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ice Lists\Price List - Working Sheets - 2026 (From 1st June, 2026)\"/>
    </mc:Choice>
  </mc:AlternateContent>
  <xr:revisionPtr revIDLastSave="0" documentId="13_ncr:1_{6BA4749F-DDDE-41EC-B064-440B3AD28E03}" xr6:coauthVersionLast="47" xr6:coauthVersionMax="47" xr10:uidLastSave="{00000000-0000-0000-0000-000000000000}"/>
  <bookViews>
    <workbookView xWindow="-120" yWindow="-120" windowWidth="20730" windowHeight="11040" xr2:uid="{7133A68D-D775-49D0-8615-88FD85519A3A}"/>
  </bookViews>
  <sheets>
    <sheet name="Packages Working" sheetId="22" r:id="rId1"/>
    <sheet name="Q225" sheetId="19" r:id="rId2"/>
    <sheet name="Q 852" sheetId="6" r:id="rId3"/>
    <sheet name="Solutions" sheetId="12" r:id="rId4"/>
    <sheet name="Racks" sheetId="7" r:id="rId5"/>
    <sheet name="Klang" sheetId="21" r:id="rId6"/>
    <sheet name="Fourier" sheetId="20" r:id="rId7"/>
    <sheet name="Q1" sheetId="18" r:id="rId8"/>
    <sheet name="Q 3" sheetId="3" r:id="rId9"/>
    <sheet name="Q 5" sheetId="4" r:id="rId10"/>
    <sheet name="Q7" sheetId="5" r:id="rId11"/>
    <sheet name="SD 9" sheetId="8" r:id="rId12"/>
    <sheet name="SD 10" sheetId="9" r:id="rId13"/>
    <sheet name="SD 11" sheetId="10" r:id="rId14"/>
    <sheet name="SD 12" sheetId="11" r:id="rId15"/>
    <sheet name="S21 &amp; S31" sheetId="13" r:id="rId16"/>
    <sheet name="Area4" sheetId="14" r:id="rId17"/>
  </sheets>
  <definedNames>
    <definedName name="_xlnm.Print_Area" localSheetId="3">Solutions!$A$1:$F$170</definedName>
    <definedName name="_xlnm.Print_Titles" localSheetId="16">Area4!$15:$16</definedName>
    <definedName name="_xlnm.Print_Titles" localSheetId="6">Fourier!$15:$16</definedName>
    <definedName name="_xlnm.Print_Titles" localSheetId="5">Klang!$15:$16</definedName>
    <definedName name="_xlnm.Print_Titles" localSheetId="8">'Q 3'!$15:$16</definedName>
    <definedName name="_xlnm.Print_Titles" localSheetId="9">'Q 5'!$15:$16</definedName>
    <definedName name="_xlnm.Print_Titles" localSheetId="2">'Q 852'!$15:$16</definedName>
    <definedName name="_xlnm.Print_Titles" localSheetId="7">'Q1'!$15:$16</definedName>
    <definedName name="_xlnm.Print_Titles" localSheetId="1">'Q225'!$16:$17</definedName>
    <definedName name="_xlnm.Print_Titles" localSheetId="10">'Q7'!$15:$16</definedName>
    <definedName name="_xlnm.Print_Titles" localSheetId="4">Racks!$16:$17</definedName>
    <definedName name="_xlnm.Print_Titles" localSheetId="15">'S21 &amp; S31'!$15:$16</definedName>
    <definedName name="_xlnm.Print_Titles" localSheetId="12">'SD 10'!$15:$16</definedName>
    <definedName name="_xlnm.Print_Titles" localSheetId="13">'SD 11'!$15:$16</definedName>
    <definedName name="_xlnm.Print_Titles" localSheetId="14">'SD 12'!$16:$17</definedName>
    <definedName name="_xlnm.Print_Titles" localSheetId="11">'SD 9'!$15:$16</definedName>
    <definedName name="_xlnm.Print_Titles" localSheetId="3">Solutions!$16:$16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22" l="1"/>
  <c r="E49" i="22"/>
  <c r="F49" i="22" s="1"/>
  <c r="E48" i="22"/>
  <c r="F48" i="22" s="1"/>
  <c r="E47" i="22"/>
  <c r="F47" i="22" s="1"/>
  <c r="E46" i="22"/>
  <c r="F46" i="22" s="1"/>
  <c r="I59" i="22"/>
  <c r="E66" i="22"/>
  <c r="E65" i="22"/>
  <c r="F65" i="22" s="1"/>
  <c r="E64" i="22"/>
  <c r="F64" i="22" s="1"/>
  <c r="E63" i="22"/>
  <c r="F63" i="22" s="1"/>
  <c r="E62" i="22"/>
  <c r="F62" i="22" s="1"/>
  <c r="E61" i="22"/>
  <c r="F61" i="22" s="1"/>
  <c r="E60" i="22"/>
  <c r="F60" i="22" s="1"/>
  <c r="E59" i="22"/>
  <c r="F59" i="22" s="1"/>
  <c r="E55" i="22"/>
  <c r="E54" i="22"/>
  <c r="F54" i="22" s="1"/>
  <c r="E53" i="22"/>
  <c r="E52" i="22"/>
  <c r="F52" i="22" s="1"/>
  <c r="F53" i="22"/>
  <c r="F55" i="22"/>
  <c r="G46" i="19"/>
  <c r="E11" i="22"/>
  <c r="F11" i="22" s="1"/>
  <c r="E96" i="22"/>
  <c r="F96" i="22" s="1"/>
  <c r="E95" i="22"/>
  <c r="F95" i="22" s="1"/>
  <c r="E94" i="22"/>
  <c r="F94" i="22" s="1"/>
  <c r="E93" i="22"/>
  <c r="F93" i="22" s="1"/>
  <c r="E92" i="22"/>
  <c r="F92" i="22" s="1"/>
  <c r="E91" i="22"/>
  <c r="F91" i="22" s="1"/>
  <c r="E90" i="22"/>
  <c r="F90" i="22" s="1"/>
  <c r="E87" i="22"/>
  <c r="F87" i="22" s="1"/>
  <c r="F88" i="22" s="1"/>
  <c r="H87" i="22" s="1"/>
  <c r="I87" i="22" s="1"/>
  <c r="J87" i="22" s="1"/>
  <c r="E6" i="22"/>
  <c r="F6" i="22" s="1"/>
  <c r="F7" i="22" s="1"/>
  <c r="H6" i="22" s="1"/>
  <c r="I6" i="22" s="1"/>
  <c r="J6" i="22" s="1"/>
  <c r="E21" i="22"/>
  <c r="F21" i="22" s="1"/>
  <c r="E20" i="22"/>
  <c r="F20" i="22" s="1"/>
  <c r="E19" i="22"/>
  <c r="F19" i="22" s="1"/>
  <c r="E18" i="22"/>
  <c r="F18" i="22" s="1"/>
  <c r="E17" i="22"/>
  <c r="F17" i="22" s="1"/>
  <c r="E16" i="22"/>
  <c r="F16" i="22" s="1"/>
  <c r="E15" i="22"/>
  <c r="F15" i="22" s="1"/>
  <c r="E12" i="22"/>
  <c r="F12" i="22" s="1"/>
  <c r="E10" i="22"/>
  <c r="F10" i="22" s="1"/>
  <c r="E9" i="22"/>
  <c r="F9" i="22" s="1"/>
  <c r="E3" i="22"/>
  <c r="F3" i="22" s="1"/>
  <c r="F4" i="22" s="1"/>
  <c r="H3" i="22" s="1"/>
  <c r="I3" i="22" s="1"/>
  <c r="J3" i="22" s="1"/>
  <c r="F66" i="22"/>
  <c r="E133" i="22"/>
  <c r="E126" i="22"/>
  <c r="F56" i="22" l="1"/>
  <c r="F97" i="22"/>
  <c r="H90" i="22" s="1"/>
  <c r="I90" i="22" s="1"/>
  <c r="J90" i="22" s="1"/>
  <c r="L87" i="22"/>
  <c r="M87" i="22" s="1"/>
  <c r="K87" i="22"/>
  <c r="L6" i="22"/>
  <c r="M6" i="22" s="1"/>
  <c r="K6" i="22"/>
  <c r="F22" i="22"/>
  <c r="F13" i="22"/>
  <c r="K3" i="22"/>
  <c r="L3" i="22"/>
  <c r="M3" i="22" s="1"/>
  <c r="F67" i="22"/>
  <c r="F50" i="22"/>
  <c r="E102" i="22"/>
  <c r="F102" i="22" s="1"/>
  <c r="I25" i="21"/>
  <c r="J25" i="21" s="1"/>
  <c r="I33" i="21"/>
  <c r="J33" i="21" s="1"/>
  <c r="I41" i="21"/>
  <c r="I49" i="21"/>
  <c r="J49" i="21" s="1"/>
  <c r="I57" i="21"/>
  <c r="J57" i="21" s="1"/>
  <c r="I65" i="21"/>
  <c r="J65" i="21" s="1"/>
  <c r="I73" i="21"/>
  <c r="J73" i="21" s="1"/>
  <c r="I81" i="21"/>
  <c r="J81" i="21" s="1"/>
  <c r="I89" i="21"/>
  <c r="J89" i="21" s="1"/>
  <c r="I97" i="21"/>
  <c r="J97" i="21" s="1"/>
  <c r="I105" i="21"/>
  <c r="I113" i="21"/>
  <c r="J113" i="21" s="1"/>
  <c r="I121" i="21"/>
  <c r="J121" i="21" s="1"/>
  <c r="I129" i="21"/>
  <c r="J129" i="21" s="1"/>
  <c r="I137" i="21"/>
  <c r="J137" i="21" s="1"/>
  <c r="I145" i="21"/>
  <c r="J145" i="21" s="1"/>
  <c r="I153" i="21"/>
  <c r="J153" i="21" s="1"/>
  <c r="I161" i="21"/>
  <c r="J161" i="21" s="1"/>
  <c r="I23" i="20"/>
  <c r="J23" i="20" s="1"/>
  <c r="I24" i="20"/>
  <c r="J24" i="20" s="1"/>
  <c r="I42" i="14"/>
  <c r="J42" i="14" s="1"/>
  <c r="I49" i="14"/>
  <c r="J49" i="14" s="1"/>
  <c r="I20" i="13"/>
  <c r="I27" i="13"/>
  <c r="J27" i="13" s="1"/>
  <c r="I28" i="13"/>
  <c r="J28" i="13" s="1"/>
  <c r="I35" i="13"/>
  <c r="J35" i="13" s="1"/>
  <c r="I36" i="13"/>
  <c r="J36" i="13" s="1"/>
  <c r="I43" i="13"/>
  <c r="J43" i="13" s="1"/>
  <c r="I44" i="13"/>
  <c r="J44" i="13" s="1"/>
  <c r="I51" i="13"/>
  <c r="J51" i="13" s="1"/>
  <c r="I52" i="13"/>
  <c r="J52" i="13" s="1"/>
  <c r="I59" i="13"/>
  <c r="J59" i="13" s="1"/>
  <c r="I60" i="13"/>
  <c r="J60" i="13" s="1"/>
  <c r="I67" i="13"/>
  <c r="J67" i="13" s="1"/>
  <c r="I68" i="13"/>
  <c r="J68" i="13" s="1"/>
  <c r="I75" i="13"/>
  <c r="J75" i="13" s="1"/>
  <c r="I76" i="13"/>
  <c r="J76" i="13" s="1"/>
  <c r="I83" i="13"/>
  <c r="J83" i="13" s="1"/>
  <c r="I84" i="13"/>
  <c r="I91" i="13"/>
  <c r="J91" i="13" s="1"/>
  <c r="I92" i="13"/>
  <c r="J92" i="13" s="1"/>
  <c r="I99" i="13"/>
  <c r="J99" i="13" s="1"/>
  <c r="I100" i="13"/>
  <c r="J100" i="13" s="1"/>
  <c r="I107" i="13"/>
  <c r="J107" i="13" s="1"/>
  <c r="I108" i="13"/>
  <c r="J108" i="13" s="1"/>
  <c r="I115" i="13"/>
  <c r="J115" i="13" s="1"/>
  <c r="I116" i="13"/>
  <c r="J116" i="13" s="1"/>
  <c r="I123" i="13"/>
  <c r="J123" i="13" s="1"/>
  <c r="I124" i="13"/>
  <c r="J124" i="13" s="1"/>
  <c r="I131" i="13"/>
  <c r="J131" i="13" s="1"/>
  <c r="I132" i="13"/>
  <c r="J132" i="13" s="1"/>
  <c r="I55" i="12"/>
  <c r="J55" i="12" s="1"/>
  <c r="I56" i="12"/>
  <c r="J56" i="12" s="1"/>
  <c r="I63" i="12"/>
  <c r="J63" i="12" s="1"/>
  <c r="I72" i="12"/>
  <c r="J72" i="12" s="1"/>
  <c r="I87" i="12"/>
  <c r="I88" i="12"/>
  <c r="J88" i="12" s="1"/>
  <c r="I103" i="12"/>
  <c r="J103" i="12" s="1"/>
  <c r="I104" i="12"/>
  <c r="J104" i="12" s="1"/>
  <c r="I111" i="12"/>
  <c r="J111" i="12" s="1"/>
  <c r="I112" i="12"/>
  <c r="J112" i="12" s="1"/>
  <c r="I120" i="12"/>
  <c r="J120" i="12" s="1"/>
  <c r="I128" i="12"/>
  <c r="J128" i="12" s="1"/>
  <c r="I135" i="12"/>
  <c r="J135" i="12" s="1"/>
  <c r="I136" i="12"/>
  <c r="J136" i="12" s="1"/>
  <c r="J46" i="12"/>
  <c r="J47" i="12"/>
  <c r="J48" i="12"/>
  <c r="J49" i="12"/>
  <c r="J50" i="12"/>
  <c r="J51" i="12"/>
  <c r="J52" i="12"/>
  <c r="J87" i="12"/>
  <c r="I53" i="12"/>
  <c r="J53" i="12" s="1"/>
  <c r="H45" i="12"/>
  <c r="I45" i="12" s="1"/>
  <c r="H53" i="12"/>
  <c r="I26" i="12"/>
  <c r="J26" i="12" s="1"/>
  <c r="I27" i="12"/>
  <c r="J27" i="12" s="1"/>
  <c r="I34" i="12"/>
  <c r="J34" i="12" s="1"/>
  <c r="I35" i="12"/>
  <c r="J35" i="12" s="1"/>
  <c r="I42" i="12"/>
  <c r="J42" i="12" s="1"/>
  <c r="I43" i="12"/>
  <c r="J43" i="12" s="1"/>
  <c r="I25" i="11"/>
  <c r="I33" i="11"/>
  <c r="I41" i="11"/>
  <c r="I49" i="11"/>
  <c r="I57" i="11"/>
  <c r="I65" i="11"/>
  <c r="I73" i="11"/>
  <c r="I24" i="10"/>
  <c r="J24" i="10" s="1"/>
  <c r="I25" i="10"/>
  <c r="J25" i="10" s="1"/>
  <c r="I32" i="10"/>
  <c r="I33" i="10"/>
  <c r="J33" i="10" s="1"/>
  <c r="I40" i="10"/>
  <c r="I41" i="10"/>
  <c r="I48" i="10"/>
  <c r="J48" i="10" s="1"/>
  <c r="I49" i="10"/>
  <c r="J49" i="10" s="1"/>
  <c r="I56" i="10"/>
  <c r="J56" i="10" s="1"/>
  <c r="I57" i="10"/>
  <c r="J57" i="10" s="1"/>
  <c r="I64" i="10"/>
  <c r="J64" i="10" s="1"/>
  <c r="I65" i="10"/>
  <c r="J65" i="10" s="1"/>
  <c r="I72" i="10"/>
  <c r="J72" i="10" s="1"/>
  <c r="I73" i="10"/>
  <c r="J73" i="10" s="1"/>
  <c r="I80" i="10"/>
  <c r="J80" i="10" s="1"/>
  <c r="I81" i="10"/>
  <c r="J81" i="10" s="1"/>
  <c r="I20" i="9"/>
  <c r="J20" i="9" s="1"/>
  <c r="I21" i="9"/>
  <c r="J21" i="9" s="1"/>
  <c r="I22" i="9"/>
  <c r="J22" i="9" s="1"/>
  <c r="I28" i="9"/>
  <c r="J28" i="9" s="1"/>
  <c r="I29" i="9"/>
  <c r="J29" i="9" s="1"/>
  <c r="I30" i="9"/>
  <c r="J30" i="9" s="1"/>
  <c r="I36" i="9"/>
  <c r="J36" i="9" s="1"/>
  <c r="I37" i="9"/>
  <c r="J37" i="9" s="1"/>
  <c r="I38" i="9"/>
  <c r="J38" i="9" s="1"/>
  <c r="I44" i="9"/>
  <c r="J44" i="9" s="1"/>
  <c r="I45" i="9"/>
  <c r="J45" i="9" s="1"/>
  <c r="I46" i="9"/>
  <c r="J46" i="9" s="1"/>
  <c r="I52" i="9"/>
  <c r="J52" i="9" s="1"/>
  <c r="I53" i="9"/>
  <c r="J53" i="9" s="1"/>
  <c r="I54" i="9"/>
  <c r="J54" i="9" s="1"/>
  <c r="I60" i="9"/>
  <c r="I61" i="9"/>
  <c r="J61" i="9" s="1"/>
  <c r="I62" i="9"/>
  <c r="J62" i="9" s="1"/>
  <c r="I68" i="9"/>
  <c r="I69" i="9"/>
  <c r="I70" i="9"/>
  <c r="J70" i="9" s="1"/>
  <c r="I76" i="9"/>
  <c r="I77" i="9"/>
  <c r="I78" i="9"/>
  <c r="I84" i="9"/>
  <c r="J84" i="9" s="1"/>
  <c r="I85" i="9"/>
  <c r="J85" i="9" s="1"/>
  <c r="I86" i="9"/>
  <c r="J86" i="9" s="1"/>
  <c r="I92" i="9"/>
  <c r="J92" i="9" s="1"/>
  <c r="I93" i="9"/>
  <c r="J93" i="9" s="1"/>
  <c r="I94" i="9"/>
  <c r="J94" i="9" s="1"/>
  <c r="I100" i="9"/>
  <c r="J100" i="9" s="1"/>
  <c r="I101" i="9"/>
  <c r="J101" i="9" s="1"/>
  <c r="I102" i="9"/>
  <c r="J102" i="9" s="1"/>
  <c r="I108" i="9"/>
  <c r="J108" i="9" s="1"/>
  <c r="I109" i="9"/>
  <c r="J109" i="9" s="1"/>
  <c r="I110" i="9"/>
  <c r="J110" i="9" s="1"/>
  <c r="I116" i="9"/>
  <c r="J116" i="9" s="1"/>
  <c r="I117" i="9"/>
  <c r="J117" i="9" s="1"/>
  <c r="I118" i="9"/>
  <c r="J118" i="9" s="1"/>
  <c r="I124" i="9"/>
  <c r="I125" i="9"/>
  <c r="J125" i="9" s="1"/>
  <c r="I126" i="9"/>
  <c r="J126" i="9" s="1"/>
  <c r="I132" i="9"/>
  <c r="I133" i="9"/>
  <c r="I134" i="9"/>
  <c r="J134" i="9" s="1"/>
  <c r="I140" i="9"/>
  <c r="I141" i="9"/>
  <c r="I142" i="9"/>
  <c r="I24" i="8"/>
  <c r="J24" i="8" s="1"/>
  <c r="I25" i="8"/>
  <c r="J25" i="8" s="1"/>
  <c r="I32" i="8"/>
  <c r="J32" i="8" s="1"/>
  <c r="I33" i="8"/>
  <c r="J33" i="8" s="1"/>
  <c r="I40" i="8"/>
  <c r="J40" i="8" s="1"/>
  <c r="I41" i="8"/>
  <c r="J41" i="8" s="1"/>
  <c r="I48" i="8"/>
  <c r="J48" i="8" s="1"/>
  <c r="I49" i="8"/>
  <c r="J49" i="8" s="1"/>
  <c r="I56" i="8"/>
  <c r="I57" i="8"/>
  <c r="J57" i="8" s="1"/>
  <c r="I64" i="8"/>
  <c r="I65" i="8"/>
  <c r="I72" i="8"/>
  <c r="J72" i="8" s="1"/>
  <c r="I73" i="8"/>
  <c r="J73" i="8" s="1"/>
  <c r="I80" i="8"/>
  <c r="J80" i="8" s="1"/>
  <c r="I81" i="8"/>
  <c r="J81" i="8" s="1"/>
  <c r="I88" i="8"/>
  <c r="J88" i="8" s="1"/>
  <c r="I89" i="8"/>
  <c r="J89" i="8" s="1"/>
  <c r="I96" i="8"/>
  <c r="J96" i="8" s="1"/>
  <c r="I97" i="8"/>
  <c r="J97" i="8" s="1"/>
  <c r="I104" i="8"/>
  <c r="J104" i="8" s="1"/>
  <c r="I105" i="8"/>
  <c r="J105" i="8" s="1"/>
  <c r="I22" i="7"/>
  <c r="I23" i="7"/>
  <c r="I24" i="7"/>
  <c r="I30" i="7"/>
  <c r="I31" i="7"/>
  <c r="I32" i="7"/>
  <c r="I38" i="7"/>
  <c r="I39" i="7"/>
  <c r="I40" i="7"/>
  <c r="I46" i="7"/>
  <c r="I47" i="7"/>
  <c r="I48" i="7"/>
  <c r="I54" i="7"/>
  <c r="I55" i="7"/>
  <c r="I56" i="7"/>
  <c r="I62" i="7"/>
  <c r="I63" i="7"/>
  <c r="I64" i="7"/>
  <c r="I70" i="7"/>
  <c r="I71" i="7"/>
  <c r="I72" i="7"/>
  <c r="I78" i="7"/>
  <c r="I79" i="7"/>
  <c r="I80" i="7"/>
  <c r="I86" i="7"/>
  <c r="I87" i="7"/>
  <c r="I88" i="7"/>
  <c r="I94" i="7"/>
  <c r="I95" i="7"/>
  <c r="I96" i="7"/>
  <c r="I102" i="7"/>
  <c r="I103" i="7"/>
  <c r="I104" i="7"/>
  <c r="I110" i="7"/>
  <c r="I111" i="7"/>
  <c r="I112" i="7"/>
  <c r="I118" i="7"/>
  <c r="I119" i="7"/>
  <c r="I120" i="7"/>
  <c r="I126" i="7"/>
  <c r="I127" i="7"/>
  <c r="I128" i="7"/>
  <c r="I134" i="7"/>
  <c r="I135" i="7"/>
  <c r="I136" i="7"/>
  <c r="I142" i="7"/>
  <c r="I143" i="7"/>
  <c r="I144" i="7"/>
  <c r="I150" i="7"/>
  <c r="I151" i="7"/>
  <c r="I152" i="7"/>
  <c r="I158" i="7"/>
  <c r="I159" i="7"/>
  <c r="I160" i="7"/>
  <c r="I166" i="7"/>
  <c r="I167" i="7"/>
  <c r="I168" i="7"/>
  <c r="I174" i="7"/>
  <c r="I175" i="7"/>
  <c r="I176" i="7"/>
  <c r="I182" i="7"/>
  <c r="I183" i="7"/>
  <c r="I184" i="7"/>
  <c r="I190" i="7"/>
  <c r="I191" i="7"/>
  <c r="I192" i="7"/>
  <c r="I198" i="7"/>
  <c r="I199" i="7"/>
  <c r="I200" i="7"/>
  <c r="I206" i="7"/>
  <c r="I207" i="7"/>
  <c r="I208" i="7"/>
  <c r="I214" i="7"/>
  <c r="I215" i="7"/>
  <c r="I216" i="7"/>
  <c r="I222" i="7"/>
  <c r="I223" i="7"/>
  <c r="I224" i="7"/>
  <c r="H20" i="7"/>
  <c r="I20" i="7" s="1"/>
  <c r="H21" i="7"/>
  <c r="I21" i="7" s="1"/>
  <c r="H22" i="7"/>
  <c r="H23" i="7"/>
  <c r="H24" i="7"/>
  <c r="H25" i="7"/>
  <c r="I25" i="7" s="1"/>
  <c r="H26" i="7"/>
  <c r="I26" i="7" s="1"/>
  <c r="H27" i="7"/>
  <c r="I27" i="7" s="1"/>
  <c r="H28" i="7"/>
  <c r="I28" i="7" s="1"/>
  <c r="H29" i="7"/>
  <c r="I29" i="7" s="1"/>
  <c r="H30" i="7"/>
  <c r="H31" i="7"/>
  <c r="H32" i="7"/>
  <c r="H33" i="7"/>
  <c r="I33" i="7" s="1"/>
  <c r="H34" i="7"/>
  <c r="I34" i="7" s="1"/>
  <c r="H35" i="7"/>
  <c r="I35" i="7" s="1"/>
  <c r="H36" i="7"/>
  <c r="I36" i="7" s="1"/>
  <c r="H37" i="7"/>
  <c r="I37" i="7" s="1"/>
  <c r="H38" i="7"/>
  <c r="H39" i="7"/>
  <c r="H40" i="7"/>
  <c r="H41" i="7"/>
  <c r="I41" i="7" s="1"/>
  <c r="H42" i="7"/>
  <c r="I42" i="7" s="1"/>
  <c r="H43" i="7"/>
  <c r="I43" i="7" s="1"/>
  <c r="H44" i="7"/>
  <c r="I44" i="7" s="1"/>
  <c r="H45" i="7"/>
  <c r="I45" i="7" s="1"/>
  <c r="H46" i="7"/>
  <c r="H47" i="7"/>
  <c r="H48" i="7"/>
  <c r="H49" i="7"/>
  <c r="I49" i="7" s="1"/>
  <c r="H50" i="7"/>
  <c r="I50" i="7" s="1"/>
  <c r="H51" i="7"/>
  <c r="I51" i="7" s="1"/>
  <c r="H52" i="7"/>
  <c r="I52" i="7" s="1"/>
  <c r="H53" i="7"/>
  <c r="I53" i="7" s="1"/>
  <c r="H54" i="7"/>
  <c r="H55" i="7"/>
  <c r="H56" i="7"/>
  <c r="H57" i="7"/>
  <c r="I57" i="7" s="1"/>
  <c r="H58" i="7"/>
  <c r="I58" i="7" s="1"/>
  <c r="H59" i="7"/>
  <c r="I59" i="7" s="1"/>
  <c r="H60" i="7"/>
  <c r="I60" i="7" s="1"/>
  <c r="H61" i="7"/>
  <c r="I61" i="7" s="1"/>
  <c r="H62" i="7"/>
  <c r="H63" i="7"/>
  <c r="H64" i="7"/>
  <c r="H65" i="7"/>
  <c r="I65" i="7" s="1"/>
  <c r="H66" i="7"/>
  <c r="I66" i="7" s="1"/>
  <c r="H67" i="7"/>
  <c r="I67" i="7" s="1"/>
  <c r="H68" i="7"/>
  <c r="I68" i="7" s="1"/>
  <c r="H69" i="7"/>
  <c r="I69" i="7" s="1"/>
  <c r="H70" i="7"/>
  <c r="H71" i="7"/>
  <c r="H72" i="7"/>
  <c r="H73" i="7"/>
  <c r="I73" i="7" s="1"/>
  <c r="H74" i="7"/>
  <c r="I74" i="7" s="1"/>
  <c r="H75" i="7"/>
  <c r="I75" i="7" s="1"/>
  <c r="H76" i="7"/>
  <c r="I76" i="7" s="1"/>
  <c r="H77" i="7"/>
  <c r="I77" i="7" s="1"/>
  <c r="H78" i="7"/>
  <c r="H79" i="7"/>
  <c r="H80" i="7"/>
  <c r="H81" i="7"/>
  <c r="I81" i="7" s="1"/>
  <c r="H82" i="7"/>
  <c r="I82" i="7" s="1"/>
  <c r="H83" i="7"/>
  <c r="I83" i="7" s="1"/>
  <c r="H84" i="7"/>
  <c r="I84" i="7" s="1"/>
  <c r="H85" i="7"/>
  <c r="I85" i="7" s="1"/>
  <c r="H86" i="7"/>
  <c r="H87" i="7"/>
  <c r="H88" i="7"/>
  <c r="H89" i="7"/>
  <c r="I89" i="7" s="1"/>
  <c r="H90" i="7"/>
  <c r="I90" i="7" s="1"/>
  <c r="H91" i="7"/>
  <c r="I91" i="7" s="1"/>
  <c r="H92" i="7"/>
  <c r="I92" i="7" s="1"/>
  <c r="H93" i="7"/>
  <c r="I93" i="7" s="1"/>
  <c r="H94" i="7"/>
  <c r="H95" i="7"/>
  <c r="H96" i="7"/>
  <c r="H97" i="7"/>
  <c r="I97" i="7" s="1"/>
  <c r="H98" i="7"/>
  <c r="I98" i="7" s="1"/>
  <c r="H99" i="7"/>
  <c r="I99" i="7" s="1"/>
  <c r="H100" i="7"/>
  <c r="I100" i="7" s="1"/>
  <c r="H101" i="7"/>
  <c r="I101" i="7" s="1"/>
  <c r="H102" i="7"/>
  <c r="H103" i="7"/>
  <c r="H104" i="7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H111" i="7"/>
  <c r="H112" i="7"/>
  <c r="H113" i="7"/>
  <c r="I113" i="7" s="1"/>
  <c r="H114" i="7"/>
  <c r="I114" i="7" s="1"/>
  <c r="H115" i="7"/>
  <c r="I115" i="7" s="1"/>
  <c r="H116" i="7"/>
  <c r="I116" i="7" s="1"/>
  <c r="H117" i="7"/>
  <c r="I117" i="7" s="1"/>
  <c r="H118" i="7"/>
  <c r="H119" i="7"/>
  <c r="H120" i="7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H127" i="7"/>
  <c r="H128" i="7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H135" i="7"/>
  <c r="H136" i="7"/>
  <c r="H137" i="7"/>
  <c r="I137" i="7" s="1"/>
  <c r="H138" i="7"/>
  <c r="I138" i="7" s="1"/>
  <c r="H139" i="7"/>
  <c r="I139" i="7" s="1"/>
  <c r="H140" i="7"/>
  <c r="I140" i="7" s="1"/>
  <c r="H141" i="7"/>
  <c r="I141" i="7" s="1"/>
  <c r="H142" i="7"/>
  <c r="H143" i="7"/>
  <c r="H144" i="7"/>
  <c r="H145" i="7"/>
  <c r="I145" i="7" s="1"/>
  <c r="H146" i="7"/>
  <c r="I146" i="7" s="1"/>
  <c r="H147" i="7"/>
  <c r="I147" i="7" s="1"/>
  <c r="H148" i="7"/>
  <c r="I148" i="7" s="1"/>
  <c r="H149" i="7"/>
  <c r="I149" i="7" s="1"/>
  <c r="H150" i="7"/>
  <c r="H151" i="7"/>
  <c r="H152" i="7"/>
  <c r="H153" i="7"/>
  <c r="I153" i="7" s="1"/>
  <c r="H154" i="7"/>
  <c r="I154" i="7" s="1"/>
  <c r="H155" i="7"/>
  <c r="I155" i="7" s="1"/>
  <c r="H156" i="7"/>
  <c r="I156" i="7" s="1"/>
  <c r="H157" i="7"/>
  <c r="I157" i="7" s="1"/>
  <c r="H158" i="7"/>
  <c r="H159" i="7"/>
  <c r="H160" i="7"/>
  <c r="H161" i="7"/>
  <c r="I161" i="7" s="1"/>
  <c r="H162" i="7"/>
  <c r="I162" i="7" s="1"/>
  <c r="H163" i="7"/>
  <c r="I163" i="7" s="1"/>
  <c r="H164" i="7"/>
  <c r="I164" i="7" s="1"/>
  <c r="H165" i="7"/>
  <c r="I165" i="7" s="1"/>
  <c r="H166" i="7"/>
  <c r="H167" i="7"/>
  <c r="H168" i="7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H175" i="7"/>
  <c r="H176" i="7"/>
  <c r="H177" i="7"/>
  <c r="I177" i="7" s="1"/>
  <c r="H178" i="7"/>
  <c r="I178" i="7" s="1"/>
  <c r="H179" i="7"/>
  <c r="I179" i="7" s="1"/>
  <c r="H180" i="7"/>
  <c r="I180" i="7" s="1"/>
  <c r="H181" i="7"/>
  <c r="I181" i="7" s="1"/>
  <c r="H182" i="7"/>
  <c r="H183" i="7"/>
  <c r="H184" i="7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H191" i="7"/>
  <c r="H192" i="7"/>
  <c r="H193" i="7"/>
  <c r="I193" i="7" s="1"/>
  <c r="H194" i="7"/>
  <c r="I194" i="7" s="1"/>
  <c r="H195" i="7"/>
  <c r="I195" i="7" s="1"/>
  <c r="H196" i="7"/>
  <c r="I196" i="7" s="1"/>
  <c r="H197" i="7"/>
  <c r="I197" i="7" s="1"/>
  <c r="H198" i="7"/>
  <c r="H199" i="7"/>
  <c r="H200" i="7"/>
  <c r="H201" i="7"/>
  <c r="I201" i="7" s="1"/>
  <c r="H202" i="7"/>
  <c r="I202" i="7" s="1"/>
  <c r="H203" i="7"/>
  <c r="I203" i="7" s="1"/>
  <c r="H204" i="7"/>
  <c r="I204" i="7" s="1"/>
  <c r="H205" i="7"/>
  <c r="I205" i="7" s="1"/>
  <c r="H206" i="7"/>
  <c r="H207" i="7"/>
  <c r="H208" i="7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H215" i="7"/>
  <c r="H216" i="7"/>
  <c r="H217" i="7"/>
  <c r="I217" i="7" s="1"/>
  <c r="H218" i="7"/>
  <c r="I218" i="7" s="1"/>
  <c r="H219" i="7"/>
  <c r="I219" i="7" s="1"/>
  <c r="H220" i="7"/>
  <c r="I220" i="7" s="1"/>
  <c r="H221" i="7"/>
  <c r="I221" i="7" s="1"/>
  <c r="H222" i="7"/>
  <c r="H223" i="7"/>
  <c r="H224" i="7"/>
  <c r="H225" i="7"/>
  <c r="I225" i="7" s="1"/>
  <c r="H226" i="7"/>
  <c r="I226" i="7" s="1"/>
  <c r="H227" i="7"/>
  <c r="I227" i="7" s="1"/>
  <c r="H228" i="7"/>
  <c r="I228" i="7" s="1"/>
  <c r="H229" i="7"/>
  <c r="I229" i="7" s="1"/>
  <c r="E75" i="22"/>
  <c r="F75" i="22" s="1"/>
  <c r="E74" i="22"/>
  <c r="F74" i="22" s="1"/>
  <c r="E73" i="22"/>
  <c r="F73" i="22" s="1"/>
  <c r="E72" i="22"/>
  <c r="F72" i="22" s="1"/>
  <c r="E71" i="22"/>
  <c r="F71" i="22" s="1"/>
  <c r="E70" i="22"/>
  <c r="F70" i="22" s="1"/>
  <c r="E69" i="22"/>
  <c r="F69" i="22" s="1"/>
  <c r="E165" i="22"/>
  <c r="F165" i="22" s="1"/>
  <c r="F168" i="22" s="1"/>
  <c r="E160" i="22"/>
  <c r="F160" i="22" s="1"/>
  <c r="F163" i="22" s="1"/>
  <c r="E157" i="22"/>
  <c r="F157" i="22" s="1"/>
  <c r="E156" i="22"/>
  <c r="F156" i="22" s="1"/>
  <c r="E155" i="22"/>
  <c r="F155" i="22" s="1"/>
  <c r="E154" i="22"/>
  <c r="F154" i="22" s="1"/>
  <c r="E151" i="22"/>
  <c r="F151" i="22" s="1"/>
  <c r="E150" i="22"/>
  <c r="F150" i="22" s="1"/>
  <c r="E149" i="22"/>
  <c r="F149" i="22" s="1"/>
  <c r="E148" i="22"/>
  <c r="F148" i="22" s="1"/>
  <c r="E147" i="22"/>
  <c r="F147" i="22" s="1"/>
  <c r="E146" i="22"/>
  <c r="F146" i="22" s="1"/>
  <c r="E145" i="22"/>
  <c r="F145" i="22" s="1"/>
  <c r="E144" i="22"/>
  <c r="F144" i="22" s="1"/>
  <c r="E141" i="22"/>
  <c r="F141" i="22" s="1"/>
  <c r="E140" i="22"/>
  <c r="F140" i="22" s="1"/>
  <c r="E139" i="22"/>
  <c r="F139" i="22" s="1"/>
  <c r="E138" i="22"/>
  <c r="F138" i="22" s="1"/>
  <c r="E137" i="22"/>
  <c r="F137" i="22" s="1"/>
  <c r="E134" i="22"/>
  <c r="F134" i="22" s="1"/>
  <c r="F133" i="22"/>
  <c r="E132" i="22"/>
  <c r="F132" i="22" s="1"/>
  <c r="E131" i="22"/>
  <c r="F131" i="22" s="1"/>
  <c r="E130" i="22"/>
  <c r="F130" i="22" s="1"/>
  <c r="E127" i="22"/>
  <c r="F127" i="22" s="1"/>
  <c r="F126" i="22"/>
  <c r="E125" i="22"/>
  <c r="F125" i="22" s="1"/>
  <c r="E124" i="22"/>
  <c r="F124" i="22" s="1"/>
  <c r="E123" i="22"/>
  <c r="F123" i="22" s="1"/>
  <c r="E120" i="22"/>
  <c r="F120" i="22" s="1"/>
  <c r="E119" i="22"/>
  <c r="F119" i="22" s="1"/>
  <c r="E117" i="22"/>
  <c r="F117" i="22" s="1"/>
  <c r="E118" i="22"/>
  <c r="F118" i="22" s="1"/>
  <c r="E116" i="22"/>
  <c r="F116" i="22" s="1"/>
  <c r="E115" i="22"/>
  <c r="F115" i="22" s="1"/>
  <c r="E114" i="22"/>
  <c r="F114" i="22" s="1"/>
  <c r="E113" i="22"/>
  <c r="F113" i="22" s="1"/>
  <c r="E110" i="22"/>
  <c r="F110" i="22" s="1"/>
  <c r="E109" i="22"/>
  <c r="F109" i="22" s="1"/>
  <c r="E108" i="22"/>
  <c r="F108" i="22" s="1"/>
  <c r="E107" i="22"/>
  <c r="F107" i="22" s="1"/>
  <c r="E106" i="22"/>
  <c r="F106" i="22" s="1"/>
  <c r="E103" i="22"/>
  <c r="F103" i="22" s="1"/>
  <c r="E101" i="22"/>
  <c r="F101" i="22" s="1"/>
  <c r="E100" i="22"/>
  <c r="F100" i="22" s="1"/>
  <c r="E99" i="22"/>
  <c r="F99" i="22" s="1"/>
  <c r="E43" i="22"/>
  <c r="F43" i="22" s="1"/>
  <c r="E42" i="22"/>
  <c r="F42" i="22" s="1"/>
  <c r="E41" i="22"/>
  <c r="F41" i="22" s="1"/>
  <c r="E40" i="22"/>
  <c r="F40" i="22" s="1"/>
  <c r="E39" i="22"/>
  <c r="F39" i="22" s="1"/>
  <c r="E38" i="22"/>
  <c r="F38" i="22" s="1"/>
  <c r="E37" i="22"/>
  <c r="F37" i="22" s="1"/>
  <c r="E36" i="22"/>
  <c r="F36" i="22" s="1"/>
  <c r="E33" i="22"/>
  <c r="F33" i="22" s="1"/>
  <c r="E32" i="22"/>
  <c r="F32" i="22" s="1"/>
  <c r="E31" i="22"/>
  <c r="F31" i="22" s="1"/>
  <c r="E30" i="22"/>
  <c r="F30" i="22" s="1"/>
  <c r="E27" i="22"/>
  <c r="F27" i="22" s="1"/>
  <c r="E26" i="22"/>
  <c r="F26" i="22" s="1"/>
  <c r="E25" i="22"/>
  <c r="F25" i="22" s="1"/>
  <c r="E24" i="22"/>
  <c r="F24" i="22" s="1"/>
  <c r="E84" i="22"/>
  <c r="F84" i="22" s="1"/>
  <c r="E83" i="22"/>
  <c r="F83" i="22" s="1"/>
  <c r="E82" i="22"/>
  <c r="F82" i="22" s="1"/>
  <c r="E81" i="22"/>
  <c r="F81" i="22" s="1"/>
  <c r="E80" i="22"/>
  <c r="F80" i="22" s="1"/>
  <c r="E79" i="22"/>
  <c r="F79" i="22" s="1"/>
  <c r="E78" i="22"/>
  <c r="F78" i="22" s="1"/>
  <c r="J41" i="21"/>
  <c r="J105" i="21"/>
  <c r="J20" i="13"/>
  <c r="J84" i="13"/>
  <c r="J32" i="10"/>
  <c r="J40" i="10"/>
  <c r="J41" i="10"/>
  <c r="J60" i="9"/>
  <c r="J68" i="9"/>
  <c r="J69" i="9"/>
  <c r="J76" i="9"/>
  <c r="J77" i="9"/>
  <c r="J78" i="9"/>
  <c r="J124" i="9"/>
  <c r="J132" i="9"/>
  <c r="J133" i="9"/>
  <c r="J140" i="9"/>
  <c r="J141" i="9"/>
  <c r="J142" i="9"/>
  <c r="J56" i="8"/>
  <c r="J64" i="8"/>
  <c r="J65" i="8"/>
  <c r="H58" i="21"/>
  <c r="I58" i="21" s="1"/>
  <c r="J58" i="21" s="1"/>
  <c r="H100" i="21"/>
  <c r="I100" i="21" s="1"/>
  <c r="J100" i="21" s="1"/>
  <c r="H108" i="21"/>
  <c r="I108" i="21" s="1"/>
  <c r="J108" i="21" s="1"/>
  <c r="H141" i="21"/>
  <c r="I141" i="21" s="1"/>
  <c r="J141" i="21" s="1"/>
  <c r="G162" i="21"/>
  <c r="H162" i="21" s="1"/>
  <c r="I162" i="21" s="1"/>
  <c r="J162" i="21" s="1"/>
  <c r="G161" i="21"/>
  <c r="H161" i="21" s="1"/>
  <c r="G160" i="21"/>
  <c r="H160" i="21" s="1"/>
  <c r="I160" i="21" s="1"/>
  <c r="J160" i="21" s="1"/>
  <c r="G159" i="21"/>
  <c r="H159" i="21" s="1"/>
  <c r="I159" i="21" s="1"/>
  <c r="J159" i="21" s="1"/>
  <c r="G158" i="21"/>
  <c r="H158" i="21" s="1"/>
  <c r="I158" i="21" s="1"/>
  <c r="J158" i="21" s="1"/>
  <c r="G157" i="21"/>
  <c r="H157" i="21" s="1"/>
  <c r="I157" i="21" s="1"/>
  <c r="J157" i="21" s="1"/>
  <c r="G156" i="21"/>
  <c r="H156" i="21" s="1"/>
  <c r="I156" i="21" s="1"/>
  <c r="J156" i="21" s="1"/>
  <c r="G155" i="21"/>
  <c r="H155" i="21" s="1"/>
  <c r="I155" i="21" s="1"/>
  <c r="J155" i="21" s="1"/>
  <c r="G154" i="21"/>
  <c r="H154" i="21" s="1"/>
  <c r="I154" i="21" s="1"/>
  <c r="J154" i="21" s="1"/>
  <c r="G153" i="21"/>
  <c r="H153" i="21" s="1"/>
  <c r="G152" i="21"/>
  <c r="H152" i="21" s="1"/>
  <c r="I152" i="21" s="1"/>
  <c r="J152" i="21" s="1"/>
  <c r="G151" i="21"/>
  <c r="H151" i="21" s="1"/>
  <c r="I151" i="21" s="1"/>
  <c r="J151" i="21" s="1"/>
  <c r="G150" i="21"/>
  <c r="H150" i="21" s="1"/>
  <c r="I150" i="21" s="1"/>
  <c r="J150" i="21" s="1"/>
  <c r="G149" i="21"/>
  <c r="H149" i="21" s="1"/>
  <c r="I149" i="21" s="1"/>
  <c r="J149" i="21" s="1"/>
  <c r="G148" i="21"/>
  <c r="H148" i="21" s="1"/>
  <c r="I148" i="21" s="1"/>
  <c r="J148" i="21" s="1"/>
  <c r="G147" i="21"/>
  <c r="H147" i="21" s="1"/>
  <c r="I147" i="21" s="1"/>
  <c r="J147" i="21" s="1"/>
  <c r="G146" i="21"/>
  <c r="H146" i="21" s="1"/>
  <c r="I146" i="21" s="1"/>
  <c r="J146" i="21" s="1"/>
  <c r="G145" i="21"/>
  <c r="H145" i="21" s="1"/>
  <c r="G144" i="21"/>
  <c r="H144" i="21" s="1"/>
  <c r="I144" i="21" s="1"/>
  <c r="J144" i="21" s="1"/>
  <c r="G143" i="21"/>
  <c r="H143" i="21" s="1"/>
  <c r="I143" i="21" s="1"/>
  <c r="J143" i="21" s="1"/>
  <c r="G142" i="21"/>
  <c r="H142" i="21" s="1"/>
  <c r="I142" i="21" s="1"/>
  <c r="J142" i="21" s="1"/>
  <c r="G141" i="21"/>
  <c r="G140" i="21"/>
  <c r="H140" i="21" s="1"/>
  <c r="I140" i="21" s="1"/>
  <c r="J140" i="21" s="1"/>
  <c r="G139" i="21"/>
  <c r="H139" i="21" s="1"/>
  <c r="I139" i="21" s="1"/>
  <c r="J139" i="21" s="1"/>
  <c r="G138" i="21"/>
  <c r="H138" i="21" s="1"/>
  <c r="I138" i="21" s="1"/>
  <c r="J138" i="21" s="1"/>
  <c r="G137" i="21"/>
  <c r="H137" i="21" s="1"/>
  <c r="G136" i="21"/>
  <c r="H136" i="21" s="1"/>
  <c r="I136" i="21" s="1"/>
  <c r="J136" i="21" s="1"/>
  <c r="G135" i="21"/>
  <c r="H135" i="21" s="1"/>
  <c r="I135" i="21" s="1"/>
  <c r="J135" i="21" s="1"/>
  <c r="G134" i="21"/>
  <c r="H134" i="21" s="1"/>
  <c r="I134" i="21" s="1"/>
  <c r="J134" i="21" s="1"/>
  <c r="G133" i="21"/>
  <c r="H133" i="21" s="1"/>
  <c r="I133" i="21" s="1"/>
  <c r="J133" i="21" s="1"/>
  <c r="G132" i="21"/>
  <c r="H132" i="21" s="1"/>
  <c r="I132" i="21" s="1"/>
  <c r="J132" i="21" s="1"/>
  <c r="G131" i="21"/>
  <c r="H131" i="21" s="1"/>
  <c r="I131" i="21" s="1"/>
  <c r="J131" i="21" s="1"/>
  <c r="G130" i="21"/>
  <c r="H130" i="21" s="1"/>
  <c r="I130" i="21" s="1"/>
  <c r="J130" i="21" s="1"/>
  <c r="G129" i="21"/>
  <c r="H129" i="21" s="1"/>
  <c r="G128" i="21"/>
  <c r="H128" i="21" s="1"/>
  <c r="I128" i="21" s="1"/>
  <c r="J128" i="21" s="1"/>
  <c r="G127" i="21"/>
  <c r="H127" i="21" s="1"/>
  <c r="I127" i="21" s="1"/>
  <c r="J127" i="21" s="1"/>
  <c r="G126" i="21"/>
  <c r="H126" i="21" s="1"/>
  <c r="I126" i="21" s="1"/>
  <c r="J126" i="21" s="1"/>
  <c r="G125" i="21"/>
  <c r="H125" i="21" s="1"/>
  <c r="I125" i="21" s="1"/>
  <c r="J125" i="21" s="1"/>
  <c r="G124" i="21"/>
  <c r="H124" i="21" s="1"/>
  <c r="I124" i="21" s="1"/>
  <c r="J124" i="21" s="1"/>
  <c r="G123" i="21"/>
  <c r="H123" i="21" s="1"/>
  <c r="I123" i="21" s="1"/>
  <c r="J123" i="21" s="1"/>
  <c r="G122" i="21"/>
  <c r="H122" i="21" s="1"/>
  <c r="I122" i="21" s="1"/>
  <c r="J122" i="21" s="1"/>
  <c r="G121" i="21"/>
  <c r="H121" i="21" s="1"/>
  <c r="G120" i="21"/>
  <c r="H120" i="21" s="1"/>
  <c r="I120" i="21" s="1"/>
  <c r="J120" i="21" s="1"/>
  <c r="G119" i="21"/>
  <c r="H119" i="21" s="1"/>
  <c r="I119" i="21" s="1"/>
  <c r="J119" i="21" s="1"/>
  <c r="G118" i="21"/>
  <c r="H118" i="21" s="1"/>
  <c r="I118" i="21" s="1"/>
  <c r="J118" i="21" s="1"/>
  <c r="G117" i="21"/>
  <c r="H117" i="21" s="1"/>
  <c r="I117" i="21" s="1"/>
  <c r="J117" i="21" s="1"/>
  <c r="G116" i="21"/>
  <c r="H116" i="21" s="1"/>
  <c r="I116" i="21" s="1"/>
  <c r="J116" i="21" s="1"/>
  <c r="G115" i="21"/>
  <c r="H115" i="21" s="1"/>
  <c r="I115" i="21" s="1"/>
  <c r="J115" i="21" s="1"/>
  <c r="G114" i="21"/>
  <c r="H114" i="21" s="1"/>
  <c r="I114" i="21" s="1"/>
  <c r="J114" i="21" s="1"/>
  <c r="G113" i="21"/>
  <c r="H113" i="21" s="1"/>
  <c r="G112" i="21"/>
  <c r="H112" i="21" s="1"/>
  <c r="I112" i="21" s="1"/>
  <c r="J112" i="21" s="1"/>
  <c r="G111" i="21"/>
  <c r="H111" i="21" s="1"/>
  <c r="I111" i="21" s="1"/>
  <c r="J111" i="21" s="1"/>
  <c r="G110" i="21"/>
  <c r="H110" i="21" s="1"/>
  <c r="I110" i="21" s="1"/>
  <c r="J110" i="21" s="1"/>
  <c r="G109" i="21"/>
  <c r="H109" i="21" s="1"/>
  <c r="I109" i="21" s="1"/>
  <c r="J109" i="21" s="1"/>
  <c r="G108" i="21"/>
  <c r="G107" i="21"/>
  <c r="H107" i="21" s="1"/>
  <c r="I107" i="21" s="1"/>
  <c r="J107" i="21" s="1"/>
  <c r="G106" i="21"/>
  <c r="H106" i="21" s="1"/>
  <c r="I106" i="21" s="1"/>
  <c r="J106" i="21" s="1"/>
  <c r="G105" i="21"/>
  <c r="H105" i="21" s="1"/>
  <c r="G104" i="21"/>
  <c r="H104" i="21" s="1"/>
  <c r="I104" i="21" s="1"/>
  <c r="J104" i="21" s="1"/>
  <c r="G103" i="21"/>
  <c r="H103" i="21" s="1"/>
  <c r="I103" i="21" s="1"/>
  <c r="J103" i="21" s="1"/>
  <c r="G102" i="21"/>
  <c r="H102" i="21" s="1"/>
  <c r="I102" i="21" s="1"/>
  <c r="J102" i="21" s="1"/>
  <c r="G101" i="21"/>
  <c r="H101" i="21" s="1"/>
  <c r="I101" i="21" s="1"/>
  <c r="J101" i="21" s="1"/>
  <c r="G100" i="21"/>
  <c r="G99" i="21"/>
  <c r="H99" i="21" s="1"/>
  <c r="I99" i="21" s="1"/>
  <c r="J99" i="21" s="1"/>
  <c r="G98" i="21"/>
  <c r="H98" i="21" s="1"/>
  <c r="I98" i="21" s="1"/>
  <c r="J98" i="21" s="1"/>
  <c r="G97" i="21"/>
  <c r="H97" i="21" s="1"/>
  <c r="G96" i="21"/>
  <c r="H96" i="21" s="1"/>
  <c r="I96" i="21" s="1"/>
  <c r="J96" i="21" s="1"/>
  <c r="G95" i="21"/>
  <c r="H95" i="21" s="1"/>
  <c r="I95" i="21" s="1"/>
  <c r="J95" i="21" s="1"/>
  <c r="G94" i="21"/>
  <c r="H94" i="21" s="1"/>
  <c r="I94" i="21" s="1"/>
  <c r="J94" i="21" s="1"/>
  <c r="G93" i="21"/>
  <c r="H93" i="21" s="1"/>
  <c r="I93" i="21" s="1"/>
  <c r="J93" i="21" s="1"/>
  <c r="G92" i="21"/>
  <c r="H92" i="21" s="1"/>
  <c r="I92" i="21" s="1"/>
  <c r="J92" i="21" s="1"/>
  <c r="G91" i="21"/>
  <c r="H91" i="21" s="1"/>
  <c r="I91" i="21" s="1"/>
  <c r="J91" i="21" s="1"/>
  <c r="G90" i="21"/>
  <c r="H90" i="21" s="1"/>
  <c r="I90" i="21" s="1"/>
  <c r="J90" i="21" s="1"/>
  <c r="G89" i="21"/>
  <c r="H89" i="21" s="1"/>
  <c r="G88" i="21"/>
  <c r="H88" i="21" s="1"/>
  <c r="I88" i="21" s="1"/>
  <c r="J88" i="21" s="1"/>
  <c r="G87" i="21"/>
  <c r="H87" i="21" s="1"/>
  <c r="I87" i="21" s="1"/>
  <c r="J87" i="21" s="1"/>
  <c r="G86" i="21"/>
  <c r="H86" i="21" s="1"/>
  <c r="I86" i="21" s="1"/>
  <c r="J86" i="21" s="1"/>
  <c r="G85" i="21"/>
  <c r="H85" i="21" s="1"/>
  <c r="I85" i="21" s="1"/>
  <c r="J85" i="21" s="1"/>
  <c r="G84" i="21"/>
  <c r="H84" i="21" s="1"/>
  <c r="I84" i="21" s="1"/>
  <c r="J84" i="21" s="1"/>
  <c r="G83" i="21"/>
  <c r="H83" i="21" s="1"/>
  <c r="I83" i="21" s="1"/>
  <c r="J83" i="21" s="1"/>
  <c r="G82" i="21"/>
  <c r="H82" i="21" s="1"/>
  <c r="I82" i="21" s="1"/>
  <c r="J82" i="21" s="1"/>
  <c r="G81" i="21"/>
  <c r="H81" i="21" s="1"/>
  <c r="G80" i="21"/>
  <c r="H80" i="21" s="1"/>
  <c r="I80" i="21" s="1"/>
  <c r="J80" i="21" s="1"/>
  <c r="G79" i="21"/>
  <c r="H79" i="21" s="1"/>
  <c r="I79" i="21" s="1"/>
  <c r="J79" i="21" s="1"/>
  <c r="G78" i="21"/>
  <c r="H78" i="21" s="1"/>
  <c r="I78" i="21" s="1"/>
  <c r="J78" i="21" s="1"/>
  <c r="G77" i="21"/>
  <c r="H77" i="21" s="1"/>
  <c r="I77" i="21" s="1"/>
  <c r="J77" i="21" s="1"/>
  <c r="G76" i="21"/>
  <c r="H76" i="21" s="1"/>
  <c r="I76" i="21" s="1"/>
  <c r="J76" i="21" s="1"/>
  <c r="G75" i="21"/>
  <c r="H75" i="21" s="1"/>
  <c r="I75" i="21" s="1"/>
  <c r="J75" i="21" s="1"/>
  <c r="G74" i="21"/>
  <c r="H74" i="21" s="1"/>
  <c r="I74" i="21" s="1"/>
  <c r="J74" i="21" s="1"/>
  <c r="G73" i="21"/>
  <c r="H73" i="21" s="1"/>
  <c r="G72" i="21"/>
  <c r="H72" i="21" s="1"/>
  <c r="I72" i="21" s="1"/>
  <c r="J72" i="21" s="1"/>
  <c r="G71" i="21"/>
  <c r="H71" i="21" s="1"/>
  <c r="I71" i="21" s="1"/>
  <c r="J71" i="21" s="1"/>
  <c r="G70" i="21"/>
  <c r="H70" i="21" s="1"/>
  <c r="I70" i="21" s="1"/>
  <c r="J70" i="21" s="1"/>
  <c r="G69" i="21"/>
  <c r="H69" i="21" s="1"/>
  <c r="I69" i="21" s="1"/>
  <c r="J69" i="21" s="1"/>
  <c r="G68" i="21"/>
  <c r="H68" i="21" s="1"/>
  <c r="I68" i="21" s="1"/>
  <c r="J68" i="21" s="1"/>
  <c r="G67" i="21"/>
  <c r="H67" i="21" s="1"/>
  <c r="I67" i="21" s="1"/>
  <c r="J67" i="21" s="1"/>
  <c r="G66" i="21"/>
  <c r="H66" i="21" s="1"/>
  <c r="I66" i="21" s="1"/>
  <c r="J66" i="21" s="1"/>
  <c r="G65" i="21"/>
  <c r="H65" i="21" s="1"/>
  <c r="G64" i="21"/>
  <c r="H64" i="21" s="1"/>
  <c r="I64" i="21" s="1"/>
  <c r="J64" i="21" s="1"/>
  <c r="G63" i="21"/>
  <c r="H63" i="21" s="1"/>
  <c r="I63" i="21" s="1"/>
  <c r="J63" i="21" s="1"/>
  <c r="G62" i="21"/>
  <c r="H62" i="21" s="1"/>
  <c r="I62" i="21" s="1"/>
  <c r="J62" i="21" s="1"/>
  <c r="G61" i="21"/>
  <c r="H61" i="21" s="1"/>
  <c r="I61" i="21" s="1"/>
  <c r="J61" i="21" s="1"/>
  <c r="G60" i="21"/>
  <c r="H60" i="21" s="1"/>
  <c r="I60" i="21" s="1"/>
  <c r="J60" i="21" s="1"/>
  <c r="G59" i="21"/>
  <c r="H59" i="21" s="1"/>
  <c r="I59" i="21" s="1"/>
  <c r="J59" i="21" s="1"/>
  <c r="G58" i="21"/>
  <c r="G57" i="21"/>
  <c r="H57" i="21" s="1"/>
  <c r="G56" i="21"/>
  <c r="H56" i="21" s="1"/>
  <c r="I56" i="21" s="1"/>
  <c r="J56" i="21" s="1"/>
  <c r="G55" i="21"/>
  <c r="H55" i="21" s="1"/>
  <c r="I55" i="21" s="1"/>
  <c r="J55" i="21" s="1"/>
  <c r="G54" i="21"/>
  <c r="H54" i="21" s="1"/>
  <c r="I54" i="21" s="1"/>
  <c r="J54" i="21" s="1"/>
  <c r="G53" i="21"/>
  <c r="H53" i="21" s="1"/>
  <c r="I53" i="21" s="1"/>
  <c r="J53" i="21" s="1"/>
  <c r="G52" i="21"/>
  <c r="H52" i="21" s="1"/>
  <c r="I52" i="21" s="1"/>
  <c r="J52" i="21" s="1"/>
  <c r="G51" i="21"/>
  <c r="H51" i="21" s="1"/>
  <c r="I51" i="21" s="1"/>
  <c r="J51" i="21" s="1"/>
  <c r="G50" i="21"/>
  <c r="H50" i="21" s="1"/>
  <c r="I50" i="21" s="1"/>
  <c r="J50" i="21" s="1"/>
  <c r="G49" i="21"/>
  <c r="H49" i="21" s="1"/>
  <c r="G48" i="21"/>
  <c r="H48" i="21" s="1"/>
  <c r="I48" i="21" s="1"/>
  <c r="J48" i="21" s="1"/>
  <c r="G47" i="21"/>
  <c r="H47" i="21" s="1"/>
  <c r="I47" i="21" s="1"/>
  <c r="J47" i="21" s="1"/>
  <c r="G46" i="21"/>
  <c r="H46" i="21" s="1"/>
  <c r="I46" i="21" s="1"/>
  <c r="J46" i="21" s="1"/>
  <c r="G45" i="21"/>
  <c r="H45" i="21" s="1"/>
  <c r="I45" i="21" s="1"/>
  <c r="J45" i="21" s="1"/>
  <c r="G44" i="21"/>
  <c r="H44" i="21" s="1"/>
  <c r="I44" i="21" s="1"/>
  <c r="J44" i="21" s="1"/>
  <c r="G43" i="21"/>
  <c r="H43" i="21" s="1"/>
  <c r="I43" i="21" s="1"/>
  <c r="J43" i="21" s="1"/>
  <c r="G42" i="21"/>
  <c r="H42" i="21" s="1"/>
  <c r="I42" i="21" s="1"/>
  <c r="J42" i="21" s="1"/>
  <c r="G41" i="21"/>
  <c r="H41" i="21" s="1"/>
  <c r="G40" i="21"/>
  <c r="H40" i="21" s="1"/>
  <c r="I40" i="21" s="1"/>
  <c r="J40" i="21" s="1"/>
  <c r="G39" i="21"/>
  <c r="H39" i="21" s="1"/>
  <c r="I39" i="21" s="1"/>
  <c r="J39" i="21" s="1"/>
  <c r="G38" i="21"/>
  <c r="H38" i="21" s="1"/>
  <c r="I38" i="21" s="1"/>
  <c r="J38" i="21" s="1"/>
  <c r="G37" i="21"/>
  <c r="H37" i="21" s="1"/>
  <c r="I37" i="21" s="1"/>
  <c r="J37" i="21" s="1"/>
  <c r="G36" i="21"/>
  <c r="H36" i="21" s="1"/>
  <c r="I36" i="21" s="1"/>
  <c r="J36" i="21" s="1"/>
  <c r="G35" i="21"/>
  <c r="H35" i="21" s="1"/>
  <c r="I35" i="21" s="1"/>
  <c r="J35" i="21" s="1"/>
  <c r="G34" i="21"/>
  <c r="H34" i="21" s="1"/>
  <c r="I34" i="21" s="1"/>
  <c r="J34" i="21" s="1"/>
  <c r="G33" i="21"/>
  <c r="H33" i="21" s="1"/>
  <c r="G32" i="21"/>
  <c r="H32" i="21" s="1"/>
  <c r="I32" i="21" s="1"/>
  <c r="J32" i="21" s="1"/>
  <c r="G31" i="21"/>
  <c r="H31" i="21" s="1"/>
  <c r="I31" i="21" s="1"/>
  <c r="J31" i="21" s="1"/>
  <c r="G30" i="21"/>
  <c r="H30" i="21" s="1"/>
  <c r="I30" i="21" s="1"/>
  <c r="J30" i="21" s="1"/>
  <c r="G29" i="21"/>
  <c r="H29" i="21" s="1"/>
  <c r="I29" i="21" s="1"/>
  <c r="J29" i="21" s="1"/>
  <c r="G28" i="21"/>
  <c r="H28" i="21" s="1"/>
  <c r="I28" i="21" s="1"/>
  <c r="J28" i="21" s="1"/>
  <c r="G27" i="21"/>
  <c r="H27" i="21" s="1"/>
  <c r="I27" i="21" s="1"/>
  <c r="J27" i="21" s="1"/>
  <c r="G26" i="21"/>
  <c r="H26" i="21" s="1"/>
  <c r="I26" i="21" s="1"/>
  <c r="J26" i="21" s="1"/>
  <c r="G25" i="21"/>
  <c r="H25" i="21" s="1"/>
  <c r="G24" i="21"/>
  <c r="H24" i="21" s="1"/>
  <c r="I24" i="21" s="1"/>
  <c r="J24" i="21" s="1"/>
  <c r="G23" i="21"/>
  <c r="H23" i="21" s="1"/>
  <c r="I23" i="21" s="1"/>
  <c r="J23" i="21" s="1"/>
  <c r="G22" i="21"/>
  <c r="H22" i="21" s="1"/>
  <c r="I22" i="21" s="1"/>
  <c r="J22" i="21" s="1"/>
  <c r="G21" i="21"/>
  <c r="H21" i="21" s="1"/>
  <c r="I21" i="21" s="1"/>
  <c r="J21" i="21" s="1"/>
  <c r="G20" i="21"/>
  <c r="H20" i="21" s="1"/>
  <c r="I20" i="21" s="1"/>
  <c r="J20" i="21" s="1"/>
  <c r="G19" i="21"/>
  <c r="H19" i="21" s="1"/>
  <c r="I19" i="21" s="1"/>
  <c r="J19" i="21" s="1"/>
  <c r="E162" i="21"/>
  <c r="E151" i="21"/>
  <c r="E146" i="21"/>
  <c r="E140" i="21"/>
  <c r="E130" i="21"/>
  <c r="E116" i="21"/>
  <c r="E105" i="21"/>
  <c r="E98" i="21"/>
  <c r="E88" i="21"/>
  <c r="E76" i="21"/>
  <c r="E63" i="21"/>
  <c r="E52" i="21"/>
  <c r="E41" i="21"/>
  <c r="E29" i="21"/>
  <c r="E19" i="21"/>
  <c r="H21" i="20"/>
  <c r="I21" i="20" s="1"/>
  <c r="J21" i="20" s="1"/>
  <c r="G20" i="20"/>
  <c r="H20" i="20" s="1"/>
  <c r="I20" i="20" s="1"/>
  <c r="J20" i="20" s="1"/>
  <c r="G21" i="20"/>
  <c r="G22" i="20"/>
  <c r="H22" i="20" s="1"/>
  <c r="I22" i="20" s="1"/>
  <c r="J22" i="20" s="1"/>
  <c r="G23" i="20"/>
  <c r="H23" i="20" s="1"/>
  <c r="G24" i="20"/>
  <c r="H24" i="20" s="1"/>
  <c r="G25" i="20"/>
  <c r="H25" i="20" s="1"/>
  <c r="I25" i="20" s="1"/>
  <c r="J25" i="20" s="1"/>
  <c r="G19" i="20"/>
  <c r="H19" i="20" s="1"/>
  <c r="I19" i="20" s="1"/>
  <c r="J19" i="20" s="1"/>
  <c r="H33" i="14"/>
  <c r="I33" i="14" s="1"/>
  <c r="J33" i="14" s="1"/>
  <c r="H50" i="14"/>
  <c r="I50" i="14" s="1"/>
  <c r="J50" i="14" s="1"/>
  <c r="H57" i="14"/>
  <c r="I57" i="14" s="1"/>
  <c r="J57" i="14" s="1"/>
  <c r="H65" i="14"/>
  <c r="I65" i="14" s="1"/>
  <c r="J65" i="14" s="1"/>
  <c r="H73" i="14"/>
  <c r="I73" i="14" s="1"/>
  <c r="J73" i="14" s="1"/>
  <c r="G80" i="14"/>
  <c r="H80" i="14" s="1"/>
  <c r="I80" i="14" s="1"/>
  <c r="J80" i="14" s="1"/>
  <c r="G79" i="14"/>
  <c r="H79" i="14" s="1"/>
  <c r="I79" i="14" s="1"/>
  <c r="J79" i="14" s="1"/>
  <c r="G78" i="14"/>
  <c r="H78" i="14" s="1"/>
  <c r="I78" i="14" s="1"/>
  <c r="J78" i="14" s="1"/>
  <c r="G77" i="14"/>
  <c r="H77" i="14" s="1"/>
  <c r="I77" i="14" s="1"/>
  <c r="J77" i="14" s="1"/>
  <c r="G76" i="14"/>
  <c r="H76" i="14" s="1"/>
  <c r="I76" i="14" s="1"/>
  <c r="J76" i="14" s="1"/>
  <c r="G75" i="14"/>
  <c r="H75" i="14" s="1"/>
  <c r="I75" i="14" s="1"/>
  <c r="J75" i="14" s="1"/>
  <c r="G74" i="14"/>
  <c r="H74" i="14" s="1"/>
  <c r="I74" i="14" s="1"/>
  <c r="J74" i="14" s="1"/>
  <c r="G73" i="14"/>
  <c r="G72" i="14"/>
  <c r="H72" i="14" s="1"/>
  <c r="I72" i="14" s="1"/>
  <c r="J72" i="14" s="1"/>
  <c r="G71" i="14"/>
  <c r="H71" i="14" s="1"/>
  <c r="I71" i="14" s="1"/>
  <c r="J71" i="14" s="1"/>
  <c r="G70" i="14"/>
  <c r="H70" i="14" s="1"/>
  <c r="I70" i="14" s="1"/>
  <c r="J70" i="14" s="1"/>
  <c r="G69" i="14"/>
  <c r="H69" i="14" s="1"/>
  <c r="I69" i="14" s="1"/>
  <c r="J69" i="14" s="1"/>
  <c r="G68" i="14"/>
  <c r="H68" i="14" s="1"/>
  <c r="I68" i="14" s="1"/>
  <c r="J68" i="14" s="1"/>
  <c r="G67" i="14"/>
  <c r="H67" i="14" s="1"/>
  <c r="I67" i="14" s="1"/>
  <c r="J67" i="14" s="1"/>
  <c r="G66" i="14"/>
  <c r="H66" i="14" s="1"/>
  <c r="I66" i="14" s="1"/>
  <c r="J66" i="14" s="1"/>
  <c r="G65" i="14"/>
  <c r="G64" i="14"/>
  <c r="H64" i="14" s="1"/>
  <c r="I64" i="14" s="1"/>
  <c r="J64" i="14" s="1"/>
  <c r="G63" i="14"/>
  <c r="H63" i="14" s="1"/>
  <c r="I63" i="14" s="1"/>
  <c r="J63" i="14" s="1"/>
  <c r="G62" i="14"/>
  <c r="H62" i="14" s="1"/>
  <c r="I62" i="14" s="1"/>
  <c r="J62" i="14" s="1"/>
  <c r="G61" i="14"/>
  <c r="H61" i="14" s="1"/>
  <c r="I61" i="14" s="1"/>
  <c r="J61" i="14" s="1"/>
  <c r="G60" i="14"/>
  <c r="H60" i="14" s="1"/>
  <c r="I60" i="14" s="1"/>
  <c r="J60" i="14" s="1"/>
  <c r="G59" i="14"/>
  <c r="H59" i="14" s="1"/>
  <c r="I59" i="14" s="1"/>
  <c r="J59" i="14" s="1"/>
  <c r="G58" i="14"/>
  <c r="H58" i="14" s="1"/>
  <c r="I58" i="14" s="1"/>
  <c r="J58" i="14" s="1"/>
  <c r="G57" i="14"/>
  <c r="G56" i="14"/>
  <c r="H56" i="14" s="1"/>
  <c r="I56" i="14" s="1"/>
  <c r="J56" i="14" s="1"/>
  <c r="G55" i="14"/>
  <c r="H55" i="14" s="1"/>
  <c r="I55" i="14" s="1"/>
  <c r="J55" i="14" s="1"/>
  <c r="G54" i="14"/>
  <c r="H54" i="14" s="1"/>
  <c r="I54" i="14" s="1"/>
  <c r="J54" i="14" s="1"/>
  <c r="G53" i="14"/>
  <c r="H53" i="14" s="1"/>
  <c r="I53" i="14" s="1"/>
  <c r="J53" i="14" s="1"/>
  <c r="G52" i="14"/>
  <c r="H52" i="14" s="1"/>
  <c r="I52" i="14" s="1"/>
  <c r="J52" i="14" s="1"/>
  <c r="G51" i="14"/>
  <c r="H51" i="14" s="1"/>
  <c r="I51" i="14" s="1"/>
  <c r="J51" i="14" s="1"/>
  <c r="G50" i="14"/>
  <c r="G49" i="14"/>
  <c r="H49" i="14" s="1"/>
  <c r="G48" i="14"/>
  <c r="H48" i="14" s="1"/>
  <c r="I48" i="14" s="1"/>
  <c r="J48" i="14" s="1"/>
  <c r="G47" i="14"/>
  <c r="H47" i="14" s="1"/>
  <c r="I47" i="14" s="1"/>
  <c r="J47" i="14" s="1"/>
  <c r="G46" i="14"/>
  <c r="H46" i="14" s="1"/>
  <c r="I46" i="14" s="1"/>
  <c r="J46" i="14" s="1"/>
  <c r="G45" i="14"/>
  <c r="H45" i="14" s="1"/>
  <c r="I45" i="14" s="1"/>
  <c r="J45" i="14" s="1"/>
  <c r="G44" i="14"/>
  <c r="H44" i="14" s="1"/>
  <c r="I44" i="14" s="1"/>
  <c r="J44" i="14" s="1"/>
  <c r="G43" i="14"/>
  <c r="H43" i="14" s="1"/>
  <c r="I43" i="14" s="1"/>
  <c r="J43" i="14" s="1"/>
  <c r="G42" i="14"/>
  <c r="H42" i="14" s="1"/>
  <c r="G41" i="14"/>
  <c r="H41" i="14" s="1"/>
  <c r="I41" i="14" s="1"/>
  <c r="J41" i="14" s="1"/>
  <c r="G40" i="14"/>
  <c r="H40" i="14" s="1"/>
  <c r="I40" i="14" s="1"/>
  <c r="J40" i="14" s="1"/>
  <c r="G39" i="14"/>
  <c r="H39" i="14" s="1"/>
  <c r="I39" i="14" s="1"/>
  <c r="J39" i="14" s="1"/>
  <c r="G38" i="14"/>
  <c r="H38" i="14" s="1"/>
  <c r="I38" i="14" s="1"/>
  <c r="J38" i="14" s="1"/>
  <c r="G37" i="14"/>
  <c r="H37" i="14" s="1"/>
  <c r="I37" i="14" s="1"/>
  <c r="J37" i="14" s="1"/>
  <c r="G36" i="14"/>
  <c r="H36" i="14" s="1"/>
  <c r="I36" i="14" s="1"/>
  <c r="J36" i="14" s="1"/>
  <c r="G35" i="14"/>
  <c r="H35" i="14" s="1"/>
  <c r="I35" i="14" s="1"/>
  <c r="J35" i="14" s="1"/>
  <c r="G34" i="14"/>
  <c r="H34" i="14" s="1"/>
  <c r="I34" i="14" s="1"/>
  <c r="J34" i="14" s="1"/>
  <c r="G33" i="14"/>
  <c r="G32" i="14"/>
  <c r="H32" i="14" s="1"/>
  <c r="I32" i="14" s="1"/>
  <c r="J32" i="14" s="1"/>
  <c r="G31" i="14"/>
  <c r="H31" i="14" s="1"/>
  <c r="I31" i="14" s="1"/>
  <c r="J31" i="14" s="1"/>
  <c r="G30" i="14"/>
  <c r="H30" i="14" s="1"/>
  <c r="I30" i="14" s="1"/>
  <c r="J30" i="14" s="1"/>
  <c r="G29" i="14"/>
  <c r="H29" i="14" s="1"/>
  <c r="I29" i="14" s="1"/>
  <c r="J29" i="14" s="1"/>
  <c r="G28" i="14"/>
  <c r="H28" i="14" s="1"/>
  <c r="I28" i="14" s="1"/>
  <c r="J28" i="14" s="1"/>
  <c r="G27" i="14"/>
  <c r="H27" i="14" s="1"/>
  <c r="I27" i="14" s="1"/>
  <c r="J27" i="14" s="1"/>
  <c r="G26" i="14"/>
  <c r="H26" i="14" s="1"/>
  <c r="I26" i="14" s="1"/>
  <c r="J26" i="14" s="1"/>
  <c r="G25" i="14"/>
  <c r="H25" i="14" s="1"/>
  <c r="I25" i="14" s="1"/>
  <c r="J25" i="14" s="1"/>
  <c r="G24" i="14"/>
  <c r="H24" i="14" s="1"/>
  <c r="I24" i="14" s="1"/>
  <c r="J24" i="14" s="1"/>
  <c r="G23" i="14"/>
  <c r="H23" i="14" s="1"/>
  <c r="I23" i="14" s="1"/>
  <c r="J23" i="14" s="1"/>
  <c r="G22" i="14"/>
  <c r="H22" i="14" s="1"/>
  <c r="I22" i="14" s="1"/>
  <c r="J22" i="14" s="1"/>
  <c r="G21" i="14"/>
  <c r="H21" i="14" s="1"/>
  <c r="I21" i="14" s="1"/>
  <c r="J21" i="14" s="1"/>
  <c r="G20" i="14"/>
  <c r="H20" i="14" s="1"/>
  <c r="I20" i="14" s="1"/>
  <c r="J20" i="14" s="1"/>
  <c r="G19" i="14"/>
  <c r="H19" i="14" s="1"/>
  <c r="I19" i="14" s="1"/>
  <c r="J19" i="14" s="1"/>
  <c r="G136" i="13"/>
  <c r="H136" i="13" s="1"/>
  <c r="I136" i="13" s="1"/>
  <c r="J136" i="13" s="1"/>
  <c r="G135" i="13"/>
  <c r="H135" i="13" s="1"/>
  <c r="I135" i="13" s="1"/>
  <c r="J135" i="13" s="1"/>
  <c r="G134" i="13"/>
  <c r="H134" i="13" s="1"/>
  <c r="I134" i="13" s="1"/>
  <c r="J134" i="13" s="1"/>
  <c r="G133" i="13"/>
  <c r="H133" i="13" s="1"/>
  <c r="I133" i="13" s="1"/>
  <c r="J133" i="13" s="1"/>
  <c r="G132" i="13"/>
  <c r="H132" i="13" s="1"/>
  <c r="G131" i="13"/>
  <c r="H131" i="13" s="1"/>
  <c r="G130" i="13"/>
  <c r="H130" i="13" s="1"/>
  <c r="I130" i="13" s="1"/>
  <c r="J130" i="13" s="1"/>
  <c r="G129" i="13"/>
  <c r="H129" i="13" s="1"/>
  <c r="I129" i="13" s="1"/>
  <c r="J129" i="13" s="1"/>
  <c r="G128" i="13"/>
  <c r="H128" i="13" s="1"/>
  <c r="I128" i="13" s="1"/>
  <c r="J128" i="13" s="1"/>
  <c r="G127" i="13"/>
  <c r="H127" i="13" s="1"/>
  <c r="I127" i="13" s="1"/>
  <c r="J127" i="13" s="1"/>
  <c r="G126" i="13"/>
  <c r="H126" i="13" s="1"/>
  <c r="I126" i="13" s="1"/>
  <c r="J126" i="13" s="1"/>
  <c r="G125" i="13"/>
  <c r="H125" i="13" s="1"/>
  <c r="I125" i="13" s="1"/>
  <c r="J125" i="13" s="1"/>
  <c r="G124" i="13"/>
  <c r="H124" i="13" s="1"/>
  <c r="G123" i="13"/>
  <c r="H123" i="13" s="1"/>
  <c r="G122" i="13"/>
  <c r="H122" i="13" s="1"/>
  <c r="I122" i="13" s="1"/>
  <c r="J122" i="13" s="1"/>
  <c r="G121" i="13"/>
  <c r="H121" i="13" s="1"/>
  <c r="I121" i="13" s="1"/>
  <c r="J121" i="13" s="1"/>
  <c r="G120" i="13"/>
  <c r="H120" i="13" s="1"/>
  <c r="I120" i="13" s="1"/>
  <c r="J120" i="13" s="1"/>
  <c r="G119" i="13"/>
  <c r="H119" i="13" s="1"/>
  <c r="I119" i="13" s="1"/>
  <c r="J119" i="13" s="1"/>
  <c r="G118" i="13"/>
  <c r="H118" i="13" s="1"/>
  <c r="I118" i="13" s="1"/>
  <c r="J118" i="13" s="1"/>
  <c r="G117" i="13"/>
  <c r="H117" i="13" s="1"/>
  <c r="I117" i="13" s="1"/>
  <c r="J117" i="13" s="1"/>
  <c r="G116" i="13"/>
  <c r="H116" i="13" s="1"/>
  <c r="G115" i="13"/>
  <c r="H115" i="13" s="1"/>
  <c r="G114" i="13"/>
  <c r="H114" i="13" s="1"/>
  <c r="I114" i="13" s="1"/>
  <c r="J114" i="13" s="1"/>
  <c r="G113" i="13"/>
  <c r="H113" i="13" s="1"/>
  <c r="I113" i="13" s="1"/>
  <c r="J113" i="13" s="1"/>
  <c r="G112" i="13"/>
  <c r="H112" i="13" s="1"/>
  <c r="I112" i="13" s="1"/>
  <c r="J112" i="13" s="1"/>
  <c r="G111" i="13"/>
  <c r="H111" i="13" s="1"/>
  <c r="I111" i="13" s="1"/>
  <c r="J111" i="13" s="1"/>
  <c r="G110" i="13"/>
  <c r="H110" i="13" s="1"/>
  <c r="I110" i="13" s="1"/>
  <c r="J110" i="13" s="1"/>
  <c r="G109" i="13"/>
  <c r="H109" i="13" s="1"/>
  <c r="I109" i="13" s="1"/>
  <c r="J109" i="13" s="1"/>
  <c r="G108" i="13"/>
  <c r="H108" i="13" s="1"/>
  <c r="G107" i="13"/>
  <c r="H107" i="13" s="1"/>
  <c r="G106" i="13"/>
  <c r="H106" i="13" s="1"/>
  <c r="I106" i="13" s="1"/>
  <c r="J106" i="13" s="1"/>
  <c r="G105" i="13"/>
  <c r="H105" i="13" s="1"/>
  <c r="I105" i="13" s="1"/>
  <c r="J105" i="13" s="1"/>
  <c r="G104" i="13"/>
  <c r="H104" i="13" s="1"/>
  <c r="I104" i="13" s="1"/>
  <c r="J104" i="13" s="1"/>
  <c r="G103" i="13"/>
  <c r="H103" i="13" s="1"/>
  <c r="I103" i="13" s="1"/>
  <c r="J103" i="13" s="1"/>
  <c r="G102" i="13"/>
  <c r="H102" i="13" s="1"/>
  <c r="I102" i="13" s="1"/>
  <c r="J102" i="13" s="1"/>
  <c r="G101" i="13"/>
  <c r="H101" i="13" s="1"/>
  <c r="I101" i="13" s="1"/>
  <c r="J101" i="13" s="1"/>
  <c r="G100" i="13"/>
  <c r="H100" i="13" s="1"/>
  <c r="G99" i="13"/>
  <c r="H99" i="13" s="1"/>
  <c r="G98" i="13"/>
  <c r="H98" i="13" s="1"/>
  <c r="I98" i="13" s="1"/>
  <c r="J98" i="13" s="1"/>
  <c r="G97" i="13"/>
  <c r="H97" i="13" s="1"/>
  <c r="I97" i="13" s="1"/>
  <c r="J97" i="13" s="1"/>
  <c r="G96" i="13"/>
  <c r="H96" i="13" s="1"/>
  <c r="I96" i="13" s="1"/>
  <c r="J96" i="13" s="1"/>
  <c r="G95" i="13"/>
  <c r="H95" i="13" s="1"/>
  <c r="I95" i="13" s="1"/>
  <c r="J95" i="13" s="1"/>
  <c r="G94" i="13"/>
  <c r="H94" i="13" s="1"/>
  <c r="I94" i="13" s="1"/>
  <c r="J94" i="13" s="1"/>
  <c r="G93" i="13"/>
  <c r="H93" i="13" s="1"/>
  <c r="I93" i="13" s="1"/>
  <c r="J93" i="13" s="1"/>
  <c r="G92" i="13"/>
  <c r="H92" i="13" s="1"/>
  <c r="G91" i="13"/>
  <c r="H91" i="13" s="1"/>
  <c r="G90" i="13"/>
  <c r="H90" i="13" s="1"/>
  <c r="I90" i="13" s="1"/>
  <c r="J90" i="13" s="1"/>
  <c r="G89" i="13"/>
  <c r="H89" i="13" s="1"/>
  <c r="I89" i="13" s="1"/>
  <c r="J89" i="13" s="1"/>
  <c r="G88" i="13"/>
  <c r="H88" i="13" s="1"/>
  <c r="I88" i="13" s="1"/>
  <c r="J88" i="13" s="1"/>
  <c r="G87" i="13"/>
  <c r="H87" i="13" s="1"/>
  <c r="I87" i="13" s="1"/>
  <c r="J87" i="13" s="1"/>
  <c r="G86" i="13"/>
  <c r="H86" i="13" s="1"/>
  <c r="I86" i="13" s="1"/>
  <c r="J86" i="13" s="1"/>
  <c r="G85" i="13"/>
  <c r="H85" i="13" s="1"/>
  <c r="I85" i="13" s="1"/>
  <c r="J85" i="13" s="1"/>
  <c r="G84" i="13"/>
  <c r="H84" i="13" s="1"/>
  <c r="G83" i="13"/>
  <c r="H83" i="13" s="1"/>
  <c r="G82" i="13"/>
  <c r="H82" i="13" s="1"/>
  <c r="I82" i="13" s="1"/>
  <c r="J82" i="13" s="1"/>
  <c r="G81" i="13"/>
  <c r="H81" i="13" s="1"/>
  <c r="I81" i="13" s="1"/>
  <c r="J81" i="13" s="1"/>
  <c r="G80" i="13"/>
  <c r="H80" i="13" s="1"/>
  <c r="I80" i="13" s="1"/>
  <c r="J80" i="13" s="1"/>
  <c r="G79" i="13"/>
  <c r="H79" i="13" s="1"/>
  <c r="I79" i="13" s="1"/>
  <c r="J79" i="13" s="1"/>
  <c r="G78" i="13"/>
  <c r="H78" i="13" s="1"/>
  <c r="I78" i="13" s="1"/>
  <c r="J78" i="13" s="1"/>
  <c r="G77" i="13"/>
  <c r="H77" i="13" s="1"/>
  <c r="I77" i="13" s="1"/>
  <c r="J77" i="13" s="1"/>
  <c r="G76" i="13"/>
  <c r="H76" i="13" s="1"/>
  <c r="G75" i="13"/>
  <c r="H75" i="13" s="1"/>
  <c r="G74" i="13"/>
  <c r="H74" i="13" s="1"/>
  <c r="I74" i="13" s="1"/>
  <c r="J74" i="13" s="1"/>
  <c r="G73" i="13"/>
  <c r="H73" i="13" s="1"/>
  <c r="I73" i="13" s="1"/>
  <c r="J73" i="13" s="1"/>
  <c r="G72" i="13"/>
  <c r="H72" i="13" s="1"/>
  <c r="I72" i="13" s="1"/>
  <c r="J72" i="13" s="1"/>
  <c r="G71" i="13"/>
  <c r="H71" i="13" s="1"/>
  <c r="I71" i="13" s="1"/>
  <c r="J71" i="13" s="1"/>
  <c r="G70" i="13"/>
  <c r="H70" i="13" s="1"/>
  <c r="I70" i="13" s="1"/>
  <c r="J70" i="13" s="1"/>
  <c r="G69" i="13"/>
  <c r="H69" i="13" s="1"/>
  <c r="I69" i="13" s="1"/>
  <c r="J69" i="13" s="1"/>
  <c r="G68" i="13"/>
  <c r="H68" i="13" s="1"/>
  <c r="G67" i="13"/>
  <c r="H67" i="13" s="1"/>
  <c r="G66" i="13"/>
  <c r="H66" i="13" s="1"/>
  <c r="I66" i="13" s="1"/>
  <c r="J66" i="13" s="1"/>
  <c r="G65" i="13"/>
  <c r="H65" i="13" s="1"/>
  <c r="I65" i="13" s="1"/>
  <c r="J65" i="13" s="1"/>
  <c r="G64" i="13"/>
  <c r="H64" i="13" s="1"/>
  <c r="I64" i="13" s="1"/>
  <c r="J64" i="13" s="1"/>
  <c r="G63" i="13"/>
  <c r="H63" i="13" s="1"/>
  <c r="I63" i="13" s="1"/>
  <c r="J63" i="13" s="1"/>
  <c r="G62" i="13"/>
  <c r="H62" i="13" s="1"/>
  <c r="I62" i="13" s="1"/>
  <c r="J62" i="13" s="1"/>
  <c r="G61" i="13"/>
  <c r="H61" i="13" s="1"/>
  <c r="I61" i="13" s="1"/>
  <c r="J61" i="13" s="1"/>
  <c r="G60" i="13"/>
  <c r="H60" i="13" s="1"/>
  <c r="G59" i="13"/>
  <c r="H59" i="13" s="1"/>
  <c r="G58" i="13"/>
  <c r="H58" i="13" s="1"/>
  <c r="I58" i="13" s="1"/>
  <c r="J58" i="13" s="1"/>
  <c r="G57" i="13"/>
  <c r="H57" i="13" s="1"/>
  <c r="I57" i="13" s="1"/>
  <c r="J57" i="13" s="1"/>
  <c r="G56" i="13"/>
  <c r="H56" i="13" s="1"/>
  <c r="I56" i="13" s="1"/>
  <c r="J56" i="13" s="1"/>
  <c r="G55" i="13"/>
  <c r="H55" i="13" s="1"/>
  <c r="I55" i="13" s="1"/>
  <c r="J55" i="13" s="1"/>
  <c r="G54" i="13"/>
  <c r="H54" i="13" s="1"/>
  <c r="I54" i="13" s="1"/>
  <c r="J54" i="13" s="1"/>
  <c r="G53" i="13"/>
  <c r="H53" i="13" s="1"/>
  <c r="I53" i="13" s="1"/>
  <c r="J53" i="13" s="1"/>
  <c r="G52" i="13"/>
  <c r="H52" i="13" s="1"/>
  <c r="G51" i="13"/>
  <c r="H51" i="13" s="1"/>
  <c r="G50" i="13"/>
  <c r="H50" i="13" s="1"/>
  <c r="I50" i="13" s="1"/>
  <c r="J50" i="13" s="1"/>
  <c r="G49" i="13"/>
  <c r="H49" i="13" s="1"/>
  <c r="I49" i="13" s="1"/>
  <c r="J49" i="13" s="1"/>
  <c r="G48" i="13"/>
  <c r="H48" i="13" s="1"/>
  <c r="I48" i="13" s="1"/>
  <c r="J48" i="13" s="1"/>
  <c r="G47" i="13"/>
  <c r="H47" i="13" s="1"/>
  <c r="I47" i="13" s="1"/>
  <c r="J47" i="13" s="1"/>
  <c r="G46" i="13"/>
  <c r="H46" i="13" s="1"/>
  <c r="I46" i="13" s="1"/>
  <c r="J46" i="13" s="1"/>
  <c r="G45" i="13"/>
  <c r="H45" i="13" s="1"/>
  <c r="I45" i="13" s="1"/>
  <c r="J45" i="13" s="1"/>
  <c r="G44" i="13"/>
  <c r="H44" i="13" s="1"/>
  <c r="G43" i="13"/>
  <c r="H43" i="13" s="1"/>
  <c r="G42" i="13"/>
  <c r="H42" i="13" s="1"/>
  <c r="I42" i="13" s="1"/>
  <c r="J42" i="13" s="1"/>
  <c r="G41" i="13"/>
  <c r="H41" i="13" s="1"/>
  <c r="I41" i="13" s="1"/>
  <c r="J41" i="13" s="1"/>
  <c r="G40" i="13"/>
  <c r="H40" i="13" s="1"/>
  <c r="I40" i="13" s="1"/>
  <c r="J40" i="13" s="1"/>
  <c r="G39" i="13"/>
  <c r="H39" i="13" s="1"/>
  <c r="I39" i="13" s="1"/>
  <c r="J39" i="13" s="1"/>
  <c r="G38" i="13"/>
  <c r="H38" i="13" s="1"/>
  <c r="I38" i="13" s="1"/>
  <c r="J38" i="13" s="1"/>
  <c r="G37" i="13"/>
  <c r="H37" i="13" s="1"/>
  <c r="I37" i="13" s="1"/>
  <c r="J37" i="13" s="1"/>
  <c r="G36" i="13"/>
  <c r="H36" i="13" s="1"/>
  <c r="G35" i="13"/>
  <c r="H35" i="13" s="1"/>
  <c r="G34" i="13"/>
  <c r="H34" i="13" s="1"/>
  <c r="I34" i="13" s="1"/>
  <c r="J34" i="13" s="1"/>
  <c r="G33" i="13"/>
  <c r="H33" i="13" s="1"/>
  <c r="I33" i="13" s="1"/>
  <c r="J33" i="13" s="1"/>
  <c r="G32" i="13"/>
  <c r="H32" i="13" s="1"/>
  <c r="I32" i="13" s="1"/>
  <c r="J32" i="13" s="1"/>
  <c r="G31" i="13"/>
  <c r="H31" i="13" s="1"/>
  <c r="I31" i="13" s="1"/>
  <c r="J31" i="13" s="1"/>
  <c r="G30" i="13"/>
  <c r="H30" i="13" s="1"/>
  <c r="I30" i="13" s="1"/>
  <c r="J30" i="13" s="1"/>
  <c r="G29" i="13"/>
  <c r="H29" i="13" s="1"/>
  <c r="I29" i="13" s="1"/>
  <c r="J29" i="13" s="1"/>
  <c r="G28" i="13"/>
  <c r="H28" i="13" s="1"/>
  <c r="G27" i="13"/>
  <c r="H27" i="13" s="1"/>
  <c r="G26" i="13"/>
  <c r="H26" i="13" s="1"/>
  <c r="I26" i="13" s="1"/>
  <c r="J26" i="13" s="1"/>
  <c r="G25" i="13"/>
  <c r="H25" i="13" s="1"/>
  <c r="I25" i="13" s="1"/>
  <c r="J25" i="13" s="1"/>
  <c r="G24" i="13"/>
  <c r="H24" i="13" s="1"/>
  <c r="I24" i="13" s="1"/>
  <c r="J24" i="13" s="1"/>
  <c r="G23" i="13"/>
  <c r="H23" i="13" s="1"/>
  <c r="I23" i="13" s="1"/>
  <c r="J23" i="13" s="1"/>
  <c r="G22" i="13"/>
  <c r="H22" i="13" s="1"/>
  <c r="I22" i="13" s="1"/>
  <c r="J22" i="13" s="1"/>
  <c r="G21" i="13"/>
  <c r="H21" i="13" s="1"/>
  <c r="I21" i="13" s="1"/>
  <c r="J21" i="13" s="1"/>
  <c r="G20" i="13"/>
  <c r="H20" i="13" s="1"/>
  <c r="G19" i="13"/>
  <c r="H19" i="13" s="1"/>
  <c r="I19" i="13" s="1"/>
  <c r="J19" i="13" s="1"/>
  <c r="G138" i="12"/>
  <c r="H138" i="12" s="1"/>
  <c r="I138" i="12" s="1"/>
  <c r="J138" i="12" s="1"/>
  <c r="G137" i="12"/>
  <c r="H137" i="12" s="1"/>
  <c r="I137" i="12" s="1"/>
  <c r="J137" i="12" s="1"/>
  <c r="H136" i="12"/>
  <c r="G136" i="12"/>
  <c r="G135" i="12"/>
  <c r="H135" i="12" s="1"/>
  <c r="G134" i="12"/>
  <c r="H134" i="12" s="1"/>
  <c r="I134" i="12" s="1"/>
  <c r="J134" i="12" s="1"/>
  <c r="G133" i="12"/>
  <c r="H133" i="12" s="1"/>
  <c r="I133" i="12" s="1"/>
  <c r="J133" i="12" s="1"/>
  <c r="G132" i="12"/>
  <c r="H132" i="12" s="1"/>
  <c r="I132" i="12" s="1"/>
  <c r="J132" i="12" s="1"/>
  <c r="G131" i="12"/>
  <c r="H131" i="12" s="1"/>
  <c r="I131" i="12" s="1"/>
  <c r="J131" i="12" s="1"/>
  <c r="G130" i="12"/>
  <c r="H130" i="12" s="1"/>
  <c r="I130" i="12" s="1"/>
  <c r="J130" i="12" s="1"/>
  <c r="G129" i="12"/>
  <c r="H129" i="12" s="1"/>
  <c r="I129" i="12" s="1"/>
  <c r="J129" i="12" s="1"/>
  <c r="H128" i="12"/>
  <c r="G128" i="12"/>
  <c r="G127" i="12"/>
  <c r="H127" i="12" s="1"/>
  <c r="I127" i="12" s="1"/>
  <c r="J127" i="12" s="1"/>
  <c r="G126" i="12"/>
  <c r="H126" i="12" s="1"/>
  <c r="I126" i="12" s="1"/>
  <c r="J126" i="12" s="1"/>
  <c r="G125" i="12"/>
  <c r="H125" i="12" s="1"/>
  <c r="I125" i="12" s="1"/>
  <c r="J125" i="12" s="1"/>
  <c r="G124" i="12"/>
  <c r="H124" i="12" s="1"/>
  <c r="I124" i="12" s="1"/>
  <c r="J124" i="12" s="1"/>
  <c r="G123" i="12"/>
  <c r="H123" i="12" s="1"/>
  <c r="I123" i="12" s="1"/>
  <c r="J123" i="12" s="1"/>
  <c r="G122" i="12"/>
  <c r="H122" i="12" s="1"/>
  <c r="I122" i="12" s="1"/>
  <c r="J122" i="12" s="1"/>
  <c r="G121" i="12"/>
  <c r="H121" i="12" s="1"/>
  <c r="I121" i="12" s="1"/>
  <c r="J121" i="12" s="1"/>
  <c r="G120" i="12"/>
  <c r="H120" i="12" s="1"/>
  <c r="G119" i="12"/>
  <c r="H119" i="12" s="1"/>
  <c r="I119" i="12" s="1"/>
  <c r="J119" i="12" s="1"/>
  <c r="G118" i="12"/>
  <c r="H118" i="12" s="1"/>
  <c r="I118" i="12" s="1"/>
  <c r="J118" i="12" s="1"/>
  <c r="G117" i="12"/>
  <c r="H117" i="12" s="1"/>
  <c r="I117" i="12" s="1"/>
  <c r="J117" i="12" s="1"/>
  <c r="G116" i="12"/>
  <c r="H116" i="12" s="1"/>
  <c r="I116" i="12" s="1"/>
  <c r="J116" i="12" s="1"/>
  <c r="G115" i="12"/>
  <c r="H115" i="12" s="1"/>
  <c r="I115" i="12" s="1"/>
  <c r="J115" i="12" s="1"/>
  <c r="G114" i="12"/>
  <c r="H114" i="12" s="1"/>
  <c r="I114" i="12" s="1"/>
  <c r="J114" i="12" s="1"/>
  <c r="H113" i="12"/>
  <c r="I113" i="12" s="1"/>
  <c r="J113" i="12" s="1"/>
  <c r="G113" i="12"/>
  <c r="H112" i="12"/>
  <c r="G112" i="12"/>
  <c r="H111" i="12"/>
  <c r="G111" i="12"/>
  <c r="G110" i="12"/>
  <c r="H110" i="12" s="1"/>
  <c r="I110" i="12" s="1"/>
  <c r="J110" i="12" s="1"/>
  <c r="H109" i="12"/>
  <c r="I109" i="12" s="1"/>
  <c r="J109" i="12" s="1"/>
  <c r="G109" i="12"/>
  <c r="G108" i="12"/>
  <c r="H108" i="12" s="1"/>
  <c r="I108" i="12" s="1"/>
  <c r="J108" i="12" s="1"/>
  <c r="G107" i="12"/>
  <c r="H107" i="12" s="1"/>
  <c r="I107" i="12" s="1"/>
  <c r="J107" i="12" s="1"/>
  <c r="G106" i="12"/>
  <c r="H106" i="12" s="1"/>
  <c r="I106" i="12" s="1"/>
  <c r="J106" i="12" s="1"/>
  <c r="G105" i="12"/>
  <c r="H105" i="12" s="1"/>
  <c r="I105" i="12" s="1"/>
  <c r="J105" i="12" s="1"/>
  <c r="G104" i="12"/>
  <c r="H104" i="12" s="1"/>
  <c r="G103" i="12"/>
  <c r="H103" i="12" s="1"/>
  <c r="H101" i="12"/>
  <c r="I101" i="12" s="1"/>
  <c r="J101" i="12" s="1"/>
  <c r="G101" i="12"/>
  <c r="G102" i="12"/>
  <c r="H102" i="12" s="1"/>
  <c r="I102" i="12" s="1"/>
  <c r="J102" i="12" s="1"/>
  <c r="G100" i="12"/>
  <c r="H100" i="12" s="1"/>
  <c r="I100" i="12" s="1"/>
  <c r="J100" i="12" s="1"/>
  <c r="G83" i="12"/>
  <c r="H83" i="12" s="1"/>
  <c r="I83" i="12" s="1"/>
  <c r="J83" i="12" s="1"/>
  <c r="G84" i="12"/>
  <c r="H84" i="12" s="1"/>
  <c r="I84" i="12" s="1"/>
  <c r="J84" i="12" s="1"/>
  <c r="G85" i="12"/>
  <c r="H85" i="12" s="1"/>
  <c r="I85" i="12" s="1"/>
  <c r="J85" i="12" s="1"/>
  <c r="G86" i="12"/>
  <c r="H86" i="12" s="1"/>
  <c r="I86" i="12" s="1"/>
  <c r="J86" i="12" s="1"/>
  <c r="G87" i="12"/>
  <c r="H87" i="12"/>
  <c r="G88" i="12"/>
  <c r="H88" i="12" s="1"/>
  <c r="G89" i="12"/>
  <c r="H89" i="12" s="1"/>
  <c r="I89" i="12" s="1"/>
  <c r="J89" i="12" s="1"/>
  <c r="G90" i="12"/>
  <c r="H90" i="12" s="1"/>
  <c r="I90" i="12" s="1"/>
  <c r="J90" i="12" s="1"/>
  <c r="G91" i="12"/>
  <c r="H91" i="12" s="1"/>
  <c r="I91" i="12" s="1"/>
  <c r="J91" i="12" s="1"/>
  <c r="G92" i="12"/>
  <c r="H92" i="12" s="1"/>
  <c r="I92" i="12" s="1"/>
  <c r="J92" i="12" s="1"/>
  <c r="G93" i="12"/>
  <c r="H93" i="12" s="1"/>
  <c r="I93" i="12" s="1"/>
  <c r="J93" i="12" s="1"/>
  <c r="G94" i="12"/>
  <c r="H94" i="12"/>
  <c r="I94" i="12" s="1"/>
  <c r="J94" i="12" s="1"/>
  <c r="G95" i="12"/>
  <c r="H95" i="12"/>
  <c r="I95" i="12" s="1"/>
  <c r="J95" i="12" s="1"/>
  <c r="G96" i="12"/>
  <c r="H96" i="12" s="1"/>
  <c r="I96" i="12" s="1"/>
  <c r="J96" i="12" s="1"/>
  <c r="G97" i="12"/>
  <c r="H97" i="12" s="1"/>
  <c r="I97" i="12" s="1"/>
  <c r="J97" i="12" s="1"/>
  <c r="G98" i="12"/>
  <c r="H98" i="12"/>
  <c r="I98" i="12" s="1"/>
  <c r="J98" i="12" s="1"/>
  <c r="G99" i="12"/>
  <c r="H99" i="12" s="1"/>
  <c r="I99" i="12" s="1"/>
  <c r="J99" i="12" s="1"/>
  <c r="H82" i="12"/>
  <c r="I82" i="12" s="1"/>
  <c r="J82" i="12" s="1"/>
  <c r="G82" i="12"/>
  <c r="H79" i="12"/>
  <c r="I79" i="12" s="1"/>
  <c r="J79" i="12" s="1"/>
  <c r="G80" i="12"/>
  <c r="H80" i="12" s="1"/>
  <c r="I80" i="12" s="1"/>
  <c r="J80" i="12" s="1"/>
  <c r="G81" i="12"/>
  <c r="H81" i="12" s="1"/>
  <c r="I81" i="12" s="1"/>
  <c r="J81" i="12" s="1"/>
  <c r="G79" i="12"/>
  <c r="G54" i="12"/>
  <c r="H54" i="12" s="1"/>
  <c r="I54" i="12" s="1"/>
  <c r="J54" i="12" s="1"/>
  <c r="G55" i="12"/>
  <c r="H55" i="12"/>
  <c r="G56" i="12"/>
  <c r="H56" i="12" s="1"/>
  <c r="G57" i="12"/>
  <c r="H57" i="12" s="1"/>
  <c r="I57" i="12" s="1"/>
  <c r="J57" i="12" s="1"/>
  <c r="G58" i="12"/>
  <c r="H58" i="12" s="1"/>
  <c r="I58" i="12" s="1"/>
  <c r="J58" i="12" s="1"/>
  <c r="G59" i="12"/>
  <c r="H59" i="12" s="1"/>
  <c r="I59" i="12" s="1"/>
  <c r="J59" i="12" s="1"/>
  <c r="G60" i="12"/>
  <c r="H60" i="12"/>
  <c r="I60" i="12" s="1"/>
  <c r="J60" i="12" s="1"/>
  <c r="G61" i="12"/>
  <c r="H61" i="12" s="1"/>
  <c r="I61" i="12" s="1"/>
  <c r="J61" i="12" s="1"/>
  <c r="G62" i="12"/>
  <c r="H62" i="12" s="1"/>
  <c r="I62" i="12" s="1"/>
  <c r="J62" i="12" s="1"/>
  <c r="G63" i="12"/>
  <c r="H63" i="12" s="1"/>
  <c r="G64" i="12"/>
  <c r="H64" i="12"/>
  <c r="I64" i="12" s="1"/>
  <c r="J64" i="12" s="1"/>
  <c r="G65" i="12"/>
  <c r="H65" i="12" s="1"/>
  <c r="I65" i="12" s="1"/>
  <c r="J65" i="12" s="1"/>
  <c r="G66" i="12"/>
  <c r="H66" i="12" s="1"/>
  <c r="I66" i="12" s="1"/>
  <c r="J66" i="12" s="1"/>
  <c r="G67" i="12"/>
  <c r="H67" i="12" s="1"/>
  <c r="I67" i="12" s="1"/>
  <c r="J67" i="12" s="1"/>
  <c r="G68" i="12"/>
  <c r="H68" i="12" s="1"/>
  <c r="I68" i="12" s="1"/>
  <c r="J68" i="12" s="1"/>
  <c r="G69" i="12"/>
  <c r="H69" i="12"/>
  <c r="I69" i="12" s="1"/>
  <c r="J69" i="12" s="1"/>
  <c r="G70" i="12"/>
  <c r="H70" i="12" s="1"/>
  <c r="I70" i="12" s="1"/>
  <c r="J70" i="12" s="1"/>
  <c r="G71" i="12"/>
  <c r="H71" i="12" s="1"/>
  <c r="I71" i="12" s="1"/>
  <c r="J71" i="12" s="1"/>
  <c r="G72" i="12"/>
  <c r="H72" i="12" s="1"/>
  <c r="G73" i="12"/>
  <c r="H73" i="12" s="1"/>
  <c r="I73" i="12" s="1"/>
  <c r="J73" i="12" s="1"/>
  <c r="G74" i="12"/>
  <c r="H74" i="12" s="1"/>
  <c r="I74" i="12" s="1"/>
  <c r="J74" i="12" s="1"/>
  <c r="G75" i="12"/>
  <c r="H75" i="12" s="1"/>
  <c r="I75" i="12" s="1"/>
  <c r="J75" i="12" s="1"/>
  <c r="G76" i="12"/>
  <c r="H76" i="12"/>
  <c r="I76" i="12" s="1"/>
  <c r="J76" i="12" s="1"/>
  <c r="G77" i="12"/>
  <c r="H77" i="12" s="1"/>
  <c r="I77" i="12" s="1"/>
  <c r="J77" i="12" s="1"/>
  <c r="G78" i="12"/>
  <c r="H78" i="12" s="1"/>
  <c r="I78" i="12" s="1"/>
  <c r="J78" i="12" s="1"/>
  <c r="G53" i="12"/>
  <c r="H21" i="12"/>
  <c r="I21" i="12" s="1"/>
  <c r="J21" i="12" s="1"/>
  <c r="H22" i="12"/>
  <c r="I22" i="12" s="1"/>
  <c r="J22" i="12" s="1"/>
  <c r="H30" i="12"/>
  <c r="I30" i="12" s="1"/>
  <c r="J30" i="12" s="1"/>
  <c r="H31" i="12"/>
  <c r="I31" i="12" s="1"/>
  <c r="J31" i="12" s="1"/>
  <c r="H34" i="12"/>
  <c r="H37" i="12"/>
  <c r="I37" i="12" s="1"/>
  <c r="J37" i="12" s="1"/>
  <c r="H41" i="12"/>
  <c r="I41" i="12" s="1"/>
  <c r="J41" i="12" s="1"/>
  <c r="G45" i="12"/>
  <c r="G44" i="12"/>
  <c r="H44" i="12" s="1"/>
  <c r="I44" i="12" s="1"/>
  <c r="J44" i="12" s="1"/>
  <c r="G43" i="12"/>
  <c r="H43" i="12" s="1"/>
  <c r="G42" i="12"/>
  <c r="H42" i="12" s="1"/>
  <c r="G41" i="12"/>
  <c r="G40" i="12"/>
  <c r="H40" i="12" s="1"/>
  <c r="I40" i="12" s="1"/>
  <c r="J40" i="12" s="1"/>
  <c r="G39" i="12"/>
  <c r="H39" i="12" s="1"/>
  <c r="I39" i="12" s="1"/>
  <c r="J39" i="12" s="1"/>
  <c r="G38" i="12"/>
  <c r="H38" i="12" s="1"/>
  <c r="I38" i="12" s="1"/>
  <c r="J38" i="12" s="1"/>
  <c r="G37" i="12"/>
  <c r="G36" i="12"/>
  <c r="H36" i="12" s="1"/>
  <c r="I36" i="12" s="1"/>
  <c r="J36" i="12" s="1"/>
  <c r="G35" i="12"/>
  <c r="H35" i="12" s="1"/>
  <c r="G34" i="12"/>
  <c r="G33" i="12"/>
  <c r="H33" i="12" s="1"/>
  <c r="I33" i="12" s="1"/>
  <c r="J33" i="12" s="1"/>
  <c r="G32" i="12"/>
  <c r="H32" i="12" s="1"/>
  <c r="I32" i="12" s="1"/>
  <c r="J32" i="12" s="1"/>
  <c r="G31" i="12"/>
  <c r="G30" i="12"/>
  <c r="G29" i="12"/>
  <c r="H29" i="12" s="1"/>
  <c r="I29" i="12" s="1"/>
  <c r="J29" i="12" s="1"/>
  <c r="G28" i="12"/>
  <c r="H28" i="12" s="1"/>
  <c r="I28" i="12" s="1"/>
  <c r="J28" i="12" s="1"/>
  <c r="G27" i="12"/>
  <c r="H27" i="12" s="1"/>
  <c r="G26" i="12"/>
  <c r="H26" i="12" s="1"/>
  <c r="G25" i="12"/>
  <c r="H25" i="12" s="1"/>
  <c r="I25" i="12" s="1"/>
  <c r="J25" i="12" s="1"/>
  <c r="G24" i="12"/>
  <c r="H24" i="12" s="1"/>
  <c r="I24" i="12" s="1"/>
  <c r="J24" i="12" s="1"/>
  <c r="G23" i="12"/>
  <c r="H23" i="12" s="1"/>
  <c r="I23" i="12" s="1"/>
  <c r="J23" i="12" s="1"/>
  <c r="G22" i="12"/>
  <c r="G21" i="12"/>
  <c r="H20" i="12"/>
  <c r="I20" i="12" s="1"/>
  <c r="J20" i="12" s="1"/>
  <c r="G20" i="12"/>
  <c r="G75" i="11"/>
  <c r="H75" i="11" s="1"/>
  <c r="I75" i="11" s="1"/>
  <c r="J75" i="11" s="1"/>
  <c r="G74" i="11"/>
  <c r="H74" i="11" s="1"/>
  <c r="I74" i="11" s="1"/>
  <c r="G73" i="11"/>
  <c r="H73" i="11" s="1"/>
  <c r="G72" i="11"/>
  <c r="H72" i="11" s="1"/>
  <c r="I72" i="11" s="1"/>
  <c r="J72" i="11" s="1"/>
  <c r="G71" i="11"/>
  <c r="H71" i="11" s="1"/>
  <c r="G70" i="11"/>
  <c r="H70" i="11" s="1"/>
  <c r="G69" i="11"/>
  <c r="H69" i="11" s="1"/>
  <c r="G68" i="11"/>
  <c r="H68" i="11" s="1"/>
  <c r="I68" i="11" s="1"/>
  <c r="G67" i="11"/>
  <c r="H67" i="11" s="1"/>
  <c r="I67" i="11" s="1"/>
  <c r="J67" i="11" s="1"/>
  <c r="G66" i="11"/>
  <c r="H66" i="11" s="1"/>
  <c r="I66" i="11" s="1"/>
  <c r="G65" i="11"/>
  <c r="H65" i="11" s="1"/>
  <c r="G64" i="11"/>
  <c r="H64" i="11" s="1"/>
  <c r="I64" i="11" s="1"/>
  <c r="J64" i="11" s="1"/>
  <c r="G63" i="11"/>
  <c r="H63" i="11" s="1"/>
  <c r="G62" i="11"/>
  <c r="H62" i="11" s="1"/>
  <c r="G61" i="11"/>
  <c r="H61" i="11" s="1"/>
  <c r="G60" i="11"/>
  <c r="H60" i="11" s="1"/>
  <c r="I60" i="11" s="1"/>
  <c r="G59" i="11"/>
  <c r="H59" i="11" s="1"/>
  <c r="I59" i="11" s="1"/>
  <c r="J59" i="11" s="1"/>
  <c r="G58" i="11"/>
  <c r="H58" i="11" s="1"/>
  <c r="I58" i="11" s="1"/>
  <c r="G57" i="11"/>
  <c r="H57" i="11" s="1"/>
  <c r="G56" i="11"/>
  <c r="H56" i="11" s="1"/>
  <c r="I56" i="11" s="1"/>
  <c r="J56" i="11" s="1"/>
  <c r="G55" i="11"/>
  <c r="H55" i="11" s="1"/>
  <c r="G54" i="11"/>
  <c r="H54" i="11" s="1"/>
  <c r="I54" i="11" s="1"/>
  <c r="G53" i="11"/>
  <c r="H53" i="11" s="1"/>
  <c r="G52" i="11"/>
  <c r="H52" i="11" s="1"/>
  <c r="I52" i="11" s="1"/>
  <c r="G51" i="11"/>
  <c r="H51" i="11" s="1"/>
  <c r="G50" i="11"/>
  <c r="H50" i="11" s="1"/>
  <c r="I50" i="11" s="1"/>
  <c r="G49" i="11"/>
  <c r="H49" i="11" s="1"/>
  <c r="G48" i="11"/>
  <c r="H48" i="11" s="1"/>
  <c r="I48" i="11" s="1"/>
  <c r="J48" i="11" s="1"/>
  <c r="G47" i="11"/>
  <c r="H47" i="11" s="1"/>
  <c r="G46" i="11"/>
  <c r="H46" i="11" s="1"/>
  <c r="G45" i="11"/>
  <c r="H45" i="11" s="1"/>
  <c r="G44" i="11"/>
  <c r="H44" i="11" s="1"/>
  <c r="I44" i="11" s="1"/>
  <c r="G43" i="11"/>
  <c r="H43" i="11" s="1"/>
  <c r="I43" i="11" s="1"/>
  <c r="J43" i="11" s="1"/>
  <c r="G42" i="11"/>
  <c r="H42" i="11" s="1"/>
  <c r="I42" i="11" s="1"/>
  <c r="G41" i="11"/>
  <c r="H41" i="11" s="1"/>
  <c r="G40" i="11"/>
  <c r="H40" i="11" s="1"/>
  <c r="I40" i="11" s="1"/>
  <c r="J40" i="11" s="1"/>
  <c r="G39" i="11"/>
  <c r="H39" i="11" s="1"/>
  <c r="G38" i="11"/>
  <c r="H38" i="11" s="1"/>
  <c r="I38" i="11" s="1"/>
  <c r="G37" i="11"/>
  <c r="H37" i="11" s="1"/>
  <c r="G36" i="11"/>
  <c r="H36" i="11" s="1"/>
  <c r="I36" i="11" s="1"/>
  <c r="G35" i="11"/>
  <c r="H35" i="11" s="1"/>
  <c r="I35" i="11" s="1"/>
  <c r="J35" i="11" s="1"/>
  <c r="G34" i="11"/>
  <c r="H34" i="11" s="1"/>
  <c r="I34" i="11" s="1"/>
  <c r="G33" i="11"/>
  <c r="H33" i="11" s="1"/>
  <c r="G32" i="11"/>
  <c r="H32" i="11" s="1"/>
  <c r="I32" i="11" s="1"/>
  <c r="J32" i="11" s="1"/>
  <c r="G31" i="11"/>
  <c r="H31" i="11" s="1"/>
  <c r="G30" i="11"/>
  <c r="H30" i="11" s="1"/>
  <c r="I30" i="11" s="1"/>
  <c r="G29" i="11"/>
  <c r="H29" i="11" s="1"/>
  <c r="G28" i="11"/>
  <c r="H28" i="11" s="1"/>
  <c r="I28" i="11" s="1"/>
  <c r="G27" i="11"/>
  <c r="H27" i="11" s="1"/>
  <c r="I27" i="11" s="1"/>
  <c r="J27" i="11" s="1"/>
  <c r="G26" i="11"/>
  <c r="H26" i="11" s="1"/>
  <c r="I26" i="11" s="1"/>
  <c r="G25" i="11"/>
  <c r="H25" i="11" s="1"/>
  <c r="G24" i="11"/>
  <c r="H24" i="11" s="1"/>
  <c r="I24" i="11" s="1"/>
  <c r="J24" i="11" s="1"/>
  <c r="G23" i="11"/>
  <c r="H23" i="11" s="1"/>
  <c r="G22" i="11"/>
  <c r="H22" i="11" s="1"/>
  <c r="I22" i="11" s="1"/>
  <c r="G21" i="11"/>
  <c r="H21" i="11" s="1"/>
  <c r="G20" i="11"/>
  <c r="H20" i="11" s="1"/>
  <c r="I20" i="11" s="1"/>
  <c r="H83" i="10"/>
  <c r="I83" i="10" s="1"/>
  <c r="J83" i="10" s="1"/>
  <c r="G85" i="10"/>
  <c r="H85" i="10" s="1"/>
  <c r="I85" i="10" s="1"/>
  <c r="J85" i="10" s="1"/>
  <c r="G84" i="10"/>
  <c r="H84" i="10" s="1"/>
  <c r="I84" i="10" s="1"/>
  <c r="J84" i="10" s="1"/>
  <c r="G83" i="10"/>
  <c r="G82" i="10"/>
  <c r="H82" i="10" s="1"/>
  <c r="I82" i="10" s="1"/>
  <c r="J82" i="10" s="1"/>
  <c r="G81" i="10"/>
  <c r="H81" i="10" s="1"/>
  <c r="G80" i="10"/>
  <c r="H80" i="10" s="1"/>
  <c r="G79" i="10"/>
  <c r="H79" i="10" s="1"/>
  <c r="I79" i="10" s="1"/>
  <c r="J79" i="10" s="1"/>
  <c r="G78" i="10"/>
  <c r="H78" i="10" s="1"/>
  <c r="I78" i="10" s="1"/>
  <c r="J78" i="10" s="1"/>
  <c r="G77" i="10"/>
  <c r="H77" i="10" s="1"/>
  <c r="I77" i="10" s="1"/>
  <c r="J77" i="10" s="1"/>
  <c r="G76" i="10"/>
  <c r="H76" i="10" s="1"/>
  <c r="I76" i="10" s="1"/>
  <c r="J76" i="10" s="1"/>
  <c r="G75" i="10"/>
  <c r="H75" i="10" s="1"/>
  <c r="I75" i="10" s="1"/>
  <c r="J75" i="10" s="1"/>
  <c r="G74" i="10"/>
  <c r="H74" i="10" s="1"/>
  <c r="I74" i="10" s="1"/>
  <c r="J74" i="10" s="1"/>
  <c r="G73" i="10"/>
  <c r="H73" i="10" s="1"/>
  <c r="G72" i="10"/>
  <c r="H72" i="10" s="1"/>
  <c r="G71" i="10"/>
  <c r="H71" i="10" s="1"/>
  <c r="I71" i="10" s="1"/>
  <c r="J71" i="10" s="1"/>
  <c r="G70" i="10"/>
  <c r="H70" i="10" s="1"/>
  <c r="I70" i="10" s="1"/>
  <c r="J70" i="10" s="1"/>
  <c r="G69" i="10"/>
  <c r="H69" i="10" s="1"/>
  <c r="I69" i="10" s="1"/>
  <c r="J69" i="10" s="1"/>
  <c r="G68" i="10"/>
  <c r="H68" i="10" s="1"/>
  <c r="I68" i="10" s="1"/>
  <c r="J68" i="10" s="1"/>
  <c r="G67" i="10"/>
  <c r="H67" i="10" s="1"/>
  <c r="I67" i="10" s="1"/>
  <c r="J67" i="10" s="1"/>
  <c r="G66" i="10"/>
  <c r="H66" i="10" s="1"/>
  <c r="I66" i="10" s="1"/>
  <c r="J66" i="10" s="1"/>
  <c r="G65" i="10"/>
  <c r="H65" i="10" s="1"/>
  <c r="G64" i="10"/>
  <c r="H64" i="10" s="1"/>
  <c r="G63" i="10"/>
  <c r="H63" i="10" s="1"/>
  <c r="I63" i="10" s="1"/>
  <c r="J63" i="10" s="1"/>
  <c r="G62" i="10"/>
  <c r="H62" i="10" s="1"/>
  <c r="I62" i="10" s="1"/>
  <c r="J62" i="10" s="1"/>
  <c r="G61" i="10"/>
  <c r="H61" i="10" s="1"/>
  <c r="I61" i="10" s="1"/>
  <c r="J61" i="10" s="1"/>
  <c r="G60" i="10"/>
  <c r="H60" i="10" s="1"/>
  <c r="I60" i="10" s="1"/>
  <c r="J60" i="10" s="1"/>
  <c r="G59" i="10"/>
  <c r="H59" i="10" s="1"/>
  <c r="I59" i="10" s="1"/>
  <c r="J59" i="10" s="1"/>
  <c r="G58" i="10"/>
  <c r="H58" i="10" s="1"/>
  <c r="I58" i="10" s="1"/>
  <c r="J58" i="10" s="1"/>
  <c r="G57" i="10"/>
  <c r="H57" i="10" s="1"/>
  <c r="G56" i="10"/>
  <c r="H56" i="10" s="1"/>
  <c r="G55" i="10"/>
  <c r="H55" i="10" s="1"/>
  <c r="I55" i="10" s="1"/>
  <c r="J55" i="10" s="1"/>
  <c r="G54" i="10"/>
  <c r="H54" i="10" s="1"/>
  <c r="I54" i="10" s="1"/>
  <c r="J54" i="10" s="1"/>
  <c r="G53" i="10"/>
  <c r="H53" i="10" s="1"/>
  <c r="I53" i="10" s="1"/>
  <c r="J53" i="10" s="1"/>
  <c r="G52" i="10"/>
  <c r="H52" i="10" s="1"/>
  <c r="I52" i="10" s="1"/>
  <c r="J52" i="10" s="1"/>
  <c r="G51" i="10"/>
  <c r="H51" i="10" s="1"/>
  <c r="I51" i="10" s="1"/>
  <c r="J51" i="10" s="1"/>
  <c r="G50" i="10"/>
  <c r="H50" i="10" s="1"/>
  <c r="I50" i="10" s="1"/>
  <c r="J50" i="10" s="1"/>
  <c r="G49" i="10"/>
  <c r="H49" i="10" s="1"/>
  <c r="G48" i="10"/>
  <c r="H48" i="10" s="1"/>
  <c r="G47" i="10"/>
  <c r="H47" i="10" s="1"/>
  <c r="I47" i="10" s="1"/>
  <c r="J47" i="10" s="1"/>
  <c r="G46" i="10"/>
  <c r="H46" i="10" s="1"/>
  <c r="I46" i="10" s="1"/>
  <c r="J46" i="10" s="1"/>
  <c r="G45" i="10"/>
  <c r="H45" i="10" s="1"/>
  <c r="I45" i="10" s="1"/>
  <c r="J45" i="10" s="1"/>
  <c r="G44" i="10"/>
  <c r="H44" i="10" s="1"/>
  <c r="I44" i="10" s="1"/>
  <c r="J44" i="10" s="1"/>
  <c r="G43" i="10"/>
  <c r="H43" i="10" s="1"/>
  <c r="I43" i="10" s="1"/>
  <c r="J43" i="10" s="1"/>
  <c r="G42" i="10"/>
  <c r="H42" i="10" s="1"/>
  <c r="I42" i="10" s="1"/>
  <c r="J42" i="10" s="1"/>
  <c r="G41" i="10"/>
  <c r="H41" i="10" s="1"/>
  <c r="G40" i="10"/>
  <c r="H40" i="10" s="1"/>
  <c r="G39" i="10"/>
  <c r="H39" i="10" s="1"/>
  <c r="I39" i="10" s="1"/>
  <c r="J39" i="10" s="1"/>
  <c r="G38" i="10"/>
  <c r="H38" i="10" s="1"/>
  <c r="I38" i="10" s="1"/>
  <c r="J38" i="10" s="1"/>
  <c r="G37" i="10"/>
  <c r="H37" i="10" s="1"/>
  <c r="I37" i="10" s="1"/>
  <c r="J37" i="10" s="1"/>
  <c r="G36" i="10"/>
  <c r="H36" i="10" s="1"/>
  <c r="I36" i="10" s="1"/>
  <c r="J36" i="10" s="1"/>
  <c r="G35" i="10"/>
  <c r="H35" i="10" s="1"/>
  <c r="I35" i="10" s="1"/>
  <c r="J35" i="10" s="1"/>
  <c r="G34" i="10"/>
  <c r="H34" i="10" s="1"/>
  <c r="I34" i="10" s="1"/>
  <c r="J34" i="10" s="1"/>
  <c r="G33" i="10"/>
  <c r="H33" i="10" s="1"/>
  <c r="G32" i="10"/>
  <c r="H32" i="10" s="1"/>
  <c r="G31" i="10"/>
  <c r="H31" i="10" s="1"/>
  <c r="I31" i="10" s="1"/>
  <c r="J31" i="10" s="1"/>
  <c r="G30" i="10"/>
  <c r="H30" i="10" s="1"/>
  <c r="I30" i="10" s="1"/>
  <c r="J30" i="10" s="1"/>
  <c r="G29" i="10"/>
  <c r="H29" i="10" s="1"/>
  <c r="I29" i="10" s="1"/>
  <c r="J29" i="10" s="1"/>
  <c r="G28" i="10"/>
  <c r="H28" i="10" s="1"/>
  <c r="I28" i="10" s="1"/>
  <c r="J28" i="10" s="1"/>
  <c r="G27" i="10"/>
  <c r="H27" i="10" s="1"/>
  <c r="I27" i="10" s="1"/>
  <c r="J27" i="10" s="1"/>
  <c r="G26" i="10"/>
  <c r="H26" i="10" s="1"/>
  <c r="I26" i="10" s="1"/>
  <c r="J26" i="10" s="1"/>
  <c r="G25" i="10"/>
  <c r="H25" i="10" s="1"/>
  <c r="G24" i="10"/>
  <c r="H24" i="10" s="1"/>
  <c r="G23" i="10"/>
  <c r="H23" i="10" s="1"/>
  <c r="I23" i="10" s="1"/>
  <c r="J23" i="10" s="1"/>
  <c r="G22" i="10"/>
  <c r="H22" i="10" s="1"/>
  <c r="I22" i="10" s="1"/>
  <c r="J22" i="10" s="1"/>
  <c r="G21" i="10"/>
  <c r="H21" i="10" s="1"/>
  <c r="I21" i="10" s="1"/>
  <c r="J21" i="10" s="1"/>
  <c r="G20" i="10"/>
  <c r="H20" i="10" s="1"/>
  <c r="I20" i="10" s="1"/>
  <c r="J20" i="10" s="1"/>
  <c r="G19" i="10"/>
  <c r="H19" i="10" s="1"/>
  <c r="I19" i="10" s="1"/>
  <c r="J19" i="10" s="1"/>
  <c r="H48" i="9"/>
  <c r="I48" i="9" s="1"/>
  <c r="J48" i="9" s="1"/>
  <c r="H74" i="9"/>
  <c r="I74" i="9" s="1"/>
  <c r="J74" i="9" s="1"/>
  <c r="G143" i="9"/>
  <c r="H143" i="9" s="1"/>
  <c r="I143" i="9" s="1"/>
  <c r="J143" i="9" s="1"/>
  <c r="G142" i="9"/>
  <c r="H142" i="9" s="1"/>
  <c r="G141" i="9"/>
  <c r="H141" i="9" s="1"/>
  <c r="G140" i="9"/>
  <c r="H140" i="9" s="1"/>
  <c r="G139" i="9"/>
  <c r="H139" i="9" s="1"/>
  <c r="I139" i="9" s="1"/>
  <c r="J139" i="9" s="1"/>
  <c r="G138" i="9"/>
  <c r="H138" i="9" s="1"/>
  <c r="I138" i="9" s="1"/>
  <c r="J138" i="9" s="1"/>
  <c r="G137" i="9"/>
  <c r="H137" i="9" s="1"/>
  <c r="I137" i="9" s="1"/>
  <c r="J137" i="9" s="1"/>
  <c r="G136" i="9"/>
  <c r="H136" i="9" s="1"/>
  <c r="I136" i="9" s="1"/>
  <c r="J136" i="9" s="1"/>
  <c r="G135" i="9"/>
  <c r="H135" i="9" s="1"/>
  <c r="I135" i="9" s="1"/>
  <c r="J135" i="9" s="1"/>
  <c r="G134" i="9"/>
  <c r="H134" i="9" s="1"/>
  <c r="G133" i="9"/>
  <c r="H133" i="9" s="1"/>
  <c r="G132" i="9"/>
  <c r="H132" i="9" s="1"/>
  <c r="G131" i="9"/>
  <c r="H131" i="9" s="1"/>
  <c r="I131" i="9" s="1"/>
  <c r="J131" i="9" s="1"/>
  <c r="G130" i="9"/>
  <c r="H130" i="9" s="1"/>
  <c r="I130" i="9" s="1"/>
  <c r="J130" i="9" s="1"/>
  <c r="G129" i="9"/>
  <c r="H129" i="9" s="1"/>
  <c r="I129" i="9" s="1"/>
  <c r="J129" i="9" s="1"/>
  <c r="G128" i="9"/>
  <c r="H128" i="9" s="1"/>
  <c r="I128" i="9" s="1"/>
  <c r="J128" i="9" s="1"/>
  <c r="G127" i="9"/>
  <c r="H127" i="9" s="1"/>
  <c r="I127" i="9" s="1"/>
  <c r="J127" i="9" s="1"/>
  <c r="G126" i="9"/>
  <c r="H126" i="9" s="1"/>
  <c r="G125" i="9"/>
  <c r="H125" i="9" s="1"/>
  <c r="G124" i="9"/>
  <c r="H124" i="9" s="1"/>
  <c r="G123" i="9"/>
  <c r="H123" i="9" s="1"/>
  <c r="I123" i="9" s="1"/>
  <c r="J123" i="9" s="1"/>
  <c r="G122" i="9"/>
  <c r="H122" i="9" s="1"/>
  <c r="I122" i="9" s="1"/>
  <c r="J122" i="9" s="1"/>
  <c r="G121" i="9"/>
  <c r="H121" i="9" s="1"/>
  <c r="I121" i="9" s="1"/>
  <c r="J121" i="9" s="1"/>
  <c r="G120" i="9"/>
  <c r="H120" i="9" s="1"/>
  <c r="I120" i="9" s="1"/>
  <c r="J120" i="9" s="1"/>
  <c r="G119" i="9"/>
  <c r="H119" i="9" s="1"/>
  <c r="I119" i="9" s="1"/>
  <c r="J119" i="9" s="1"/>
  <c r="G118" i="9"/>
  <c r="H118" i="9" s="1"/>
  <c r="G117" i="9"/>
  <c r="H117" i="9" s="1"/>
  <c r="G116" i="9"/>
  <c r="H116" i="9" s="1"/>
  <c r="G115" i="9"/>
  <c r="H115" i="9" s="1"/>
  <c r="I115" i="9" s="1"/>
  <c r="J115" i="9" s="1"/>
  <c r="G114" i="9"/>
  <c r="H114" i="9" s="1"/>
  <c r="I114" i="9" s="1"/>
  <c r="J114" i="9" s="1"/>
  <c r="G113" i="9"/>
  <c r="H113" i="9" s="1"/>
  <c r="I113" i="9" s="1"/>
  <c r="J113" i="9" s="1"/>
  <c r="G112" i="9"/>
  <c r="H112" i="9" s="1"/>
  <c r="I112" i="9" s="1"/>
  <c r="J112" i="9" s="1"/>
  <c r="G111" i="9"/>
  <c r="H111" i="9" s="1"/>
  <c r="I111" i="9" s="1"/>
  <c r="J111" i="9" s="1"/>
  <c r="G110" i="9"/>
  <c r="H110" i="9" s="1"/>
  <c r="G109" i="9"/>
  <c r="H109" i="9" s="1"/>
  <c r="G108" i="9"/>
  <c r="H108" i="9" s="1"/>
  <c r="G107" i="9"/>
  <c r="H107" i="9" s="1"/>
  <c r="I107" i="9" s="1"/>
  <c r="J107" i="9" s="1"/>
  <c r="G106" i="9"/>
  <c r="H106" i="9" s="1"/>
  <c r="I106" i="9" s="1"/>
  <c r="J106" i="9" s="1"/>
  <c r="G105" i="9"/>
  <c r="H105" i="9" s="1"/>
  <c r="I105" i="9" s="1"/>
  <c r="J105" i="9" s="1"/>
  <c r="G104" i="9"/>
  <c r="H104" i="9" s="1"/>
  <c r="I104" i="9" s="1"/>
  <c r="J104" i="9" s="1"/>
  <c r="G103" i="9"/>
  <c r="H103" i="9" s="1"/>
  <c r="I103" i="9" s="1"/>
  <c r="J103" i="9" s="1"/>
  <c r="G102" i="9"/>
  <c r="H102" i="9" s="1"/>
  <c r="G101" i="9"/>
  <c r="H101" i="9" s="1"/>
  <c r="G100" i="9"/>
  <c r="H100" i="9" s="1"/>
  <c r="G99" i="9"/>
  <c r="H99" i="9" s="1"/>
  <c r="I99" i="9" s="1"/>
  <c r="J99" i="9" s="1"/>
  <c r="G98" i="9"/>
  <c r="H98" i="9" s="1"/>
  <c r="I98" i="9" s="1"/>
  <c r="J98" i="9" s="1"/>
  <c r="G97" i="9"/>
  <c r="H97" i="9" s="1"/>
  <c r="I97" i="9" s="1"/>
  <c r="J97" i="9" s="1"/>
  <c r="G96" i="9"/>
  <c r="H96" i="9" s="1"/>
  <c r="I96" i="9" s="1"/>
  <c r="J96" i="9" s="1"/>
  <c r="G95" i="9"/>
  <c r="H95" i="9" s="1"/>
  <c r="I95" i="9" s="1"/>
  <c r="J95" i="9" s="1"/>
  <c r="G94" i="9"/>
  <c r="H94" i="9" s="1"/>
  <c r="G93" i="9"/>
  <c r="H93" i="9" s="1"/>
  <c r="G92" i="9"/>
  <c r="H92" i="9" s="1"/>
  <c r="G91" i="9"/>
  <c r="H91" i="9" s="1"/>
  <c r="I91" i="9" s="1"/>
  <c r="J91" i="9" s="1"/>
  <c r="G90" i="9"/>
  <c r="H90" i="9" s="1"/>
  <c r="I90" i="9" s="1"/>
  <c r="J90" i="9" s="1"/>
  <c r="G89" i="9"/>
  <c r="H89" i="9" s="1"/>
  <c r="I89" i="9" s="1"/>
  <c r="J89" i="9" s="1"/>
  <c r="G88" i="9"/>
  <c r="H88" i="9" s="1"/>
  <c r="I88" i="9" s="1"/>
  <c r="J88" i="9" s="1"/>
  <c r="G87" i="9"/>
  <c r="H87" i="9" s="1"/>
  <c r="I87" i="9" s="1"/>
  <c r="J87" i="9" s="1"/>
  <c r="G86" i="9"/>
  <c r="H86" i="9" s="1"/>
  <c r="G85" i="9"/>
  <c r="H85" i="9" s="1"/>
  <c r="G84" i="9"/>
  <c r="H84" i="9" s="1"/>
  <c r="G83" i="9"/>
  <c r="H83" i="9" s="1"/>
  <c r="I83" i="9" s="1"/>
  <c r="J83" i="9" s="1"/>
  <c r="G82" i="9"/>
  <c r="H82" i="9" s="1"/>
  <c r="I82" i="9" s="1"/>
  <c r="J82" i="9" s="1"/>
  <c r="G81" i="9"/>
  <c r="H81" i="9" s="1"/>
  <c r="I81" i="9" s="1"/>
  <c r="J81" i="9" s="1"/>
  <c r="G80" i="9"/>
  <c r="H80" i="9" s="1"/>
  <c r="I80" i="9" s="1"/>
  <c r="J80" i="9" s="1"/>
  <c r="G79" i="9"/>
  <c r="H79" i="9" s="1"/>
  <c r="I79" i="9" s="1"/>
  <c r="J79" i="9" s="1"/>
  <c r="G78" i="9"/>
  <c r="H78" i="9" s="1"/>
  <c r="G77" i="9"/>
  <c r="H77" i="9" s="1"/>
  <c r="G76" i="9"/>
  <c r="H76" i="9" s="1"/>
  <c r="G75" i="9"/>
  <c r="H75" i="9" s="1"/>
  <c r="I75" i="9" s="1"/>
  <c r="J75" i="9" s="1"/>
  <c r="G74" i="9"/>
  <c r="G73" i="9"/>
  <c r="H73" i="9" s="1"/>
  <c r="I73" i="9" s="1"/>
  <c r="J73" i="9" s="1"/>
  <c r="G72" i="9"/>
  <c r="H72" i="9" s="1"/>
  <c r="I72" i="9" s="1"/>
  <c r="J72" i="9" s="1"/>
  <c r="G71" i="9"/>
  <c r="H71" i="9" s="1"/>
  <c r="I71" i="9" s="1"/>
  <c r="J71" i="9" s="1"/>
  <c r="G70" i="9"/>
  <c r="H70" i="9" s="1"/>
  <c r="G69" i="9"/>
  <c r="H69" i="9" s="1"/>
  <c r="G68" i="9"/>
  <c r="H68" i="9" s="1"/>
  <c r="G67" i="9"/>
  <c r="H67" i="9" s="1"/>
  <c r="I67" i="9" s="1"/>
  <c r="J67" i="9" s="1"/>
  <c r="G66" i="9"/>
  <c r="H66" i="9" s="1"/>
  <c r="I66" i="9" s="1"/>
  <c r="J66" i="9" s="1"/>
  <c r="G65" i="9"/>
  <c r="H65" i="9" s="1"/>
  <c r="I65" i="9" s="1"/>
  <c r="J65" i="9" s="1"/>
  <c r="G64" i="9"/>
  <c r="H64" i="9" s="1"/>
  <c r="I64" i="9" s="1"/>
  <c r="J64" i="9" s="1"/>
  <c r="G63" i="9"/>
  <c r="H63" i="9" s="1"/>
  <c r="I63" i="9" s="1"/>
  <c r="J63" i="9" s="1"/>
  <c r="G62" i="9"/>
  <c r="H62" i="9" s="1"/>
  <c r="G61" i="9"/>
  <c r="H61" i="9" s="1"/>
  <c r="G60" i="9"/>
  <c r="H60" i="9" s="1"/>
  <c r="G59" i="9"/>
  <c r="H59" i="9" s="1"/>
  <c r="I59" i="9" s="1"/>
  <c r="J59" i="9" s="1"/>
  <c r="G58" i="9"/>
  <c r="H58" i="9" s="1"/>
  <c r="I58" i="9" s="1"/>
  <c r="J58" i="9" s="1"/>
  <c r="G57" i="9"/>
  <c r="H57" i="9" s="1"/>
  <c r="I57" i="9" s="1"/>
  <c r="J57" i="9" s="1"/>
  <c r="G56" i="9"/>
  <c r="H56" i="9" s="1"/>
  <c r="I56" i="9" s="1"/>
  <c r="J56" i="9" s="1"/>
  <c r="G55" i="9"/>
  <c r="H55" i="9" s="1"/>
  <c r="I55" i="9" s="1"/>
  <c r="J55" i="9" s="1"/>
  <c r="G54" i="9"/>
  <c r="H54" i="9" s="1"/>
  <c r="G53" i="9"/>
  <c r="H53" i="9" s="1"/>
  <c r="G52" i="9"/>
  <c r="H52" i="9" s="1"/>
  <c r="G51" i="9"/>
  <c r="H51" i="9" s="1"/>
  <c r="I51" i="9" s="1"/>
  <c r="J51" i="9" s="1"/>
  <c r="G50" i="9"/>
  <c r="H50" i="9" s="1"/>
  <c r="I50" i="9" s="1"/>
  <c r="J50" i="9" s="1"/>
  <c r="G49" i="9"/>
  <c r="H49" i="9" s="1"/>
  <c r="I49" i="9" s="1"/>
  <c r="J49" i="9" s="1"/>
  <c r="G48" i="9"/>
  <c r="G47" i="9"/>
  <c r="H47" i="9" s="1"/>
  <c r="I47" i="9" s="1"/>
  <c r="J47" i="9" s="1"/>
  <c r="G46" i="9"/>
  <c r="H46" i="9" s="1"/>
  <c r="G45" i="9"/>
  <c r="H45" i="9" s="1"/>
  <c r="G44" i="9"/>
  <c r="H44" i="9" s="1"/>
  <c r="G43" i="9"/>
  <c r="H43" i="9" s="1"/>
  <c r="I43" i="9" s="1"/>
  <c r="J43" i="9" s="1"/>
  <c r="G42" i="9"/>
  <c r="H42" i="9" s="1"/>
  <c r="I42" i="9" s="1"/>
  <c r="J42" i="9" s="1"/>
  <c r="G41" i="9"/>
  <c r="H41" i="9" s="1"/>
  <c r="I41" i="9" s="1"/>
  <c r="J41" i="9" s="1"/>
  <c r="G40" i="9"/>
  <c r="H40" i="9" s="1"/>
  <c r="I40" i="9" s="1"/>
  <c r="J40" i="9" s="1"/>
  <c r="G39" i="9"/>
  <c r="H39" i="9" s="1"/>
  <c r="I39" i="9" s="1"/>
  <c r="J39" i="9" s="1"/>
  <c r="G38" i="9"/>
  <c r="H38" i="9" s="1"/>
  <c r="G37" i="9"/>
  <c r="H37" i="9" s="1"/>
  <c r="G36" i="9"/>
  <c r="H36" i="9" s="1"/>
  <c r="G35" i="9"/>
  <c r="H35" i="9" s="1"/>
  <c r="I35" i="9" s="1"/>
  <c r="J35" i="9" s="1"/>
  <c r="G34" i="9"/>
  <c r="H34" i="9" s="1"/>
  <c r="I34" i="9" s="1"/>
  <c r="J34" i="9" s="1"/>
  <c r="G33" i="9"/>
  <c r="H33" i="9" s="1"/>
  <c r="I33" i="9" s="1"/>
  <c r="J33" i="9" s="1"/>
  <c r="G32" i="9"/>
  <c r="H32" i="9" s="1"/>
  <c r="I32" i="9" s="1"/>
  <c r="J32" i="9" s="1"/>
  <c r="G31" i="9"/>
  <c r="H31" i="9" s="1"/>
  <c r="I31" i="9" s="1"/>
  <c r="J31" i="9" s="1"/>
  <c r="G30" i="9"/>
  <c r="H30" i="9" s="1"/>
  <c r="G29" i="9"/>
  <c r="H29" i="9" s="1"/>
  <c r="G28" i="9"/>
  <c r="H28" i="9" s="1"/>
  <c r="G27" i="9"/>
  <c r="H27" i="9" s="1"/>
  <c r="I27" i="9" s="1"/>
  <c r="J27" i="9" s="1"/>
  <c r="G26" i="9"/>
  <c r="H26" i="9" s="1"/>
  <c r="I26" i="9" s="1"/>
  <c r="J26" i="9" s="1"/>
  <c r="G25" i="9"/>
  <c r="H25" i="9" s="1"/>
  <c r="I25" i="9" s="1"/>
  <c r="J25" i="9" s="1"/>
  <c r="G24" i="9"/>
  <c r="H24" i="9" s="1"/>
  <c r="I24" i="9" s="1"/>
  <c r="J24" i="9" s="1"/>
  <c r="G23" i="9"/>
  <c r="H23" i="9" s="1"/>
  <c r="I23" i="9" s="1"/>
  <c r="J23" i="9" s="1"/>
  <c r="G22" i="9"/>
  <c r="H22" i="9" s="1"/>
  <c r="G21" i="9"/>
  <c r="H21" i="9" s="1"/>
  <c r="G20" i="9"/>
  <c r="H20" i="9" s="1"/>
  <c r="G19" i="9"/>
  <c r="H19" i="9" s="1"/>
  <c r="I19" i="9" s="1"/>
  <c r="J19" i="9" s="1"/>
  <c r="G109" i="8"/>
  <c r="H109" i="8" s="1"/>
  <c r="I109" i="8" s="1"/>
  <c r="J109" i="8" s="1"/>
  <c r="G108" i="8"/>
  <c r="H108" i="8" s="1"/>
  <c r="I108" i="8" s="1"/>
  <c r="J108" i="8" s="1"/>
  <c r="G107" i="8"/>
  <c r="H107" i="8" s="1"/>
  <c r="I107" i="8" s="1"/>
  <c r="J107" i="8" s="1"/>
  <c r="G106" i="8"/>
  <c r="H106" i="8" s="1"/>
  <c r="I106" i="8" s="1"/>
  <c r="J106" i="8" s="1"/>
  <c r="G105" i="8"/>
  <c r="H105" i="8" s="1"/>
  <c r="G104" i="8"/>
  <c r="H104" i="8" s="1"/>
  <c r="G103" i="8"/>
  <c r="H103" i="8" s="1"/>
  <c r="I103" i="8" s="1"/>
  <c r="J103" i="8" s="1"/>
  <c r="G102" i="8"/>
  <c r="H102" i="8" s="1"/>
  <c r="I102" i="8" s="1"/>
  <c r="J102" i="8" s="1"/>
  <c r="G101" i="8"/>
  <c r="H101" i="8" s="1"/>
  <c r="I101" i="8" s="1"/>
  <c r="J101" i="8" s="1"/>
  <c r="G100" i="8"/>
  <c r="H100" i="8" s="1"/>
  <c r="I100" i="8" s="1"/>
  <c r="J100" i="8" s="1"/>
  <c r="G99" i="8"/>
  <c r="H99" i="8" s="1"/>
  <c r="I99" i="8" s="1"/>
  <c r="J99" i="8" s="1"/>
  <c r="G98" i="8"/>
  <c r="H98" i="8" s="1"/>
  <c r="I98" i="8" s="1"/>
  <c r="J98" i="8" s="1"/>
  <c r="G97" i="8"/>
  <c r="H97" i="8" s="1"/>
  <c r="G96" i="8"/>
  <c r="H96" i="8" s="1"/>
  <c r="G95" i="8"/>
  <c r="H95" i="8" s="1"/>
  <c r="I95" i="8" s="1"/>
  <c r="J95" i="8" s="1"/>
  <c r="G94" i="8"/>
  <c r="H94" i="8" s="1"/>
  <c r="I94" i="8" s="1"/>
  <c r="J94" i="8" s="1"/>
  <c r="G93" i="8"/>
  <c r="H93" i="8" s="1"/>
  <c r="I93" i="8" s="1"/>
  <c r="J93" i="8" s="1"/>
  <c r="G92" i="8"/>
  <c r="H92" i="8" s="1"/>
  <c r="I92" i="8" s="1"/>
  <c r="J92" i="8" s="1"/>
  <c r="G91" i="8"/>
  <c r="H91" i="8" s="1"/>
  <c r="I91" i="8" s="1"/>
  <c r="J91" i="8" s="1"/>
  <c r="G90" i="8"/>
  <c r="H90" i="8" s="1"/>
  <c r="I90" i="8" s="1"/>
  <c r="J90" i="8" s="1"/>
  <c r="G89" i="8"/>
  <c r="H89" i="8" s="1"/>
  <c r="G88" i="8"/>
  <c r="H88" i="8" s="1"/>
  <c r="G87" i="8"/>
  <c r="H87" i="8" s="1"/>
  <c r="I87" i="8" s="1"/>
  <c r="J87" i="8" s="1"/>
  <c r="G86" i="8"/>
  <c r="H86" i="8" s="1"/>
  <c r="I86" i="8" s="1"/>
  <c r="J86" i="8" s="1"/>
  <c r="G85" i="8"/>
  <c r="H85" i="8" s="1"/>
  <c r="I85" i="8" s="1"/>
  <c r="J85" i="8" s="1"/>
  <c r="G84" i="8"/>
  <c r="H84" i="8" s="1"/>
  <c r="I84" i="8" s="1"/>
  <c r="J84" i="8" s="1"/>
  <c r="G83" i="8"/>
  <c r="H83" i="8" s="1"/>
  <c r="I83" i="8" s="1"/>
  <c r="J83" i="8" s="1"/>
  <c r="G82" i="8"/>
  <c r="H82" i="8" s="1"/>
  <c r="I82" i="8" s="1"/>
  <c r="J82" i="8" s="1"/>
  <c r="G81" i="8"/>
  <c r="H81" i="8" s="1"/>
  <c r="G80" i="8"/>
  <c r="H80" i="8" s="1"/>
  <c r="G79" i="8"/>
  <c r="H79" i="8" s="1"/>
  <c r="I79" i="8" s="1"/>
  <c r="J79" i="8" s="1"/>
  <c r="G78" i="8"/>
  <c r="H78" i="8" s="1"/>
  <c r="I78" i="8" s="1"/>
  <c r="J78" i="8" s="1"/>
  <c r="G77" i="8"/>
  <c r="H77" i="8" s="1"/>
  <c r="I77" i="8" s="1"/>
  <c r="J77" i="8" s="1"/>
  <c r="G76" i="8"/>
  <c r="H76" i="8" s="1"/>
  <c r="I76" i="8" s="1"/>
  <c r="J76" i="8" s="1"/>
  <c r="G75" i="8"/>
  <c r="H75" i="8" s="1"/>
  <c r="I75" i="8" s="1"/>
  <c r="J75" i="8" s="1"/>
  <c r="G74" i="8"/>
  <c r="H74" i="8" s="1"/>
  <c r="I74" i="8" s="1"/>
  <c r="J74" i="8" s="1"/>
  <c r="G73" i="8"/>
  <c r="H73" i="8" s="1"/>
  <c r="G72" i="8"/>
  <c r="H72" i="8" s="1"/>
  <c r="G71" i="8"/>
  <c r="H71" i="8" s="1"/>
  <c r="I71" i="8" s="1"/>
  <c r="J71" i="8" s="1"/>
  <c r="G70" i="8"/>
  <c r="H70" i="8" s="1"/>
  <c r="I70" i="8" s="1"/>
  <c r="J70" i="8" s="1"/>
  <c r="G69" i="8"/>
  <c r="H69" i="8" s="1"/>
  <c r="I69" i="8" s="1"/>
  <c r="J69" i="8" s="1"/>
  <c r="G68" i="8"/>
  <c r="H68" i="8" s="1"/>
  <c r="I68" i="8" s="1"/>
  <c r="J68" i="8" s="1"/>
  <c r="G67" i="8"/>
  <c r="H67" i="8" s="1"/>
  <c r="I67" i="8" s="1"/>
  <c r="J67" i="8" s="1"/>
  <c r="G66" i="8"/>
  <c r="H66" i="8" s="1"/>
  <c r="I66" i="8" s="1"/>
  <c r="J66" i="8" s="1"/>
  <c r="G65" i="8"/>
  <c r="H65" i="8" s="1"/>
  <c r="G64" i="8"/>
  <c r="H64" i="8" s="1"/>
  <c r="G63" i="8"/>
  <c r="H63" i="8" s="1"/>
  <c r="I63" i="8" s="1"/>
  <c r="J63" i="8" s="1"/>
  <c r="G62" i="8"/>
  <c r="H62" i="8" s="1"/>
  <c r="I62" i="8" s="1"/>
  <c r="J62" i="8" s="1"/>
  <c r="G61" i="8"/>
  <c r="H61" i="8" s="1"/>
  <c r="I61" i="8" s="1"/>
  <c r="J61" i="8" s="1"/>
  <c r="G60" i="8"/>
  <c r="H60" i="8" s="1"/>
  <c r="I60" i="8" s="1"/>
  <c r="J60" i="8" s="1"/>
  <c r="G59" i="8"/>
  <c r="H59" i="8" s="1"/>
  <c r="I59" i="8" s="1"/>
  <c r="J59" i="8" s="1"/>
  <c r="G58" i="8"/>
  <c r="H58" i="8" s="1"/>
  <c r="I58" i="8" s="1"/>
  <c r="J58" i="8" s="1"/>
  <c r="G57" i="8"/>
  <c r="H57" i="8" s="1"/>
  <c r="G56" i="8"/>
  <c r="H56" i="8" s="1"/>
  <c r="G55" i="8"/>
  <c r="H55" i="8" s="1"/>
  <c r="I55" i="8" s="1"/>
  <c r="J55" i="8" s="1"/>
  <c r="G54" i="8"/>
  <c r="H54" i="8" s="1"/>
  <c r="I54" i="8" s="1"/>
  <c r="J54" i="8" s="1"/>
  <c r="G53" i="8"/>
  <c r="H53" i="8" s="1"/>
  <c r="I53" i="8" s="1"/>
  <c r="J53" i="8" s="1"/>
  <c r="G52" i="8"/>
  <c r="H52" i="8" s="1"/>
  <c r="I52" i="8" s="1"/>
  <c r="J52" i="8" s="1"/>
  <c r="G51" i="8"/>
  <c r="H51" i="8" s="1"/>
  <c r="I51" i="8" s="1"/>
  <c r="J51" i="8" s="1"/>
  <c r="G50" i="8"/>
  <c r="H50" i="8" s="1"/>
  <c r="I50" i="8" s="1"/>
  <c r="J50" i="8" s="1"/>
  <c r="G49" i="8"/>
  <c r="H49" i="8" s="1"/>
  <c r="G48" i="8"/>
  <c r="H48" i="8" s="1"/>
  <c r="G47" i="8"/>
  <c r="H47" i="8" s="1"/>
  <c r="I47" i="8" s="1"/>
  <c r="J47" i="8" s="1"/>
  <c r="G46" i="8"/>
  <c r="H46" i="8" s="1"/>
  <c r="I46" i="8" s="1"/>
  <c r="J46" i="8" s="1"/>
  <c r="G45" i="8"/>
  <c r="H45" i="8" s="1"/>
  <c r="I45" i="8" s="1"/>
  <c r="J45" i="8" s="1"/>
  <c r="G44" i="8"/>
  <c r="H44" i="8" s="1"/>
  <c r="I44" i="8" s="1"/>
  <c r="J44" i="8" s="1"/>
  <c r="G43" i="8"/>
  <c r="H43" i="8" s="1"/>
  <c r="I43" i="8" s="1"/>
  <c r="J43" i="8" s="1"/>
  <c r="G42" i="8"/>
  <c r="H42" i="8" s="1"/>
  <c r="I42" i="8" s="1"/>
  <c r="J42" i="8" s="1"/>
  <c r="G41" i="8"/>
  <c r="H41" i="8" s="1"/>
  <c r="G40" i="8"/>
  <c r="H40" i="8" s="1"/>
  <c r="G39" i="8"/>
  <c r="H39" i="8" s="1"/>
  <c r="I39" i="8" s="1"/>
  <c r="J39" i="8" s="1"/>
  <c r="G38" i="8"/>
  <c r="H38" i="8" s="1"/>
  <c r="I38" i="8" s="1"/>
  <c r="J38" i="8" s="1"/>
  <c r="G37" i="8"/>
  <c r="H37" i="8" s="1"/>
  <c r="I37" i="8" s="1"/>
  <c r="J37" i="8" s="1"/>
  <c r="G36" i="8"/>
  <c r="H36" i="8" s="1"/>
  <c r="I36" i="8" s="1"/>
  <c r="J36" i="8" s="1"/>
  <c r="G35" i="8"/>
  <c r="H35" i="8" s="1"/>
  <c r="I35" i="8" s="1"/>
  <c r="J35" i="8" s="1"/>
  <c r="G34" i="8"/>
  <c r="H34" i="8" s="1"/>
  <c r="I34" i="8" s="1"/>
  <c r="J34" i="8" s="1"/>
  <c r="G33" i="8"/>
  <c r="H33" i="8" s="1"/>
  <c r="G32" i="8"/>
  <c r="H32" i="8" s="1"/>
  <c r="G31" i="8"/>
  <c r="H31" i="8" s="1"/>
  <c r="I31" i="8" s="1"/>
  <c r="J31" i="8" s="1"/>
  <c r="G30" i="8"/>
  <c r="H30" i="8" s="1"/>
  <c r="I30" i="8" s="1"/>
  <c r="J30" i="8" s="1"/>
  <c r="G29" i="8"/>
  <c r="H29" i="8" s="1"/>
  <c r="I29" i="8" s="1"/>
  <c r="J29" i="8" s="1"/>
  <c r="G28" i="8"/>
  <c r="H28" i="8" s="1"/>
  <c r="I28" i="8" s="1"/>
  <c r="J28" i="8" s="1"/>
  <c r="G27" i="8"/>
  <c r="H27" i="8" s="1"/>
  <c r="I27" i="8" s="1"/>
  <c r="J27" i="8" s="1"/>
  <c r="G26" i="8"/>
  <c r="H26" i="8" s="1"/>
  <c r="I26" i="8" s="1"/>
  <c r="J26" i="8" s="1"/>
  <c r="G25" i="8"/>
  <c r="H25" i="8" s="1"/>
  <c r="G24" i="8"/>
  <c r="H24" i="8" s="1"/>
  <c r="G23" i="8"/>
  <c r="H23" i="8" s="1"/>
  <c r="I23" i="8" s="1"/>
  <c r="J23" i="8" s="1"/>
  <c r="G22" i="8"/>
  <c r="H22" i="8" s="1"/>
  <c r="I22" i="8" s="1"/>
  <c r="J22" i="8" s="1"/>
  <c r="G21" i="8"/>
  <c r="H21" i="8" s="1"/>
  <c r="I21" i="8" s="1"/>
  <c r="J21" i="8" s="1"/>
  <c r="G20" i="8"/>
  <c r="H20" i="8" s="1"/>
  <c r="I20" i="8" s="1"/>
  <c r="J20" i="8" s="1"/>
  <c r="H19" i="8"/>
  <c r="I19" i="8" s="1"/>
  <c r="J19" i="8" s="1"/>
  <c r="G19" i="8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5" i="7"/>
  <c r="G206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2" i="7"/>
  <c r="G43" i="7"/>
  <c r="G44" i="7"/>
  <c r="G45" i="7"/>
  <c r="G46" i="7"/>
  <c r="G41" i="7"/>
  <c r="G40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21" i="7"/>
  <c r="G22" i="7"/>
  <c r="G23" i="7"/>
  <c r="G24" i="7"/>
  <c r="G25" i="7"/>
  <c r="G20" i="7"/>
  <c r="I52" i="22" l="1"/>
  <c r="J52" i="22" s="1"/>
  <c r="H15" i="22"/>
  <c r="I15" i="22" s="1"/>
  <c r="J15" i="22" s="1"/>
  <c r="L15" i="22" s="1"/>
  <c r="M15" i="22" s="1"/>
  <c r="H160" i="22"/>
  <c r="I160" i="22" s="1"/>
  <c r="J160" i="22" s="1"/>
  <c r="L160" i="22" s="1"/>
  <c r="M160" i="22" s="1"/>
  <c r="H165" i="22"/>
  <c r="I165" i="22" s="1"/>
  <c r="J165" i="22" s="1"/>
  <c r="L165" i="22" s="1"/>
  <c r="M165" i="22" s="1"/>
  <c r="K90" i="22"/>
  <c r="L90" i="22"/>
  <c r="M90" i="22" s="1"/>
  <c r="H9" i="22"/>
  <c r="I9" i="22" s="1"/>
  <c r="J45" i="12"/>
  <c r="J70" i="11"/>
  <c r="J53" i="11"/>
  <c r="J61" i="11"/>
  <c r="J23" i="11"/>
  <c r="J55" i="11"/>
  <c r="J63" i="11"/>
  <c r="I71" i="11"/>
  <c r="J71" i="11" s="1"/>
  <c r="I63" i="11"/>
  <c r="I55" i="11"/>
  <c r="I47" i="11"/>
  <c r="J47" i="11" s="1"/>
  <c r="I39" i="11"/>
  <c r="J39" i="11" s="1"/>
  <c r="I31" i="11"/>
  <c r="J31" i="11" s="1"/>
  <c r="I23" i="11"/>
  <c r="J25" i="11"/>
  <c r="J33" i="11"/>
  <c r="J41" i="11"/>
  <c r="J49" i="11"/>
  <c r="J57" i="11"/>
  <c r="J65" i="11"/>
  <c r="J73" i="11"/>
  <c r="I70" i="11"/>
  <c r="I62" i="11"/>
  <c r="J62" i="11" s="1"/>
  <c r="I46" i="11"/>
  <c r="J46" i="11" s="1"/>
  <c r="J30" i="11"/>
  <c r="J26" i="11"/>
  <c r="J34" i="11"/>
  <c r="J42" i="11"/>
  <c r="J50" i="11"/>
  <c r="J58" i="11"/>
  <c r="J66" i="11"/>
  <c r="J74" i="11"/>
  <c r="I69" i="11"/>
  <c r="J69" i="11" s="1"/>
  <c r="I61" i="11"/>
  <c r="I53" i="11"/>
  <c r="I45" i="11"/>
  <c r="J45" i="11" s="1"/>
  <c r="I37" i="11"/>
  <c r="J37" i="11" s="1"/>
  <c r="I29" i="11"/>
  <c r="J29" i="11" s="1"/>
  <c r="I21" i="11"/>
  <c r="J21" i="11" s="1"/>
  <c r="J22" i="11"/>
  <c r="J54" i="11"/>
  <c r="J38" i="11"/>
  <c r="J20" i="11"/>
  <c r="I51" i="11"/>
  <c r="J51" i="11" s="1"/>
  <c r="J28" i="11"/>
  <c r="J36" i="11"/>
  <c r="J44" i="11"/>
  <c r="J52" i="11"/>
  <c r="J60" i="11"/>
  <c r="J68" i="11"/>
  <c r="F76" i="22"/>
  <c r="F158" i="22"/>
  <c r="F152" i="22"/>
  <c r="F111" i="22"/>
  <c r="H106" i="22" s="1"/>
  <c r="F142" i="22"/>
  <c r="F44" i="22"/>
  <c r="F104" i="22"/>
  <c r="H99" i="22" s="1"/>
  <c r="F135" i="22"/>
  <c r="F34" i="22"/>
  <c r="F121" i="22"/>
  <c r="H113" i="22" s="1"/>
  <c r="F128" i="22"/>
  <c r="F28" i="22"/>
  <c r="F85" i="22"/>
  <c r="H78" i="22" s="1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0" i="7"/>
  <c r="H41" i="19"/>
  <c r="I41" i="19" s="1"/>
  <c r="J41" i="19" s="1"/>
  <c r="H62" i="19"/>
  <c r="I62" i="19" s="1"/>
  <c r="J62" i="19" s="1"/>
  <c r="H81" i="19"/>
  <c r="I81" i="19" s="1"/>
  <c r="J81" i="19" s="1"/>
  <c r="G100" i="19"/>
  <c r="H100" i="19" s="1"/>
  <c r="I100" i="19" s="1"/>
  <c r="J100" i="19" s="1"/>
  <c r="G99" i="19"/>
  <c r="H99" i="19" s="1"/>
  <c r="I99" i="19" s="1"/>
  <c r="J99" i="19" s="1"/>
  <c r="G98" i="19"/>
  <c r="H98" i="19" s="1"/>
  <c r="I98" i="19" s="1"/>
  <c r="J98" i="19" s="1"/>
  <c r="G97" i="19"/>
  <c r="H97" i="19" s="1"/>
  <c r="I97" i="19" s="1"/>
  <c r="J97" i="19" s="1"/>
  <c r="G96" i="19"/>
  <c r="H96" i="19" s="1"/>
  <c r="I96" i="19" s="1"/>
  <c r="J96" i="19" s="1"/>
  <c r="G95" i="19"/>
  <c r="H95" i="19" s="1"/>
  <c r="I95" i="19" s="1"/>
  <c r="J95" i="19" s="1"/>
  <c r="G94" i="19"/>
  <c r="H94" i="19" s="1"/>
  <c r="I94" i="19" s="1"/>
  <c r="J94" i="19" s="1"/>
  <c r="G93" i="19"/>
  <c r="H93" i="19" s="1"/>
  <c r="I93" i="19" s="1"/>
  <c r="J93" i="19" s="1"/>
  <c r="G92" i="19"/>
  <c r="H92" i="19" s="1"/>
  <c r="I92" i="19" s="1"/>
  <c r="J92" i="19" s="1"/>
  <c r="G91" i="19"/>
  <c r="H91" i="19" s="1"/>
  <c r="I91" i="19" s="1"/>
  <c r="J91" i="19" s="1"/>
  <c r="G90" i="19"/>
  <c r="H90" i="19" s="1"/>
  <c r="I90" i="19" s="1"/>
  <c r="J90" i="19" s="1"/>
  <c r="G89" i="19"/>
  <c r="H89" i="19" s="1"/>
  <c r="I89" i="19" s="1"/>
  <c r="J89" i="19" s="1"/>
  <c r="G88" i="19"/>
  <c r="H88" i="19" s="1"/>
  <c r="I88" i="19" s="1"/>
  <c r="J88" i="19" s="1"/>
  <c r="G87" i="19"/>
  <c r="H87" i="19" s="1"/>
  <c r="I87" i="19" s="1"/>
  <c r="J87" i="19" s="1"/>
  <c r="G86" i="19"/>
  <c r="H86" i="19" s="1"/>
  <c r="I86" i="19" s="1"/>
  <c r="J86" i="19" s="1"/>
  <c r="G85" i="19"/>
  <c r="H85" i="19" s="1"/>
  <c r="I85" i="19" s="1"/>
  <c r="J85" i="19" s="1"/>
  <c r="G84" i="19"/>
  <c r="H84" i="19" s="1"/>
  <c r="I84" i="19" s="1"/>
  <c r="J84" i="19" s="1"/>
  <c r="G83" i="19"/>
  <c r="H83" i="19" s="1"/>
  <c r="I83" i="19" s="1"/>
  <c r="J83" i="19" s="1"/>
  <c r="G82" i="19"/>
  <c r="H82" i="19" s="1"/>
  <c r="I82" i="19" s="1"/>
  <c r="J82" i="19" s="1"/>
  <c r="G81" i="19"/>
  <c r="G80" i="19"/>
  <c r="H80" i="19" s="1"/>
  <c r="I80" i="19" s="1"/>
  <c r="J80" i="19" s="1"/>
  <c r="G79" i="19"/>
  <c r="H79" i="19" s="1"/>
  <c r="I79" i="19" s="1"/>
  <c r="J79" i="19" s="1"/>
  <c r="G78" i="19"/>
  <c r="H78" i="19" s="1"/>
  <c r="I78" i="19" s="1"/>
  <c r="J78" i="19" s="1"/>
  <c r="G77" i="19"/>
  <c r="H77" i="19" s="1"/>
  <c r="I77" i="19" s="1"/>
  <c r="J77" i="19" s="1"/>
  <c r="G76" i="19"/>
  <c r="H76" i="19" s="1"/>
  <c r="I76" i="19" s="1"/>
  <c r="J76" i="19" s="1"/>
  <c r="G75" i="19"/>
  <c r="H75" i="19" s="1"/>
  <c r="I75" i="19" s="1"/>
  <c r="J75" i="19" s="1"/>
  <c r="G74" i="19"/>
  <c r="H74" i="19" s="1"/>
  <c r="I74" i="19" s="1"/>
  <c r="J74" i="19" s="1"/>
  <c r="G73" i="19"/>
  <c r="H73" i="19" s="1"/>
  <c r="I73" i="19" s="1"/>
  <c r="J73" i="19" s="1"/>
  <c r="G72" i="19"/>
  <c r="H72" i="19" s="1"/>
  <c r="I72" i="19" s="1"/>
  <c r="J72" i="19" s="1"/>
  <c r="G71" i="19"/>
  <c r="H71" i="19" s="1"/>
  <c r="I71" i="19" s="1"/>
  <c r="J71" i="19" s="1"/>
  <c r="G70" i="19"/>
  <c r="H70" i="19" s="1"/>
  <c r="I70" i="19" s="1"/>
  <c r="J70" i="19" s="1"/>
  <c r="G69" i="19"/>
  <c r="H69" i="19" s="1"/>
  <c r="I69" i="19" s="1"/>
  <c r="J69" i="19" s="1"/>
  <c r="G68" i="19"/>
  <c r="H68" i="19" s="1"/>
  <c r="I68" i="19" s="1"/>
  <c r="J68" i="19" s="1"/>
  <c r="G67" i="19"/>
  <c r="H67" i="19" s="1"/>
  <c r="I67" i="19" s="1"/>
  <c r="J67" i="19" s="1"/>
  <c r="G66" i="19"/>
  <c r="H66" i="19" s="1"/>
  <c r="I66" i="19" s="1"/>
  <c r="J66" i="19" s="1"/>
  <c r="G65" i="19"/>
  <c r="H65" i="19" s="1"/>
  <c r="I65" i="19" s="1"/>
  <c r="J65" i="19" s="1"/>
  <c r="G64" i="19"/>
  <c r="H64" i="19" s="1"/>
  <c r="I64" i="19" s="1"/>
  <c r="J64" i="19" s="1"/>
  <c r="G63" i="19"/>
  <c r="H63" i="19" s="1"/>
  <c r="I63" i="19" s="1"/>
  <c r="J63" i="19" s="1"/>
  <c r="G62" i="19"/>
  <c r="G61" i="19"/>
  <c r="H61" i="19" s="1"/>
  <c r="I61" i="19" s="1"/>
  <c r="J61" i="19" s="1"/>
  <c r="G60" i="19"/>
  <c r="H60" i="19" s="1"/>
  <c r="I60" i="19" s="1"/>
  <c r="J60" i="19" s="1"/>
  <c r="G59" i="19"/>
  <c r="H59" i="19" s="1"/>
  <c r="I59" i="19" s="1"/>
  <c r="J59" i="19" s="1"/>
  <c r="G58" i="19"/>
  <c r="H58" i="19" s="1"/>
  <c r="I58" i="19" s="1"/>
  <c r="J58" i="19" s="1"/>
  <c r="G57" i="19"/>
  <c r="H57" i="19" s="1"/>
  <c r="I57" i="19" s="1"/>
  <c r="J57" i="19" s="1"/>
  <c r="G56" i="19"/>
  <c r="H56" i="19" s="1"/>
  <c r="I56" i="19" s="1"/>
  <c r="J56" i="19" s="1"/>
  <c r="G55" i="19"/>
  <c r="H55" i="19" s="1"/>
  <c r="I55" i="19" s="1"/>
  <c r="J55" i="19" s="1"/>
  <c r="G54" i="19"/>
  <c r="H54" i="19" s="1"/>
  <c r="I54" i="19" s="1"/>
  <c r="J54" i="19" s="1"/>
  <c r="G53" i="19"/>
  <c r="H53" i="19" s="1"/>
  <c r="I53" i="19" s="1"/>
  <c r="J53" i="19" s="1"/>
  <c r="G52" i="19"/>
  <c r="H52" i="19" s="1"/>
  <c r="I52" i="19" s="1"/>
  <c r="J52" i="19" s="1"/>
  <c r="G51" i="19"/>
  <c r="H51" i="19" s="1"/>
  <c r="I51" i="19" s="1"/>
  <c r="J51" i="19" s="1"/>
  <c r="G50" i="19"/>
  <c r="H50" i="19" s="1"/>
  <c r="I50" i="19" s="1"/>
  <c r="J50" i="19" s="1"/>
  <c r="G49" i="19"/>
  <c r="H49" i="19" s="1"/>
  <c r="I49" i="19" s="1"/>
  <c r="J49" i="19" s="1"/>
  <c r="G48" i="19"/>
  <c r="H48" i="19" s="1"/>
  <c r="I48" i="19" s="1"/>
  <c r="J48" i="19" s="1"/>
  <c r="H47" i="19"/>
  <c r="I47" i="19" s="1"/>
  <c r="J47" i="19" s="1"/>
  <c r="H46" i="19"/>
  <c r="I46" i="19" s="1"/>
  <c r="J46" i="19" s="1"/>
  <c r="G45" i="19"/>
  <c r="H45" i="19" s="1"/>
  <c r="I45" i="19" s="1"/>
  <c r="J45" i="19" s="1"/>
  <c r="G44" i="19"/>
  <c r="H44" i="19" s="1"/>
  <c r="I44" i="19" s="1"/>
  <c r="J44" i="19" s="1"/>
  <c r="G43" i="19"/>
  <c r="H43" i="19" s="1"/>
  <c r="I43" i="19" s="1"/>
  <c r="J43" i="19" s="1"/>
  <c r="G42" i="19"/>
  <c r="H42" i="19" s="1"/>
  <c r="I42" i="19" s="1"/>
  <c r="J42" i="19" s="1"/>
  <c r="G41" i="19"/>
  <c r="G40" i="19"/>
  <c r="H40" i="19" s="1"/>
  <c r="I40" i="19" s="1"/>
  <c r="J40" i="19" s="1"/>
  <c r="G39" i="19"/>
  <c r="H39" i="19" s="1"/>
  <c r="I39" i="19" s="1"/>
  <c r="J39" i="19" s="1"/>
  <c r="G38" i="19"/>
  <c r="H38" i="19" s="1"/>
  <c r="I38" i="19" s="1"/>
  <c r="J38" i="19" s="1"/>
  <c r="G37" i="19"/>
  <c r="H37" i="19" s="1"/>
  <c r="I37" i="19" s="1"/>
  <c r="J37" i="19" s="1"/>
  <c r="G36" i="19"/>
  <c r="H36" i="19" s="1"/>
  <c r="I36" i="19" s="1"/>
  <c r="J36" i="19" s="1"/>
  <c r="G35" i="19"/>
  <c r="H35" i="19" s="1"/>
  <c r="I35" i="19" s="1"/>
  <c r="J35" i="19" s="1"/>
  <c r="G34" i="19"/>
  <c r="H34" i="19" s="1"/>
  <c r="I34" i="19" s="1"/>
  <c r="J34" i="19" s="1"/>
  <c r="G33" i="19"/>
  <c r="H33" i="19" s="1"/>
  <c r="I33" i="19" s="1"/>
  <c r="J33" i="19" s="1"/>
  <c r="G32" i="19"/>
  <c r="H32" i="19" s="1"/>
  <c r="I32" i="19" s="1"/>
  <c r="J32" i="19" s="1"/>
  <c r="G31" i="19"/>
  <c r="H31" i="19" s="1"/>
  <c r="I31" i="19" s="1"/>
  <c r="J31" i="19" s="1"/>
  <c r="G30" i="19"/>
  <c r="H30" i="19" s="1"/>
  <c r="I30" i="19" s="1"/>
  <c r="J30" i="19" s="1"/>
  <c r="G29" i="19"/>
  <c r="H29" i="19" s="1"/>
  <c r="I29" i="19" s="1"/>
  <c r="J29" i="19" s="1"/>
  <c r="G28" i="19"/>
  <c r="H28" i="19" s="1"/>
  <c r="I28" i="19" s="1"/>
  <c r="J28" i="19" s="1"/>
  <c r="G27" i="19"/>
  <c r="H27" i="19" s="1"/>
  <c r="I27" i="19" s="1"/>
  <c r="J27" i="19" s="1"/>
  <c r="G26" i="19"/>
  <c r="H26" i="19" s="1"/>
  <c r="I26" i="19" s="1"/>
  <c r="J26" i="19" s="1"/>
  <c r="G25" i="19"/>
  <c r="H25" i="19" s="1"/>
  <c r="I25" i="19" s="1"/>
  <c r="J25" i="19" s="1"/>
  <c r="G24" i="19"/>
  <c r="H24" i="19" s="1"/>
  <c r="I24" i="19" s="1"/>
  <c r="J24" i="19" s="1"/>
  <c r="G23" i="19"/>
  <c r="H23" i="19" s="1"/>
  <c r="I23" i="19" s="1"/>
  <c r="J23" i="19" s="1"/>
  <c r="G22" i="19"/>
  <c r="H22" i="19" s="1"/>
  <c r="I22" i="19" s="1"/>
  <c r="J22" i="19" s="1"/>
  <c r="G21" i="19"/>
  <c r="H21" i="19" s="1"/>
  <c r="I21" i="19" s="1"/>
  <c r="J21" i="19" s="1"/>
  <c r="G20" i="19"/>
  <c r="H20" i="19" s="1"/>
  <c r="I20" i="19" s="1"/>
  <c r="J20" i="19" s="1"/>
  <c r="G64" i="18"/>
  <c r="H64" i="18" s="1"/>
  <c r="I64" i="18" s="1"/>
  <c r="J64" i="18" s="1"/>
  <c r="G63" i="18"/>
  <c r="H63" i="18" s="1"/>
  <c r="I63" i="18" s="1"/>
  <c r="J63" i="18" s="1"/>
  <c r="G62" i="18"/>
  <c r="H62" i="18" s="1"/>
  <c r="I62" i="18" s="1"/>
  <c r="J62" i="18" s="1"/>
  <c r="G61" i="18"/>
  <c r="H61" i="18" s="1"/>
  <c r="I61" i="18" s="1"/>
  <c r="J61" i="18" s="1"/>
  <c r="G60" i="18"/>
  <c r="H60" i="18" s="1"/>
  <c r="I60" i="18" s="1"/>
  <c r="J60" i="18" s="1"/>
  <c r="G59" i="18"/>
  <c r="H59" i="18" s="1"/>
  <c r="I59" i="18" s="1"/>
  <c r="J59" i="18" s="1"/>
  <c r="G58" i="18"/>
  <c r="H58" i="18" s="1"/>
  <c r="I58" i="18" s="1"/>
  <c r="J58" i="18" s="1"/>
  <c r="G57" i="18"/>
  <c r="H57" i="18" s="1"/>
  <c r="I57" i="18" s="1"/>
  <c r="J57" i="18" s="1"/>
  <c r="G56" i="18"/>
  <c r="H56" i="18" s="1"/>
  <c r="I56" i="18" s="1"/>
  <c r="J56" i="18" s="1"/>
  <c r="G55" i="18"/>
  <c r="H55" i="18" s="1"/>
  <c r="I55" i="18" s="1"/>
  <c r="J55" i="18" s="1"/>
  <c r="G54" i="18"/>
  <c r="H54" i="18" s="1"/>
  <c r="I54" i="18" s="1"/>
  <c r="J54" i="18" s="1"/>
  <c r="G53" i="18"/>
  <c r="H53" i="18" s="1"/>
  <c r="I53" i="18" s="1"/>
  <c r="J53" i="18" s="1"/>
  <c r="G52" i="18"/>
  <c r="H52" i="18" s="1"/>
  <c r="I52" i="18" s="1"/>
  <c r="J52" i="18" s="1"/>
  <c r="G51" i="18"/>
  <c r="H51" i="18" s="1"/>
  <c r="I51" i="18" s="1"/>
  <c r="J51" i="18" s="1"/>
  <c r="G50" i="18"/>
  <c r="H50" i="18" s="1"/>
  <c r="I50" i="18" s="1"/>
  <c r="J50" i="18" s="1"/>
  <c r="G49" i="18"/>
  <c r="H49" i="18" s="1"/>
  <c r="I49" i="18" s="1"/>
  <c r="J49" i="18" s="1"/>
  <c r="G48" i="18"/>
  <c r="H48" i="18" s="1"/>
  <c r="I48" i="18" s="1"/>
  <c r="J48" i="18" s="1"/>
  <c r="G47" i="18"/>
  <c r="H47" i="18" s="1"/>
  <c r="I47" i="18" s="1"/>
  <c r="J47" i="18" s="1"/>
  <c r="G46" i="18"/>
  <c r="H46" i="18" s="1"/>
  <c r="I46" i="18" s="1"/>
  <c r="J46" i="18" s="1"/>
  <c r="G45" i="18"/>
  <c r="H45" i="18" s="1"/>
  <c r="I45" i="18" s="1"/>
  <c r="J45" i="18" s="1"/>
  <c r="G44" i="18"/>
  <c r="H44" i="18" s="1"/>
  <c r="I44" i="18" s="1"/>
  <c r="J44" i="18" s="1"/>
  <c r="G43" i="18"/>
  <c r="H43" i="18" s="1"/>
  <c r="I43" i="18" s="1"/>
  <c r="J43" i="18" s="1"/>
  <c r="G42" i="18"/>
  <c r="H42" i="18" s="1"/>
  <c r="I42" i="18" s="1"/>
  <c r="J42" i="18" s="1"/>
  <c r="G41" i="18"/>
  <c r="H41" i="18" s="1"/>
  <c r="I41" i="18" s="1"/>
  <c r="J41" i="18" s="1"/>
  <c r="G40" i="18"/>
  <c r="H40" i="18" s="1"/>
  <c r="I40" i="18" s="1"/>
  <c r="J40" i="18" s="1"/>
  <c r="G39" i="18"/>
  <c r="H39" i="18" s="1"/>
  <c r="I39" i="18" s="1"/>
  <c r="J39" i="18" s="1"/>
  <c r="G38" i="18"/>
  <c r="H38" i="18" s="1"/>
  <c r="I38" i="18" s="1"/>
  <c r="J38" i="18" s="1"/>
  <c r="G37" i="18"/>
  <c r="H37" i="18" s="1"/>
  <c r="I37" i="18" s="1"/>
  <c r="J37" i="18" s="1"/>
  <c r="G36" i="18"/>
  <c r="H36" i="18" s="1"/>
  <c r="I36" i="18" s="1"/>
  <c r="J36" i="18" s="1"/>
  <c r="G35" i="18"/>
  <c r="H35" i="18" s="1"/>
  <c r="I35" i="18" s="1"/>
  <c r="J35" i="18" s="1"/>
  <c r="G34" i="18"/>
  <c r="H34" i="18" s="1"/>
  <c r="I34" i="18" s="1"/>
  <c r="J34" i="18" s="1"/>
  <c r="G33" i="18"/>
  <c r="H33" i="18" s="1"/>
  <c r="I33" i="18" s="1"/>
  <c r="J33" i="18" s="1"/>
  <c r="G32" i="18"/>
  <c r="H32" i="18" s="1"/>
  <c r="I32" i="18" s="1"/>
  <c r="J32" i="18" s="1"/>
  <c r="G31" i="18"/>
  <c r="H31" i="18" s="1"/>
  <c r="I31" i="18" s="1"/>
  <c r="J31" i="18" s="1"/>
  <c r="G30" i="18"/>
  <c r="H30" i="18" s="1"/>
  <c r="I30" i="18" s="1"/>
  <c r="J30" i="18" s="1"/>
  <c r="G29" i="18"/>
  <c r="H29" i="18" s="1"/>
  <c r="I29" i="18" s="1"/>
  <c r="J29" i="18" s="1"/>
  <c r="G28" i="18"/>
  <c r="H28" i="18" s="1"/>
  <c r="I28" i="18" s="1"/>
  <c r="J28" i="18" s="1"/>
  <c r="G27" i="18"/>
  <c r="H27" i="18" s="1"/>
  <c r="I27" i="18" s="1"/>
  <c r="J27" i="18" s="1"/>
  <c r="G26" i="18"/>
  <c r="H26" i="18" s="1"/>
  <c r="I26" i="18" s="1"/>
  <c r="J26" i="18" s="1"/>
  <c r="G25" i="18"/>
  <c r="H25" i="18" s="1"/>
  <c r="I25" i="18" s="1"/>
  <c r="J25" i="18" s="1"/>
  <c r="G24" i="18"/>
  <c r="H24" i="18" s="1"/>
  <c r="I24" i="18" s="1"/>
  <c r="J24" i="18" s="1"/>
  <c r="G23" i="18"/>
  <c r="H23" i="18" s="1"/>
  <c r="I23" i="18" s="1"/>
  <c r="J23" i="18" s="1"/>
  <c r="G22" i="18"/>
  <c r="H22" i="18" s="1"/>
  <c r="I22" i="18" s="1"/>
  <c r="J22" i="18" s="1"/>
  <c r="G21" i="18"/>
  <c r="H21" i="18" s="1"/>
  <c r="I21" i="18" s="1"/>
  <c r="J21" i="18" s="1"/>
  <c r="G20" i="18"/>
  <c r="H20" i="18" s="1"/>
  <c r="I20" i="18" s="1"/>
  <c r="J20" i="18" s="1"/>
  <c r="G19" i="18"/>
  <c r="H19" i="18" s="1"/>
  <c r="I19" i="18" s="1"/>
  <c r="J19" i="18" s="1"/>
  <c r="H106" i="3"/>
  <c r="I106" i="3" s="1"/>
  <c r="J106" i="3" s="1"/>
  <c r="H118" i="3"/>
  <c r="I118" i="3" s="1"/>
  <c r="J118" i="3" s="1"/>
  <c r="H122" i="3"/>
  <c r="I122" i="3" s="1"/>
  <c r="J122" i="3" s="1"/>
  <c r="H130" i="3"/>
  <c r="I130" i="3" s="1"/>
  <c r="J130" i="3" s="1"/>
  <c r="G138" i="3"/>
  <c r="H138" i="3" s="1"/>
  <c r="I138" i="3" s="1"/>
  <c r="J138" i="3" s="1"/>
  <c r="G137" i="3"/>
  <c r="H137" i="3" s="1"/>
  <c r="I137" i="3" s="1"/>
  <c r="J137" i="3" s="1"/>
  <c r="G136" i="3"/>
  <c r="H136" i="3" s="1"/>
  <c r="I136" i="3" s="1"/>
  <c r="J136" i="3" s="1"/>
  <c r="G135" i="3"/>
  <c r="H135" i="3" s="1"/>
  <c r="I135" i="3" s="1"/>
  <c r="J135" i="3" s="1"/>
  <c r="G134" i="3"/>
  <c r="H134" i="3" s="1"/>
  <c r="I134" i="3" s="1"/>
  <c r="J134" i="3" s="1"/>
  <c r="G133" i="3"/>
  <c r="H133" i="3" s="1"/>
  <c r="I133" i="3" s="1"/>
  <c r="J133" i="3" s="1"/>
  <c r="G132" i="3"/>
  <c r="H132" i="3" s="1"/>
  <c r="I132" i="3" s="1"/>
  <c r="J132" i="3" s="1"/>
  <c r="G131" i="3"/>
  <c r="H131" i="3" s="1"/>
  <c r="I131" i="3" s="1"/>
  <c r="J131" i="3" s="1"/>
  <c r="G130" i="3"/>
  <c r="G129" i="3"/>
  <c r="H129" i="3" s="1"/>
  <c r="I129" i="3" s="1"/>
  <c r="J129" i="3" s="1"/>
  <c r="G128" i="3"/>
  <c r="H128" i="3" s="1"/>
  <c r="I128" i="3" s="1"/>
  <c r="J128" i="3" s="1"/>
  <c r="G127" i="3"/>
  <c r="H127" i="3" s="1"/>
  <c r="I127" i="3" s="1"/>
  <c r="J127" i="3" s="1"/>
  <c r="G126" i="3"/>
  <c r="H126" i="3" s="1"/>
  <c r="I126" i="3" s="1"/>
  <c r="J126" i="3" s="1"/>
  <c r="G125" i="3"/>
  <c r="H125" i="3" s="1"/>
  <c r="I125" i="3" s="1"/>
  <c r="J125" i="3" s="1"/>
  <c r="G124" i="3"/>
  <c r="H124" i="3" s="1"/>
  <c r="I124" i="3" s="1"/>
  <c r="J124" i="3" s="1"/>
  <c r="G123" i="3"/>
  <c r="H123" i="3" s="1"/>
  <c r="I123" i="3" s="1"/>
  <c r="J123" i="3" s="1"/>
  <c r="G122" i="3"/>
  <c r="G121" i="3"/>
  <c r="H121" i="3" s="1"/>
  <c r="I121" i="3" s="1"/>
  <c r="J121" i="3" s="1"/>
  <c r="G120" i="3"/>
  <c r="H120" i="3" s="1"/>
  <c r="I120" i="3" s="1"/>
  <c r="J120" i="3" s="1"/>
  <c r="G119" i="3"/>
  <c r="H119" i="3" s="1"/>
  <c r="I119" i="3" s="1"/>
  <c r="J119" i="3" s="1"/>
  <c r="G118" i="3"/>
  <c r="G117" i="3"/>
  <c r="H117" i="3" s="1"/>
  <c r="I117" i="3" s="1"/>
  <c r="J117" i="3" s="1"/>
  <c r="G116" i="3"/>
  <c r="H116" i="3" s="1"/>
  <c r="I116" i="3" s="1"/>
  <c r="J116" i="3" s="1"/>
  <c r="G115" i="3"/>
  <c r="H115" i="3" s="1"/>
  <c r="I115" i="3" s="1"/>
  <c r="J115" i="3" s="1"/>
  <c r="G114" i="3"/>
  <c r="H114" i="3" s="1"/>
  <c r="I114" i="3" s="1"/>
  <c r="J114" i="3" s="1"/>
  <c r="G113" i="3"/>
  <c r="H113" i="3" s="1"/>
  <c r="I113" i="3" s="1"/>
  <c r="J113" i="3" s="1"/>
  <c r="G112" i="3"/>
  <c r="H112" i="3" s="1"/>
  <c r="I112" i="3" s="1"/>
  <c r="J112" i="3" s="1"/>
  <c r="G111" i="3"/>
  <c r="H111" i="3" s="1"/>
  <c r="I111" i="3" s="1"/>
  <c r="J111" i="3" s="1"/>
  <c r="G110" i="3"/>
  <c r="H110" i="3" s="1"/>
  <c r="I110" i="3" s="1"/>
  <c r="J110" i="3" s="1"/>
  <c r="G109" i="3"/>
  <c r="H109" i="3" s="1"/>
  <c r="I109" i="3" s="1"/>
  <c r="J109" i="3" s="1"/>
  <c r="G108" i="3"/>
  <c r="H108" i="3" s="1"/>
  <c r="I108" i="3" s="1"/>
  <c r="J108" i="3" s="1"/>
  <c r="G107" i="3"/>
  <c r="H107" i="3" s="1"/>
  <c r="I107" i="3" s="1"/>
  <c r="J107" i="3" s="1"/>
  <c r="G106" i="3"/>
  <c r="G105" i="3"/>
  <c r="H105" i="3" s="1"/>
  <c r="I105" i="3" s="1"/>
  <c r="J105" i="3" s="1"/>
  <c r="G104" i="3"/>
  <c r="H104" i="3" s="1"/>
  <c r="I104" i="3" s="1"/>
  <c r="J104" i="3" s="1"/>
  <c r="G103" i="3"/>
  <c r="H103" i="3" s="1"/>
  <c r="I103" i="3" s="1"/>
  <c r="J103" i="3" s="1"/>
  <c r="G102" i="3"/>
  <c r="H102" i="3" s="1"/>
  <c r="I102" i="3" s="1"/>
  <c r="J102" i="3" s="1"/>
  <c r="G101" i="3"/>
  <c r="H101" i="3" s="1"/>
  <c r="I101" i="3" s="1"/>
  <c r="J101" i="3" s="1"/>
  <c r="G100" i="3"/>
  <c r="H100" i="3" s="1"/>
  <c r="I100" i="3" s="1"/>
  <c r="J100" i="3" s="1"/>
  <c r="G99" i="3"/>
  <c r="H99" i="3" s="1"/>
  <c r="I99" i="3" s="1"/>
  <c r="J99" i="3" s="1"/>
  <c r="G98" i="3"/>
  <c r="H98" i="3" s="1"/>
  <c r="I98" i="3" s="1"/>
  <c r="J98" i="3" s="1"/>
  <c r="G97" i="3"/>
  <c r="H97" i="3" s="1"/>
  <c r="I97" i="3" s="1"/>
  <c r="J97" i="3" s="1"/>
  <c r="G96" i="3"/>
  <c r="H96" i="3" s="1"/>
  <c r="I96" i="3" s="1"/>
  <c r="J96" i="3" s="1"/>
  <c r="G95" i="3"/>
  <c r="H95" i="3" s="1"/>
  <c r="I95" i="3" s="1"/>
  <c r="J95" i="3" s="1"/>
  <c r="G94" i="3"/>
  <c r="H94" i="3" s="1"/>
  <c r="I94" i="3" s="1"/>
  <c r="J94" i="3" s="1"/>
  <c r="G93" i="3"/>
  <c r="H93" i="3" s="1"/>
  <c r="I93" i="3" s="1"/>
  <c r="J93" i="3" s="1"/>
  <c r="G92" i="3"/>
  <c r="H92" i="3" s="1"/>
  <c r="I92" i="3" s="1"/>
  <c r="J92" i="3" s="1"/>
  <c r="G91" i="3"/>
  <c r="H91" i="3" s="1"/>
  <c r="I91" i="3" s="1"/>
  <c r="J91" i="3" s="1"/>
  <c r="G90" i="3"/>
  <c r="H90" i="3" s="1"/>
  <c r="I90" i="3" s="1"/>
  <c r="J90" i="3" s="1"/>
  <c r="G89" i="3"/>
  <c r="H89" i="3" s="1"/>
  <c r="I89" i="3" s="1"/>
  <c r="J89" i="3" s="1"/>
  <c r="G88" i="3"/>
  <c r="H88" i="3" s="1"/>
  <c r="I88" i="3" s="1"/>
  <c r="J88" i="3" s="1"/>
  <c r="G87" i="3"/>
  <c r="H87" i="3" s="1"/>
  <c r="I87" i="3" s="1"/>
  <c r="J87" i="3" s="1"/>
  <c r="G86" i="3"/>
  <c r="H86" i="3" s="1"/>
  <c r="I86" i="3" s="1"/>
  <c r="J86" i="3" s="1"/>
  <c r="G85" i="3"/>
  <c r="H85" i="3" s="1"/>
  <c r="I85" i="3" s="1"/>
  <c r="J85" i="3" s="1"/>
  <c r="G84" i="3"/>
  <c r="H84" i="3" s="1"/>
  <c r="I84" i="3" s="1"/>
  <c r="J84" i="3" s="1"/>
  <c r="G83" i="3"/>
  <c r="H83" i="3" s="1"/>
  <c r="I83" i="3" s="1"/>
  <c r="J83" i="3" s="1"/>
  <c r="G82" i="3"/>
  <c r="H82" i="3" s="1"/>
  <c r="I82" i="3" s="1"/>
  <c r="J82" i="3" s="1"/>
  <c r="G81" i="3"/>
  <c r="H81" i="3" s="1"/>
  <c r="I81" i="3" s="1"/>
  <c r="J81" i="3" s="1"/>
  <c r="G80" i="3"/>
  <c r="H80" i="3" s="1"/>
  <c r="I80" i="3" s="1"/>
  <c r="J80" i="3" s="1"/>
  <c r="G79" i="3"/>
  <c r="H79" i="3" s="1"/>
  <c r="I79" i="3" s="1"/>
  <c r="J79" i="3" s="1"/>
  <c r="G78" i="3"/>
  <c r="H78" i="3" s="1"/>
  <c r="I78" i="3" s="1"/>
  <c r="J78" i="3" s="1"/>
  <c r="G77" i="3"/>
  <c r="H77" i="3" s="1"/>
  <c r="I77" i="3" s="1"/>
  <c r="J77" i="3" s="1"/>
  <c r="G76" i="3"/>
  <c r="H76" i="3" s="1"/>
  <c r="I76" i="3" s="1"/>
  <c r="J76" i="3" s="1"/>
  <c r="G75" i="3"/>
  <c r="H75" i="3" s="1"/>
  <c r="I75" i="3" s="1"/>
  <c r="J75" i="3" s="1"/>
  <c r="G74" i="3"/>
  <c r="H74" i="3" s="1"/>
  <c r="I74" i="3" s="1"/>
  <c r="J74" i="3" s="1"/>
  <c r="G73" i="3"/>
  <c r="H73" i="3" s="1"/>
  <c r="I73" i="3" s="1"/>
  <c r="J73" i="3" s="1"/>
  <c r="G72" i="3"/>
  <c r="H72" i="3" s="1"/>
  <c r="I72" i="3" s="1"/>
  <c r="J72" i="3" s="1"/>
  <c r="G71" i="3"/>
  <c r="H71" i="3" s="1"/>
  <c r="I71" i="3" s="1"/>
  <c r="J71" i="3" s="1"/>
  <c r="G70" i="3"/>
  <c r="H70" i="3" s="1"/>
  <c r="I70" i="3" s="1"/>
  <c r="J70" i="3" s="1"/>
  <c r="G69" i="3"/>
  <c r="H69" i="3" s="1"/>
  <c r="I69" i="3" s="1"/>
  <c r="J69" i="3" s="1"/>
  <c r="G68" i="3"/>
  <c r="H68" i="3" s="1"/>
  <c r="I68" i="3" s="1"/>
  <c r="J68" i="3" s="1"/>
  <c r="G67" i="3"/>
  <c r="H67" i="3" s="1"/>
  <c r="I67" i="3" s="1"/>
  <c r="J67" i="3" s="1"/>
  <c r="G66" i="3"/>
  <c r="H66" i="3" s="1"/>
  <c r="I66" i="3" s="1"/>
  <c r="J66" i="3" s="1"/>
  <c r="G65" i="3"/>
  <c r="H65" i="3" s="1"/>
  <c r="I65" i="3" s="1"/>
  <c r="J65" i="3" s="1"/>
  <c r="G64" i="3"/>
  <c r="H64" i="3" s="1"/>
  <c r="I64" i="3" s="1"/>
  <c r="J64" i="3" s="1"/>
  <c r="G63" i="3"/>
  <c r="H63" i="3" s="1"/>
  <c r="I63" i="3" s="1"/>
  <c r="J63" i="3" s="1"/>
  <c r="G62" i="3"/>
  <c r="H62" i="3" s="1"/>
  <c r="I62" i="3" s="1"/>
  <c r="J62" i="3" s="1"/>
  <c r="G61" i="3"/>
  <c r="H61" i="3" s="1"/>
  <c r="I61" i="3" s="1"/>
  <c r="J61" i="3" s="1"/>
  <c r="G60" i="3"/>
  <c r="H60" i="3" s="1"/>
  <c r="I60" i="3" s="1"/>
  <c r="J60" i="3" s="1"/>
  <c r="G59" i="3"/>
  <c r="H59" i="3" s="1"/>
  <c r="I59" i="3" s="1"/>
  <c r="J59" i="3" s="1"/>
  <c r="G58" i="3"/>
  <c r="H58" i="3" s="1"/>
  <c r="I58" i="3" s="1"/>
  <c r="J58" i="3" s="1"/>
  <c r="G57" i="3"/>
  <c r="H57" i="3" s="1"/>
  <c r="I57" i="3" s="1"/>
  <c r="J57" i="3" s="1"/>
  <c r="G56" i="3"/>
  <c r="H56" i="3" s="1"/>
  <c r="I56" i="3" s="1"/>
  <c r="J56" i="3" s="1"/>
  <c r="G55" i="3"/>
  <c r="H55" i="3" s="1"/>
  <c r="I55" i="3" s="1"/>
  <c r="J55" i="3" s="1"/>
  <c r="G54" i="3"/>
  <c r="H54" i="3" s="1"/>
  <c r="I54" i="3" s="1"/>
  <c r="J54" i="3" s="1"/>
  <c r="G53" i="3"/>
  <c r="H53" i="3" s="1"/>
  <c r="I53" i="3" s="1"/>
  <c r="J53" i="3" s="1"/>
  <c r="G52" i="3"/>
  <c r="H52" i="3" s="1"/>
  <c r="I52" i="3" s="1"/>
  <c r="J52" i="3" s="1"/>
  <c r="G51" i="3"/>
  <c r="H51" i="3" s="1"/>
  <c r="I51" i="3" s="1"/>
  <c r="J51" i="3" s="1"/>
  <c r="G50" i="3"/>
  <c r="H50" i="3" s="1"/>
  <c r="I50" i="3" s="1"/>
  <c r="J50" i="3" s="1"/>
  <c r="G49" i="3"/>
  <c r="H49" i="3" s="1"/>
  <c r="I49" i="3" s="1"/>
  <c r="J49" i="3" s="1"/>
  <c r="G48" i="3"/>
  <c r="H48" i="3" s="1"/>
  <c r="I48" i="3" s="1"/>
  <c r="J48" i="3" s="1"/>
  <c r="G47" i="3"/>
  <c r="H47" i="3" s="1"/>
  <c r="I47" i="3" s="1"/>
  <c r="J47" i="3" s="1"/>
  <c r="G46" i="3"/>
  <c r="H46" i="3" s="1"/>
  <c r="I46" i="3" s="1"/>
  <c r="J46" i="3" s="1"/>
  <c r="G45" i="3"/>
  <c r="H45" i="3" s="1"/>
  <c r="I45" i="3" s="1"/>
  <c r="J45" i="3" s="1"/>
  <c r="G44" i="3"/>
  <c r="H44" i="3" s="1"/>
  <c r="I44" i="3" s="1"/>
  <c r="J44" i="3" s="1"/>
  <c r="G43" i="3"/>
  <c r="H43" i="3" s="1"/>
  <c r="I43" i="3" s="1"/>
  <c r="J43" i="3" s="1"/>
  <c r="G42" i="3"/>
  <c r="H42" i="3" s="1"/>
  <c r="I42" i="3" s="1"/>
  <c r="J42" i="3" s="1"/>
  <c r="G41" i="3"/>
  <c r="H41" i="3" s="1"/>
  <c r="I41" i="3" s="1"/>
  <c r="J41" i="3" s="1"/>
  <c r="G40" i="3"/>
  <c r="H40" i="3" s="1"/>
  <c r="I40" i="3" s="1"/>
  <c r="J40" i="3" s="1"/>
  <c r="G39" i="3"/>
  <c r="H39" i="3" s="1"/>
  <c r="I39" i="3" s="1"/>
  <c r="J39" i="3" s="1"/>
  <c r="G38" i="3"/>
  <c r="H38" i="3" s="1"/>
  <c r="I38" i="3" s="1"/>
  <c r="J38" i="3" s="1"/>
  <c r="G37" i="3"/>
  <c r="H37" i="3" s="1"/>
  <c r="I37" i="3" s="1"/>
  <c r="J37" i="3" s="1"/>
  <c r="G36" i="3"/>
  <c r="H36" i="3" s="1"/>
  <c r="I36" i="3" s="1"/>
  <c r="J36" i="3" s="1"/>
  <c r="G35" i="3"/>
  <c r="H35" i="3" s="1"/>
  <c r="I35" i="3" s="1"/>
  <c r="J35" i="3" s="1"/>
  <c r="G34" i="3"/>
  <c r="H34" i="3" s="1"/>
  <c r="I34" i="3" s="1"/>
  <c r="J34" i="3" s="1"/>
  <c r="G33" i="3"/>
  <c r="H33" i="3" s="1"/>
  <c r="I33" i="3" s="1"/>
  <c r="J33" i="3" s="1"/>
  <c r="G32" i="3"/>
  <c r="H32" i="3" s="1"/>
  <c r="I32" i="3" s="1"/>
  <c r="J32" i="3" s="1"/>
  <c r="G31" i="3"/>
  <c r="H31" i="3" s="1"/>
  <c r="I31" i="3" s="1"/>
  <c r="J31" i="3" s="1"/>
  <c r="G30" i="3"/>
  <c r="H30" i="3" s="1"/>
  <c r="I30" i="3" s="1"/>
  <c r="J30" i="3" s="1"/>
  <c r="G29" i="3"/>
  <c r="H29" i="3" s="1"/>
  <c r="I29" i="3" s="1"/>
  <c r="J29" i="3" s="1"/>
  <c r="G28" i="3"/>
  <c r="H28" i="3" s="1"/>
  <c r="I28" i="3" s="1"/>
  <c r="J28" i="3" s="1"/>
  <c r="G27" i="3"/>
  <c r="H27" i="3" s="1"/>
  <c r="I27" i="3" s="1"/>
  <c r="J27" i="3" s="1"/>
  <c r="G26" i="3"/>
  <c r="H26" i="3" s="1"/>
  <c r="I26" i="3" s="1"/>
  <c r="J26" i="3" s="1"/>
  <c r="G25" i="3"/>
  <c r="H25" i="3" s="1"/>
  <c r="I25" i="3" s="1"/>
  <c r="J25" i="3" s="1"/>
  <c r="G24" i="3"/>
  <c r="H24" i="3" s="1"/>
  <c r="I24" i="3" s="1"/>
  <c r="J24" i="3" s="1"/>
  <c r="G23" i="3"/>
  <c r="H23" i="3" s="1"/>
  <c r="I23" i="3" s="1"/>
  <c r="J23" i="3" s="1"/>
  <c r="G22" i="3"/>
  <c r="H22" i="3" s="1"/>
  <c r="I22" i="3" s="1"/>
  <c r="J22" i="3" s="1"/>
  <c r="G21" i="3"/>
  <c r="H21" i="3" s="1"/>
  <c r="I21" i="3" s="1"/>
  <c r="J21" i="3" s="1"/>
  <c r="G20" i="3"/>
  <c r="H20" i="3" s="1"/>
  <c r="I20" i="3" s="1"/>
  <c r="J20" i="3" s="1"/>
  <c r="G19" i="3"/>
  <c r="H19" i="3" s="1"/>
  <c r="I19" i="3" s="1"/>
  <c r="J19" i="3" s="1"/>
  <c r="H46" i="4"/>
  <c r="I46" i="4" s="1"/>
  <c r="J46" i="4" s="1"/>
  <c r="H67" i="4"/>
  <c r="I67" i="4" s="1"/>
  <c r="J67" i="4" s="1"/>
  <c r="H70" i="4"/>
  <c r="I70" i="4" s="1"/>
  <c r="J70" i="4" s="1"/>
  <c r="H75" i="4"/>
  <c r="I75" i="4" s="1"/>
  <c r="J75" i="4" s="1"/>
  <c r="H91" i="4"/>
  <c r="I91" i="4" s="1"/>
  <c r="J91" i="4" s="1"/>
  <c r="H99" i="4"/>
  <c r="I99" i="4" s="1"/>
  <c r="J99" i="4" s="1"/>
  <c r="H110" i="4"/>
  <c r="I110" i="4" s="1"/>
  <c r="J110" i="4" s="1"/>
  <c r="H118" i="4"/>
  <c r="I118" i="4" s="1"/>
  <c r="J118" i="4" s="1"/>
  <c r="G118" i="4"/>
  <c r="G117" i="4"/>
  <c r="H117" i="4" s="1"/>
  <c r="I117" i="4" s="1"/>
  <c r="J117" i="4" s="1"/>
  <c r="G116" i="4"/>
  <c r="H116" i="4" s="1"/>
  <c r="I116" i="4" s="1"/>
  <c r="J116" i="4" s="1"/>
  <c r="G115" i="4"/>
  <c r="H115" i="4" s="1"/>
  <c r="I115" i="4" s="1"/>
  <c r="J115" i="4" s="1"/>
  <c r="G114" i="4"/>
  <c r="H114" i="4" s="1"/>
  <c r="I114" i="4" s="1"/>
  <c r="J114" i="4" s="1"/>
  <c r="G113" i="4"/>
  <c r="H113" i="4" s="1"/>
  <c r="I113" i="4" s="1"/>
  <c r="J113" i="4" s="1"/>
  <c r="G112" i="4"/>
  <c r="H112" i="4" s="1"/>
  <c r="I112" i="4" s="1"/>
  <c r="J112" i="4" s="1"/>
  <c r="G111" i="4"/>
  <c r="H111" i="4" s="1"/>
  <c r="I111" i="4" s="1"/>
  <c r="J111" i="4" s="1"/>
  <c r="G110" i="4"/>
  <c r="G109" i="4"/>
  <c r="H109" i="4" s="1"/>
  <c r="I109" i="4" s="1"/>
  <c r="J109" i="4" s="1"/>
  <c r="G108" i="4"/>
  <c r="H108" i="4" s="1"/>
  <c r="I108" i="4" s="1"/>
  <c r="J108" i="4" s="1"/>
  <c r="G107" i="4"/>
  <c r="H107" i="4" s="1"/>
  <c r="I107" i="4" s="1"/>
  <c r="J107" i="4" s="1"/>
  <c r="G106" i="4"/>
  <c r="H106" i="4" s="1"/>
  <c r="I106" i="4" s="1"/>
  <c r="J106" i="4" s="1"/>
  <c r="G105" i="4"/>
  <c r="H105" i="4" s="1"/>
  <c r="I105" i="4" s="1"/>
  <c r="J105" i="4" s="1"/>
  <c r="G104" i="4"/>
  <c r="H104" i="4" s="1"/>
  <c r="I104" i="4" s="1"/>
  <c r="J104" i="4" s="1"/>
  <c r="G103" i="4"/>
  <c r="H103" i="4" s="1"/>
  <c r="I103" i="4" s="1"/>
  <c r="J103" i="4" s="1"/>
  <c r="G102" i="4"/>
  <c r="H102" i="4" s="1"/>
  <c r="I102" i="4" s="1"/>
  <c r="J102" i="4" s="1"/>
  <c r="G101" i="4"/>
  <c r="H101" i="4" s="1"/>
  <c r="I101" i="4" s="1"/>
  <c r="J101" i="4" s="1"/>
  <c r="G100" i="4"/>
  <c r="H100" i="4" s="1"/>
  <c r="I100" i="4" s="1"/>
  <c r="J100" i="4" s="1"/>
  <c r="G99" i="4"/>
  <c r="G98" i="4"/>
  <c r="H98" i="4" s="1"/>
  <c r="I98" i="4" s="1"/>
  <c r="J98" i="4" s="1"/>
  <c r="G97" i="4"/>
  <c r="H97" i="4" s="1"/>
  <c r="I97" i="4" s="1"/>
  <c r="J97" i="4" s="1"/>
  <c r="G96" i="4"/>
  <c r="H96" i="4" s="1"/>
  <c r="I96" i="4" s="1"/>
  <c r="J96" i="4" s="1"/>
  <c r="G95" i="4"/>
  <c r="H95" i="4" s="1"/>
  <c r="I95" i="4" s="1"/>
  <c r="J95" i="4" s="1"/>
  <c r="G94" i="4"/>
  <c r="H94" i="4" s="1"/>
  <c r="I94" i="4" s="1"/>
  <c r="J94" i="4" s="1"/>
  <c r="G93" i="4"/>
  <c r="H93" i="4" s="1"/>
  <c r="I93" i="4" s="1"/>
  <c r="J93" i="4" s="1"/>
  <c r="G92" i="4"/>
  <c r="H92" i="4" s="1"/>
  <c r="I92" i="4" s="1"/>
  <c r="J92" i="4" s="1"/>
  <c r="G91" i="4"/>
  <c r="G90" i="4"/>
  <c r="H90" i="4" s="1"/>
  <c r="I90" i="4" s="1"/>
  <c r="J90" i="4" s="1"/>
  <c r="G89" i="4"/>
  <c r="H89" i="4" s="1"/>
  <c r="I89" i="4" s="1"/>
  <c r="J89" i="4" s="1"/>
  <c r="G88" i="4"/>
  <c r="H88" i="4" s="1"/>
  <c r="I88" i="4" s="1"/>
  <c r="J88" i="4" s="1"/>
  <c r="G87" i="4"/>
  <c r="H87" i="4" s="1"/>
  <c r="I87" i="4" s="1"/>
  <c r="J87" i="4" s="1"/>
  <c r="G86" i="4"/>
  <c r="H86" i="4" s="1"/>
  <c r="I86" i="4" s="1"/>
  <c r="J86" i="4" s="1"/>
  <c r="G85" i="4"/>
  <c r="H85" i="4" s="1"/>
  <c r="I85" i="4" s="1"/>
  <c r="J85" i="4" s="1"/>
  <c r="G84" i="4"/>
  <c r="H84" i="4" s="1"/>
  <c r="I84" i="4" s="1"/>
  <c r="J84" i="4" s="1"/>
  <c r="G83" i="4"/>
  <c r="H83" i="4" s="1"/>
  <c r="I83" i="4" s="1"/>
  <c r="J83" i="4" s="1"/>
  <c r="G82" i="4"/>
  <c r="H82" i="4" s="1"/>
  <c r="I82" i="4" s="1"/>
  <c r="J82" i="4" s="1"/>
  <c r="G81" i="4"/>
  <c r="H81" i="4" s="1"/>
  <c r="I81" i="4" s="1"/>
  <c r="J81" i="4" s="1"/>
  <c r="G80" i="4"/>
  <c r="H80" i="4" s="1"/>
  <c r="I80" i="4" s="1"/>
  <c r="J80" i="4" s="1"/>
  <c r="G79" i="4"/>
  <c r="H79" i="4" s="1"/>
  <c r="I79" i="4" s="1"/>
  <c r="J79" i="4" s="1"/>
  <c r="G78" i="4"/>
  <c r="H78" i="4" s="1"/>
  <c r="I78" i="4" s="1"/>
  <c r="J78" i="4" s="1"/>
  <c r="G77" i="4"/>
  <c r="H77" i="4" s="1"/>
  <c r="I77" i="4" s="1"/>
  <c r="J77" i="4" s="1"/>
  <c r="G76" i="4"/>
  <c r="H76" i="4" s="1"/>
  <c r="I76" i="4" s="1"/>
  <c r="J76" i="4" s="1"/>
  <c r="G75" i="4"/>
  <c r="G74" i="4"/>
  <c r="H74" i="4" s="1"/>
  <c r="I74" i="4" s="1"/>
  <c r="J74" i="4" s="1"/>
  <c r="G73" i="4"/>
  <c r="H73" i="4" s="1"/>
  <c r="I73" i="4" s="1"/>
  <c r="J73" i="4" s="1"/>
  <c r="G72" i="4"/>
  <c r="H72" i="4" s="1"/>
  <c r="I72" i="4" s="1"/>
  <c r="J72" i="4" s="1"/>
  <c r="G71" i="4"/>
  <c r="H71" i="4" s="1"/>
  <c r="I71" i="4" s="1"/>
  <c r="J71" i="4" s="1"/>
  <c r="G70" i="4"/>
  <c r="G69" i="4"/>
  <c r="H69" i="4" s="1"/>
  <c r="I69" i="4" s="1"/>
  <c r="J69" i="4" s="1"/>
  <c r="G68" i="4"/>
  <c r="H68" i="4" s="1"/>
  <c r="I68" i="4" s="1"/>
  <c r="J68" i="4" s="1"/>
  <c r="G67" i="4"/>
  <c r="G66" i="4"/>
  <c r="H66" i="4" s="1"/>
  <c r="I66" i="4" s="1"/>
  <c r="J66" i="4" s="1"/>
  <c r="G65" i="4"/>
  <c r="H65" i="4" s="1"/>
  <c r="I65" i="4" s="1"/>
  <c r="J65" i="4" s="1"/>
  <c r="G64" i="4"/>
  <c r="H64" i="4" s="1"/>
  <c r="I64" i="4" s="1"/>
  <c r="J64" i="4" s="1"/>
  <c r="G63" i="4"/>
  <c r="H63" i="4" s="1"/>
  <c r="I63" i="4" s="1"/>
  <c r="J63" i="4" s="1"/>
  <c r="G62" i="4"/>
  <c r="H62" i="4" s="1"/>
  <c r="I62" i="4" s="1"/>
  <c r="J62" i="4" s="1"/>
  <c r="G61" i="4"/>
  <c r="H61" i="4" s="1"/>
  <c r="I61" i="4" s="1"/>
  <c r="J61" i="4" s="1"/>
  <c r="G60" i="4"/>
  <c r="H60" i="4" s="1"/>
  <c r="I60" i="4" s="1"/>
  <c r="J60" i="4" s="1"/>
  <c r="G59" i="4"/>
  <c r="H59" i="4" s="1"/>
  <c r="I59" i="4" s="1"/>
  <c r="J59" i="4" s="1"/>
  <c r="G58" i="4"/>
  <c r="H58" i="4" s="1"/>
  <c r="I58" i="4" s="1"/>
  <c r="J58" i="4" s="1"/>
  <c r="G57" i="4"/>
  <c r="H57" i="4" s="1"/>
  <c r="I57" i="4" s="1"/>
  <c r="J57" i="4" s="1"/>
  <c r="G56" i="4"/>
  <c r="H56" i="4" s="1"/>
  <c r="I56" i="4" s="1"/>
  <c r="J56" i="4" s="1"/>
  <c r="G55" i="4"/>
  <c r="H55" i="4" s="1"/>
  <c r="I55" i="4" s="1"/>
  <c r="J55" i="4" s="1"/>
  <c r="G54" i="4"/>
  <c r="H54" i="4" s="1"/>
  <c r="I54" i="4" s="1"/>
  <c r="J54" i="4" s="1"/>
  <c r="G53" i="4"/>
  <c r="H53" i="4" s="1"/>
  <c r="I53" i="4" s="1"/>
  <c r="J53" i="4" s="1"/>
  <c r="G52" i="4"/>
  <c r="H52" i="4" s="1"/>
  <c r="I52" i="4" s="1"/>
  <c r="J52" i="4" s="1"/>
  <c r="G51" i="4"/>
  <c r="H51" i="4" s="1"/>
  <c r="I51" i="4" s="1"/>
  <c r="J51" i="4" s="1"/>
  <c r="G50" i="4"/>
  <c r="H50" i="4" s="1"/>
  <c r="I50" i="4" s="1"/>
  <c r="J50" i="4" s="1"/>
  <c r="G49" i="4"/>
  <c r="H49" i="4" s="1"/>
  <c r="I49" i="4" s="1"/>
  <c r="J49" i="4" s="1"/>
  <c r="G48" i="4"/>
  <c r="H48" i="4" s="1"/>
  <c r="I48" i="4" s="1"/>
  <c r="J48" i="4" s="1"/>
  <c r="G47" i="4"/>
  <c r="H47" i="4" s="1"/>
  <c r="I47" i="4" s="1"/>
  <c r="J47" i="4" s="1"/>
  <c r="G46" i="4"/>
  <c r="G45" i="4"/>
  <c r="H45" i="4" s="1"/>
  <c r="I45" i="4" s="1"/>
  <c r="J45" i="4" s="1"/>
  <c r="G44" i="4"/>
  <c r="H44" i="4" s="1"/>
  <c r="I44" i="4" s="1"/>
  <c r="J44" i="4" s="1"/>
  <c r="G43" i="4"/>
  <c r="H43" i="4" s="1"/>
  <c r="I43" i="4" s="1"/>
  <c r="J43" i="4" s="1"/>
  <c r="G42" i="4"/>
  <c r="H42" i="4" s="1"/>
  <c r="I42" i="4" s="1"/>
  <c r="J42" i="4" s="1"/>
  <c r="G41" i="4"/>
  <c r="H41" i="4" s="1"/>
  <c r="I41" i="4" s="1"/>
  <c r="J41" i="4" s="1"/>
  <c r="G40" i="4"/>
  <c r="H40" i="4" s="1"/>
  <c r="I40" i="4" s="1"/>
  <c r="J40" i="4" s="1"/>
  <c r="G39" i="4"/>
  <c r="H39" i="4" s="1"/>
  <c r="I39" i="4" s="1"/>
  <c r="J39" i="4" s="1"/>
  <c r="G38" i="4"/>
  <c r="H38" i="4" s="1"/>
  <c r="I38" i="4" s="1"/>
  <c r="J38" i="4" s="1"/>
  <c r="G37" i="4"/>
  <c r="H37" i="4" s="1"/>
  <c r="I37" i="4" s="1"/>
  <c r="J37" i="4" s="1"/>
  <c r="G36" i="4"/>
  <c r="H36" i="4" s="1"/>
  <c r="I36" i="4" s="1"/>
  <c r="J36" i="4" s="1"/>
  <c r="G35" i="4"/>
  <c r="H35" i="4" s="1"/>
  <c r="I35" i="4" s="1"/>
  <c r="J35" i="4" s="1"/>
  <c r="G34" i="4"/>
  <c r="H34" i="4" s="1"/>
  <c r="I34" i="4" s="1"/>
  <c r="J34" i="4" s="1"/>
  <c r="G33" i="4"/>
  <c r="H33" i="4" s="1"/>
  <c r="I33" i="4" s="1"/>
  <c r="J33" i="4" s="1"/>
  <c r="G32" i="4"/>
  <c r="H32" i="4" s="1"/>
  <c r="I32" i="4" s="1"/>
  <c r="J32" i="4" s="1"/>
  <c r="G31" i="4"/>
  <c r="H31" i="4" s="1"/>
  <c r="I31" i="4" s="1"/>
  <c r="J31" i="4" s="1"/>
  <c r="G30" i="4"/>
  <c r="H30" i="4" s="1"/>
  <c r="I30" i="4" s="1"/>
  <c r="J30" i="4" s="1"/>
  <c r="G29" i="4"/>
  <c r="H29" i="4" s="1"/>
  <c r="I29" i="4" s="1"/>
  <c r="J29" i="4" s="1"/>
  <c r="G28" i="4"/>
  <c r="H28" i="4" s="1"/>
  <c r="I28" i="4" s="1"/>
  <c r="J28" i="4" s="1"/>
  <c r="G27" i="4"/>
  <c r="H27" i="4" s="1"/>
  <c r="I27" i="4" s="1"/>
  <c r="J27" i="4" s="1"/>
  <c r="G26" i="4"/>
  <c r="H26" i="4" s="1"/>
  <c r="I26" i="4" s="1"/>
  <c r="J26" i="4" s="1"/>
  <c r="G25" i="4"/>
  <c r="H25" i="4" s="1"/>
  <c r="I25" i="4" s="1"/>
  <c r="J25" i="4" s="1"/>
  <c r="G24" i="4"/>
  <c r="H24" i="4" s="1"/>
  <c r="I24" i="4" s="1"/>
  <c r="J24" i="4" s="1"/>
  <c r="G23" i="4"/>
  <c r="H23" i="4" s="1"/>
  <c r="I23" i="4" s="1"/>
  <c r="J23" i="4" s="1"/>
  <c r="G22" i="4"/>
  <c r="H22" i="4" s="1"/>
  <c r="I22" i="4" s="1"/>
  <c r="J22" i="4" s="1"/>
  <c r="G21" i="4"/>
  <c r="H21" i="4" s="1"/>
  <c r="I21" i="4" s="1"/>
  <c r="J21" i="4" s="1"/>
  <c r="G20" i="4"/>
  <c r="H20" i="4" s="1"/>
  <c r="I20" i="4" s="1"/>
  <c r="J20" i="4" s="1"/>
  <c r="G19" i="4"/>
  <c r="H19" i="4" s="1"/>
  <c r="I19" i="4" s="1"/>
  <c r="J19" i="4" s="1"/>
  <c r="H27" i="5"/>
  <c r="I27" i="5" s="1"/>
  <c r="J27" i="5" s="1"/>
  <c r="H31" i="5"/>
  <c r="I31" i="5" s="1"/>
  <c r="J31" i="5" s="1"/>
  <c r="H54" i="5"/>
  <c r="I54" i="5" s="1"/>
  <c r="J54" i="5" s="1"/>
  <c r="H55" i="5"/>
  <c r="I55" i="5" s="1"/>
  <c r="J55" i="5" s="1"/>
  <c r="H67" i="5"/>
  <c r="I67" i="5" s="1"/>
  <c r="J67" i="5" s="1"/>
  <c r="H75" i="5"/>
  <c r="I75" i="5" s="1"/>
  <c r="J75" i="5" s="1"/>
  <c r="H78" i="5"/>
  <c r="I78" i="5" s="1"/>
  <c r="J78" i="5" s="1"/>
  <c r="H95" i="5"/>
  <c r="I95" i="5" s="1"/>
  <c r="J95" i="5" s="1"/>
  <c r="H99" i="5"/>
  <c r="I99" i="5" s="1"/>
  <c r="J99" i="5" s="1"/>
  <c r="H102" i="5"/>
  <c r="I102" i="5" s="1"/>
  <c r="J102" i="5" s="1"/>
  <c r="H110" i="5"/>
  <c r="I110" i="5" s="1"/>
  <c r="J110" i="5" s="1"/>
  <c r="H118" i="5"/>
  <c r="I118" i="5" s="1"/>
  <c r="J118" i="5" s="1"/>
  <c r="H119" i="5"/>
  <c r="I119" i="5" s="1"/>
  <c r="J119" i="5" s="1"/>
  <c r="G119" i="5"/>
  <c r="G118" i="5"/>
  <c r="G117" i="5"/>
  <c r="H117" i="5" s="1"/>
  <c r="I117" i="5" s="1"/>
  <c r="J117" i="5" s="1"/>
  <c r="G116" i="5"/>
  <c r="H116" i="5" s="1"/>
  <c r="I116" i="5" s="1"/>
  <c r="J116" i="5" s="1"/>
  <c r="G115" i="5"/>
  <c r="H115" i="5" s="1"/>
  <c r="I115" i="5" s="1"/>
  <c r="J115" i="5" s="1"/>
  <c r="G114" i="5"/>
  <c r="H114" i="5" s="1"/>
  <c r="I114" i="5" s="1"/>
  <c r="J114" i="5" s="1"/>
  <c r="G113" i="5"/>
  <c r="H113" i="5" s="1"/>
  <c r="I113" i="5" s="1"/>
  <c r="J113" i="5" s="1"/>
  <c r="G112" i="5"/>
  <c r="H112" i="5" s="1"/>
  <c r="I112" i="5" s="1"/>
  <c r="J112" i="5" s="1"/>
  <c r="G111" i="5"/>
  <c r="H111" i="5" s="1"/>
  <c r="I111" i="5" s="1"/>
  <c r="J111" i="5" s="1"/>
  <c r="G110" i="5"/>
  <c r="G109" i="5"/>
  <c r="H109" i="5" s="1"/>
  <c r="I109" i="5" s="1"/>
  <c r="J109" i="5" s="1"/>
  <c r="G108" i="5"/>
  <c r="H108" i="5" s="1"/>
  <c r="I108" i="5" s="1"/>
  <c r="J108" i="5" s="1"/>
  <c r="G107" i="5"/>
  <c r="H107" i="5" s="1"/>
  <c r="I107" i="5" s="1"/>
  <c r="J107" i="5" s="1"/>
  <c r="G106" i="5"/>
  <c r="H106" i="5" s="1"/>
  <c r="I106" i="5" s="1"/>
  <c r="J106" i="5" s="1"/>
  <c r="G105" i="5"/>
  <c r="H105" i="5" s="1"/>
  <c r="I105" i="5" s="1"/>
  <c r="J105" i="5" s="1"/>
  <c r="G104" i="5"/>
  <c r="G103" i="5"/>
  <c r="H103" i="5" s="1"/>
  <c r="I103" i="5" s="1"/>
  <c r="J103" i="5" s="1"/>
  <c r="G102" i="5"/>
  <c r="G101" i="5"/>
  <c r="H101" i="5" s="1"/>
  <c r="I101" i="5" s="1"/>
  <c r="J101" i="5" s="1"/>
  <c r="G100" i="5"/>
  <c r="H100" i="5" s="1"/>
  <c r="I100" i="5" s="1"/>
  <c r="J100" i="5" s="1"/>
  <c r="G99" i="5"/>
  <c r="G98" i="5"/>
  <c r="H98" i="5" s="1"/>
  <c r="I98" i="5" s="1"/>
  <c r="J98" i="5" s="1"/>
  <c r="G97" i="5"/>
  <c r="H97" i="5" s="1"/>
  <c r="I97" i="5" s="1"/>
  <c r="J97" i="5" s="1"/>
  <c r="G96" i="5"/>
  <c r="G95" i="5"/>
  <c r="G94" i="5"/>
  <c r="H94" i="5" s="1"/>
  <c r="I94" i="5" s="1"/>
  <c r="J94" i="5" s="1"/>
  <c r="G93" i="5"/>
  <c r="H93" i="5" s="1"/>
  <c r="I93" i="5" s="1"/>
  <c r="J93" i="5" s="1"/>
  <c r="G92" i="5"/>
  <c r="H92" i="5" s="1"/>
  <c r="I92" i="5" s="1"/>
  <c r="J92" i="5" s="1"/>
  <c r="G91" i="5"/>
  <c r="H91" i="5" s="1"/>
  <c r="I91" i="5" s="1"/>
  <c r="J91" i="5" s="1"/>
  <c r="G90" i="5"/>
  <c r="H90" i="5" s="1"/>
  <c r="I90" i="5" s="1"/>
  <c r="J90" i="5" s="1"/>
  <c r="G89" i="5"/>
  <c r="H89" i="5" s="1"/>
  <c r="I89" i="5" s="1"/>
  <c r="J89" i="5" s="1"/>
  <c r="G88" i="5"/>
  <c r="G87" i="5"/>
  <c r="H87" i="5" s="1"/>
  <c r="I87" i="5" s="1"/>
  <c r="J87" i="5" s="1"/>
  <c r="G86" i="5"/>
  <c r="H86" i="5" s="1"/>
  <c r="I86" i="5" s="1"/>
  <c r="J86" i="5" s="1"/>
  <c r="G85" i="5"/>
  <c r="H85" i="5" s="1"/>
  <c r="I85" i="5" s="1"/>
  <c r="J85" i="5" s="1"/>
  <c r="G84" i="5"/>
  <c r="H84" i="5" s="1"/>
  <c r="I84" i="5" s="1"/>
  <c r="J84" i="5" s="1"/>
  <c r="G83" i="5"/>
  <c r="H83" i="5" s="1"/>
  <c r="I83" i="5" s="1"/>
  <c r="J83" i="5" s="1"/>
  <c r="G82" i="5"/>
  <c r="H82" i="5" s="1"/>
  <c r="I82" i="5" s="1"/>
  <c r="J82" i="5" s="1"/>
  <c r="G81" i="5"/>
  <c r="H81" i="5" s="1"/>
  <c r="I81" i="5" s="1"/>
  <c r="J81" i="5" s="1"/>
  <c r="G80" i="5"/>
  <c r="G79" i="5"/>
  <c r="H79" i="5" s="1"/>
  <c r="I79" i="5" s="1"/>
  <c r="J79" i="5" s="1"/>
  <c r="G78" i="5"/>
  <c r="G77" i="5"/>
  <c r="H77" i="5" s="1"/>
  <c r="I77" i="5" s="1"/>
  <c r="J77" i="5" s="1"/>
  <c r="G76" i="5"/>
  <c r="H76" i="5" s="1"/>
  <c r="I76" i="5" s="1"/>
  <c r="J76" i="5" s="1"/>
  <c r="G75" i="5"/>
  <c r="G74" i="5"/>
  <c r="H74" i="5" s="1"/>
  <c r="I74" i="5" s="1"/>
  <c r="J74" i="5" s="1"/>
  <c r="G73" i="5"/>
  <c r="H73" i="5" s="1"/>
  <c r="I73" i="5" s="1"/>
  <c r="J73" i="5" s="1"/>
  <c r="G72" i="5"/>
  <c r="G71" i="5"/>
  <c r="H71" i="5" s="1"/>
  <c r="I71" i="5" s="1"/>
  <c r="J71" i="5" s="1"/>
  <c r="G70" i="5"/>
  <c r="H70" i="5" s="1"/>
  <c r="I70" i="5" s="1"/>
  <c r="J70" i="5" s="1"/>
  <c r="G69" i="5"/>
  <c r="H69" i="5" s="1"/>
  <c r="I69" i="5" s="1"/>
  <c r="J69" i="5" s="1"/>
  <c r="G68" i="5"/>
  <c r="H68" i="5" s="1"/>
  <c r="I68" i="5" s="1"/>
  <c r="J68" i="5" s="1"/>
  <c r="G67" i="5"/>
  <c r="G66" i="5"/>
  <c r="H66" i="5" s="1"/>
  <c r="I66" i="5" s="1"/>
  <c r="J66" i="5" s="1"/>
  <c r="G65" i="5"/>
  <c r="H65" i="5" s="1"/>
  <c r="I65" i="5" s="1"/>
  <c r="J65" i="5" s="1"/>
  <c r="G64" i="5"/>
  <c r="G63" i="5"/>
  <c r="H63" i="5" s="1"/>
  <c r="I63" i="5" s="1"/>
  <c r="J63" i="5" s="1"/>
  <c r="G62" i="5"/>
  <c r="H62" i="5" s="1"/>
  <c r="I62" i="5" s="1"/>
  <c r="J62" i="5" s="1"/>
  <c r="G61" i="5"/>
  <c r="H61" i="5" s="1"/>
  <c r="I61" i="5" s="1"/>
  <c r="J61" i="5" s="1"/>
  <c r="G60" i="5"/>
  <c r="H60" i="5" s="1"/>
  <c r="I60" i="5" s="1"/>
  <c r="J60" i="5" s="1"/>
  <c r="G59" i="5"/>
  <c r="H59" i="5" s="1"/>
  <c r="I59" i="5" s="1"/>
  <c r="J59" i="5" s="1"/>
  <c r="G58" i="5"/>
  <c r="H58" i="5" s="1"/>
  <c r="I58" i="5" s="1"/>
  <c r="J58" i="5" s="1"/>
  <c r="G57" i="5"/>
  <c r="H57" i="5" s="1"/>
  <c r="I57" i="5" s="1"/>
  <c r="J57" i="5" s="1"/>
  <c r="G56" i="5"/>
  <c r="G55" i="5"/>
  <c r="G54" i="5"/>
  <c r="G53" i="5"/>
  <c r="H53" i="5" s="1"/>
  <c r="I53" i="5" s="1"/>
  <c r="J53" i="5" s="1"/>
  <c r="G52" i="5"/>
  <c r="H52" i="5" s="1"/>
  <c r="I52" i="5" s="1"/>
  <c r="J52" i="5" s="1"/>
  <c r="G51" i="5"/>
  <c r="H51" i="5" s="1"/>
  <c r="I51" i="5" s="1"/>
  <c r="J51" i="5" s="1"/>
  <c r="G50" i="5"/>
  <c r="H50" i="5" s="1"/>
  <c r="I50" i="5" s="1"/>
  <c r="J50" i="5" s="1"/>
  <c r="G49" i="5"/>
  <c r="H49" i="5" s="1"/>
  <c r="I49" i="5" s="1"/>
  <c r="J49" i="5" s="1"/>
  <c r="G48" i="5"/>
  <c r="H48" i="5" s="1"/>
  <c r="I48" i="5" s="1"/>
  <c r="J48" i="5" s="1"/>
  <c r="G47" i="5"/>
  <c r="H47" i="5" s="1"/>
  <c r="I47" i="5" s="1"/>
  <c r="J47" i="5" s="1"/>
  <c r="G46" i="5"/>
  <c r="H46" i="5" s="1"/>
  <c r="I46" i="5" s="1"/>
  <c r="J46" i="5" s="1"/>
  <c r="G45" i="5"/>
  <c r="H45" i="5" s="1"/>
  <c r="I45" i="5" s="1"/>
  <c r="J45" i="5" s="1"/>
  <c r="G44" i="5"/>
  <c r="H44" i="5" s="1"/>
  <c r="I44" i="5" s="1"/>
  <c r="J44" i="5" s="1"/>
  <c r="G43" i="5"/>
  <c r="H43" i="5" s="1"/>
  <c r="I43" i="5" s="1"/>
  <c r="J43" i="5" s="1"/>
  <c r="G42" i="5"/>
  <c r="H42" i="5" s="1"/>
  <c r="I42" i="5" s="1"/>
  <c r="J42" i="5" s="1"/>
  <c r="G41" i="5"/>
  <c r="H41" i="5" s="1"/>
  <c r="I41" i="5" s="1"/>
  <c r="J41" i="5" s="1"/>
  <c r="G40" i="5"/>
  <c r="G39" i="5"/>
  <c r="H39" i="5" s="1"/>
  <c r="I39" i="5" s="1"/>
  <c r="J39" i="5" s="1"/>
  <c r="G38" i="5"/>
  <c r="H38" i="5" s="1"/>
  <c r="I38" i="5" s="1"/>
  <c r="J38" i="5" s="1"/>
  <c r="G37" i="5"/>
  <c r="H37" i="5" s="1"/>
  <c r="I37" i="5" s="1"/>
  <c r="J37" i="5" s="1"/>
  <c r="G36" i="5"/>
  <c r="H36" i="5" s="1"/>
  <c r="I36" i="5" s="1"/>
  <c r="J36" i="5" s="1"/>
  <c r="G35" i="5"/>
  <c r="H35" i="5" s="1"/>
  <c r="I35" i="5" s="1"/>
  <c r="J35" i="5" s="1"/>
  <c r="G34" i="5"/>
  <c r="H34" i="5" s="1"/>
  <c r="I34" i="5" s="1"/>
  <c r="J34" i="5" s="1"/>
  <c r="G33" i="5"/>
  <c r="H33" i="5" s="1"/>
  <c r="I33" i="5" s="1"/>
  <c r="J33" i="5" s="1"/>
  <c r="G32" i="5"/>
  <c r="G31" i="5"/>
  <c r="G30" i="5"/>
  <c r="H30" i="5" s="1"/>
  <c r="I30" i="5" s="1"/>
  <c r="J30" i="5" s="1"/>
  <c r="G29" i="5"/>
  <c r="H29" i="5" s="1"/>
  <c r="I29" i="5" s="1"/>
  <c r="J29" i="5" s="1"/>
  <c r="G28" i="5"/>
  <c r="H28" i="5" s="1"/>
  <c r="I28" i="5" s="1"/>
  <c r="J28" i="5" s="1"/>
  <c r="G27" i="5"/>
  <c r="G26" i="5"/>
  <c r="H26" i="5" s="1"/>
  <c r="I26" i="5" s="1"/>
  <c r="J26" i="5" s="1"/>
  <c r="G25" i="5"/>
  <c r="H25" i="5" s="1"/>
  <c r="I25" i="5" s="1"/>
  <c r="J25" i="5" s="1"/>
  <c r="G24" i="5"/>
  <c r="G23" i="5"/>
  <c r="H23" i="5" s="1"/>
  <c r="I23" i="5" s="1"/>
  <c r="J23" i="5" s="1"/>
  <c r="G22" i="5"/>
  <c r="H22" i="5" s="1"/>
  <c r="I22" i="5" s="1"/>
  <c r="J22" i="5" s="1"/>
  <c r="G21" i="5"/>
  <c r="H21" i="5" s="1"/>
  <c r="I21" i="5" s="1"/>
  <c r="J21" i="5" s="1"/>
  <c r="G20" i="5"/>
  <c r="H20" i="5" s="1"/>
  <c r="I20" i="5" s="1"/>
  <c r="J20" i="5" s="1"/>
  <c r="G19" i="5"/>
  <c r="H19" i="5" s="1"/>
  <c r="I19" i="5" s="1"/>
  <c r="J19" i="5" s="1"/>
  <c r="H31" i="6"/>
  <c r="I31" i="6" s="1"/>
  <c r="J31" i="6" s="1"/>
  <c r="H47" i="6"/>
  <c r="I47" i="6" s="1"/>
  <c r="J47" i="6" s="1"/>
  <c r="H63" i="6"/>
  <c r="I63" i="6" s="1"/>
  <c r="J63" i="6" s="1"/>
  <c r="H73" i="6"/>
  <c r="I73" i="6" s="1"/>
  <c r="J73" i="6" s="1"/>
  <c r="H79" i="6"/>
  <c r="I79" i="6" s="1"/>
  <c r="J79" i="6" s="1"/>
  <c r="G79" i="6"/>
  <c r="G78" i="6"/>
  <c r="H78" i="6" s="1"/>
  <c r="I78" i="6" s="1"/>
  <c r="J78" i="6" s="1"/>
  <c r="G77" i="6"/>
  <c r="H77" i="6" s="1"/>
  <c r="I77" i="6" s="1"/>
  <c r="J77" i="6" s="1"/>
  <c r="G76" i="6"/>
  <c r="H76" i="6" s="1"/>
  <c r="I76" i="6" s="1"/>
  <c r="J76" i="6" s="1"/>
  <c r="G75" i="6"/>
  <c r="H75" i="6" s="1"/>
  <c r="I75" i="6" s="1"/>
  <c r="J75" i="6" s="1"/>
  <c r="G74" i="6"/>
  <c r="H74" i="6" s="1"/>
  <c r="I74" i="6" s="1"/>
  <c r="J74" i="6" s="1"/>
  <c r="G72" i="6"/>
  <c r="H72" i="6" s="1"/>
  <c r="I72" i="6" s="1"/>
  <c r="J72" i="6" s="1"/>
  <c r="G71" i="6"/>
  <c r="H71" i="6" s="1"/>
  <c r="I71" i="6" s="1"/>
  <c r="J71" i="6" s="1"/>
  <c r="G70" i="6"/>
  <c r="H70" i="6" s="1"/>
  <c r="I70" i="6" s="1"/>
  <c r="J70" i="6" s="1"/>
  <c r="G69" i="6"/>
  <c r="H69" i="6" s="1"/>
  <c r="I69" i="6" s="1"/>
  <c r="J69" i="6" s="1"/>
  <c r="G68" i="6"/>
  <c r="H68" i="6" s="1"/>
  <c r="I68" i="6" s="1"/>
  <c r="J68" i="6" s="1"/>
  <c r="G67" i="6"/>
  <c r="H67" i="6" s="1"/>
  <c r="I67" i="6" s="1"/>
  <c r="J67" i="6" s="1"/>
  <c r="G66" i="6"/>
  <c r="H66" i="6" s="1"/>
  <c r="I66" i="6" s="1"/>
  <c r="J66" i="6" s="1"/>
  <c r="G65" i="6"/>
  <c r="H65" i="6" s="1"/>
  <c r="I65" i="6" s="1"/>
  <c r="J65" i="6" s="1"/>
  <c r="G64" i="6"/>
  <c r="H64" i="6" s="1"/>
  <c r="I64" i="6" s="1"/>
  <c r="J64" i="6" s="1"/>
  <c r="G63" i="6"/>
  <c r="G62" i="6"/>
  <c r="H62" i="6" s="1"/>
  <c r="I62" i="6" s="1"/>
  <c r="J62" i="6" s="1"/>
  <c r="G61" i="6"/>
  <c r="H61" i="6" s="1"/>
  <c r="I61" i="6" s="1"/>
  <c r="J61" i="6" s="1"/>
  <c r="G60" i="6"/>
  <c r="H60" i="6" s="1"/>
  <c r="I60" i="6" s="1"/>
  <c r="J60" i="6" s="1"/>
  <c r="G59" i="6"/>
  <c r="H59" i="6" s="1"/>
  <c r="I59" i="6" s="1"/>
  <c r="J59" i="6" s="1"/>
  <c r="G58" i="6"/>
  <c r="H58" i="6" s="1"/>
  <c r="I58" i="6" s="1"/>
  <c r="J58" i="6" s="1"/>
  <c r="G57" i="6"/>
  <c r="H57" i="6" s="1"/>
  <c r="I57" i="6" s="1"/>
  <c r="J57" i="6" s="1"/>
  <c r="G56" i="6"/>
  <c r="H56" i="6" s="1"/>
  <c r="I56" i="6" s="1"/>
  <c r="J56" i="6" s="1"/>
  <c r="G55" i="6"/>
  <c r="H55" i="6" s="1"/>
  <c r="I55" i="6" s="1"/>
  <c r="J55" i="6" s="1"/>
  <c r="G54" i="6"/>
  <c r="H54" i="6" s="1"/>
  <c r="I54" i="6" s="1"/>
  <c r="J54" i="6" s="1"/>
  <c r="G53" i="6"/>
  <c r="H53" i="6" s="1"/>
  <c r="I53" i="6" s="1"/>
  <c r="J53" i="6" s="1"/>
  <c r="G52" i="6"/>
  <c r="H52" i="6" s="1"/>
  <c r="I52" i="6" s="1"/>
  <c r="J52" i="6" s="1"/>
  <c r="G51" i="6"/>
  <c r="H51" i="6" s="1"/>
  <c r="I51" i="6" s="1"/>
  <c r="J51" i="6" s="1"/>
  <c r="G50" i="6"/>
  <c r="H50" i="6" s="1"/>
  <c r="I50" i="6" s="1"/>
  <c r="J50" i="6" s="1"/>
  <c r="G49" i="6"/>
  <c r="H49" i="6" s="1"/>
  <c r="I49" i="6" s="1"/>
  <c r="J49" i="6" s="1"/>
  <c r="G48" i="6"/>
  <c r="H48" i="6" s="1"/>
  <c r="I48" i="6" s="1"/>
  <c r="J48" i="6" s="1"/>
  <c r="G47" i="6"/>
  <c r="G46" i="6"/>
  <c r="H46" i="6" s="1"/>
  <c r="I46" i="6" s="1"/>
  <c r="J46" i="6" s="1"/>
  <c r="G45" i="6"/>
  <c r="H45" i="6" s="1"/>
  <c r="I45" i="6" s="1"/>
  <c r="J45" i="6" s="1"/>
  <c r="G44" i="6"/>
  <c r="H44" i="6" s="1"/>
  <c r="I44" i="6" s="1"/>
  <c r="J44" i="6" s="1"/>
  <c r="G43" i="6"/>
  <c r="H43" i="6" s="1"/>
  <c r="I43" i="6" s="1"/>
  <c r="J43" i="6" s="1"/>
  <c r="G42" i="6"/>
  <c r="H42" i="6" s="1"/>
  <c r="I42" i="6" s="1"/>
  <c r="J42" i="6" s="1"/>
  <c r="G41" i="6"/>
  <c r="H41" i="6" s="1"/>
  <c r="I41" i="6" s="1"/>
  <c r="J41" i="6" s="1"/>
  <c r="G40" i="6"/>
  <c r="H40" i="6" s="1"/>
  <c r="I40" i="6" s="1"/>
  <c r="J40" i="6" s="1"/>
  <c r="G39" i="6"/>
  <c r="H39" i="6" s="1"/>
  <c r="I39" i="6" s="1"/>
  <c r="J39" i="6" s="1"/>
  <c r="G38" i="6"/>
  <c r="H38" i="6" s="1"/>
  <c r="I38" i="6" s="1"/>
  <c r="J38" i="6" s="1"/>
  <c r="G37" i="6"/>
  <c r="H37" i="6" s="1"/>
  <c r="I37" i="6" s="1"/>
  <c r="J37" i="6" s="1"/>
  <c r="G36" i="6"/>
  <c r="H36" i="6" s="1"/>
  <c r="I36" i="6" s="1"/>
  <c r="J36" i="6" s="1"/>
  <c r="G35" i="6"/>
  <c r="H35" i="6" s="1"/>
  <c r="I35" i="6" s="1"/>
  <c r="J35" i="6" s="1"/>
  <c r="G34" i="6"/>
  <c r="H34" i="6" s="1"/>
  <c r="I34" i="6" s="1"/>
  <c r="J34" i="6" s="1"/>
  <c r="G33" i="6"/>
  <c r="H33" i="6" s="1"/>
  <c r="I33" i="6" s="1"/>
  <c r="J33" i="6" s="1"/>
  <c r="G32" i="6"/>
  <c r="H32" i="6" s="1"/>
  <c r="I32" i="6" s="1"/>
  <c r="J32" i="6" s="1"/>
  <c r="G31" i="6"/>
  <c r="G30" i="6"/>
  <c r="H30" i="6" s="1"/>
  <c r="I30" i="6" s="1"/>
  <c r="J30" i="6" s="1"/>
  <c r="G29" i="6"/>
  <c r="H29" i="6" s="1"/>
  <c r="I29" i="6" s="1"/>
  <c r="J29" i="6" s="1"/>
  <c r="G28" i="6"/>
  <c r="H28" i="6" s="1"/>
  <c r="I28" i="6" s="1"/>
  <c r="J28" i="6" s="1"/>
  <c r="G27" i="6"/>
  <c r="H27" i="6" s="1"/>
  <c r="I27" i="6" s="1"/>
  <c r="J27" i="6" s="1"/>
  <c r="G26" i="6"/>
  <c r="H26" i="6" s="1"/>
  <c r="I26" i="6" s="1"/>
  <c r="J26" i="6" s="1"/>
  <c r="G25" i="6"/>
  <c r="H25" i="6" s="1"/>
  <c r="I25" i="6" s="1"/>
  <c r="J25" i="6" s="1"/>
  <c r="G24" i="6"/>
  <c r="H24" i="6" s="1"/>
  <c r="I24" i="6" s="1"/>
  <c r="J24" i="6" s="1"/>
  <c r="G23" i="6"/>
  <c r="H23" i="6" s="1"/>
  <c r="I23" i="6" s="1"/>
  <c r="J23" i="6" s="1"/>
  <c r="G22" i="6"/>
  <c r="H22" i="6" s="1"/>
  <c r="I22" i="6" s="1"/>
  <c r="J22" i="6" s="1"/>
  <c r="G21" i="6"/>
  <c r="H21" i="6" s="1"/>
  <c r="I21" i="6" s="1"/>
  <c r="J21" i="6" s="1"/>
  <c r="G20" i="6"/>
  <c r="H20" i="6" s="1"/>
  <c r="I20" i="6" s="1"/>
  <c r="J20" i="6" s="1"/>
  <c r="G19" i="6"/>
  <c r="H19" i="6" s="1"/>
  <c r="I19" i="6" s="1"/>
  <c r="J19" i="6" s="1"/>
  <c r="L52" i="22" l="1"/>
  <c r="M52" i="22" s="1"/>
  <c r="K52" i="22"/>
  <c r="H30" i="22"/>
  <c r="I30" i="22" s="1"/>
  <c r="J30" i="22" s="1"/>
  <c r="H24" i="22"/>
  <c r="I24" i="22" s="1"/>
  <c r="J24" i="22" s="1"/>
  <c r="K165" i="22"/>
  <c r="K160" i="22"/>
  <c r="J59" i="22"/>
  <c r="L59" i="22" s="1"/>
  <c r="M59" i="22" s="1"/>
  <c r="J9" i="22"/>
  <c r="L9" i="22" s="1"/>
  <c r="M9" i="22" s="1"/>
  <c r="J46" i="22"/>
  <c r="K46" i="22" s="1"/>
  <c r="K15" i="22"/>
  <c r="H36" i="22"/>
  <c r="I36" i="22" s="1"/>
  <c r="J36" i="22" s="1"/>
  <c r="L36" i="22" s="1"/>
  <c r="M36" i="22" s="1"/>
  <c r="H137" i="22"/>
  <c r="I137" i="22" s="1"/>
  <c r="J137" i="22" s="1"/>
  <c r="L137" i="22" s="1"/>
  <c r="M137" i="22" s="1"/>
  <c r="H130" i="22"/>
  <c r="I130" i="22" s="1"/>
  <c r="J130" i="22" s="1"/>
  <c r="L130" i="22" s="1"/>
  <c r="M130" i="22" s="1"/>
  <c r="H123" i="22"/>
  <c r="I123" i="22" s="1"/>
  <c r="J123" i="22" s="1"/>
  <c r="L123" i="22" s="1"/>
  <c r="M123" i="22" s="1"/>
  <c r="H144" i="22"/>
  <c r="I144" i="22" s="1"/>
  <c r="J144" i="22" s="1"/>
  <c r="L144" i="22" s="1"/>
  <c r="M144" i="22" s="1"/>
  <c r="H154" i="22"/>
  <c r="I154" i="22" s="1"/>
  <c r="J154" i="22" s="1"/>
  <c r="L154" i="22" s="1"/>
  <c r="M154" i="22" s="1"/>
  <c r="H69" i="22"/>
  <c r="I69" i="22" s="1"/>
  <c r="J69" i="22" s="1"/>
  <c r="L69" i="22" s="1"/>
  <c r="M69" i="22" s="1"/>
  <c r="I106" i="22"/>
  <c r="J106" i="22" s="1"/>
  <c r="L106" i="22" s="1"/>
  <c r="M106" i="22" s="1"/>
  <c r="I113" i="22"/>
  <c r="J113" i="22" s="1"/>
  <c r="L113" i="22" s="1"/>
  <c r="M113" i="22" s="1"/>
  <c r="I99" i="22"/>
  <c r="J99" i="22" s="1"/>
  <c r="I78" i="22"/>
  <c r="J78" i="22" s="1"/>
  <c r="H104" i="5"/>
  <c r="I104" i="5" s="1"/>
  <c r="J104" i="5" s="1"/>
  <c r="H96" i="5"/>
  <c r="I96" i="5" s="1"/>
  <c r="J96" i="5" s="1"/>
  <c r="H88" i="5"/>
  <c r="I88" i="5" s="1"/>
  <c r="J88" i="5" s="1"/>
  <c r="H80" i="5"/>
  <c r="I80" i="5" s="1"/>
  <c r="J80" i="5" s="1"/>
  <c r="H72" i="5"/>
  <c r="I72" i="5" s="1"/>
  <c r="J72" i="5" s="1"/>
  <c r="H64" i="5"/>
  <c r="I64" i="5" s="1"/>
  <c r="J64" i="5" s="1"/>
  <c r="H56" i="5"/>
  <c r="I56" i="5" s="1"/>
  <c r="J56" i="5" s="1"/>
  <c r="H40" i="5"/>
  <c r="I40" i="5" s="1"/>
  <c r="J40" i="5" s="1"/>
  <c r="H32" i="5"/>
  <c r="I32" i="5" s="1"/>
  <c r="J32" i="5" s="1"/>
  <c r="H24" i="5"/>
  <c r="I24" i="5" s="1"/>
  <c r="J24" i="5" s="1"/>
  <c r="E100" i="19"/>
  <c r="E97" i="19"/>
  <c r="E93" i="19"/>
  <c r="E90" i="19"/>
  <c r="E87" i="19"/>
  <c r="E84" i="19"/>
  <c r="E81" i="19"/>
  <c r="E78" i="19"/>
  <c r="E75" i="19"/>
  <c r="E72" i="19"/>
  <c r="E69" i="19"/>
  <c r="E66" i="19"/>
  <c r="E55" i="19"/>
  <c r="E46" i="19"/>
  <c r="E30" i="19"/>
  <c r="E20" i="19"/>
  <c r="E64" i="18"/>
  <c r="E61" i="18"/>
  <c r="E58" i="18"/>
  <c r="E55" i="18"/>
  <c r="E52" i="18"/>
  <c r="E41" i="18"/>
  <c r="E29" i="18"/>
  <c r="E19" i="18"/>
  <c r="K24" i="22" l="1"/>
  <c r="L24" i="22"/>
  <c r="M24" i="22" s="1"/>
  <c r="L30" i="22"/>
  <c r="M30" i="22" s="1"/>
  <c r="K30" i="22"/>
  <c r="K9" i="22"/>
  <c r="K59" i="22"/>
  <c r="L46" i="22"/>
  <c r="M46" i="22" s="1"/>
  <c r="K123" i="22"/>
  <c r="K154" i="22"/>
  <c r="K130" i="22"/>
  <c r="K137" i="22"/>
  <c r="K69" i="22"/>
  <c r="K36" i="22"/>
  <c r="K144" i="22"/>
  <c r="K113" i="22"/>
  <c r="K106" i="22"/>
  <c r="L78" i="22"/>
  <c r="M78" i="22" s="1"/>
  <c r="K78" i="22"/>
  <c r="L99" i="22"/>
  <c r="M99" i="22" s="1"/>
  <c r="K99" i="22"/>
  <c r="E80" i="14"/>
  <c r="E75" i="14"/>
  <c r="E70" i="14"/>
  <c r="E65" i="14"/>
  <c r="E62" i="14"/>
  <c r="E58" i="14"/>
  <c r="E53" i="14"/>
  <c r="E48" i="14"/>
  <c r="E43" i="14"/>
  <c r="E38" i="14"/>
  <c r="E33" i="14"/>
  <c r="E28" i="14"/>
  <c r="E19" i="14"/>
  <c r="E136" i="13"/>
  <c r="E133" i="13"/>
  <c r="E121" i="13"/>
  <c r="E110" i="13"/>
  <c r="E99" i="13"/>
  <c r="E87" i="13"/>
  <c r="E76" i="13"/>
  <c r="E64" i="13"/>
  <c r="E53" i="13"/>
  <c r="E42" i="13"/>
  <c r="E30" i="13"/>
  <c r="E19" i="13"/>
  <c r="E138" i="12"/>
  <c r="E135" i="12"/>
  <c r="E132" i="12"/>
  <c r="E129" i="12"/>
  <c r="E126" i="12"/>
  <c r="E123" i="12"/>
  <c r="E118" i="12"/>
  <c r="E115" i="12"/>
  <c r="E112" i="12"/>
  <c r="E109" i="12"/>
  <c r="E106" i="12"/>
  <c r="E103" i="12"/>
  <c r="E100" i="12"/>
  <c r="E97" i="12"/>
  <c r="E94" i="12"/>
  <c r="E91" i="12"/>
  <c r="E88" i="12"/>
  <c r="E85" i="12"/>
  <c r="E82" i="12"/>
  <c r="E79" i="12"/>
  <c r="E76" i="12"/>
  <c r="E73" i="12"/>
  <c r="E70" i="12"/>
  <c r="E67" i="12"/>
  <c r="E63" i="12"/>
  <c r="E59" i="12"/>
  <c r="E56" i="12"/>
  <c r="E44" i="12"/>
  <c r="E41" i="12"/>
  <c r="E38" i="12"/>
  <c r="E35" i="12"/>
  <c r="E32" i="12"/>
  <c r="E29" i="12"/>
  <c r="E26" i="12"/>
  <c r="E23" i="12"/>
  <c r="E20" i="12"/>
  <c r="E75" i="11"/>
  <c r="E72" i="11"/>
  <c r="E69" i="11"/>
  <c r="E66" i="11"/>
  <c r="E63" i="11"/>
  <c r="E60" i="11"/>
  <c r="E57" i="11"/>
  <c r="E54" i="11"/>
  <c r="E51" i="11"/>
  <c r="E49" i="11"/>
  <c r="E41" i="11"/>
  <c r="E39" i="11"/>
  <c r="E29" i="11"/>
  <c r="E20" i="11"/>
  <c r="E85" i="10"/>
  <c r="E81" i="10"/>
  <c r="E76" i="10"/>
  <c r="E72" i="10"/>
  <c r="E69" i="10"/>
  <c r="E66" i="10"/>
  <c r="E61" i="10"/>
  <c r="E55" i="10"/>
  <c r="E51" i="10"/>
  <c r="E48" i="10"/>
  <c r="E45" i="10"/>
  <c r="E42" i="10"/>
  <c r="E31" i="10"/>
  <c r="E19" i="10"/>
  <c r="E143" i="9"/>
  <c r="E139" i="9"/>
  <c r="E135" i="9"/>
  <c r="E131" i="9"/>
  <c r="E127" i="9"/>
  <c r="E123" i="9"/>
  <c r="E120" i="9"/>
  <c r="E117" i="9"/>
  <c r="E114" i="9"/>
  <c r="E111" i="9"/>
  <c r="E108" i="9"/>
  <c r="E105" i="9"/>
  <c r="E103" i="9"/>
  <c r="E94" i="9"/>
  <c r="E85" i="9"/>
  <c r="E76" i="9"/>
  <c r="E67" i="9"/>
  <c r="E58" i="9"/>
  <c r="E49" i="9"/>
  <c r="E40" i="9"/>
  <c r="E31" i="9"/>
  <c r="E29" i="9"/>
  <c r="E19" i="9"/>
  <c r="E109" i="8"/>
  <c r="E106" i="8"/>
  <c r="E103" i="8"/>
  <c r="E99" i="8"/>
  <c r="E96" i="8"/>
  <c r="E93" i="8"/>
  <c r="E90" i="8"/>
  <c r="E87" i="8"/>
  <c r="E84" i="8"/>
  <c r="E81" i="8"/>
  <c r="E70" i="8"/>
  <c r="E61" i="8"/>
  <c r="E49" i="8"/>
  <c r="E39" i="8"/>
  <c r="E29" i="8"/>
  <c r="E19" i="8"/>
  <c r="E229" i="7"/>
  <c r="E227" i="7"/>
  <c r="E225" i="7"/>
  <c r="E223" i="7"/>
  <c r="E221" i="7"/>
  <c r="E219" i="7"/>
  <c r="E217" i="7"/>
  <c r="E215" i="7"/>
  <c r="E213" i="7"/>
  <c r="E211" i="7"/>
  <c r="E209" i="7"/>
  <c r="E207" i="7"/>
  <c r="E200" i="7"/>
  <c r="E197" i="7"/>
  <c r="E194" i="7"/>
  <c r="E190" i="7"/>
  <c r="E187" i="7"/>
  <c r="E184" i="7"/>
  <c r="E181" i="7"/>
  <c r="E178" i="7"/>
  <c r="E176" i="7"/>
  <c r="E171" i="7"/>
  <c r="E166" i="7"/>
  <c r="E164" i="7"/>
  <c r="E161" i="7"/>
  <c r="E158" i="7"/>
  <c r="E156" i="7"/>
  <c r="E151" i="7"/>
  <c r="E146" i="7"/>
  <c r="E141" i="7"/>
  <c r="E136" i="7"/>
  <c r="E134" i="7"/>
  <c r="E129" i="7"/>
  <c r="E124" i="7"/>
  <c r="E122" i="7"/>
  <c r="E119" i="7"/>
  <c r="E116" i="7"/>
  <c r="E113" i="7"/>
  <c r="E110" i="7"/>
  <c r="E107" i="7"/>
  <c r="E104" i="7"/>
  <c r="E101" i="7"/>
  <c r="E98" i="7"/>
  <c r="E95" i="7"/>
  <c r="E92" i="7"/>
  <c r="E89" i="7"/>
  <c r="E86" i="7"/>
  <c r="E83" i="7"/>
  <c r="E80" i="7"/>
  <c r="E77" i="7"/>
  <c r="E74" i="7"/>
  <c r="E72" i="7"/>
  <c r="E68" i="7"/>
  <c r="E64" i="7"/>
  <c r="E60" i="7"/>
  <c r="E58" i="7"/>
  <c r="E54" i="7"/>
  <c r="E50" i="7"/>
  <c r="E46" i="7"/>
  <c r="E42" i="7"/>
  <c r="E40" i="7"/>
  <c r="E35" i="7"/>
  <c r="E30" i="7"/>
  <c r="E25" i="7"/>
  <c r="E20" i="7"/>
  <c r="E79" i="6"/>
  <c r="E76" i="6"/>
  <c r="E70" i="6"/>
  <c r="E67" i="6"/>
  <c r="E64" i="6"/>
  <c r="E61" i="6"/>
  <c r="E58" i="6"/>
  <c r="E47" i="6"/>
  <c r="E39" i="6"/>
  <c r="E31" i="6"/>
  <c r="E19" i="6"/>
  <c r="E119" i="5"/>
  <c r="E116" i="5"/>
  <c r="E113" i="5"/>
  <c r="E109" i="5"/>
  <c r="E105" i="5"/>
  <c r="E101" i="5"/>
  <c r="E98" i="5"/>
  <c r="E95" i="5"/>
  <c r="E92" i="5"/>
  <c r="E89" i="5"/>
  <c r="E86" i="5"/>
  <c r="E83" i="5"/>
  <c r="E80" i="5"/>
  <c r="E71" i="5"/>
  <c r="E64" i="5"/>
  <c r="E57" i="5"/>
  <c r="E47" i="5"/>
  <c r="E39" i="5"/>
  <c r="E31" i="5"/>
  <c r="E19" i="5"/>
  <c r="E118" i="4"/>
  <c r="E115" i="4"/>
  <c r="E111" i="4"/>
  <c r="E108" i="4"/>
  <c r="E105" i="4"/>
  <c r="E102" i="4"/>
  <c r="E99" i="4"/>
  <c r="E96" i="4"/>
  <c r="E94" i="4"/>
  <c r="E86" i="4"/>
  <c r="E78" i="4"/>
  <c r="E70" i="4"/>
  <c r="E68" i="4"/>
  <c r="E59" i="4"/>
  <c r="E50" i="4"/>
  <c r="E41" i="4"/>
  <c r="E32" i="4"/>
  <c r="E30" i="4"/>
  <c r="E19" i="4"/>
  <c r="E138" i="3"/>
  <c r="E135" i="3"/>
  <c r="E132" i="3"/>
  <c r="E129" i="3"/>
  <c r="E126" i="3"/>
  <c r="E123" i="3"/>
  <c r="E120" i="3"/>
  <c r="E117" i="3"/>
  <c r="E114" i="3"/>
  <c r="E111" i="3"/>
  <c r="E108" i="3"/>
  <c r="E105" i="3"/>
  <c r="E94" i="3"/>
  <c r="E85" i="3"/>
  <c r="E76" i="3"/>
  <c r="E67" i="3"/>
  <c r="E58" i="3"/>
  <c r="E49" i="3"/>
  <c r="E40" i="3"/>
  <c r="E31" i="3"/>
  <c r="E19" i="3"/>
</calcChain>
</file>

<file path=xl/sharedStrings.xml><?xml version="1.0" encoding="utf-8"?>
<sst xmlns="http://schemas.openxmlformats.org/spreadsheetml/2006/main" count="2028" uniqueCount="1199">
  <si>
    <t xml:space="preserve"> </t>
  </si>
  <si>
    <t>DiGiCo Quantum 2 Distributor Price List</t>
  </si>
  <si>
    <t>Sept 2024</t>
  </si>
  <si>
    <t>Unit 10 Silverglade Business Park, Leatherhead Road</t>
  </si>
  <si>
    <t>Chessington, Surrey, KT9 2QL</t>
  </si>
  <si>
    <t>Tel; +44 1372 845600</t>
  </si>
  <si>
    <t>Fax; +44 1372 845656</t>
  </si>
  <si>
    <t>email; sales@digiconsoles.com</t>
  </si>
  <si>
    <t>web; www.digiconsoles.com</t>
  </si>
  <si>
    <t>FCA Glenrothes KY7 4NX. E&amp;OE. Prices, Products and Specification are subject to change without notice.</t>
  </si>
  <si>
    <t xml:space="preserve"> This price list supercedes all previous price lists.</t>
  </si>
  <si>
    <t>Product Code</t>
  </si>
  <si>
    <t>Description</t>
  </si>
  <si>
    <t>List (£)</t>
  </si>
  <si>
    <t>Distributor (£)</t>
  </si>
  <si>
    <t xml:space="preserve">DiGiCo Quantum 225 Systems </t>
  </si>
  <si>
    <t>DiGiCo Quantum 225 system - MADI</t>
  </si>
  <si>
    <t xml:space="preserve">    1 x Quantum 225 surface - 24+1 faders, 2 DMI slots, USB Audio I/O, 4 BNC MADI, 2 PSU, 2 GPIO</t>
  </si>
  <si>
    <t xml:space="preserve">          72 mono input channels, 36 mono output busses,  </t>
  </si>
  <si>
    <t xml:space="preserve">          2 mono or stereo solo busses. LR or LCR master buss</t>
  </si>
  <si>
    <t xml:space="preserve">          12 x 12 matrix, 12 CG/VCA, 12 FX, 16 x 32 band graphic eq’s</t>
  </si>
  <si>
    <t xml:space="preserve">          32 Nodal Processors, 24 Mustard Processors, 6 Spice FX </t>
  </si>
  <si>
    <t xml:space="preserve">          Local I/O 8 x Mic/Line inputs, 8 x Line outputs, 8 x AES I/O mono stream, mounting bracket, dust cover, carton</t>
  </si>
  <si>
    <t xml:space="preserve">    1 x Quantum MADI Rack, 2 BNC MADI, dual PSU - 48 mic/line in / up to 24 line out / up to 8 AES output (mono), carton</t>
  </si>
  <si>
    <t xml:space="preserve">    2 x 100m BNC Cables</t>
  </si>
  <si>
    <t>DiGiCo Quantum 225 system - DANTE</t>
  </si>
  <si>
    <t xml:space="preserve">    1 x DMI Dante 64@96 SRC I/O card, 2 etherCON, 1 RJ45</t>
  </si>
  <si>
    <t xml:space="preserve">    1 x Quantum Dante Rack, 2 etherCON, dual PSU - 48 mic/line in / up to 24 line out / up to 8 AES output (mono), carton</t>
  </si>
  <si>
    <t xml:space="preserve">    1 x 75m CAT6 Cable</t>
  </si>
  <si>
    <t xml:space="preserve">DiGiCo Quantum 225 Surface </t>
  </si>
  <si>
    <t>X-Q225-WS</t>
  </si>
  <si>
    <t>DiGiCo Quantum 225 surface</t>
  </si>
  <si>
    <t xml:space="preserve">    72 mono input channels, 36 mono output busses,  </t>
  </si>
  <si>
    <t xml:space="preserve">    2 mono or stereo solo busses. LR or LCR master buss</t>
  </si>
  <si>
    <t xml:space="preserve">    12 x 12 matrix, 12 CG/VCA, 12 FX, 16 x 32 band graphic eq’s</t>
  </si>
  <si>
    <t xml:space="preserve">    32 Nodal Processors, 24 Mustard Processors, 6 Spice FX </t>
  </si>
  <si>
    <t xml:space="preserve">    Local I/O 8 x Mic/Line inputs, 8 x Line outputs, 8 x AES I/O mono stream, mounting bracket, dust cover, carton</t>
  </si>
  <si>
    <t>DiGiCo Quantum 225 Surface Options</t>
  </si>
  <si>
    <t>DiGiCo Quantum 225 Optocore interface (HMA)</t>
  </si>
  <si>
    <t xml:space="preserve">Factory fitted HMA expanded beam optics upgrade for surface </t>
  </si>
  <si>
    <t>DiGiCo Quantum 225 Optocore interface (NC)</t>
  </si>
  <si>
    <t xml:space="preserve">Factory fitted NC optics upgrade for surface </t>
  </si>
  <si>
    <t>DiGiCo Quantum 225 Optocore intercace (ST)</t>
  </si>
  <si>
    <t xml:space="preserve">Factory fitted ST optics upgrade for surface </t>
  </si>
  <si>
    <t>DiGiCo Quantum 225 second Optocore interface (HMA)</t>
  </si>
  <si>
    <t xml:space="preserve">Factory fitted 2nd HMA expanded beam optics upgrade for surface </t>
  </si>
  <si>
    <t>DiGiCo Quantum 225 second Optocore interface (NC)</t>
  </si>
  <si>
    <t>Factory fitted 2nd NC Optocore Interface</t>
  </si>
  <si>
    <t>DiGiCo Quantum 225 second Optocore intercace (ST)</t>
  </si>
  <si>
    <t>Factory fitted 2nd ST Optocore Interface</t>
  </si>
  <si>
    <t>DiGiCo Quantum 225 Fourier Audio interface card</t>
  </si>
  <si>
    <t>Fourier Audio interface card. 64ch Dante I/O. 3 x RJ45</t>
  </si>
  <si>
    <t>MOD-WAVES-Q2</t>
  </si>
  <si>
    <t>DiGiCo Quantum 225 Waves interface card</t>
  </si>
  <si>
    <t>Waves interface card. 64ch Soundgrid I/O. RJ45</t>
  </si>
  <si>
    <t>MOD-Q225-TRAY</t>
  </si>
  <si>
    <t>DiGiCo Quantum 225 laptop/script tray option</t>
  </si>
  <si>
    <t xml:space="preserve">     Laptop / script tray option for supplied Q225 mounting bracket</t>
  </si>
  <si>
    <t>FC-Q225</t>
  </si>
  <si>
    <t>DiGiCo Quantum 225 3-piece surface touring flight case</t>
  </si>
  <si>
    <t xml:space="preserve">     Dimensions; 1260(w) x 601(d) x 1141(h) mm   Weight; 95Kg</t>
  </si>
  <si>
    <t>FC-VESA-ARM</t>
  </si>
  <si>
    <t xml:space="preserve">DiGiCo flightcase VESA post and arm for flat TFT screen </t>
  </si>
  <si>
    <t xml:space="preserve">     For all DiGiCo flightcases except Q7 and Q8. Pole has 3/8" thread / 1.5" diameter</t>
  </si>
  <si>
    <t>Please refer to the 'Racks, Cables and Options' and 'DiGiCo Solutions' Price Lists for additional options.</t>
  </si>
  <si>
    <t xml:space="preserve">All optics are Multimode as standard. Please call for prices on Singlemode. </t>
  </si>
  <si>
    <t>DiGiCo Quantum 3 Distributor Price List</t>
  </si>
  <si>
    <t xml:space="preserve"> This price list supercedes all previous price lists</t>
  </si>
  <si>
    <t>DiGiCo Quantum 338 32bit System</t>
  </si>
  <si>
    <t>DiGiCo Quantum 338 system</t>
  </si>
  <si>
    <t xml:space="preserve">    1 x Quantum 338 surface - 36+2 faders, HMA optics, 2 DMI slots, USB Audio I/O, 6 BNC MADI, 2 PSU, 16 GPIO</t>
  </si>
  <si>
    <t xml:space="preserve">          128 mono input channels, 64 mono output busses,  </t>
  </si>
  <si>
    <t xml:space="preserve">          24 x 24 matrix, 24 CG/VCA, 24 FX, 24 x 32 band graphic eq’s, </t>
  </si>
  <si>
    <t xml:space="preserve">          64 Nodal Processors, 36 Mustard Processors, 8 Spice FX </t>
  </si>
  <si>
    <t xml:space="preserve">          Local I/O 8 x 32bit Mic/Line inputs, 8 x 32bit Line outputs, 8 x AES I/O mono stream, dust cover, carton</t>
  </si>
  <si>
    <t xml:space="preserve">    1 x Stage SD-Rack, HMA optics, 2 BNC MADI, dual PSU - 56 32bit mic/line in / 40 32bit line out / 16 AES outputs</t>
  </si>
  <si>
    <t xml:space="preserve">    2 x 150m optical cable on drum</t>
  </si>
  <si>
    <t xml:space="preserve">DiGiCo Quantum 3 Surfaces </t>
  </si>
  <si>
    <t>X-Q338-WS</t>
  </si>
  <si>
    <t>DiGiCo Quantum 338 surface</t>
  </si>
  <si>
    <t xml:space="preserve">    Quantum 338 surface - 36+2 faders, 2 DMI slots, USB Audio I/O, 6 BNC MADI, 2 PSU, 16 GPIO</t>
  </si>
  <si>
    <t xml:space="preserve">    128 mono input channels, 64 mono output busses,  </t>
  </si>
  <si>
    <t xml:space="preserve">    24 x 24 matrix, 24 CG/VCA, 24 FX, 24 x 32 band graphic eq’s, </t>
  </si>
  <si>
    <t xml:space="preserve">    64 Nodal Processors, 36 Mustard Processors, 8 Spice FX </t>
  </si>
  <si>
    <t xml:space="preserve">    Local I/O 8 x 32bit Mic/Line inputs, 8 x 32bit Line outputs, 8 x AES I/O mono stream, dust cover, carton</t>
  </si>
  <si>
    <t xml:space="preserve">    Dimensions; 1595(w) x 805(d) x 482(h) mm   Weight; 66kg</t>
  </si>
  <si>
    <t>X-Q338-WS-OP</t>
  </si>
  <si>
    <t>DiGiCo Quantum 338 surface - HMA optics</t>
  </si>
  <si>
    <t xml:space="preserve">    Quantum 338 surface - 36+2 faders, HMA optics, 2 DMI slots, USB Audio I/O, 6 BNC MADI, 2 PSU, 16 GPIO</t>
  </si>
  <si>
    <t>X-Q338-WS-NC</t>
  </si>
  <si>
    <t>DiGiCo Quantum 338 surface - NC optics</t>
  </si>
  <si>
    <t xml:space="preserve">    Quantum 338 surface - 36+2 faders, NC optics, 2 DMI slots, USB Audio I/O, 6 BNC MADI, 2 PSU, 16 GPIO</t>
  </si>
  <si>
    <t>X-Q338-WS-ST</t>
  </si>
  <si>
    <t>DiGiCo Quantum 338 surface - ST optics</t>
  </si>
  <si>
    <t xml:space="preserve">    Quantum 338 surface - 36+2 faders, ST optics, 2 DMI slots, USB Audio I/O, 6 BNC MADI, 2 PSU, 16 GPIO</t>
  </si>
  <si>
    <t>X-Q326-WS</t>
  </si>
  <si>
    <t>DiGiCo Quantum 326 surface</t>
  </si>
  <si>
    <t xml:space="preserve">    Quantum 326 surface - 24+2 faders, 2 DMI slots, USB Audio I/O, 6 BNC MADI, 2 PSU, 16 GPIO</t>
  </si>
  <si>
    <t xml:space="preserve">    Dimensions; 1124(w) x 805(d) x 482(h) mm   Weight; 52kg</t>
  </si>
  <si>
    <t>X-Q326-WS-OP</t>
  </si>
  <si>
    <t>DiGiCo Quantum 326 surface - HMA optics</t>
  </si>
  <si>
    <t xml:space="preserve">    Quantum 326 surface - 24+2 faders, HMA optics, 2 DMI slots, USB Audio I/O, 6 BNC MADI, 2 PSU, 16 GPIO</t>
  </si>
  <si>
    <t>X-Q326-WS-NC</t>
  </si>
  <si>
    <t>DiGiCo Quantum 326 surface - NC optics</t>
  </si>
  <si>
    <t xml:space="preserve">    Quantum 326 surface - 24+2 faders, NC optics, 2 DMI slots, USB Audio I/O, 6 BNC MADI, 2 PSU, 16 GPIO</t>
  </si>
  <si>
    <t>X-Q326-WS-ST</t>
  </si>
  <si>
    <t>DiGiCo Quantum 326 surface - ST optics</t>
  </si>
  <si>
    <t xml:space="preserve">    Quantum 326 surface - 24+2 faders, ST optics, 2 DMI slots, USB Audio I/O, 6 BNC MADI, 2 PSU, 16 GPIO</t>
  </si>
  <si>
    <t>DiGiCo Quantum 3 Surface Options</t>
  </si>
  <si>
    <t>MOD-Q3-OPTO</t>
  </si>
  <si>
    <t>DiGiCo Quantum 3 Optocore interface (HMA)</t>
  </si>
  <si>
    <t>MOD-Q3-OP-NC</t>
  </si>
  <si>
    <t>DiGiCo Quantum 3 Optocore interface (NC)</t>
  </si>
  <si>
    <t>MOD-Q3-OP-ST</t>
  </si>
  <si>
    <t xml:space="preserve">DiGiCo Quantum 3 Optocore interface (ST) </t>
  </si>
  <si>
    <t>MOD-Q3-OP-2</t>
  </si>
  <si>
    <t>MOD-Q3-NC-2</t>
  </si>
  <si>
    <t>DiGiCo Quantum 3 second Optocore interface (NC)</t>
  </si>
  <si>
    <t>MOD-Q3-ST-2</t>
  </si>
  <si>
    <t>DiGiCo Quantum 3 second Optocore interface (ST)</t>
  </si>
  <si>
    <t>MOD-FOURIER-Q3</t>
  </si>
  <si>
    <t>DiGiCo Quantum 3 Fourier Audio interface card</t>
  </si>
  <si>
    <t>MOD-WAVES-Q3</t>
  </si>
  <si>
    <t>DiGiCo Quantum 3 Waves interface card</t>
  </si>
  <si>
    <t>SOFTWARE-Q3T</t>
  </si>
  <si>
    <t>DiGiCo Quantum 3 theatre-specific application software</t>
  </si>
  <si>
    <t>Extensive Theatre specific software including - Auto Update, Cue Editor, Matrix nodal delay. Matrix increased to 36 x 36</t>
  </si>
  <si>
    <t>FC-Q338</t>
  </si>
  <si>
    <t>DiGiCo Quantum 338 3 piece surface touring flight case</t>
  </si>
  <si>
    <t xml:space="preserve">     Dimensions; 1717(w) x 642(d) x 1144(h) mm   Weight; 128Kg</t>
  </si>
  <si>
    <t>FC-Q326</t>
  </si>
  <si>
    <t>DiGiCo Quantum 326 3 piece surface touring flight case</t>
  </si>
  <si>
    <t xml:space="preserve">     Dimensions; TBC   Weight; TBC</t>
  </si>
  <si>
    <t xml:space="preserve">DiGiCo Quantum 5 Distributor Price List </t>
  </si>
  <si>
    <t xml:space="preserve">DiGiCo Quantum 5 32Bit System </t>
  </si>
  <si>
    <t xml:space="preserve">DiGiCo Quantum 5 32bit touring system </t>
  </si>
  <si>
    <t xml:space="preserve">    1 x Quantum 5 surface - 36+1 faders, HMA optics, 2 DMI slots, USB Audio I/O, 8 BNC MADI, 2 PSU, 16 GPI/O </t>
  </si>
  <si>
    <t xml:space="preserve">          288 processing paths where up to 128 can be output busses</t>
  </si>
  <si>
    <t xml:space="preserve">          2 mono or stereo solo busses. LR, LCR. LCRS or 5.1 master buss</t>
  </si>
  <si>
    <t xml:space="preserve">          48ch USB audio I/O, 64ch plugin I/O (Fourier or Waves), 36 x 36 matrix, 36 CG/VCA, 36 FX, 32 x 32 band graphic eq’s</t>
  </si>
  <si>
    <t xml:space="preserve">          128 Nodal Processors, 64 Mustard Processors, 12 Spice FX</t>
  </si>
  <si>
    <t xml:space="preserve">          Local I/O 8 x Mic/Line inputs, 8 x Line outputs, 8 x AES I/O mono stream, dust cover</t>
  </si>
  <si>
    <t xml:space="preserve">    1 x Stage SD-Rack, HMA optics, 2 BNC MADI, 2 MADI splits, dual PSU - 56 32bit mic/line in / 40 32bit line out / 16 AES out, packing carton</t>
  </si>
  <si>
    <t xml:space="preserve">    2 x 150m HMA optical cable on drum</t>
  </si>
  <si>
    <t xml:space="preserve">    1 x Touring surface flight case</t>
  </si>
  <si>
    <t xml:space="preserve">DiGiCo Quantum 5 Surface </t>
  </si>
  <si>
    <t>X-Q5-WS</t>
  </si>
  <si>
    <t>DiGiCo Quantum 5 Surface - MADI</t>
  </si>
  <si>
    <t xml:space="preserve">    Quantum 5 surface - 36+1 faders, 2 DMI slots, USB Audio I/O, 8 BNC MADI, 2 PSU, 16 GPI/O</t>
  </si>
  <si>
    <t xml:space="preserve">    288 processing paths where up to 128 can be output busses</t>
  </si>
  <si>
    <t xml:space="preserve">    2 mono or stereo solo busses. LR, LCR. LCRS or 5.1 master buss</t>
  </si>
  <si>
    <t xml:space="preserve">    48ch USB audio I/O, 36 x 36 matrix, 36 CG/VCA, 36 FX, 32 x 32 band graphic eq’s </t>
  </si>
  <si>
    <t xml:space="preserve">    128 Nodal Processors, 64 Mustard Processors, 12 Spice FX</t>
  </si>
  <si>
    <t xml:space="preserve">    Local I/O 8 x Mic/Line inputs, 8 x Line outputs, 8 x AES I/O mono stream, dust cover</t>
  </si>
  <si>
    <t xml:space="preserve">    Dimensions; 1465(w) x 838(d) x 458(h) mm   Weight; 116Kg</t>
  </si>
  <si>
    <t>X-Q5-WS-OP</t>
  </si>
  <si>
    <t>DiGiCo Quantum 5 Surface - MADI / HMA optics</t>
  </si>
  <si>
    <t xml:space="preserve">    Quantum 5 surface - 36+1 faders, HMA optics, 2 DMI slots, USB Audio I/O, 8 BNC MADI, 2 PSU, 16 GPI/O </t>
  </si>
  <si>
    <t>X-Q5-WS-NC</t>
  </si>
  <si>
    <t>DiGiCo Quantum 5 Surface - MADI / NC optics</t>
  </si>
  <si>
    <t xml:space="preserve">    Quantum 5 surface - 36+1 faders, NC optics, 2 DMI slots, USB Audio I/O, 8 BNC MADI, 2 PSU, 16 GPI/O</t>
  </si>
  <si>
    <t xml:space="preserve">    48ch USB audio I/O, 36 x 36 matrix, 36 CG/VCA, 36 FX, 32 x 32 band graphic eq’s</t>
  </si>
  <si>
    <t>X-Q5-WS-ST</t>
  </si>
  <si>
    <t>DiGiCo Quantum 5 Surface - MADI / ST optics</t>
  </si>
  <si>
    <t xml:space="preserve">    Quantum 5 surface - 36+1 faders, ST optics, 2 DMI slots, USB Audio I/O, 8 BNC MADI, 2 PSU, 16 GPI/O </t>
  </si>
  <si>
    <t xml:space="preserve">DiGiCo SD5 Surface Upgrade to Quantum 5 pecification - Trade in Existing Engines </t>
  </si>
  <si>
    <t>X-Q5-UP-OP</t>
  </si>
  <si>
    <t>DiGiCo SD5 surface upgrade to Quantum 5 spec - MADI / HMA optics</t>
  </si>
  <si>
    <t xml:space="preserve">    Quantum 5 engine, HMA optics, 2 DMI slots, USB Audio I/O, 8 BNC MADI, 2 PSU, 16 GPI/O</t>
  </si>
  <si>
    <t xml:space="preserve">    128 Nodal Processors, 48 Mustard Processors, 12 Spice FX</t>
  </si>
  <si>
    <t xml:space="preserve">    Upgrade also includes Gold Power Upgrade kit, comprising of upgraded power distribution board and power looms </t>
  </si>
  <si>
    <t>X-Q5-UP-NC</t>
  </si>
  <si>
    <t>DiGiCo SD5 surface upgrade to Quantum 5 spec - MADI / NC optics</t>
  </si>
  <si>
    <t xml:space="preserve">    Quantum 5 engine, NC optics, 2 DMI slots, USB Audio I/O, 8 BNC MADI, 2 PSU, 16 GPI/O</t>
  </si>
  <si>
    <t>X-Q5-UP-ST</t>
  </si>
  <si>
    <t>DiGiCo SD5 surface upgrade to Quantum 5 spec - MADI / ST optics</t>
  </si>
  <si>
    <t xml:space="preserve">    Quantum 5 engine, ST optics, 2 DMI slots, USB Audio I/O, 8 BNC MADI, 2 PSU, 16 GPI/O </t>
  </si>
  <si>
    <t xml:space="preserve">DiGiCo Quantum 5 / SD5 Surface Options </t>
  </si>
  <si>
    <t>MOD-Q5-OP-2</t>
  </si>
  <si>
    <t>DiGiCo Quantum 5 second Optocore interface (HMA)</t>
  </si>
  <si>
    <t>Factory fitted 2nd HMA Optocore Interface</t>
  </si>
  <si>
    <t>MOD-Q5-NC-2</t>
  </si>
  <si>
    <t>DiGiCo Quantum 5 second Optocore interface (NC)</t>
  </si>
  <si>
    <t>MOD-Q5-ST-2</t>
  </si>
  <si>
    <t>DiGiCo Quantum 5 second Optocore interface (ST)</t>
  </si>
  <si>
    <t>MOD-FOURIER-Q5</t>
  </si>
  <si>
    <t>DiGiCo Quantum 5 Fourier Audio interface card</t>
  </si>
  <si>
    <t>MOD-WAVES-Q5</t>
  </si>
  <si>
    <t>DiGiCo Quantum 5 Waves upgrade kit</t>
  </si>
  <si>
    <t>Waves interface card. 64ch Soundgrid I/O. RJ45.</t>
  </si>
  <si>
    <t>SOFTWARE-SD5B</t>
  </si>
  <si>
    <t>DiGiCo Quantum 5 / SD5 B broadcast-specific application software</t>
  </si>
  <si>
    <t xml:space="preserve">Adds Mix-minus output per channel, Buss Down/Up Mix, Talk to Buss,  </t>
  </si>
  <si>
    <t>Backstop PFL and Auto PFL, 10 source Monitor matrix, 3 Speaker select</t>
  </si>
  <si>
    <t>FC-SD5</t>
  </si>
  <si>
    <t>DiGiCo Quantum 5 / SD5 3-piece surface touring flight case</t>
  </si>
  <si>
    <t xml:space="preserve">     Dimensions; 1617(w) x 502(d) x 1208(h) mm   Weight; 110Kg</t>
  </si>
  <si>
    <t>Please refer to Racks, Cables and Options Price List for any additional items required.</t>
  </si>
  <si>
    <t>DiGiCo Quantum 7 Distributor Price List</t>
  </si>
  <si>
    <t>DiGiCo Quantum 7 32bit System</t>
  </si>
  <si>
    <t>DiGiCo Quantum 7 32bit touring system</t>
  </si>
  <si>
    <t xml:space="preserve">    1 x Quantum 7 surface - 36+2 100mm faders, 12+2 60mm faders, 2 quantum engines, HMA optics, 2 DMI slots, 8 BNC MADI, 2 PSU, 16 GPI/O </t>
  </si>
  <si>
    <t xml:space="preserve">          256 input channels, 128 output busses,  2 mono or stereo solo busses. LR, LCR, LCRS or 5.1 master buss</t>
  </si>
  <si>
    <t xml:space="preserve">          48ch USB audio IO, 64ch plugin I/O option (Fourier or Dante), 48 x 48 matrix, 36 CG/VCA, 48 FX, 48 x 32 band graphic eq’s, </t>
  </si>
  <si>
    <t xml:space="preserve">          256 Nodal Processors, 80 Mustard Processors, 16 Spice FX</t>
  </si>
  <si>
    <t xml:space="preserve">          Local I/O 12 x Mic inputs, 12 x Line outputs, 12 x AES I/O mono stream, dust cover</t>
  </si>
  <si>
    <t xml:space="preserve">DiGiCo Quantum 7 Surface   </t>
  </si>
  <si>
    <t>X-SD7-Q7-OP</t>
  </si>
  <si>
    <t>DiGiCo Quantum 7 surface - MADI / HMA optics</t>
  </si>
  <si>
    <t xml:space="preserve">     Quantum 7 surface - 36+2 100mm faders, 12+2 60mm faders, 2 quantum engines, HMA optics, 2 DMI slots, 8 BNC MADI, 2 PSU, 16 GPI/O </t>
  </si>
  <si>
    <t xml:space="preserve">     256 input channels, 128 output busses,  2 mono or stereo solo busses. LR, LCR, LCRS or 5.1 master buss</t>
  </si>
  <si>
    <t xml:space="preserve">     USB audio IO, 48 x 48 matrix, 36 CG/VCA, 48 FX, 48 x 32 band graphic eq’s</t>
  </si>
  <si>
    <t xml:space="preserve">     256 Nodal Processors, 80 Mustard Processors, 16 Spice FX</t>
  </si>
  <si>
    <t xml:space="preserve">     Local I/O 12 x Mic inputs, 12 x Line outputs, 12 x AES I/O mono stream, dust cover</t>
  </si>
  <si>
    <t xml:space="preserve">     Dimensions; 1496(w) x 875(d) x 503(h) mm   Weight; 107Kg</t>
  </si>
  <si>
    <t>X-SD7-Q7-NC</t>
  </si>
  <si>
    <t>DiGiCo Quantum 7 surface - MADI / NC optics</t>
  </si>
  <si>
    <t xml:space="preserve">     Quantum 7 surface - 36+2 100mm faders, 12+2 60mm faders, 2 quantum engines, NC optics, 2 DMI slots, 8 BNC MADI, 2 PSU, 16 GPI/O</t>
  </si>
  <si>
    <t>X-SD7-Q7-ST</t>
  </si>
  <si>
    <t>DiGiCo Quantum 7 surface - MADI / ST optics</t>
  </si>
  <si>
    <t xml:space="preserve">     Quantum 7 surface - 36+2 100mm faders, 12+2 60mm faders, 2 quantum engines, ST optics, 2 DMI slots, 8 BNC MADI, 2 PSU, 16 GPI/O</t>
  </si>
  <si>
    <t>DiGiCo SD7 Surface Upgrade to Quantum 7 Specification - Trade in Existing Engines</t>
  </si>
  <si>
    <t>X-Q7-UP-OP</t>
  </si>
  <si>
    <t>DiGiCo SD7 surface upgrade to Quantum 7 Spec - MADI / HMA optics</t>
  </si>
  <si>
    <t xml:space="preserve"> Includes two Quantum 7 engines, HMA optics, 2 DMI slots, 8 BNC MADI</t>
  </si>
  <si>
    <t xml:space="preserve">     Upgrade also includes Gold Power Upgrade kit, comprising of upgraded power distribution board, power looms and USB cable.</t>
  </si>
  <si>
    <t>X-Q7-UP-NC</t>
  </si>
  <si>
    <t>DiGiCo SD7 surface upgrade to Quantum 7 Spec - MADI / NC optics</t>
  </si>
  <si>
    <t xml:space="preserve"> Includes two Quantum 7 engines, NC optics, 2 DMI slots, 8 BNC MADI</t>
  </si>
  <si>
    <t>X-Q7-UP-ST</t>
  </si>
  <si>
    <t>DiGiCo SD7 surface upgrade to Quantum 7 Spec - MADI / ST optics</t>
  </si>
  <si>
    <t xml:space="preserve"> Includes two Quantum 7 engines, ST optics, 2 DMI slots, 8 BNC MADI</t>
  </si>
  <si>
    <t xml:space="preserve">DiGiCo Quantum 7 / SD7 Surface Options </t>
  </si>
  <si>
    <t>MOD-Q7-OP-2</t>
  </si>
  <si>
    <t>DiGiCo Quantum 7 second Optocore interface (HMA)</t>
  </si>
  <si>
    <t xml:space="preserve">Factory fitted 2nd HMA Optocore Interface. Two required for dual engined surface.  </t>
  </si>
  <si>
    <t>MOD-Q7-NC-2</t>
  </si>
  <si>
    <t>DiGiCo Quantum 7 second Pptocore interface (NC)</t>
  </si>
  <si>
    <t xml:space="preserve">Factory fitted 2nd NC Optocore Interface. Two required for dual engined surface.  </t>
  </si>
  <si>
    <t>MOD-Q7-ST-2</t>
  </si>
  <si>
    <t>DiGiCo Quantum 7 second Optocore interface (ST)</t>
  </si>
  <si>
    <t xml:space="preserve">Factory fitted 2nd ST Optocore Interface. Two required for dual engined surface.  </t>
  </si>
  <si>
    <t>X-SD7-SCRIPT</t>
  </si>
  <si>
    <t>DiGiCo Quantum 7 / SD7 script tray</t>
  </si>
  <si>
    <t>Transparent Script tray for SD7 surface</t>
  </si>
  <si>
    <t>MOD-FOURIER-Q7</t>
  </si>
  <si>
    <t>DiGiCo Quantum 7 Fourier Audio interface card</t>
  </si>
  <si>
    <t>Fourier Audio interface card. 64ch Dante I/O. 3 x RJ45. Two required for dual engined surface</t>
  </si>
  <si>
    <t>MOD-WAVES-Q7</t>
  </si>
  <si>
    <t>DiGiCo Quantum 7 Waves upgrade kit</t>
  </si>
  <si>
    <t>Waves interface card. 64ch Soundgrid I/O. RJ45. Two required for dual engined surface</t>
  </si>
  <si>
    <t>X-SD7-TUPG</t>
  </si>
  <si>
    <t>DiGiCo Quantum 7 / SD7 T theatre-specific application software</t>
  </si>
  <si>
    <t>Extensive Theatre specific software including - Auto Update, Cue Editor, Matrix nodal delay.</t>
  </si>
  <si>
    <t>X-SD7-BUPG</t>
  </si>
  <si>
    <t>DiGiCo Quantum 7 / SD7 B broadcast-specific application software</t>
  </si>
  <si>
    <t>Backstop PFL and Auto PFL, 12 source Monitor matrix, 3 Speaker select</t>
  </si>
  <si>
    <t>X-SD7Q-EXP</t>
  </si>
  <si>
    <t>DiGiCo EX007 Quantum 7 fader expander</t>
  </si>
  <si>
    <t>24 Fader expander / remote control with 2 touchscreens for Quantum 7</t>
  </si>
  <si>
    <t xml:space="preserve">    Dimensions; 976(w) x 875(d) x 503(h) mm   Weight; 80Kg</t>
  </si>
  <si>
    <t>X-SD7-EXP</t>
  </si>
  <si>
    <t>DiGiCo EX007 SD7 fader expander</t>
  </si>
  <si>
    <t>24 Fader expander / remote control with 2 touchscreens for SD7</t>
  </si>
  <si>
    <t>X-Q7-EXP-UPGR</t>
  </si>
  <si>
    <t>DiGiCo EX007 Upgrade to Quantum Specification</t>
  </si>
  <si>
    <t>Includes new computer and internal power cables.</t>
  </si>
  <si>
    <t>FC-D7</t>
  </si>
  <si>
    <t>DiGiCo Quantum 7 / SD7 flight case</t>
  </si>
  <si>
    <t xml:space="preserve">     Dimensions; 1617(w) x 624(d) x 1240(h) mm   Weight; 138Kg</t>
  </si>
  <si>
    <t>FC-EX007</t>
  </si>
  <si>
    <t>DiGiCo EX007 flight case</t>
  </si>
  <si>
    <t xml:space="preserve">     Dimensions; 1094(w) x 624(d) x 1240(h) mm   Weight; 85Kg</t>
  </si>
  <si>
    <t>DiGiCo Quantum 852 Distributor Price List</t>
  </si>
  <si>
    <t xml:space="preserve"> This price list supercedes all previous price lists </t>
  </si>
  <si>
    <t>DiGiCo Quantum 852 32bit System</t>
  </si>
  <si>
    <t xml:space="preserve">DiGiCo Quantum 852 32bit touring system </t>
  </si>
  <si>
    <t xml:space="preserve">    1 x Quantum 852 surface - 36+2+2 100mm faders, 12 60mm faders, 2 quantum engines, HMA optics, 2 DMI slots, 8 BNC MADI, 2 PSU, 32 GPI/O </t>
  </si>
  <si>
    <t xml:space="preserve">          384 input channels, 192 output busses,  2 mono or stereo solo busses. LR, LCR, LCRS or 5.1 master buss</t>
  </si>
  <si>
    <t xml:space="preserve">          64ch plugin I/O (Fourier or Waves), 64 x 64 matrix, 36 CG/VCA, 64 FX (Max 32 Reverbs), 48 x 32 band graphic eq’s, </t>
  </si>
  <si>
    <t xml:space="preserve">          384 Nodal Processors, 128 Mustard Processors, 32 Spice FX</t>
  </si>
  <si>
    <t xml:space="preserve">          Local I/O 12 x 32bit Mic inputs, 12 x 32bit Line outputs, 12 x AES I/O mono stream, dust cover</t>
  </si>
  <si>
    <t xml:space="preserve">    1 x Touring surface flight case </t>
  </si>
  <si>
    <t xml:space="preserve">DiGiCo Quantum 852 Surface   </t>
  </si>
  <si>
    <t>X-Q852-WS-OP</t>
  </si>
  <si>
    <t>DiGiCo Quantum 852 surface - MADI / HMA optics</t>
  </si>
  <si>
    <t xml:space="preserve">          64 x 64 matrix, 36 CG/VCA, 64 FX (Max 32 Reverbs), 48 x 32 band graphic eq’s, </t>
  </si>
  <si>
    <t xml:space="preserve">          Dimensions; 1767(w) x 1075(d) x 607(h) mm   Weight; 120Kg</t>
  </si>
  <si>
    <t>X-Q852-WS-NC</t>
  </si>
  <si>
    <t>DiGiCo Quantum 852 surface - MADI / NC optics</t>
  </si>
  <si>
    <t xml:space="preserve">    1 x Quantum 852 surface - 36+2+2 100mm faders, 12 60mm faders, 2 quantum engines, NC optics, 2 DMI slots, 8 BNC MADI, 2 PSU, 32 GPI/O </t>
  </si>
  <si>
    <t>X-Q852-WS-ST</t>
  </si>
  <si>
    <t>DiGiCo Quantum 852 surface - MADI / ST optics</t>
  </si>
  <si>
    <t xml:space="preserve">    1 x Quantum 852 surface - 36+2+2 100mm faders, 12 60mm faders, 2 quantum engines, ST optics, 2 DMI slots, 8 BNC MADI, 2 PSU, 32 GPI/O </t>
  </si>
  <si>
    <t xml:space="preserve">DiGiCo Quantum 852 </t>
  </si>
  <si>
    <t>MOD-Q852-OP-2</t>
  </si>
  <si>
    <t>DiGiCo Quantum 852 second optocore interface (HMA)</t>
  </si>
  <si>
    <t xml:space="preserve">Factory fitted 2nd HMA Optocore Interface. Note two are required for dual engined surface.  </t>
  </si>
  <si>
    <t>MOD-Q852-NC-2</t>
  </si>
  <si>
    <t>DiGiCo Quantum 852 second optocore interface (NC)</t>
  </si>
  <si>
    <t xml:space="preserve">Factory fitted 2nd NC Optocore Interface. Note two are required for dual engined surface.  </t>
  </si>
  <si>
    <t>MOD-Q852-ST-2</t>
  </si>
  <si>
    <t>DiGiCo Quantum 852 second optocore interface (ST)</t>
  </si>
  <si>
    <t xml:space="preserve">Factory fitted 2nd ST Optocore Interface. Note two are required for dual engined surface.  </t>
  </si>
  <si>
    <t>MOD-FOURIER-Q852</t>
  </si>
  <si>
    <t>DiGiCo Quantum 852 Fourier Audio interface card</t>
  </si>
  <si>
    <t>Fourier Audio interface card. 64ch Dante I/O. 3 x RJ45, One required per engine.</t>
  </si>
  <si>
    <t>MOD-WAVES-Q852</t>
  </si>
  <si>
    <t>DiGiCo Quantum 852 Waves interface card</t>
  </si>
  <si>
    <t>Waves interface card. 64ch Soundgrid I/O. RJ45. One required per engine.</t>
  </si>
  <si>
    <t>X-Q852-SCRIPT</t>
  </si>
  <si>
    <t>DiGiCo Quantum 852 script tray</t>
  </si>
  <si>
    <t>TBC</t>
  </si>
  <si>
    <t>Transparent Script tray for Q8 surface</t>
  </si>
  <si>
    <t>SOFTWARE-Q852T</t>
  </si>
  <si>
    <t>DiGiCo Quantum 852 theatre-specific application software</t>
  </si>
  <si>
    <t>FC-Q852</t>
  </si>
  <si>
    <t>DiGiCo Quantum 852 flight case</t>
  </si>
  <si>
    <t xml:space="preserve">     Dimensions; 1896(w) x 708(d) x 1394(h) mm.  Weight 131Kg</t>
  </si>
  <si>
    <t>FC-Q852-L</t>
  </si>
  <si>
    <t>DiGiCo Quantum 852 flight case - lightweight</t>
  </si>
  <si>
    <t xml:space="preserve">     Dimensions; TBC. Weight; TBC</t>
  </si>
  <si>
    <t>DiGiCo Racks, Cards &amp; Cables Distributor Price List</t>
  </si>
  <si>
    <t xml:space="preserve"> This price list supercedes all previous price lists. </t>
  </si>
  <si>
    <t xml:space="preserve">DiGiCo SD-Rack </t>
  </si>
  <si>
    <t>X-SD-RACK</t>
  </si>
  <si>
    <t>DiGiCo SD-Rack 192khz (unloaded)</t>
  </si>
  <si>
    <t>10u Rackframe, 2 PSU's, 14 slots, 2 BNC MADI, 2 Splits, rack kit</t>
  </si>
  <si>
    <t xml:space="preserve"> 2 x 5m BNC cable, 2 x 100m BNC cable</t>
  </si>
  <si>
    <t xml:space="preserve"> Dimensions; 483(w) x 444(h) x 371(d) mm   Weight; 24Kg</t>
  </si>
  <si>
    <t>X-SD-RACK-O</t>
  </si>
  <si>
    <t>DiGiCo SD-Rack 192khz (unloaded) with HMA Optics</t>
  </si>
  <si>
    <t>10u Rackframe, 2 PSU's, 14 slots, 2 BNC MADI, 2 Splits, 2 HMA optic connections, rack kit</t>
  </si>
  <si>
    <t>X-SD-RACK-NC</t>
  </si>
  <si>
    <t>DiGiCo SD-Rack 192khz (unloaded) with OpticalCON Optics</t>
  </si>
  <si>
    <t>10u Rackframe, 2 PSU's, 14 slots, 2 BNC MADI, 2 Splits, 2 OpticalCON connections, rack kit</t>
  </si>
  <si>
    <t>X-SD-RACK-ST</t>
  </si>
  <si>
    <t>DiGiCo SD-Rack 192khz (unloaded) with ST Optics</t>
  </si>
  <si>
    <t>10u Rackframe, 2 PSU's, 14 slots, 2 BNC MADI, 2 Splits, 2 ST optic connections, rack kit</t>
  </si>
  <si>
    <t>DiGiCo SD-MINI Rack</t>
  </si>
  <si>
    <t>X-SDRM-MADI</t>
  </si>
  <si>
    <t>DiGiCo SD-MINI Rack 192khz (unloaded)</t>
  </si>
  <si>
    <t>4u Rackframe, 2 PSU's, 4 slots, 2 BNC MADI, 2 Splits, rack kit,  2 x 5m BNC cable</t>
  </si>
  <si>
    <t xml:space="preserve"> Dimensions; 483(w) x 177(h) x 408(d) mm   Weight; 12Kg</t>
  </si>
  <si>
    <t>X-SDRM-OP</t>
  </si>
  <si>
    <t>DiGiCo SD-MINI Rack 192khz (unloaded) with HMA Optics</t>
  </si>
  <si>
    <t>4u Rackframe, 2 PSU's, 4 slots, 2 BNC MADI, 2 Splits, 2 HMA optic connections, rack kit,  2 x 5m BNC cable</t>
  </si>
  <si>
    <t>X-SDRM-NC</t>
  </si>
  <si>
    <t>DiGiCo SD-MINI Rack 192khz (unloaded) with OpticalCON Optics</t>
  </si>
  <si>
    <t>4u Rackframe, 2 PSU's, 4 slots, 2 BNC MADI, 2 Splits, 2 OpticalCON connections, rack kit, 2 x 5m BNC cable</t>
  </si>
  <si>
    <t>X-SDRM-ST</t>
  </si>
  <si>
    <t>DiGiCo SD-MINI Rack 192khz (unloaded) with ST Optics</t>
  </si>
  <si>
    <t>4u Rackframe, 2 PSU's, 4 slots, 2 BNC MADI, 2 Splits, 2 ST optic connections, rack kit,,2 x 5m BNC cable</t>
  </si>
  <si>
    <t>DiGiCo SD-NANO Rack</t>
  </si>
  <si>
    <t>X-SDRN-OP</t>
  </si>
  <si>
    <t>DiGiCo SD-NANO Rack 192khz (unloaded) with HMA Optics</t>
  </si>
  <si>
    <t>2u Rackframe, 2 PSU's, 2 slots, 2 Splits, 2 HMA connections, rack kit</t>
  </si>
  <si>
    <t xml:space="preserve"> Dimensions; 483(w) x 88(h) x 442(d) mm   Weight; 8Kg</t>
  </si>
  <si>
    <t>X-SDRN-NC</t>
  </si>
  <si>
    <t>DiGiCo SD-NANO Rack 192khz (unloaded) with OpticalCON Optics</t>
  </si>
  <si>
    <t>2u Rackframe, 2 PSU's, 2 slots, 2 Splits, 2 OpticalCON connections, rack kit</t>
  </si>
  <si>
    <t>X-SDRN-ST</t>
  </si>
  <si>
    <t>DiGiCo SD-NANO Rack 192khz (unloaded) with ST Optics</t>
  </si>
  <si>
    <t>2u Rackframe, 2 PSU's, 2 slots, 2 Splits, 2 ST optic connections, rack kit</t>
  </si>
  <si>
    <t xml:space="preserve">DiGiCo SD-Rack Options </t>
  </si>
  <si>
    <t>MOD-SDR-OP-UP</t>
  </si>
  <si>
    <t xml:space="preserve">DiGiCo SD-Rack HMA optics upgrade </t>
  </si>
  <si>
    <t xml:space="preserve">SD-Rack HMA optics upgrade </t>
  </si>
  <si>
    <t>MOD-SDR-NC-UP</t>
  </si>
  <si>
    <t xml:space="preserve">DiGiCo SD-Rack OpticalCON optics upgrade </t>
  </si>
  <si>
    <t xml:space="preserve">SD-Rack OpticalCON optics upgrade </t>
  </si>
  <si>
    <t>MOD-SDR-ST-UP</t>
  </si>
  <si>
    <t xml:space="preserve">DiGiCo SD-Rack ST optics upgrade </t>
  </si>
  <si>
    <t xml:space="preserve">SD-Rack ST optics upgrade </t>
  </si>
  <si>
    <t>MOD-SDR-ADC32B</t>
  </si>
  <si>
    <t xml:space="preserve">DiGiCo SD-Rack 32bit 8ch analogue mic &amp; line input card </t>
  </si>
  <si>
    <t>SD-Rack 32bit 8 x mic &amp; line input card with remote gain control. XLR</t>
  </si>
  <si>
    <t>MOD-SDR-ADC</t>
  </si>
  <si>
    <t xml:space="preserve">DiGiCo SD-Rack 8ch analogue mic &amp; line input card </t>
  </si>
  <si>
    <t>SD-Rack 8 x mic &amp; line input card with remote gain control. XLR</t>
  </si>
  <si>
    <t>MOD-SDR-DAC32B</t>
  </si>
  <si>
    <t xml:space="preserve">DiGiCo SD-Rack 32bit 8ch analogue line output card </t>
  </si>
  <si>
    <t>SD-Rack 32bit 8 x line output card. XLR</t>
  </si>
  <si>
    <t>MOD-SDR-DAC</t>
  </si>
  <si>
    <t>DiGiCo SD-Rack 8ch analogue line output card</t>
  </si>
  <si>
    <t>SD-Rack 8 x line output card. XLR</t>
  </si>
  <si>
    <t>MOD-SDR-AES-IO</t>
  </si>
  <si>
    <t>DiGiCo SD-Rack 8ch digital AES I/O card with XLR</t>
  </si>
  <si>
    <t xml:space="preserve">    SD-Rack 8 x digital mono AES IO card with sample rate conversion. XLR</t>
  </si>
  <si>
    <t>MOD-SDR-AES-B</t>
  </si>
  <si>
    <t xml:space="preserve">DiGiCo SD-Rack 8ch digital AES I/O card with BNC </t>
  </si>
  <si>
    <t>SD-Rack 8 x digital mono AES IO card with sample rate conversion. BNC</t>
  </si>
  <si>
    <t>MOD-SDR-AES-I</t>
  </si>
  <si>
    <t>DiGiCo SD-Rack 8ch digital AES input card</t>
  </si>
  <si>
    <t>SD-Rack 8 x digital mono AES input only card. XLR</t>
  </si>
  <si>
    <t>MOD-SDR-AES-O</t>
  </si>
  <si>
    <t>DiGiCo SD-Rack 8ch digital AES output card</t>
  </si>
  <si>
    <t>SD-Rack 8 x digital mono AES output only card. XLR</t>
  </si>
  <si>
    <t>MOD-SDR-AES42</t>
  </si>
  <si>
    <t>DiGiCo SD-Rack 8ch digital AES42 input card</t>
  </si>
  <si>
    <t>SD-Rack 8 x digital AES42 input card. XLR</t>
  </si>
  <si>
    <t>MOD-SDR-ADAT</t>
  </si>
  <si>
    <t>DiGiCo SD-Rack 8ch digital ADAT I/O card</t>
  </si>
  <si>
    <t>SD-Rack 8 x digital ADAT I/O card. Optics</t>
  </si>
  <si>
    <t>MOD-SDR-DANTE</t>
  </si>
  <si>
    <t>DiGiCo SD-Rack 8ch digital Dante I/O card</t>
  </si>
  <si>
    <t>SD-Rack 8 x digital Dante I/O card. 2 RJ45.</t>
  </si>
  <si>
    <t>MOD-SDR-EM/DE</t>
  </si>
  <si>
    <t>DiGiCo SD-Rack 8ch digital SDI/HDI I/O card</t>
  </si>
  <si>
    <t xml:space="preserve">SD-Rack 8 x digital SDI and HDI embedder / de-embedder card. </t>
  </si>
  <si>
    <t>MOD-SDR-BLANK</t>
  </si>
  <si>
    <t>DiGiCo SD-Rack blank</t>
  </si>
  <si>
    <t>SD-Rack Rack blank</t>
  </si>
  <si>
    <t xml:space="preserve">DiGiCo Q-Rack </t>
  </si>
  <si>
    <t>X-MQ-RACK</t>
  </si>
  <si>
    <t xml:space="preserve">DiGiCo MQ-Rack </t>
  </si>
  <si>
    <t>6u Rackframe, 2 PSU's, 4 BNC MADI, 48 mic/line in, 20 line out, up to an additional 4 line or 8 AES out</t>
  </si>
  <si>
    <t>2 x 100m BNC cable</t>
  </si>
  <si>
    <t>Dimensions; 483(w) x 266(h) x 253(d) mm   Weight; 11Kg</t>
  </si>
  <si>
    <t>X-DQ-RACK</t>
  </si>
  <si>
    <t xml:space="preserve">DiGiCo DQ-Rack </t>
  </si>
  <si>
    <t>6u Rackframe, 2 PSU's, 2 etherCON Dante, 48 mic/line in, 20 line out, up to an additional 4 line or 8 AES out</t>
  </si>
  <si>
    <t>1 x 75m CAT5e cable</t>
  </si>
  <si>
    <t xml:space="preserve">DiGiCo D2-Rack </t>
  </si>
  <si>
    <t>X-D2-AN-M</t>
  </si>
  <si>
    <t xml:space="preserve">DiGiCo D2-Rack, Analogue, BNC </t>
  </si>
  <si>
    <t>9u Rackframe, 2 PSU's, 2 BNC MADI, 48 mic/line in, 16 line out, 2 x 8ch expansion slots</t>
  </si>
  <si>
    <t>Dimensions; 483(w) x 399(h) x 248(d) mm   Weight; 12Kg</t>
  </si>
  <si>
    <t>X-D2-AN-C</t>
  </si>
  <si>
    <t>DiGiCo D2-Rack, Analogue, etherCON</t>
  </si>
  <si>
    <t>9u Rackframe, 2 PSU's, 2 etherCON MADI, 48 mic/line in, 16 line out, 2 x 8ch expansion slots, iso transformer</t>
  </si>
  <si>
    <t>1 x 75m CAT6 cable</t>
  </si>
  <si>
    <t>X-D2-DI-M</t>
  </si>
  <si>
    <t xml:space="preserve">DiGiCo D2-Rack, Analogue and Digital, BNC </t>
  </si>
  <si>
    <t>9u Rackframe, 2 PSU's, 2 BNC MADI, 24 mic/line in, 24 AES in, 16 line out, 2 x 8ch expansion slots</t>
  </si>
  <si>
    <t>X-D2-DI-C</t>
  </si>
  <si>
    <t>DiGiCo D2-Rack, Analogue and Digital, etherCON</t>
  </si>
  <si>
    <t>9u Rackframe, 2 PSU's, 2 etherCON MADI, 24 mic/line in, 24 AES in, 16 line out, 2 x 8ch expansion slots, iso transformer</t>
  </si>
  <si>
    <t>DiGiCo D2-Rack Options</t>
  </si>
  <si>
    <t>MOD-D2R-DAC</t>
  </si>
  <si>
    <t>DiGiCo D2-Rack 8 channel line output card</t>
  </si>
  <si>
    <t>D2-Rack 8 x line output card. XLR</t>
  </si>
  <si>
    <t>MOD-D2R-AES-O</t>
  </si>
  <si>
    <t>DiGiCo D2-Rack 8 channel mono AES output card</t>
  </si>
  <si>
    <t>D2-Rack 8 x digital mono AES output only card. XLR</t>
  </si>
  <si>
    <t xml:space="preserve">DiGiCo D-Rack </t>
  </si>
  <si>
    <t>X-D-RACK-1</t>
  </si>
  <si>
    <t>DiGiCo D-Rack - single power supply</t>
  </si>
  <si>
    <t>1 x Stage D-Rack, etherCON MADI, 1 PSU, iso transformers, rack kit (7U) - 32 mic/line in / 8 line out</t>
  </si>
  <si>
    <t>Dimensions; 483(w) x 310(h) x 140(d) mm   Weight; 12Kg</t>
  </si>
  <si>
    <t>X-D-RACK-2</t>
  </si>
  <si>
    <t xml:space="preserve">DiGiCo D-Rack - dual power supplies </t>
  </si>
  <si>
    <t>1 x Stage D-Rack, etherCON MADI, 2 PSU, iso transformers, rack kit (7U) - 32 mic/line in / 8 line out</t>
  </si>
  <si>
    <t>DiGiCo D-Rack Options</t>
  </si>
  <si>
    <t>MOD-D-RACK-OP</t>
  </si>
  <si>
    <t xml:space="preserve">DiGiCo D-Rack HMA optocore upgrade </t>
  </si>
  <si>
    <t xml:space="preserve">D-Rack Optocore upgrade. HMA optics </t>
  </si>
  <si>
    <t>MOD-D-RACK-NC</t>
  </si>
  <si>
    <t xml:space="preserve">DiGiCo D-Rack OpticalCON optocore upgrade </t>
  </si>
  <si>
    <t>D-Rack Optocore upgrade. OpticalCON optics</t>
  </si>
  <si>
    <t>MOD-D-RACK-ST</t>
  </si>
  <si>
    <t xml:space="preserve">DiGiCo D-Rack ST optocore upgrade </t>
  </si>
  <si>
    <t xml:space="preserve">D-Rack Optocore upgrade. ST optics </t>
  </si>
  <si>
    <t>MOD-D-RACK-DAC</t>
  </si>
  <si>
    <t>DiGiCo D-Rack 8 channel line output card</t>
  </si>
  <si>
    <t>D-Rack 8 x line output card. XLR</t>
  </si>
  <si>
    <t>MOD-D-RACK-AES-I</t>
  </si>
  <si>
    <t>DiGiCo D-Rack 8 channel mono AES input card</t>
  </si>
  <si>
    <t>D-Rack 8 x digital mono AES input only card. XLR</t>
  </si>
  <si>
    <t xml:space="preserve">    Note that an 8ch analogue input card will need to be removed to accommodate this card.</t>
  </si>
  <si>
    <t>MOD-D-RACK-AES</t>
  </si>
  <si>
    <t>DiGiCo D-Rack 8 channel mono AES output card</t>
  </si>
  <si>
    <t>D-Rack 8 x digital mono AES output only card. XLR</t>
  </si>
  <si>
    <t>MOD-D-RACK-ISO</t>
  </si>
  <si>
    <t>DiGiCo D-Rack Isolator kit</t>
  </si>
  <si>
    <t xml:space="preserve">    Transformer Isolation, Recommended for use where poor grounding might cause electrical damage to sensitive circuits.</t>
  </si>
  <si>
    <t>X-D-RACK-EARS</t>
  </si>
  <si>
    <t xml:space="preserve">DiGiCo D-Rack 19" rack mount brackets (pr) </t>
  </si>
  <si>
    <t xml:space="preserve">    D-Rack 7U rackmount kit. Allow 1U free space above rack when rackmounted.</t>
  </si>
  <si>
    <t xml:space="preserve">DiGiCo A-Rack </t>
  </si>
  <si>
    <t>For A-Rack pricing, please refer to the 4REA4 Price List</t>
  </si>
  <si>
    <t>DiGiCo Cables</t>
  </si>
  <si>
    <t>LEADS0043</t>
  </si>
  <si>
    <t xml:space="preserve">5m BNC cable             </t>
  </si>
  <si>
    <t>LEADS0049</t>
  </si>
  <si>
    <t xml:space="preserve">100m BNC cable             </t>
  </si>
  <si>
    <t>LEADS0057</t>
  </si>
  <si>
    <t xml:space="preserve">2m CAT6 cable with Ferrite Cores. </t>
  </si>
  <si>
    <t>LEADS0054</t>
  </si>
  <si>
    <t xml:space="preserve">10m CAT6 cable with Ferrite Cores. </t>
  </si>
  <si>
    <t>LEADS0053</t>
  </si>
  <si>
    <t xml:space="preserve">75m CAT6 cable with Ferrite Cores. </t>
  </si>
  <si>
    <t>LEADS0058</t>
  </si>
  <si>
    <t xml:space="preserve">100m CAT6 cable with Ferrite Cores. </t>
  </si>
  <si>
    <t>LEADS0070</t>
  </si>
  <si>
    <t xml:space="preserve">75m CAT5e cable </t>
  </si>
  <si>
    <t>LEADS0071</t>
  </si>
  <si>
    <t xml:space="preserve">10m CAT5e cable </t>
  </si>
  <si>
    <t>OPTIC-LINK-5M</t>
  </si>
  <si>
    <t xml:space="preserve">5m HMA optic cable          </t>
  </si>
  <si>
    <t>OPTIC-DRUM-150</t>
  </si>
  <si>
    <t xml:space="preserve">150m HMA optic cable on drum        </t>
  </si>
  <si>
    <t>OPTIC-CHA-LC</t>
  </si>
  <si>
    <t>0.75m HMA panel mount to LC</t>
  </si>
  <si>
    <t>DiGiCo SD9 Distributor Price List</t>
  </si>
  <si>
    <t xml:space="preserve">DiGiCo SD9 Systems </t>
  </si>
  <si>
    <t>X-SD9-1P</t>
  </si>
  <si>
    <t>DiGiCo SD9 system - single power supply</t>
  </si>
  <si>
    <t xml:space="preserve">    1 x SD9 surface - 24 faders, 2 etherCON MADI, 1 BNC MADI, 1 PSU, 2 GPIO</t>
  </si>
  <si>
    <t xml:space="preserve">          96 mono input channels, 48 mono output busses </t>
  </si>
  <si>
    <t xml:space="preserve">          2 mono or stereo solo busses, 1 stereo or LCR master buss</t>
  </si>
  <si>
    <t xml:space="preserve">          12 x 8 matrix, 12 CG/VCA, 12 FX, 16 x 32 band graphic eq’s </t>
  </si>
  <si>
    <t xml:space="preserve">          Local I/O 8x Mic/Line inputs, 8x Line outputs, 4x AES I/O mono stream</t>
  </si>
  <si>
    <t xml:space="preserve">          Includes dust cover and packing carton</t>
  </si>
  <si>
    <t xml:space="preserve">    1 x Stage D-Rack, etherCON MADI, 1 PSU, iso transformer, rack kit (7U) - 32 mic/line in / 8 line out</t>
  </si>
  <si>
    <t>X-SD9-2P</t>
  </si>
  <si>
    <t xml:space="preserve">DiGiCo SD9 system - dual power supplies </t>
  </si>
  <si>
    <t xml:space="preserve">    1 x SD9 surface - 24 faders, 2 etherCON MADI, 1 BNC MADI, 2 PSU, 2 GPIO</t>
  </si>
  <si>
    <t xml:space="preserve">          96 mono input channels, 48 mono output busses</t>
  </si>
  <si>
    <t xml:space="preserve">    1 x Stage D-Rack, etherCON MADI, 2 PSU, iso transformer, rack kit (7U) - 32 mic/line in / 8 line out</t>
  </si>
  <si>
    <t>X-SD9-2P-2R</t>
  </si>
  <si>
    <t>DiGiCo SD9 Rack Pack system</t>
  </si>
  <si>
    <t xml:space="preserve">    2 x Stage D-Rack, etherCON MADI, 2 PSU, iso transformer, rack kit (7U) - 32 mic/line in / 8 line out</t>
  </si>
  <si>
    <t xml:space="preserve">    2 x 75m CAT6 Cable</t>
  </si>
  <si>
    <t>X-SD9-D2-1</t>
  </si>
  <si>
    <t>DiGiCo SD9 D2 system</t>
  </si>
  <si>
    <t xml:space="preserve">    1 x Stage D2 Rack, 2 etherCON MADI, 2 PSU - 48 mic/line in / 16 line out</t>
  </si>
  <si>
    <t>DiGiCo SD9 Surface Only</t>
  </si>
  <si>
    <t>X-SD9-WS</t>
  </si>
  <si>
    <t>DiGiCo SD9 surface - single power supply</t>
  </si>
  <si>
    <t xml:space="preserve">    SD9 surface - 24 faders, 2 etherCON MADI, 1 BNC MADI, 1 PSU, 2 GPIO</t>
  </si>
  <si>
    <t xml:space="preserve">    96 mono input channels, 48 mono output busses </t>
  </si>
  <si>
    <t xml:space="preserve">    2 mono or stereo solo busses, 1 stereo or LCR master buss</t>
  </si>
  <si>
    <t xml:space="preserve">   12 x 8 matrix, 12 CG/VCA, 12 FX, 16 x 32 band graphic eq’s </t>
  </si>
  <si>
    <t xml:space="preserve">    Local I/O 8x Mic/Line inputs, 8x Line outputs, 4x AES I/O mono stream</t>
  </si>
  <si>
    <t xml:space="preserve">    Includes dust cover and packing carton</t>
  </si>
  <si>
    <t xml:space="preserve">    Dimensions; 878(w) x 785(d) x 258(h) mm   Weight; 36Kg</t>
  </si>
  <si>
    <t>X-SD9-WS-2P</t>
  </si>
  <si>
    <t xml:space="preserve">DiGiCo SD9 surface - dual power supplies </t>
  </si>
  <si>
    <t xml:space="preserve">    SD9 surface - 24 faders, 2 etherCON MADI, 1 BNC MADI, 2 PSU, 2 GPIO</t>
  </si>
  <si>
    <t xml:space="preserve">    12 x 8 matrix, 12 CG/VCA, 12 FX, 16 x 32 band graphic eq’s </t>
  </si>
  <si>
    <t xml:space="preserve">DiGiCo SD9 Surface Options </t>
  </si>
  <si>
    <t>X-SD9/11-OP-UP</t>
  </si>
  <si>
    <t>DiGiCo SD9/SD11 HMA optics upgrade</t>
  </si>
  <si>
    <t xml:space="preserve">HMA expanded beam optics upgrade for SD9/SD11 surface. </t>
  </si>
  <si>
    <t>X-SD9/11-NC-UP</t>
  </si>
  <si>
    <t>DiGiCo SD9/SD11 OpticalCON optics upgrade</t>
  </si>
  <si>
    <t xml:space="preserve">OpticalCON optics upgrade for SD9/SD11 surface. </t>
  </si>
  <si>
    <t>X-SD9/11-ST-UP</t>
  </si>
  <si>
    <t>DiGiCo SD9/SD11 ST optics upgrade</t>
  </si>
  <si>
    <t xml:space="preserve">ST optics upgrade for SD9/SD11 surface. </t>
  </si>
  <si>
    <t>MOD-FOURIER-SD9</t>
  </si>
  <si>
    <t>DiGiCo SD9 Fourier Audio interface card</t>
  </si>
  <si>
    <t>MOD-WAVES-SD9</t>
  </si>
  <si>
    <t>DiGiCo SD9 Waves interface card</t>
  </si>
  <si>
    <t>SOFTWARE-SD9T</t>
  </si>
  <si>
    <t>DiGiCo SD9 T theatre-specific application software</t>
  </si>
  <si>
    <t>Extensive Theatre specific software including - Auto Update, Aliases, Cue Editor, Matrix nodal delay, Players. 12 CG/VCA.</t>
  </si>
  <si>
    <t>SOFTWARE-SD9B</t>
  </si>
  <si>
    <t>DiGiCo SD9 B broadcast-specific application software</t>
  </si>
  <si>
    <t xml:space="preserve">Adds Mix-minus output per channel, Mono / LR / LCR / LCRS / 5.1 busses, Buss Down/Up Mix, Talk to Buss,  </t>
  </si>
  <si>
    <t>Backstop PFL and Auto PFL, 8 source Monitor matrix, 3 Speaker select</t>
  </si>
  <si>
    <t>MOD-SDRR-PSU</t>
  </si>
  <si>
    <t xml:space="preserve">DiGiCo surface remote rack PSU </t>
  </si>
  <si>
    <t xml:space="preserve">    Includes surface module, 3U rackmount module with two PSU sockets, 5m cable </t>
  </si>
  <si>
    <t>FC-SD9</t>
  </si>
  <si>
    <t>DiGiCo SD9 3-piece surface touring flight case</t>
  </si>
  <si>
    <t xml:space="preserve">    Dimensions; 1063(w) x 472(d) x 1131(h) mm   Weight; 79Kg</t>
  </si>
  <si>
    <t>Please refer to 'Racks, Cables and Options' Price list for any additional items required.</t>
  </si>
  <si>
    <t>DiGiCo SDTen Distributor Price List</t>
  </si>
  <si>
    <t>DiGiCo SDTen 32Bit System</t>
  </si>
  <si>
    <t xml:space="preserve">DiGiCo SDTen 32bit system </t>
  </si>
  <si>
    <t xml:space="preserve">    1 x SDTen surface - 36+1 faders, HMA optics, 2 BNC MADI, 2 PSU</t>
  </si>
  <si>
    <t xml:space="preserve">          144 mono input channels, 64 mono output busses</t>
  </si>
  <si>
    <t xml:space="preserve">          24 x 24 matrix, 24 CG/VCA, 24 FX, 24 x 32 band graphic eq’s</t>
  </si>
  <si>
    <t xml:space="preserve">          Local I/O 8 x Mic/Line inputs, 8 x Line outputs, 8 x AES I/O mono stream</t>
  </si>
  <si>
    <t xml:space="preserve">          Includes dust cover &amp; packing carton</t>
  </si>
  <si>
    <t xml:space="preserve">    1 x Stage SD-Rack, HMA optics, 2 BNC MADI, 2 MADI splits, dual PSU - 56 32bit mic/line in / 24 32bit line out / 8 AES out, packing carton </t>
  </si>
  <si>
    <t xml:space="preserve">   </t>
  </si>
  <si>
    <t>DiGiCo SDTen Surface</t>
  </si>
  <si>
    <t>X-SD10-WS</t>
  </si>
  <si>
    <t>DiGiCo SDTen surface - MADI only</t>
  </si>
  <si>
    <t xml:space="preserve">    SDTen surface - 36+1 faders, 2 BNC MADI, 2 PSU</t>
  </si>
  <si>
    <t xml:space="preserve">    144 mono input channels, 64 mono output busses</t>
  </si>
  <si>
    <t xml:space="preserve">    24 x 24 matrix, 24 CG/VCA, 24 FX, 24 x 32 band graphic eq’s </t>
  </si>
  <si>
    <t xml:space="preserve">    Local I/O 8 x Mic/Line inputs, 8 x Line outputs, 8 x AES I/O mono stream</t>
  </si>
  <si>
    <t xml:space="preserve">    Includes dust cover &amp; packing carton</t>
  </si>
  <si>
    <t xml:space="preserve">    Dimensions; 1398(w) x 818(d) x 285(h) mm   Weight; 60Kg</t>
  </si>
  <si>
    <t>X-SD10-WS-OP</t>
  </si>
  <si>
    <t>DiGiCo SDTen surface - MADI / HMA optics</t>
  </si>
  <si>
    <t xml:space="preserve">    SDTen surface - 36+1 faders, HMA optics, 2 BNC MADI, 2 PSU</t>
  </si>
  <si>
    <t xml:space="preserve">    24 x 24 matrix, 24 CG/VCA, 24 FX, 24 x 32 band graphic eq’s</t>
  </si>
  <si>
    <t>X-SD10-WS-NC</t>
  </si>
  <si>
    <t>DiGiCo SDTen surface - MADI / OpticalCON optics</t>
  </si>
  <si>
    <t xml:space="preserve">    SDTen surface - 36+1 faders, NC optics, 2 BNC MADI, 2 PSU</t>
  </si>
  <si>
    <t>X-SD10-WS-ST</t>
  </si>
  <si>
    <t>DiGiCo SDTen surface - MADI / ST optics</t>
  </si>
  <si>
    <t xml:space="preserve">    SDTen surface - 36+1 faders, ST optics, 2 BNC MADI, 2 PSU</t>
  </si>
  <si>
    <t>X-SD10-WS-24</t>
  </si>
  <si>
    <t>DiGiCo SDTen-24 surface - MADI only</t>
  </si>
  <si>
    <t xml:space="preserve">    SDTen surface - 24+1 faders, 2 BNC MADI, 2 PSU</t>
  </si>
  <si>
    <t xml:space="preserve">    Dimensions; 982(w) x 818(d) x 285(h) mm   Weight; 52Kg</t>
  </si>
  <si>
    <t>X-SD10-WS-24-OP</t>
  </si>
  <si>
    <t>DiGiCo SDTen-24 surface - MADI / HMA optics</t>
  </si>
  <si>
    <t xml:space="preserve">    SDTen surface - 24+1 faders, HMA optics, 2 BNC MADI, 2 PSU</t>
  </si>
  <si>
    <t>X-SD10-WS-24-NC</t>
  </si>
  <si>
    <t>DiGiCo SDTen-24 surface - MADI / OpticalCON optics</t>
  </si>
  <si>
    <t xml:space="preserve">    SDTen surface - 24+1 faders, NC optics, 2 BNC MADI, 2 PSU</t>
  </si>
  <si>
    <t>X-SD10-WS-24-ST</t>
  </si>
  <si>
    <t>DiGiCo SDTen-24 surface - MADI / ST optics</t>
  </si>
  <si>
    <t xml:space="preserve">    SDTen surface - 24+1 faders, ST optics, 2 BNC MADI, 2 PSU</t>
  </si>
  <si>
    <t xml:space="preserve">DiGiCo SDTen Surface Options </t>
  </si>
  <si>
    <t>MOD-SD10-OPTO</t>
  </si>
  <si>
    <t>DiGiCo SDTen surface Optocore interface (HMA)</t>
  </si>
  <si>
    <t>Factory fitted HMA expanded beam optics upgrade for SD10 surface</t>
  </si>
  <si>
    <t>MOD-SD10-OP-NC</t>
  </si>
  <si>
    <t>DiGiCo SDTen surface Optocore interface (NC)</t>
  </si>
  <si>
    <t xml:space="preserve">Factory fitted OpticalCON optics upgrade for SD10 surface </t>
  </si>
  <si>
    <t>MOD-SD10-OP-ST</t>
  </si>
  <si>
    <t>DiGiCo SDTen surface Optocore interface (ST)</t>
  </si>
  <si>
    <t>Factory fitted ST optics upgrade for SD10 surface</t>
  </si>
  <si>
    <t>MOD-FOURIER-SD10</t>
  </si>
  <si>
    <t>DiGiCo SDTen Fourier Audio interface card</t>
  </si>
  <si>
    <t>MOD-WAVES-SD10</t>
  </si>
  <si>
    <t>DiGiCo SDTen Waves interface card</t>
  </si>
  <si>
    <t>SOFTWARE-SD10T</t>
  </si>
  <si>
    <t>DiGiCo SDTen T theatre-specific application software</t>
  </si>
  <si>
    <t>Extensive Theatre specific software including - Auto Update, Cue Editor, Matrix nodal delay, Aliases, Players</t>
  </si>
  <si>
    <t>SOFTWARE-SD10B</t>
  </si>
  <si>
    <t>DiGiCo SDTen B broadcast-specific application software</t>
  </si>
  <si>
    <t xml:space="preserve">Adds Mix-minus output per channel, Mono / LR / LCR / LCRS / 5.1 busses, Buss Down/Up Mix, Talk to Buss  </t>
  </si>
  <si>
    <t>X-SD-RE-OP</t>
  </si>
  <si>
    <t>DiGiCo SDTen redundant engine - HMA optics</t>
  </si>
  <si>
    <t>Includes 3U rackmounted engine with HMA optics, fader pad with 3m serial cable, keyboard</t>
  </si>
  <si>
    <t xml:space="preserve">Will include B or T software if partnered SDTen is fitted with B or T software. Console serial number req'd  </t>
  </si>
  <si>
    <t>DiGiCo remote rack PSU kit</t>
  </si>
  <si>
    <t xml:space="preserve">    includes surface module, 3U rackmount module with two PSU sockets, 5m cable </t>
  </si>
  <si>
    <t xml:space="preserve">    suitable for SD8, SD9, SDTen and SD11. Kit does not include PSU's.</t>
  </si>
  <si>
    <t>FC-SD10</t>
  </si>
  <si>
    <t>DiGiCo SDTen 3-piece surface touring flight case</t>
  </si>
  <si>
    <t xml:space="preserve">     with 2 x 2U rack ears integrated into flightcase base.</t>
  </si>
  <si>
    <t xml:space="preserve">     Dimensions; 1586(w) x 504(d) x 1158 (h) mm   Weight; 112Kg</t>
  </si>
  <si>
    <t>FC-SD10-24</t>
  </si>
  <si>
    <t>DiGiCo SDTen-24 3-piece surface touring flight case</t>
  </si>
  <si>
    <t xml:space="preserve">     with 2 x 2u rack ears integrated into flightcase base.</t>
  </si>
  <si>
    <t xml:space="preserve">     Dimensions; 1170(w) x 504(d) x 1158(h) mm   Weight; 95Kg</t>
  </si>
  <si>
    <t>Please refer to 'Racks, Cables and Options' Price List for any additional items required.</t>
  </si>
  <si>
    <t>DiGiCo SD11 Distributor Price List</t>
  </si>
  <si>
    <t>DiGiCo SD11 System</t>
  </si>
  <si>
    <t>X-SD11</t>
  </si>
  <si>
    <t>DiGiCo SD11 console with D-Rack</t>
  </si>
  <si>
    <t xml:space="preserve">    1 x SD11 surface - 12 faders, 1 etherCON MADI, 1 BNC MADI, 1 PSU, 2 GPIO </t>
  </si>
  <si>
    <t xml:space="preserve">          48 mono input channels, 24 mono output busses</t>
  </si>
  <si>
    <t xml:space="preserve">          8x8 matrix, 8 CG/VCA, 6 FX, 12 x 32 band graphic eq’s </t>
  </si>
  <si>
    <t xml:space="preserve">          Local I/O 16 x Mic/Line inputs, 8 x Line outputs, 1 x AES I/O mono stream</t>
  </si>
  <si>
    <t xml:space="preserve">          13U rackmountable. Includes side cheeks, packing carton and dust cover</t>
  </si>
  <si>
    <t xml:space="preserve">    1 x Stage D-Rack, 1x etherCON MADI, 1 PSU, iso transformer, rack kit (7U) - 32 mic/line in / 8 line out</t>
  </si>
  <si>
    <t>DiGiCo SD11 Console</t>
  </si>
  <si>
    <t>X-SD11-WS</t>
  </si>
  <si>
    <t>DiGiCo SD11 console</t>
  </si>
  <si>
    <t xml:space="preserve">    SD11 surface - 12 faders, 1 etherCON MADI, 1 BNC MADI, 1 PSU, 2 GPIO </t>
  </si>
  <si>
    <t xml:space="preserve">    48 mono input channels, 24 mono output busses</t>
  </si>
  <si>
    <t xml:space="preserve">    8x8 matrix, 8 CG/VCA, 6 FX, 12 x 32 band graphic eq’s  </t>
  </si>
  <si>
    <t xml:space="preserve">    Local I/O 16 x Mic/Line inputs, 8 x Line outputs, 1 x AES I/O mono stream</t>
  </si>
  <si>
    <t xml:space="preserve">    13U rackmountable. Includes side cheeks, packing carton and dust cover</t>
  </si>
  <si>
    <t xml:space="preserve">    Dimensions; 497(w) x 639(d) x 253(h) mm   Weight; 24Kg</t>
  </si>
  <si>
    <t>DiGiCo SD11 Console and System Options</t>
  </si>
  <si>
    <t>DiGiCo SD9/SD11 Optocore interface (HMA)</t>
  </si>
  <si>
    <t xml:space="preserve">Factory fitted HMA expanded beam optics upgrade for SD12 surface </t>
  </si>
  <si>
    <t>DiGiCo SD9/SD11 Optocore interface (NC)</t>
  </si>
  <si>
    <t xml:space="preserve">Factory fitted OpticalCON optics upgrade for SD12 surface </t>
  </si>
  <si>
    <t>DiGiCo SD9/SD11 Optocore interface (ST)</t>
  </si>
  <si>
    <t xml:space="preserve">Factory fitted ST optics upgrade for SD12 surface </t>
  </si>
  <si>
    <t>SOFTWARE-SD11i</t>
  </si>
  <si>
    <t>DiGiCo SD11i application software</t>
  </si>
  <si>
    <t xml:space="preserve">    Converts an SD11 to an i version. Revised specification includes;</t>
  </si>
  <si>
    <t xml:space="preserve">          80 mono input channels, 12x8 matrix, 8 FX</t>
  </si>
  <si>
    <t>SOFTWARE-SD11B</t>
  </si>
  <si>
    <t>DiGiCo SD11 Broadcast-specific application software</t>
  </si>
  <si>
    <t xml:space="preserve">X-SD11i-BUPG </t>
  </si>
  <si>
    <t>DiGiCo SD11i Broadcast-specific application software</t>
  </si>
  <si>
    <t xml:space="preserve">    Converts an SD11i to the Broadcast version</t>
  </si>
  <si>
    <t>MOD-FOURIER-SD11</t>
  </si>
  <si>
    <t>DiGiCo SD11 Fourier Audio interface card</t>
  </si>
  <si>
    <t>MOD-WAVES-SD11</t>
  </si>
  <si>
    <t>DiGiCo SD11 Waves interface card</t>
  </si>
  <si>
    <t xml:space="preserve">    Suitable for SD8, SD9, SDTen and SD11. Kit does not include PSU's.</t>
  </si>
  <si>
    <t>FC-SD11-01</t>
  </si>
  <si>
    <t xml:space="preserve">DiGiCo SD11 Surface flight case </t>
  </si>
  <si>
    <r>
      <t>13U flightcase. Desk mounted horizontally with adjustable rake from 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 xml:space="preserve"> to 15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. Includes illuminating bar, keyboard tray</t>
    </r>
  </si>
  <si>
    <t>Note that when an SD11 is supplied in this case, the desk is not supplied with end cheeks.</t>
  </si>
  <si>
    <t xml:space="preserve">    Dimensions; 700(w) x 600(d) x 400(h) mm   Weight; 30Kg</t>
  </si>
  <si>
    <t>FC-SD11-02</t>
  </si>
  <si>
    <t>DiGiCo SD11 Surface flight case with rolling board</t>
  </si>
  <si>
    <t xml:space="preserve"> Includes illuminating bar, keyboard tray and mount for FC-VESA-ARM </t>
  </si>
  <si>
    <t xml:space="preserve">     Dimensions; 700(w) x 500(d) x 900(h) mm   Weight; 50Kg</t>
  </si>
  <si>
    <t>Please refer to Racks, Cables and Options Price list for any additional items required.</t>
  </si>
  <si>
    <t>All optics are Multimode as standard. Please call for pricing on Singlemode.</t>
  </si>
  <si>
    <t>DiGiCo SD12 Distributor Price List</t>
  </si>
  <si>
    <t>FCA Glenrothes KY7 4PA. E&amp;OE. Prices, Products and Specification are subject to change without notice.</t>
  </si>
  <si>
    <t>DiGiCo SD12 Systems</t>
  </si>
  <si>
    <t>X-SD12-D2</t>
  </si>
  <si>
    <t>DiGiCo SD12 system - BNC</t>
  </si>
  <si>
    <t xml:space="preserve">    1 x SD12 surface - 24+2 faders, 2 DMI slots, USB Audio I/O, 2 BNC MADI, 2 PSU, 16 GPIO, dust cover, carton</t>
  </si>
  <si>
    <t xml:space="preserve">          72 mono input channels, 36 mono output busses  </t>
  </si>
  <si>
    <t xml:space="preserve">    1 x Stage D2-Rack, 2 BNC MADI, dual PSU - 48 mic/line in / 16 line out, packing carton </t>
  </si>
  <si>
    <t>X-SD12-D2-C</t>
  </si>
  <si>
    <t>DiGiCo SD12 system - CAT5</t>
  </si>
  <si>
    <t xml:space="preserve">          72 mono input channels, 36 mono output busses </t>
  </si>
  <si>
    <t xml:space="preserve">    1 x DMI-MADI-C module, 2 etherCON</t>
  </si>
  <si>
    <t xml:space="preserve">    1 x Stage D2-Rack, 2 etherCON MADI, dual PSU - 48 mic/line in / 16 line out, packing carton </t>
  </si>
  <si>
    <t xml:space="preserve">DiGiCo SD12 Surface </t>
  </si>
  <si>
    <t xml:space="preserve">X-SD12-WS </t>
  </si>
  <si>
    <t>DiGiCo SD12 worksurface</t>
  </si>
  <si>
    <t xml:space="preserve">    SD12 surface - 24+2 faders, 2 DMI slots, USB Audio I/O, 2 BNC MADI, 2 PSU, 16 GPIO, dust cover,carton</t>
  </si>
  <si>
    <t xml:space="preserve">     72 mono input channels, 36 mono output busses  </t>
  </si>
  <si>
    <t xml:space="preserve">     2 mono or stereo solo busses. LR or LCR master buss</t>
  </si>
  <si>
    <t xml:space="preserve">     12 x 8 matrix, 12 CG/VCA, 12 FX, 16 x 32 band graphic eq’s </t>
  </si>
  <si>
    <t xml:space="preserve">     Local I/O 8 x Mic/Line inputs, 8 x Line outputs, 8 x AES I/O mono stream</t>
  </si>
  <si>
    <t xml:space="preserve">     Dimensions; 1124 (w) x 795 (d) x 389 (h) mm   Weight; 42Kg</t>
  </si>
  <si>
    <t>DiGiCo SD12 Surface Options</t>
  </si>
  <si>
    <t>MOD-SD12-OPTO</t>
  </si>
  <si>
    <t>DiGiCo SD12 Optocore interface (HMA)</t>
  </si>
  <si>
    <t>MOD-SD12-OP-NC</t>
  </si>
  <si>
    <t>DiGiCo SD12 Optocore interface (NC)</t>
  </si>
  <si>
    <t>MOD-SD12-OP-ST</t>
  </si>
  <si>
    <t>DiGiCo SD12 Optocore interfaces (ST)</t>
  </si>
  <si>
    <t>MOD-SD12-OP-2</t>
  </si>
  <si>
    <t>DiGiCo SD12 second Optocore interface (HMA)</t>
  </si>
  <si>
    <t>MOD-SD12-NC-2</t>
  </si>
  <si>
    <t>DiGiCo SD12 second Optocore interface (NC)</t>
  </si>
  <si>
    <t>MOD-SD12-ST-2</t>
  </si>
  <si>
    <t>DiGiCo SD12 second Optocore interfaces (ST)</t>
  </si>
  <si>
    <t>SOFTWARE-SD12T</t>
  </si>
  <si>
    <t>DiGiCo SD12 theatre-specific application software</t>
  </si>
  <si>
    <t>FC-SD12</t>
  </si>
  <si>
    <t>DiGiCo SD12 3 piece touring flight case</t>
  </si>
  <si>
    <t xml:space="preserve">     Dimensions; 1264 (w) x 542 (d) x 1129 (h) mm   Weight; 82Kg</t>
  </si>
  <si>
    <t>DiGiCo Solutions Distributor Price List</t>
  </si>
  <si>
    <t>DiGiCo Interface Boxes</t>
  </si>
  <si>
    <t>X-LRB</t>
  </si>
  <si>
    <t xml:space="preserve">DiGiCo Little Red Box </t>
  </si>
  <si>
    <t xml:space="preserve">    Interface box. Includes 2m CAT5e cable and 2m USB cable</t>
  </si>
  <si>
    <t>X-LBB</t>
  </si>
  <si>
    <t xml:space="preserve">DiGiCo Little Blue Box </t>
  </si>
  <si>
    <t xml:space="preserve"> Interface box. Includes 2m CAT5e cable and 2m USB cable</t>
  </si>
  <si>
    <t>MOD-LB-2U</t>
  </si>
  <si>
    <t xml:space="preserve">DiGiCo Rack Kit for two Little Box's (2U) </t>
  </si>
  <si>
    <t xml:space="preserve">Includes blank panel </t>
  </si>
  <si>
    <t>X-PB-OP</t>
  </si>
  <si>
    <t xml:space="preserve">DiGiCo Purple Box - Multimode HMA </t>
  </si>
  <si>
    <t>1U. 2 x MADI-Optical bi-directional converter. BNC &amp; etherCON MADI / HMA. Dual PSU. Multimode Optics</t>
  </si>
  <si>
    <t>X-PB-NC</t>
  </si>
  <si>
    <t>DiGiCo Purple Box - Multimode OpticalCON</t>
  </si>
  <si>
    <t>1U. 2 x MADI-Optical bi-directional converter. BNC &amp; etherCON MADI / NC. Dual PSU. Multimode Optics</t>
  </si>
  <si>
    <t>X-PB-ST</t>
  </si>
  <si>
    <t>DiGiCo Purple Box - Multimode ST</t>
  </si>
  <si>
    <t>1U. 2 x MADI-Optical bi-directional converter. BNC &amp; etherCON MADI / ST. Dual PSU. Multimode Optics</t>
  </si>
  <si>
    <t>X-PB-OP-S</t>
  </si>
  <si>
    <t>DiGiCo Purple Box - Singlemode HMA</t>
  </si>
  <si>
    <t>1U. 2 x MADI-Optical bi-directional converter. BNC &amp; etherCON MADI / HMA. Dual PSU. Singlemode Optics</t>
  </si>
  <si>
    <t>X-PB-NC-S</t>
  </si>
  <si>
    <t>DiGiCo Purple Box - Singlemode OpticalCON</t>
  </si>
  <si>
    <t>1U. 2 x MADI-Optical bi-directional converter. BNC &amp; etherCON MADI / NC. Dual PSU. Singlemode Optics</t>
  </si>
  <si>
    <t>X-PB-ST-S</t>
  </si>
  <si>
    <t>DiGiCo Purple Box - Singlemode ST</t>
  </si>
  <si>
    <t>1U. 2 x MADI-Optical bi-directional converter. BNC &amp; etherCON MADI / ST. Dual PSU. Singlemode Optics</t>
  </si>
  <si>
    <t>MAP (£)</t>
  </si>
  <si>
    <t xml:space="preserve">DiGiCo UB MADI, Orange Box and DMI Card Options (please refer to compatability chart below) </t>
  </si>
  <si>
    <t>X-UBMADI</t>
  </si>
  <si>
    <t>DiGiCo UB MADI</t>
  </si>
  <si>
    <t xml:space="preserve">48ch MADI to USB2 interface. Includes USB cable and Drivers. 48kHz sampling rate only. </t>
  </si>
  <si>
    <t>X-OB</t>
  </si>
  <si>
    <t xml:space="preserve">DiGiCo Orange Box </t>
  </si>
  <si>
    <t xml:space="preserve">2U. Format Converter. 2 DMI slots, 2 PSU. </t>
  </si>
  <si>
    <t>MOD-DMI-MADI-B</t>
  </si>
  <si>
    <t>DiGiCo DMI MADI BNC I/O card</t>
  </si>
  <si>
    <t xml:space="preserve">Console Spec: 56/64ch MADI interface at 48KHz or 96Khz. </t>
  </si>
  <si>
    <t>OB Spec: 112/128ch at 48kHz or 56/64ch at 96Khz MADI interface. 2pr BNC</t>
  </si>
  <si>
    <t>MOD-DMI-MADI-C</t>
  </si>
  <si>
    <t>DiGiCo DMI MADI CAT5 I/O card</t>
  </si>
  <si>
    <t>OB Spec: 112/128ch at 48kHz or 56/64ch at 96Khz MADI interface. 2 etherCON.</t>
  </si>
  <si>
    <t>MOD-DMI-MICPRE</t>
  </si>
  <si>
    <t>DiGiCo DMI mic preamp input module</t>
  </si>
  <si>
    <t xml:space="preserve">8 mic preamp inputs. 1 x 25-way D-type connection. </t>
  </si>
  <si>
    <t>MOD-DMI-ADC</t>
  </si>
  <si>
    <t>DiGiCo DMI line input card</t>
  </si>
  <si>
    <t xml:space="preserve">16 line inputs. 2 x 25-way D-type connection. </t>
  </si>
  <si>
    <t>MOD-DMI-DAC</t>
  </si>
  <si>
    <t>DiGiCo DMI line output card</t>
  </si>
  <si>
    <t xml:space="preserve">16 line outputs. 2 x 25-way D-type connection. </t>
  </si>
  <si>
    <t>MOD-DMI-AES</t>
  </si>
  <si>
    <t>DiGiCo DMI AES I/O card</t>
  </si>
  <si>
    <t>16 AES3 mono I/O. 2 x 25-way D-type connection.</t>
  </si>
  <si>
    <t>MOD-DMI-DANTE2</t>
  </si>
  <si>
    <t>DiGiCo DMI Dante 64@96 SRC I/O card</t>
  </si>
  <si>
    <t>64ch (48/96kHz) Dante interface with SRC. 2 etherCON, RJ45.</t>
  </si>
  <si>
    <t>MOD-DMI-WAVES</t>
  </si>
  <si>
    <t>DiGiCo DMI Waves I/O card</t>
  </si>
  <si>
    <t>64ch Waves Soundgrid interface. 2 etherCON</t>
  </si>
  <si>
    <t>MOD-DMI-HYDRA2</t>
  </si>
  <si>
    <t>DiGiCo DMI Hydra 2 I/O card</t>
  </si>
  <si>
    <t>56ch 48kHz Calrec Hydra 2 interface. 2 LC optical.</t>
  </si>
  <si>
    <t>MOD-DMI-AMM</t>
  </si>
  <si>
    <t>DiGiCo DMI Automatic mic mixer card</t>
  </si>
  <si>
    <t xml:space="preserve">48ch S-Series / 64ch Quantum &amp; SD-Series automatic microphone mixing processing module. </t>
  </si>
  <si>
    <t>MOD-DMI-ME</t>
  </si>
  <si>
    <t>DiGiCo DMI ME output card</t>
  </si>
  <si>
    <t>40ch ME output module. Provides compatibility with A&amp;H Personal Mixing System. etherCON</t>
  </si>
  <si>
    <t>MOD-DMI-A3232</t>
  </si>
  <si>
    <t>DiGiCo DMI A3232 I/O card</t>
  </si>
  <si>
    <t>64ch A3232 interface. 2 etherCON</t>
  </si>
  <si>
    <t>MOD-DMI-KLANG</t>
  </si>
  <si>
    <t>DiGiCo DMI KLANG processing card</t>
  </si>
  <si>
    <t>KLANG processing module. 64 inputs. 16 Immersive outputs. 2 etherCON, RJ45, USB</t>
  </si>
  <si>
    <t>MOD-DMI-AVB</t>
  </si>
  <si>
    <t>DiGiCo DMI AVB I/O card</t>
  </si>
  <si>
    <t xml:space="preserve">64ch (48/96kHz) AVB interface. 2 x etherCON, USB </t>
  </si>
  <si>
    <t>MOD-DMI-OPTO</t>
  </si>
  <si>
    <t>DiGiCo DMI Optocore I/O card - HMA</t>
  </si>
  <si>
    <t>OB Spec: 128ch at 48kHz or 64ch at 96kHz Optocore interface. HMA expanded beam optic connection.</t>
  </si>
  <si>
    <t>MOD-DMI-OP-NC</t>
  </si>
  <si>
    <t>DiGiCo DMI Optocore I/O card - OpticalCON</t>
  </si>
  <si>
    <t>OB Spec: 128ch at 48kHz or 64ch at 96kHz Optocore interface. Neutrik OpticalCON optic connection.</t>
  </si>
  <si>
    <t>MOD-DMI-OP-ST</t>
  </si>
  <si>
    <t>DiGiCo DMI Optocore I/O card - ST</t>
  </si>
  <si>
    <t>OB Spec: 128ch at 48kHz or 64ch at 96kHz Optocore interface. ST optic connection.</t>
  </si>
  <si>
    <t>MOD-DMI-OPTO-S</t>
  </si>
  <si>
    <t>DiGiCo DMI Optocore I/O card - HMA (Single Mode)</t>
  </si>
  <si>
    <t>MOD-DMI-OP-NCS</t>
  </si>
  <si>
    <t>DiGiCo DMI Optocore I/O card - OpticalCON (Single Mode)</t>
  </si>
  <si>
    <t>MOD-DMI-OP-STS</t>
  </si>
  <si>
    <t>DiGiCo DMI Optocore I/O card - ST (Single Mode)</t>
  </si>
  <si>
    <t>DiGiCo Solutions - Orange Box Bundles</t>
  </si>
  <si>
    <t>X-OB-B1</t>
  </si>
  <si>
    <t xml:space="preserve">DiGiCo Orange Box Bundle 1  </t>
  </si>
  <si>
    <t>Includes 2 Orange Box, 2 DMI MADI BNC cards, 2 DMI Dante cards</t>
  </si>
  <si>
    <t>X-OB-B2</t>
  </si>
  <si>
    <t xml:space="preserve">DiGiCo Orange Box Bundle 2 </t>
  </si>
  <si>
    <t>Includes 2 Orange Box, 2 DMI MADI RJ45 cards, 2 DMI Dante cards</t>
  </si>
  <si>
    <t>X-OB-B1-2</t>
  </si>
  <si>
    <t>DiGiCo Orange Box Bundle 1 v2</t>
  </si>
  <si>
    <t>Includes 2 Orange Box, 2 DMI MADI BNC cards, 2 DMI Dante 2 64@96 cards</t>
  </si>
  <si>
    <t>X-OB-B2-2</t>
  </si>
  <si>
    <t>DiGiCo Orange Box Bundle 2 v2</t>
  </si>
  <si>
    <t>Includes 2 Orange Box, 2 DMI MADI RJ45 cards, 2 DMI Dante 2 64@96 cards</t>
  </si>
  <si>
    <t>X-OB-B3</t>
  </si>
  <si>
    <t>DiGiCo Orange Box Bundle 3</t>
  </si>
  <si>
    <t>Includes Orange Box, DMI MADI BNC card, DMI Klang card</t>
  </si>
  <si>
    <t>X-OB-B4</t>
  </si>
  <si>
    <t>DiGiCo Orange Box Bundle 4</t>
  </si>
  <si>
    <t>Includes Orange Box, DMI Dante 2 64@96 card, DMI Klang card</t>
  </si>
  <si>
    <t>DiGiCo DMI card compatibility</t>
  </si>
  <si>
    <t xml:space="preserve">                              DiGiCo S-Series Distributor Price List </t>
  </si>
  <si>
    <t>Pro User (£)</t>
  </si>
  <si>
    <t>DiGiCo S21 Console</t>
  </si>
  <si>
    <t>X-S21-WS</t>
  </si>
  <si>
    <t>DiGiCo S21 console</t>
  </si>
  <si>
    <t xml:space="preserve">    S21 console - 20+1 faders, 2 DMI slots, USB Audio I/O, 1 PSU, 1 GPIO </t>
  </si>
  <si>
    <t xml:space="preserve">    48 mono or stereo 'Flexi' channels, 16 mono or stereo 'Flexi' output busses</t>
  </si>
  <si>
    <t xml:space="preserve">    2 mono or stereo solo busses, stereo master buss</t>
  </si>
  <si>
    <t xml:space="preserve">    10 x 8 matrix, 10 CG/VCA, 8 FX, 16 x 32 band graphic eq’s, 21 multiband comp</t>
  </si>
  <si>
    <t xml:space="preserve">    Local I/O; 24 x Mic/Line inputs, 12 x Line outputs, 2 x AES I/O mono stream</t>
  </si>
  <si>
    <t xml:space="preserve">    Dimensions; 763(w) x 586(d) x 295(h) mm   Weight; 19Kg</t>
  </si>
  <si>
    <t>DiGiCo S21 System</t>
  </si>
  <si>
    <t>X-S21-DR-C</t>
  </si>
  <si>
    <t>DiGiCo S21 / D-Rack system</t>
  </si>
  <si>
    <t xml:space="preserve">    1 x S21 console - 20+1 faders, 2 DMI slots, USB Audio I/O, 1 PSU, 1 GPIO </t>
  </si>
  <si>
    <t xml:space="preserve">          48 mono or stereo 'Flexi' channels, 16 mono or stereo 'Flexi' output busses</t>
  </si>
  <si>
    <t xml:space="preserve">          2 mono or stereo solo busses, stereo master buss</t>
  </si>
  <si>
    <t xml:space="preserve">          10 x 8 matrix, 10 CG/VCA, 8 FX, 16 x 32 band graphic eq’s, 21 multiband comp</t>
  </si>
  <si>
    <t xml:space="preserve">          Local I/O; 24 x Mic/Line inputs, 12 x Line outputs, 2 x AES I/O mono stream</t>
  </si>
  <si>
    <t xml:space="preserve">    1 x DMI-MADI-C module, etherCON</t>
  </si>
  <si>
    <t xml:space="preserve">    1 x Stage D-Rack, etherCON MADI, 1 PSU - 32 mic/line in / 8 line out</t>
  </si>
  <si>
    <t xml:space="preserve">    1 x Stage D-Rack 19" rack mount brackets (pr)</t>
  </si>
  <si>
    <t>X-S21-D2-C</t>
  </si>
  <si>
    <t>DiGiCo S21 / D2 Rack system - CAT5</t>
  </si>
  <si>
    <t>X-S21-D2-B</t>
  </si>
  <si>
    <t>DiGiCo S21 / D2 Rack system - BNC</t>
  </si>
  <si>
    <t xml:space="preserve">    1 x DMI-MADI-B module, BNC</t>
  </si>
  <si>
    <t xml:space="preserve">    1 x Stage D2 Rack, 2 BNC MADI, 2 PSU - 48 mic/line in / 16 line out</t>
  </si>
  <si>
    <t xml:space="preserve">    1pr 100m BNC Cable</t>
  </si>
  <si>
    <t>X-S21-STAGE48</t>
  </si>
  <si>
    <t>DiGiCo S21 / 3 x A168 Rack system *</t>
  </si>
  <si>
    <t xml:space="preserve">    1 x DMI-A3232 module, 2 etherCON</t>
  </si>
  <si>
    <t xml:space="preserve">    3 x A168 Stage Rack, 2 etherCON, 1 PSU - 16 mic/line in / 8 line out</t>
  </si>
  <si>
    <t>DiGiCo S31 Console</t>
  </si>
  <si>
    <t>X-S31-WS</t>
  </si>
  <si>
    <t>DiGiCo S31 console</t>
  </si>
  <si>
    <t xml:space="preserve">    S31 console - 30+1 faders, 2 DMI slots, USB Audio I/O, 1 PSU, 1 GPIO </t>
  </si>
  <si>
    <t xml:space="preserve">    Dimensions; 1023(w) x 586(d) x 295(h) mm   Weight; 25g</t>
  </si>
  <si>
    <t>DiGiCo S31 System</t>
  </si>
  <si>
    <t>X-S31-DR-C</t>
  </si>
  <si>
    <t>DiGiCo S31 / D-Rack system</t>
  </si>
  <si>
    <t xml:space="preserve">    1 x S31 console - 30+1 faders, 2 DMI slots, USB Audio I/O, 1 PSU, 1 GPIO </t>
  </si>
  <si>
    <t>X-S31-D2-C</t>
  </si>
  <si>
    <t>DiGiCo S31 / D2 Rack system - CAT5</t>
  </si>
  <si>
    <t>X-S31-D2-B</t>
  </si>
  <si>
    <t>DiGiCo S31 / D2 Rack system - BNC</t>
  </si>
  <si>
    <t>X-S31-STAGE48</t>
  </si>
  <si>
    <t>DiGiCo S31 / 3 x A168 Rack system *</t>
  </si>
  <si>
    <t xml:space="preserve">DiGiCo S21 / S31 Surface Options </t>
  </si>
  <si>
    <t>FC-S21</t>
  </si>
  <si>
    <t>DiGiCo S21 surface flight case</t>
  </si>
  <si>
    <t xml:space="preserve">     Dimensions; 846(w) x 467(d) x 866(h) mm   Weight; 46Kg</t>
  </si>
  <si>
    <t>FC-S31</t>
  </si>
  <si>
    <t>DiGiCo S31 surface flight case</t>
  </si>
  <si>
    <t xml:space="preserve">     Dimensions; 1107(w) x 467(d) x 866(h) mm   Weight; 65Kg</t>
  </si>
  <si>
    <t>* Note the STAGE48 Systems are NOT supplied with CAT5 cables.</t>
  </si>
  <si>
    <t>DiGiCo 4REA4 Distributor Price List</t>
  </si>
  <si>
    <t>DiGiCo 4REA Mainframe</t>
  </si>
  <si>
    <t>X-A-4REA4</t>
  </si>
  <si>
    <t>DiGiCo 4REA4 processing engine</t>
  </si>
  <si>
    <t xml:space="preserve">    6U Mainframe - 4 DMI slots, 3 SD-Card slots, 1 x 128128, 4 x 3232, 8 GPIO, 2 PSU</t>
  </si>
  <si>
    <t xml:space="preserve">    128 input channels, 48 output busses, 4 Areas with stereo LR and Solo</t>
  </si>
  <si>
    <t xml:space="preserve">    12 CG/VCA, 16 FX, 48 x 32 band graphic eq’s, 8 Macros, </t>
  </si>
  <si>
    <t xml:space="preserve"> Dimensions; 483(w) x 380(d) x 265(h) mm    </t>
  </si>
  <si>
    <t xml:space="preserve">DiGiCo 4REA Controller options   </t>
  </si>
  <si>
    <t>X-A-CON-1</t>
  </si>
  <si>
    <t>DiGiCo Control 1 controller</t>
  </si>
  <si>
    <t xml:space="preserve">Remote network controller. 1 dual function rotary encoder. LCD Display </t>
  </si>
  <si>
    <t>Wallmounted. Two versions - US (Decora) and EU/UK (MK Elements). TCP/IP &amp; PoE compliant.</t>
  </si>
  <si>
    <t xml:space="preserve">Dimensions; 50(w) x 21(d) x 50(h) mm    </t>
  </si>
  <si>
    <t>X-A-CON-6</t>
  </si>
  <si>
    <t>DiGiCo Control 6 controller</t>
  </si>
  <si>
    <t>Remote network controller. 6 dual function rotary encoder, 6 LCD Displays, 18 backlit softkeys</t>
  </si>
  <si>
    <t>Freestanding or desktop mounted. Powered by 12v 2.1A DC supply or PoE+. TCP/IP &amp; PoE compliant.</t>
  </si>
  <si>
    <t xml:space="preserve">Dimensions; 208(w) x 88(d) x 250(h) mm    </t>
  </si>
  <si>
    <t>X-A-CON-8</t>
  </si>
  <si>
    <t>DiGiCo Control 8 controller</t>
  </si>
  <si>
    <t>Remote network controller. 8 100mm motorised faders, 8 LCD Displays, 23 backlit softkeys</t>
  </si>
  <si>
    <t xml:space="preserve">Dimensions; 315(w) x 88(d) x 332(h) mm    </t>
  </si>
  <si>
    <t>X-A-88-GPIO</t>
  </si>
  <si>
    <t>DiGiCo GPIO interface</t>
  </si>
  <si>
    <t>8x8 GPIO network interface. RJ45 connection. Phoenix connectivity.</t>
  </si>
  <si>
    <t>Freestanding or rack mounted (1U 1/2 width). TCP/IP compliant.</t>
  </si>
  <si>
    <t xml:space="preserve">Dimensions; 43(w) x 195(d) x 171(h) mm    </t>
  </si>
  <si>
    <t>X-A-19RK-KIT</t>
  </si>
  <si>
    <t>DiGiCo GPIO/ASTAR rack mount kit</t>
  </si>
  <si>
    <t>1U Rackmount kit for GPIO and/or ASTAR. Takes two units.</t>
  </si>
  <si>
    <t xml:space="preserve">DiGiCo 4REA I/O options </t>
  </si>
  <si>
    <t>X-A-168</t>
  </si>
  <si>
    <t>DiGiCo A168 stage expander I/O unit</t>
  </si>
  <si>
    <t>Deployable stage box. 1 PSU, 2 x A3232 RJ45, 16 mic/line in, 8 line out</t>
  </si>
  <si>
    <t>Cascade or Redundant cable mode.</t>
  </si>
  <si>
    <t xml:space="preserve">Dimensions; 391(w) x 194(d) x 183(h) mm    </t>
  </si>
  <si>
    <t>X-A-168D</t>
  </si>
  <si>
    <t>DiGiCo A168 Dante stage expander I/O unit</t>
  </si>
  <si>
    <t>Deployable stage box. 1 PSU, 2 x Dante RJ45, 16 mic/line in, 8 line out</t>
  </si>
  <si>
    <t>X-A-168-19RK</t>
  </si>
  <si>
    <t>DiGiCo A168 stage expander rack kit</t>
  </si>
  <si>
    <t>A168 4U rackmount kit</t>
  </si>
  <si>
    <t>X-A-164-W</t>
  </si>
  <si>
    <t>DiGiCo A164 wallmount expander I/O unit</t>
  </si>
  <si>
    <t>Wallmount unit. 1 PSU, 2 x A3232 RJ45, 16 mic/line in, 4 line out</t>
  </si>
  <si>
    <t>IEC or hard-wired mains. Cascade or Redundant cable mode.</t>
  </si>
  <si>
    <t xml:space="preserve">Dimensions; 210(w) x 87(d) x 250(h) mm    </t>
  </si>
  <si>
    <t>X-A-164-W-L</t>
  </si>
  <si>
    <t>DiGiCo A164 wallmount expander I/O unit with LCD</t>
  </si>
  <si>
    <t>Wallmount unit with LCD Display per socket, 1 PSU, 2 x A3232 RJ45, 16 mic/line in, 4 line out</t>
  </si>
  <si>
    <t>X-A-164D-W-L</t>
  </si>
  <si>
    <t>DiGiCo A164 Dante wallmount expander I/O unit with LCD</t>
  </si>
  <si>
    <t>Wallmount unit with LCD Display per socket, 1 PSU, 2 x Dante RJ45, 16 mic/line in, 4 line out</t>
  </si>
  <si>
    <t xml:space="preserve">IEC or hard-wired mains. </t>
  </si>
  <si>
    <t>X-A-STAR</t>
  </si>
  <si>
    <t>DiGiCo ASTAR hub</t>
  </si>
  <si>
    <t>Converts 1 x 128128 format into 4 x 3232 format. 5 RJ45 interfaces.</t>
  </si>
  <si>
    <t xml:space="preserve">DiGiCo 4REA I/O o+152:174ptions </t>
  </si>
  <si>
    <t>Fourier Audio Distributor Price List</t>
  </si>
  <si>
    <t>List Price (£)</t>
  </si>
  <si>
    <t>Fourier Engine</t>
  </si>
  <si>
    <t>X-FA-TE</t>
  </si>
  <si>
    <t xml:space="preserve"> KLANG Distributor Price List</t>
  </si>
  <si>
    <t>Klang Konductor Packages</t>
  </si>
  <si>
    <t>X-KG-KOND-OP</t>
  </si>
  <si>
    <t>KLANG:konductor 128 input Optocore package (HMA)</t>
  </si>
  <si>
    <t>Includes 2 x MOD-DMI-OPTO Optocore DMI cards (HMA connectivity)</t>
  </si>
  <si>
    <t>16 immersive in-ear mixes</t>
  </si>
  <si>
    <t xml:space="preserve">128 inputs </t>
  </si>
  <si>
    <t>Headphone amp with volume control</t>
  </si>
  <si>
    <t>7" touch screen</t>
  </si>
  <si>
    <t>96 kHz | 48 kHz, word clock I/O</t>
  </si>
  <si>
    <t>3 etherCON, RJ45, 2 USB</t>
  </si>
  <si>
    <t xml:space="preserve">2 PSU </t>
  </si>
  <si>
    <t>X-KG-KOND-NC</t>
  </si>
  <si>
    <t>KLANG:konductor 128 input Optocore package (NC)</t>
  </si>
  <si>
    <t>Includes 2 x MOD-DMI-NC Optocore DMI cards (OpticalCON connectivity)</t>
  </si>
  <si>
    <t>X-KG-KOND-ST</t>
  </si>
  <si>
    <t>KLANG:konductor 128 input Optocore package (ST)</t>
  </si>
  <si>
    <t>Includes 2 x MOD-DMI-OPTO Optocore DMI cards (ST connectivity)</t>
  </si>
  <si>
    <t>X-KG-KOND-DAN2</t>
  </si>
  <si>
    <t>KLANG:konductor 128 input Dante package</t>
  </si>
  <si>
    <t>128 inputs</t>
  </si>
  <si>
    <t>X-KG-KOND-MADI</t>
  </si>
  <si>
    <t>KLANG:konductor 128 input MADI package</t>
  </si>
  <si>
    <t>Includes 2 x MOD-DMI-MADI-B MADI BNC DMI cards</t>
  </si>
  <si>
    <t xml:space="preserve">Klang Immersive In-Ear Monitoring Processors </t>
  </si>
  <si>
    <t>X-KG-KOND</t>
  </si>
  <si>
    <t>KLANG:konductor</t>
  </si>
  <si>
    <t>128 inputs (DMI expansion cards required)</t>
  </si>
  <si>
    <t>3 x 64ch DMI expansion slots</t>
  </si>
  <si>
    <t>Dimensions: 3U. 435(w) x 135(h) x 268(d) mm, Front panel (width): 485 mm, Weight: 6.3 kg</t>
  </si>
  <si>
    <t>X-KG-VOKAL</t>
  </si>
  <si>
    <t xml:space="preserve">KLANG:vokal </t>
  </si>
  <si>
    <t xml:space="preserve">    12 immersive in-ear mixes</t>
  </si>
  <si>
    <t xml:space="preserve">    24 Mono or Stereo Inputs per mix</t>
  </si>
  <si>
    <t xml:space="preserve">    MADI BNC I/O. 64ch @48kHz or 32ch @ 96kHz</t>
  </si>
  <si>
    <t xml:space="preserve">1 PSU </t>
  </si>
  <si>
    <t xml:space="preserve">    Dimensions: 1U. 445(w) / 45(h) x 275(d) mm, Front panel (width): 485mm, Weight: 3.6kg </t>
  </si>
  <si>
    <t xml:space="preserve">    16 immersive in-ear mixes</t>
  </si>
  <si>
    <t xml:space="preserve">    64 Inputs</t>
  </si>
  <si>
    <t>96 kHz | 48 kHz</t>
  </si>
  <si>
    <t>2 etherCON, RJ45, USB</t>
  </si>
  <si>
    <t xml:space="preserve">    Only suitable for DiGiCo Consoles with DMI expansion slots and the Orange Box.</t>
  </si>
  <si>
    <t>Klang Processor Hardware Controller</t>
  </si>
  <si>
    <t>X-KG-KONTROL</t>
  </si>
  <si>
    <t>KLANG:kontroller</t>
  </si>
  <si>
    <t xml:space="preserve">    Compatible with all KLANG Immersive In-Ear Mixing Processors</t>
  </si>
  <si>
    <t xml:space="preserve">    Table top or mic stand mounted</t>
  </si>
  <si>
    <t xml:space="preserve">    Hi-Power headphone outputs (3.5mm and 6.3mm) </t>
  </si>
  <si>
    <t xml:space="preserve">    1 etherCON, 2 XLR line level outputs,1 Stereo Aux line level input, USB port </t>
  </si>
  <si>
    <t xml:space="preserve">    96 kHz | 48 kHz</t>
  </si>
  <si>
    <t xml:space="preserve">    PoE powered or DC power supply (included)</t>
  </si>
  <si>
    <t xml:space="preserve">    Dimensions: 279(w) / 57(h) x 170(d) mm,  Weight: 1.1kg </t>
  </si>
  <si>
    <t>X-KG-KONTROL6</t>
  </si>
  <si>
    <t>KLANG:kontroller bundle</t>
  </si>
  <si>
    <t>Includes 6 x Kontrollers.</t>
  </si>
  <si>
    <t xml:space="preserve">Note: Can only be purchased with a Klang Processor </t>
  </si>
  <si>
    <t>Klang Immersive In-Ear Monitoring System</t>
  </si>
  <si>
    <t>X-KG-IPMS</t>
  </si>
  <si>
    <t>KLANG Immersive Personal Monitor System</t>
  </si>
  <si>
    <t>Includes 1 x vokal and 6 x kontrollers.</t>
  </si>
  <si>
    <t>Klang Headphone Amplifier</t>
  </si>
  <si>
    <t>X-KG-QUELLE</t>
  </si>
  <si>
    <t>KLANG:quelle - compact headphone amp, Dante input</t>
  </si>
  <si>
    <t>4x individual stereo headphone outputs </t>
  </si>
  <si>
    <t>High-end converters 44.1–192 kHz | 24 bit</t>
  </si>
  <si>
    <t>Ultra low output impedance</t>
  </si>
  <si>
    <t>Adjustable gain ranges (–12 / 0 / +12 dB)</t>
  </si>
  <si>
    <t>Power over Ethernet &amp; external power supply</t>
  </si>
  <si>
    <t>HT Buy (INR)</t>
  </si>
  <si>
    <t>Customer Price</t>
  </si>
  <si>
    <t>Disc. ()</t>
  </si>
  <si>
    <t>Disc. (%)</t>
  </si>
  <si>
    <t>as spare 15%, but with Q338 set comes with 20% disc.</t>
  </si>
  <si>
    <t>here 15% but when it comes with Q338 set and X-SDRACK-O it comes with 20% disc.</t>
  </si>
  <si>
    <t>with Q225 set disc. Is 15%</t>
  </si>
  <si>
    <t>DiGiCo Quantum 112 Distributor Price List</t>
  </si>
  <si>
    <t>Apr 2026</t>
  </si>
  <si>
    <t>X-Q112-MQ</t>
  </si>
  <si>
    <t>DiGiCo Quantum 112 system - MADI</t>
  </si>
  <si>
    <t xml:space="preserve">    1 x Quantum 112 surface - 12 faders, 2 DMI slots, Dante 64ch I/O, USB Audio 32ch I/O, 4 BNC MADI</t>
  </si>
  <si>
    <t xml:space="preserve">          80 mono input channels, 24 mono output busses,  </t>
  </si>
  <si>
    <t xml:space="preserve">          12 x 8 matrix, 12 CG/VCA, 8 FX, 12 x 32 band graphic eq’s</t>
  </si>
  <si>
    <t xml:space="preserve">          24 Nodal Processors, 20 Mustard Processors, 6 Spice FX </t>
  </si>
  <si>
    <t xml:space="preserve">          Local I/O 16 x Mic/Line inputs, 8 x Line outputs, AES I/O, 2 PSU, 2 GPIO, dust cover, carton</t>
  </si>
  <si>
    <t>X-Q112-DQ</t>
  </si>
  <si>
    <t>DiGiCo Quantum 112 system - DANTE</t>
  </si>
  <si>
    <t>X-Q112-WS</t>
  </si>
  <si>
    <t>DiGiCo Quantum 112 surface</t>
  </si>
  <si>
    <t xml:space="preserve">    Quantum 112 surface - 12 faders, 2 DMI slots, Dante 64ch I/O, USB Audio 32ch I/O, 4 BNC MADI</t>
  </si>
  <si>
    <t xml:space="preserve">    80 mono input channels, 24 mono output busses,  </t>
  </si>
  <si>
    <t xml:space="preserve">    12 x 8 matrix, 12 CG/VCA, 8 FX, 12 x 32 band graphic eq’s</t>
  </si>
  <si>
    <t xml:space="preserve">    24 Nodal Processors, 20 Mustard Processors, 6 Spice FX </t>
  </si>
  <si>
    <t xml:space="preserve">    Local I/O 16 x Mic/Line inputs, 8 x Line outputs, AES I/O, 2 PSU, 2 GPIO, dust cover, carton</t>
  </si>
  <si>
    <r>
      <t xml:space="preserve"> </t>
    </r>
    <r>
      <rPr>
        <sz val="8"/>
        <rFont val="Arial"/>
        <family val="2"/>
      </rPr>
      <t xml:space="preserve">   Dimensions; 440(w) x 575(d) x 325(h) mm  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>Weight; 14.35kg</t>
    </r>
  </si>
  <si>
    <t>MOD-Q1-OP-HMA</t>
  </si>
  <si>
    <t>DiGiCo Quantum 112 Optocore interface (HMA)</t>
  </si>
  <si>
    <t>MOD-Q1-OP-NC</t>
  </si>
  <si>
    <t>DiGiCo Quantum 112 Optocore interface (NC)</t>
  </si>
  <si>
    <t>MOD-Q1-OP-ST</t>
  </si>
  <si>
    <t>DiGiCo Quantum 112 Optocore intercace (ST)</t>
  </si>
  <si>
    <t>FC-Q112</t>
  </si>
  <si>
    <t>DiGiCo Quantum 112 3-piece surface touring flight case</t>
  </si>
  <si>
    <r>
      <rPr>
        <sz val="8"/>
        <rFont val="Arial"/>
        <family val="2"/>
      </rPr>
      <t xml:space="preserve">     Dimensions; 546(w) x 488(d) x 914(h) mm</t>
    </r>
    <r>
      <rPr>
        <sz val="8"/>
        <color indexed="10"/>
        <rFont val="Arial"/>
        <family val="2"/>
      </rPr>
      <t xml:space="preserve">  </t>
    </r>
    <r>
      <rPr>
        <sz val="8"/>
        <rFont val="Arial"/>
        <family val="2"/>
      </rPr>
      <t xml:space="preserve"> Weight; 41.60Kg</t>
    </r>
  </si>
  <si>
    <t>FC-Q112-PELI</t>
  </si>
  <si>
    <t>DiGiCo Quantum 112 custom Peli Air 1637 Case</t>
  </si>
  <si>
    <t xml:space="preserve">     Dimensions; 525(w) x 378(d) x 525(h) mm   Weight; 7.80Kg</t>
  </si>
  <si>
    <t xml:space="preserve">The product codes for Q225 systems no longer exist. Please order as seperates: X-Q225-WS and X-MQ or X-DQ.  </t>
  </si>
  <si>
    <t>A system discount will be applied to the Rack to ensure the System price remains the same.</t>
  </si>
  <si>
    <t>X-Q225-WS-DS</t>
  </si>
  <si>
    <t>DiGiCo Quantum 225 dual screen surface</t>
  </si>
  <si>
    <t xml:space="preserve">    Quantum 225 dual screen surface - 24+1 faders, 2 DMI slots, USB Audio I/O, 4 BNC MADI, 2 PSU, 2 GPIO</t>
  </si>
  <si>
    <t xml:space="preserve">    Dimensions; 1124(w) x 801(d) x 436(h) mm   Weight; 44.64kg</t>
  </si>
  <si>
    <t xml:space="preserve">    Quantum 225 single screen surface - 24+1 faders, 2 DMI slots, USB Audio I/O, 4 BNC MADI, 2 PSU, 2 GPIO</t>
  </si>
  <si>
    <t xml:space="preserve">    Dimensions; 1124(w) x 801(d) x 436(h) mm   Weight; 43.00kg</t>
  </si>
  <si>
    <t>MOD-Q2-OP-HMA</t>
  </si>
  <si>
    <t>MOD-Q2-OP-NC</t>
  </si>
  <si>
    <t>MOD-Q2-OP-ST</t>
  </si>
  <si>
    <t>MOD-Q2-OP-2</t>
  </si>
  <si>
    <t>MOD-Q2-NC-2</t>
  </si>
  <si>
    <t>MOD-Q2-ST-2</t>
  </si>
  <si>
    <t>MOD-Q2-DS-UP</t>
  </si>
  <si>
    <t>DiGiCo Quantum 225 dual screen upgrade</t>
  </si>
  <si>
    <t>Second screen upgrade for surface. Kit includes complete left panel, blanking panel for rear, new PC and instructions</t>
  </si>
  <si>
    <t>MOD-FOURIER-Q2</t>
  </si>
  <si>
    <t>SOFT-Q225T</t>
  </si>
  <si>
    <t>DiGiCo Quantum 225 theatre-specific application software</t>
  </si>
  <si>
    <t xml:space="preserve">Extensive Theatre specific software including - Auto Update, Cue Editor, Matrix nodal delay, Aliases, Players. </t>
  </si>
  <si>
    <t xml:space="preserve">Channels increased from 72 to 96. Busses increased from 36 to 48. Matrix increased from 12x12 to 24x24, </t>
  </si>
  <si>
    <t>Disc. (15%)</t>
  </si>
  <si>
    <t>Disc. (20%)</t>
  </si>
  <si>
    <t>Disc.</t>
  </si>
  <si>
    <t>Jan 2026</t>
  </si>
  <si>
    <t>Fourier Audio transform.engine</t>
  </si>
  <si>
    <t xml:space="preserve">     VST3 plugin host server.</t>
  </si>
  <si>
    <t xml:space="preserve">     2 Dante/ HYPERPORT/ gigaACE/ DX etherCON (primary / secondary). 64ch I/O @ 44.1kHz/48kHz/96kHz.</t>
  </si>
  <si>
    <t xml:space="preserve">     1 etherCON control port. 2 USB (front panel), 4 USB (rear secure bay). 2 PSU. 5 pin din + TCP/IP MIDI.</t>
  </si>
  <si>
    <t xml:space="preserve">     Dimensions: 2U. 433(w) x 89(h) x 385(d) mm, Weight: 5.5 kg</t>
  </si>
  <si>
    <t>X-FA-TG</t>
  </si>
  <si>
    <t>Fourier Audio transform.go</t>
  </si>
  <si>
    <t xml:space="preserve">     2 Dante/ HYPERPORT/ gigaACE/ DX etherCON (primary / secondary). 16ch I/O @ 44.1kHz/48kHz/96kHz.</t>
  </si>
  <si>
    <t xml:space="preserve">     1 etherCON control port. 1 USB (front panel), 2 USB (rear secure bay). 1 PSU. TCP/IP MIDI.</t>
  </si>
  <si>
    <t xml:space="preserve">     Dimensions: 2U. 217(w) x 85(h) x 283(d) mm, Weight: 3.7 kg</t>
  </si>
  <si>
    <t xml:space="preserve">    Parametric EQ for Inputs &amp; Outputs. Channel tone filter</t>
  </si>
  <si>
    <t>Includes 2 x MOD-DMI-DANTE2 Dante® 64@96 DMI cards</t>
  </si>
  <si>
    <t xml:space="preserve">    Dante® etherCON I/O. 64ch @ 48kHz/ 96kHz</t>
  </si>
  <si>
    <t>KLANG:dmi</t>
  </si>
  <si>
    <t>X-KG-ONE-PRO</t>
  </si>
  <si>
    <t>KLANG:one Pro *</t>
  </si>
  <si>
    <t xml:space="preserve">    1 immersive in-ear mix / Dante-MADI converter</t>
  </si>
  <si>
    <t xml:space="preserve">    64 Mono Inputs </t>
  </si>
  <si>
    <t xml:space="preserve">    MADI BNC I/O. 64ch @48kHz/96kHz</t>
  </si>
  <si>
    <t>1 USB-C for configuration via KLANG:app, updates and showfiles</t>
  </si>
  <si>
    <t>1 USB-C for power</t>
  </si>
  <si>
    <t xml:space="preserve">    Dimensions: 106(w) / 29(h) x 121(d) mm, Weight: 0.35kg </t>
  </si>
  <si>
    <t>X-KG-ONE</t>
  </si>
  <si>
    <t>KLANG:one *</t>
  </si>
  <si>
    <t xml:space="preserve">    1 immersive in-ear mix</t>
  </si>
  <si>
    <t>* KLANG:one Pro and KLANG:one are supplied in boxes of 6. Any combination can be ordered.</t>
  </si>
  <si>
    <t xml:space="preserve">    Dante® audio connectivity, dual 'true stereo' ambient mics</t>
  </si>
  <si>
    <t>Dante® | AES67 8 channel input</t>
  </si>
  <si>
    <t>Dimensions: 1U. 120(w) x 45(h) x 190(d) mm, Weight: 0.9 kg</t>
  </si>
  <si>
    <t>Klang Breakout Box</t>
  </si>
  <si>
    <t>X-KG-QUELLE-XDM</t>
  </si>
  <si>
    <t>KLANG:quelle XDM - Analogue &amp; AES Breakout Box - Dante and Madi I/O</t>
  </si>
  <si>
    <t xml:space="preserve">    16x Neutrik XLR outputs</t>
  </si>
  <si>
    <t xml:space="preserve">    Line level analogue balanced outputs: +21dBu, 32 bit High-end converters</t>
  </si>
  <si>
    <t xml:space="preserve">    Switchable to digital stereo AES3 (AES/EBU) output</t>
  </si>
  <si>
    <t xml:space="preserve">    Redundant Dante® IO 16×16 @ 48kHz/96kHz, 250usec</t>
  </si>
  <si>
    <t xml:space="preserve">    MADI BNC IO 64x64ch @ 48kHz / 32x32ch @ 96kHz (HiSpeed frames)</t>
  </si>
  <si>
    <t xml:space="preserve">    Color Display &amp; Push/Rotary Encoder</t>
  </si>
  <si>
    <t xml:space="preserve">    Network remote control &amp; Audio routing</t>
  </si>
  <si>
    <t xml:space="preserve">    Power over Ethernet &amp; 100–240V 50/60Hz built-in PSU</t>
  </si>
  <si>
    <t xml:space="preserve">    Dimensions body: 440(w) x 45(h) x 275(d) mm. Weight: 3.6kg</t>
  </si>
  <si>
    <t>Freight @ 2.5%</t>
  </si>
  <si>
    <t>Custom @ 8.5%</t>
  </si>
  <si>
    <t>Clearance @ 1%</t>
  </si>
  <si>
    <t>Pound considered @ INR 127.5</t>
  </si>
  <si>
    <t>Hi-Tech</t>
  </si>
  <si>
    <t>Margin</t>
  </si>
  <si>
    <t>S.NO.</t>
  </si>
  <si>
    <t>MODEL</t>
  </si>
  <si>
    <t>DESCRIPTION</t>
  </si>
  <si>
    <t>QTY.</t>
  </si>
  <si>
    <t>DISTRIBUTOR UNIT PRICE (POUND)</t>
  </si>
  <si>
    <t>DISTRIBUTOR AMOUNT (POUND)</t>
  </si>
  <si>
    <t>NET BUYING (AFTER DISC.)</t>
  </si>
  <si>
    <t>LP (CP x 2)</t>
  </si>
  <si>
    <t>MRP 
(LP + 18%)</t>
  </si>
  <si>
    <t xml:space="preserve">SD10 with 2#  D2 Rack  </t>
  </si>
  <si>
    <t xml:space="preserve">SD10 with 2#  MQ Rack  </t>
  </si>
  <si>
    <t xml:space="preserve">SD10 with 1#  SD Rack  </t>
  </si>
  <si>
    <t xml:space="preserve">SD12 with 1#  D2 Rack  </t>
  </si>
  <si>
    <t>X-SD12-WS</t>
  </si>
  <si>
    <t xml:space="preserve">SD12 with 2#  D2 Rack  </t>
  </si>
  <si>
    <t xml:space="preserve">SD12 with 1#  SD Rack  </t>
  </si>
  <si>
    <t xml:space="preserve">SD12 with 1#  DQ Rack  </t>
  </si>
  <si>
    <t>S21 Console</t>
  </si>
  <si>
    <t>DMI-A3232 module, 2 etherCON</t>
  </si>
  <si>
    <t>A168 Stage Rack, 2 etherCON, 1 PSU - 16 mic/line in / 8 line out</t>
  </si>
  <si>
    <t>S31 Console</t>
  </si>
  <si>
    <t xml:space="preserve">SD12 with 2#  MQ Rack  </t>
  </si>
  <si>
    <t>LEADS0049 - 100m BNC cable</t>
  </si>
  <si>
    <t>CP (42%)</t>
  </si>
  <si>
    <t>Hi-Tech Margin</t>
  </si>
  <si>
    <t>DS Surface</t>
  </si>
  <si>
    <t>1 MQ rack</t>
  </si>
  <si>
    <t>FC</t>
  </si>
  <si>
    <t>Wave card</t>
  </si>
  <si>
    <t>HT COST (x147)</t>
  </si>
  <si>
    <t>Quantum 338 surface - 
HMA optics with #1 SD Rack</t>
  </si>
  <si>
    <t>Quantum 326 surface - 
HMA optics with #1 SD Rack</t>
  </si>
  <si>
    <t>Insert Picture</t>
  </si>
  <si>
    <t>Quantum 225 Dual Screen System - Optics (with 1 #  Nos of  SD  Rack)</t>
  </si>
  <si>
    <t>Quantum 225 Dual Screen System - MADI (with 2 #  Nos of  MQ Rack)</t>
  </si>
  <si>
    <t>Quantum 225 Dual Screen System - MADI (with 1 #  Nos of  MQ Rack)</t>
  </si>
  <si>
    <t>Quantum 225 Single Screen System - MADI (with 1 #  Nos of  MQ Rack)</t>
  </si>
  <si>
    <t>Quantum 225 Single Screen System - MADI (with 2 #  Nos of  MQ Rack)</t>
  </si>
  <si>
    <t>Quantum 225 Single Screen System - Optics (with 1 #  Nos of  SD  Rack)</t>
  </si>
  <si>
    <t>Quantum 112 surface Only</t>
  </si>
  <si>
    <t>Quantum 112 System - MADI (with 1 #  Nos of  MQ Rack)</t>
  </si>
  <si>
    <t>Quantum 112 System - Optics (with 1 #  Nos of  SD  Rack)</t>
  </si>
  <si>
    <t>Quantum 852 surface - 
HMA optics with #1 SD Rack</t>
  </si>
  <si>
    <t>Quantum 112 
Optic Kit</t>
  </si>
  <si>
    <t>DISC. 
OFFERED</t>
  </si>
  <si>
    <t>25% Disc..</t>
  </si>
  <si>
    <r>
      <t xml:space="preserve">Discount already applied
</t>
    </r>
    <r>
      <rPr>
        <b/>
        <sz val="11"/>
        <color theme="1"/>
        <rFont val="Ariel"/>
      </rPr>
      <t>25%</t>
    </r>
    <r>
      <rPr>
        <sz val="11"/>
        <color theme="1"/>
        <rFont val="Ariel"/>
      </rPr>
      <t xml:space="preserve"> on Surface &amp; </t>
    </r>
    <r>
      <rPr>
        <b/>
        <sz val="11"/>
        <color theme="1"/>
        <rFont val="Ariel"/>
      </rPr>
      <t>15%</t>
    </r>
    <r>
      <rPr>
        <sz val="11"/>
        <color theme="1"/>
        <rFont val="Ariel"/>
      </rPr>
      <t xml:space="preserve"> on rest</t>
    </r>
  </si>
  <si>
    <r>
      <t xml:space="preserve">Discount already applied
</t>
    </r>
    <r>
      <rPr>
        <b/>
        <sz val="11"/>
        <color theme="1"/>
        <rFont val="Ariel"/>
      </rPr>
      <t>25%</t>
    </r>
    <r>
      <rPr>
        <sz val="11"/>
        <color theme="1"/>
        <rFont val="Ariel"/>
      </rPr>
      <t xml:space="preserve"> on Surface, 
</t>
    </r>
    <r>
      <rPr>
        <b/>
        <sz val="11"/>
        <color theme="1"/>
        <rFont val="Ariel"/>
      </rPr>
      <t>15%</t>
    </r>
    <r>
      <rPr>
        <sz val="11"/>
        <color theme="1"/>
        <rFont val="Ariel"/>
      </rPr>
      <t xml:space="preserve"> on Q225 elements and SD rack cards &amp; 
</t>
    </r>
    <r>
      <rPr>
        <b/>
        <sz val="11"/>
        <color theme="1"/>
        <rFont val="Ariel"/>
      </rPr>
      <t>20%</t>
    </r>
    <r>
      <rPr>
        <sz val="11"/>
        <color theme="1"/>
        <rFont val="Ariel"/>
      </rPr>
      <t xml:space="preserve"> on SD Rack and drum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</si>
</sst>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 &quot;₹&quot;\ * #,##0.00_ ;_ &quot;₹&quot;\ * \-#,##0.00_ ;_ &quot;₹&quot;\ * &quot;-&quot;??_ ;_ @_ "/>
    <numFmt numFmtId="164" formatCode="_-* #,##0.00_-;\-* #,##0.00_-;_-* &quot;-&quot;??_-;_-@_-"/>
    <numFmt numFmtId="165" formatCode="[$$-409]#,##0"/>
    <numFmt numFmtId="166" formatCode="&quot;£&quot;#,##0.00"/>
    <numFmt numFmtId="167" formatCode="_-[$£-809]* #,##0.00_-;\-[$£-809]* #,##0.00_-;_-[$£-809]* &quot;-&quot;??_-;_-@_-"/>
    <numFmt numFmtId="168" formatCode="_-* #,##0.00_-;\-* #,##0.00_-;_-* &quot;-&quot;??_-;_-@"/>
    <numFmt numFmtId="169" formatCode="_([$INR]\ * #,##0.00_);_([$INR]\ * \(#,##0.00\);_([$INR]\ * &quot;-&quot;??_);_(@_)"/>
    <numFmt numFmtId="170" formatCode="&quot;*&quot;0"/>
    <numFmt numFmtId="171" formatCode="&quot;*&quot;0.00"/>
    <numFmt numFmtId="172" formatCode="_ [$INR]\ * #,##0.00_ ;_ [$INR]\ * \-#,##0.00_ ;_ [$INR]\ * &quot;-&quot;??_ ;_ @_ "/>
  </numFmts>
  <fonts count="46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0"/>
      <color indexed="10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b/>
      <sz val="10"/>
      <name val="Gill Sans MT Pro Book"/>
      <family val="2"/>
    </font>
    <font>
      <sz val="10"/>
      <name val="Gill Sans MT Pro Book"/>
      <family val="2"/>
    </font>
    <font>
      <sz val="18"/>
      <name val="Arial"/>
      <family val="2"/>
    </font>
    <font>
      <sz val="10"/>
      <color indexed="10"/>
      <name val="Arial"/>
      <family val="2"/>
    </font>
    <font>
      <b/>
      <sz val="10"/>
      <color rgb="FFFF0000"/>
      <name val="Arial"/>
      <family val="2"/>
    </font>
    <font>
      <b/>
      <sz val="8"/>
      <color indexed="9"/>
      <name val="Arial"/>
      <family val="2"/>
    </font>
    <font>
      <b/>
      <sz val="8"/>
      <color indexed="10"/>
      <name val="Arial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sz val="8"/>
      <color rgb="FFFF0000"/>
      <name val="Arial"/>
      <family val="2"/>
    </font>
    <font>
      <sz val="8"/>
      <color indexed="10"/>
      <name val="Arial"/>
      <family val="2"/>
    </font>
    <font>
      <b/>
      <sz val="10"/>
      <color theme="0"/>
      <name val="Arial"/>
      <family val="2"/>
    </font>
    <font>
      <b/>
      <sz val="10"/>
      <color indexed="10"/>
      <name val="Gill Sans MT Pro Book"/>
      <family val="2"/>
    </font>
    <font>
      <sz val="8"/>
      <name val="Gill Sans MT Pro Book"/>
      <family val="2"/>
    </font>
    <font>
      <b/>
      <sz val="10"/>
      <color indexed="9"/>
      <name val="Gill Sans MT Pro Book"/>
      <family val="2"/>
    </font>
    <font>
      <b/>
      <sz val="10"/>
      <name val="Gill Sans MT"/>
      <family val="2"/>
    </font>
    <font>
      <b/>
      <sz val="8"/>
      <color indexed="8"/>
      <name val="Arial"/>
      <family val="2"/>
    </font>
    <font>
      <sz val="8"/>
      <name val="Gill Sans MT Pro Book"/>
    </font>
    <font>
      <vertAlign val="superscript"/>
      <sz val="8"/>
      <name val="Arial"/>
      <family val="2"/>
    </font>
    <font>
      <b/>
      <sz val="8"/>
      <name val="Gill Sans MT Pro Book"/>
    </font>
    <font>
      <sz val="11"/>
      <name val="Calibri"/>
      <family val="2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ptos"/>
      <family val="2"/>
    </font>
    <font>
      <sz val="11"/>
      <name val="Aptos"/>
      <family val="2"/>
    </font>
    <font>
      <b/>
      <sz val="10"/>
      <color theme="2"/>
      <name val="Ariel"/>
    </font>
    <font>
      <sz val="11"/>
      <color theme="1"/>
      <name val="Ariel"/>
    </font>
    <font>
      <b/>
      <sz val="11"/>
      <color theme="1"/>
      <name val="Ariel"/>
    </font>
    <font>
      <b/>
      <sz val="12"/>
      <color theme="1"/>
      <name val="Ariel"/>
    </font>
    <font>
      <sz val="12"/>
      <color theme="1"/>
      <name val="Arie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3" fontId="2" fillId="0" borderId="0"/>
    <xf numFmtId="44" fontId="35" fillId="0" borderId="0" applyFont="0" applyFill="0" applyBorder="0" applyAlignment="0" applyProtection="0"/>
    <xf numFmtId="0" fontId="2" fillId="0" borderId="0"/>
  </cellStyleXfs>
  <cellXfs count="327">
    <xf numFmtId="0" fontId="0" fillId="0" borderId="0" xfId="0"/>
    <xf numFmtId="0" fontId="1" fillId="0" borderId="0" xfId="1"/>
    <xf numFmtId="164" fontId="0" fillId="0" borderId="0" xfId="2" applyFont="1"/>
    <xf numFmtId="0" fontId="2" fillId="0" borderId="0" xfId="1" applyFont="1"/>
    <xf numFmtId="164" fontId="2" fillId="0" borderId="0" xfId="2" applyFont="1"/>
    <xf numFmtId="0" fontId="3" fillId="0" borderId="0" xfId="1" applyFont="1"/>
    <xf numFmtId="0" fontId="2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4" fillId="0" borderId="0" xfId="1" applyFont="1"/>
    <xf numFmtId="0" fontId="5" fillId="0" borderId="0" xfId="1" applyFont="1"/>
    <xf numFmtId="164" fontId="5" fillId="0" borderId="0" xfId="2" applyFont="1" applyAlignment="1"/>
    <xf numFmtId="0" fontId="6" fillId="0" borderId="0" xfId="1" applyFont="1"/>
    <xf numFmtId="164" fontId="6" fillId="0" borderId="0" xfId="2" applyFont="1" applyFill="1"/>
    <xf numFmtId="164" fontId="4" fillId="0" borderId="0" xfId="2" applyFont="1" applyFill="1" applyBorder="1" applyAlignment="1">
      <alignment horizontal="right"/>
    </xf>
    <xf numFmtId="0" fontId="4" fillId="0" borderId="0" xfId="1" applyFont="1" applyAlignment="1">
      <alignment horizontal="center"/>
    </xf>
    <xf numFmtId="0" fontId="4" fillId="2" borderId="0" xfId="1" applyFont="1" applyFill="1"/>
    <xf numFmtId="164" fontId="4" fillId="2" borderId="0" xfId="2" applyFont="1" applyFill="1" applyBorder="1" applyAlignment="1">
      <alignment horizontal="right"/>
    </xf>
    <xf numFmtId="164" fontId="2" fillId="0" borderId="0" xfId="2" applyFont="1" applyAlignment="1">
      <alignment horizontal="right"/>
    </xf>
    <xf numFmtId="0" fontId="7" fillId="3" borderId="0" xfId="1" applyFont="1" applyFill="1"/>
    <xf numFmtId="164" fontId="8" fillId="3" borderId="0" xfId="2" applyFont="1" applyFill="1"/>
    <xf numFmtId="0" fontId="2" fillId="4" borderId="0" xfId="1" applyFont="1" applyFill="1"/>
    <xf numFmtId="164" fontId="7" fillId="3" borderId="0" xfId="2" applyFont="1" applyFill="1" applyBorder="1" applyAlignment="1">
      <alignment horizontal="right"/>
    </xf>
    <xf numFmtId="164" fontId="7" fillId="3" borderId="0" xfId="2" applyFont="1" applyFill="1" applyBorder="1" applyAlignment="1">
      <alignment horizontal="center"/>
    </xf>
    <xf numFmtId="164" fontId="2" fillId="0" borderId="0" xfId="2" applyFont="1" applyFill="1"/>
    <xf numFmtId="164" fontId="2" fillId="0" borderId="0" xfId="2" applyFont="1" applyFill="1" applyAlignment="1">
      <alignment horizontal="right"/>
    </xf>
    <xf numFmtId="164" fontId="4" fillId="2" borderId="0" xfId="2" applyFont="1" applyFill="1" applyBorder="1" applyAlignment="1"/>
    <xf numFmtId="164" fontId="4" fillId="0" borderId="0" xfId="2" applyFont="1" applyAlignment="1">
      <alignment horizontal="right"/>
    </xf>
    <xf numFmtId="0" fontId="9" fillId="0" borderId="0" xfId="1" applyFont="1"/>
    <xf numFmtId="0" fontId="5" fillId="2" borderId="0" xfId="1" applyFont="1" applyFill="1" applyAlignment="1">
      <alignment horizontal="left"/>
    </xf>
    <xf numFmtId="164" fontId="2" fillId="2" borderId="0" xfId="2" applyFont="1" applyFill="1"/>
    <xf numFmtId="164" fontId="4" fillId="0" borderId="0" xfId="2" applyFont="1" applyFill="1" applyAlignment="1">
      <alignment horizontal="right"/>
    </xf>
    <xf numFmtId="0" fontId="5" fillId="2" borderId="0" xfId="1" applyFont="1" applyFill="1"/>
    <xf numFmtId="164" fontId="4" fillId="2" borderId="0" xfId="2" applyFont="1" applyFill="1" applyBorder="1" applyAlignment="1">
      <alignment horizontal="center"/>
    </xf>
    <xf numFmtId="0" fontId="10" fillId="3" borderId="0" xfId="1" applyFont="1" applyFill="1"/>
    <xf numFmtId="164" fontId="4" fillId="3" borderId="0" xfId="2" applyFont="1" applyFill="1" applyBorder="1" applyAlignment="1">
      <alignment horizontal="center"/>
    </xf>
    <xf numFmtId="164" fontId="2" fillId="4" borderId="0" xfId="2" applyFont="1" applyFill="1"/>
    <xf numFmtId="0" fontId="7" fillId="2" borderId="0" xfId="1" applyFont="1" applyFill="1"/>
    <xf numFmtId="0" fontId="10" fillId="2" borderId="0" xfId="1" applyFont="1" applyFill="1"/>
    <xf numFmtId="0" fontId="5" fillId="0" borderId="0" xfId="1" applyFont="1" applyAlignment="1">
      <alignment wrapText="1"/>
    </xf>
    <xf numFmtId="164" fontId="4" fillId="0" borderId="0" xfId="2" applyFont="1" applyFill="1" applyBorder="1" applyAlignment="1">
      <alignment horizontal="center"/>
    </xf>
    <xf numFmtId="0" fontId="5" fillId="2" borderId="0" xfId="1" applyFont="1" applyFill="1" applyAlignment="1">
      <alignment horizontal="left" indent="1"/>
    </xf>
    <xf numFmtId="0" fontId="2" fillId="2" borderId="0" xfId="1" applyFont="1" applyFill="1"/>
    <xf numFmtId="0" fontId="11" fillId="2" borderId="0" xfId="1" applyFont="1" applyFill="1" applyAlignment="1">
      <alignment horizontal="left"/>
    </xf>
    <xf numFmtId="0" fontId="11" fillId="0" borderId="0" xfId="1" applyFont="1"/>
    <xf numFmtId="164" fontId="9" fillId="0" borderId="0" xfId="2" applyFont="1" applyFill="1" applyBorder="1" applyAlignment="1">
      <alignment horizontal="right"/>
    </xf>
    <xf numFmtId="164" fontId="9" fillId="2" borderId="0" xfId="2" applyFont="1" applyFill="1" applyBorder="1" applyAlignment="1">
      <alignment horizontal="right"/>
    </xf>
    <xf numFmtId="164" fontId="2" fillId="0" borderId="0" xfId="2" applyFont="1" applyAlignment="1">
      <alignment horizontal="center"/>
    </xf>
    <xf numFmtId="164" fontId="12" fillId="0" borderId="0" xfId="2" applyFont="1" applyFill="1" applyBorder="1" applyAlignment="1">
      <alignment horizontal="center"/>
    </xf>
    <xf numFmtId="0" fontId="12" fillId="0" borderId="0" xfId="1" applyFont="1"/>
    <xf numFmtId="0" fontId="13" fillId="2" borderId="0" xfId="1" applyFont="1" applyFill="1"/>
    <xf numFmtId="164" fontId="13" fillId="2" borderId="0" xfId="2" applyFont="1" applyFill="1"/>
    <xf numFmtId="0" fontId="4" fillId="2" borderId="0" xfId="1" applyFont="1" applyFill="1" applyAlignment="1">
      <alignment horizontal="left"/>
    </xf>
    <xf numFmtId="0" fontId="14" fillId="0" borderId="0" xfId="1" applyFont="1"/>
    <xf numFmtId="164" fontId="14" fillId="0" borderId="0" xfId="2" applyFont="1"/>
    <xf numFmtId="164" fontId="4" fillId="2" borderId="0" xfId="2" applyFont="1" applyFill="1"/>
    <xf numFmtId="165" fontId="4" fillId="0" borderId="0" xfId="2" applyNumberFormat="1" applyFont="1" applyFill="1" applyBorder="1" applyAlignment="1">
      <alignment horizontal="right"/>
    </xf>
    <xf numFmtId="166" fontId="4" fillId="0" borderId="0" xfId="2" applyNumberFormat="1" applyFont="1" applyFill="1" applyBorder="1" applyAlignment="1">
      <alignment horizontal="right"/>
    </xf>
    <xf numFmtId="0" fontId="15" fillId="2" borderId="0" xfId="1" applyFont="1" applyFill="1"/>
    <xf numFmtId="0" fontId="7" fillId="3" borderId="0" xfId="1" applyFont="1" applyFill="1" applyAlignment="1">
      <alignment horizontal="left"/>
    </xf>
    <xf numFmtId="164" fontId="4" fillId="0" borderId="0" xfId="2" applyFont="1"/>
    <xf numFmtId="164" fontId="0" fillId="0" borderId="0" xfId="2" applyFont="1" applyAlignment="1">
      <alignment horizontal="right"/>
    </xf>
    <xf numFmtId="166" fontId="2" fillId="0" borderId="0" xfId="2" applyNumberFormat="1" applyFont="1" applyFill="1" applyAlignment="1">
      <alignment horizontal="right"/>
    </xf>
    <xf numFmtId="165" fontId="2" fillId="0" borderId="0" xfId="2" applyNumberFormat="1" applyFont="1" applyFill="1" applyAlignment="1">
      <alignment horizontal="right"/>
    </xf>
    <xf numFmtId="0" fontId="2" fillId="0" borderId="0" xfId="2" applyNumberFormat="1" applyFont="1" applyFill="1" applyAlignment="1">
      <alignment horizontal="right"/>
    </xf>
    <xf numFmtId="165" fontId="2" fillId="2" borderId="0" xfId="2" applyNumberFormat="1" applyFont="1" applyFill="1" applyAlignment="1">
      <alignment horizontal="right"/>
    </xf>
    <xf numFmtId="166" fontId="2" fillId="2" borderId="0" xfId="2" applyNumberFormat="1" applyFont="1" applyFill="1" applyAlignment="1">
      <alignment horizontal="right"/>
    </xf>
    <xf numFmtId="165" fontId="4" fillId="2" borderId="0" xfId="2" applyNumberFormat="1" applyFont="1" applyFill="1" applyBorder="1" applyAlignment="1">
      <alignment horizontal="right"/>
    </xf>
    <xf numFmtId="166" fontId="4" fillId="2" borderId="0" xfId="2" applyNumberFormat="1" applyFont="1" applyFill="1" applyBorder="1" applyAlignment="1">
      <alignment horizontal="right"/>
    </xf>
    <xf numFmtId="164" fontId="4" fillId="3" borderId="0" xfId="2" applyFont="1" applyFill="1" applyAlignment="1">
      <alignment horizontal="right"/>
    </xf>
    <xf numFmtId="0" fontId="7" fillId="0" borderId="0" xfId="1" applyFont="1" applyAlignment="1">
      <alignment horizontal="left"/>
    </xf>
    <xf numFmtId="0" fontId="17" fillId="0" borderId="0" xfId="1" applyFont="1" applyAlignment="1">
      <alignment horizontal="left" indent="1"/>
    </xf>
    <xf numFmtId="164" fontId="7" fillId="0" borderId="0" xfId="2" applyFont="1" applyFill="1" applyBorder="1" applyAlignment="1">
      <alignment horizontal="center"/>
    </xf>
    <xf numFmtId="0" fontId="7" fillId="0" borderId="0" xfId="1" applyFont="1"/>
    <xf numFmtId="0" fontId="5" fillId="0" borderId="0" xfId="1" applyFont="1" applyAlignment="1">
      <alignment horizontal="left" indent="1"/>
    </xf>
    <xf numFmtId="164" fontId="4" fillId="2" borderId="0" xfId="2" applyFont="1" applyFill="1" applyAlignment="1">
      <alignment horizontal="center"/>
    </xf>
    <xf numFmtId="0" fontId="13" fillId="0" borderId="0" xfId="1" applyFont="1"/>
    <xf numFmtId="0" fontId="18" fillId="0" borderId="0" xfId="1" applyFont="1"/>
    <xf numFmtId="0" fontId="8" fillId="3" borderId="0" xfId="1" applyFont="1" applyFill="1"/>
    <xf numFmtId="164" fontId="2" fillId="2" borderId="0" xfId="2" applyFont="1" applyFill="1" applyAlignment="1">
      <alignment horizontal="right"/>
    </xf>
    <xf numFmtId="165" fontId="4" fillId="0" borderId="0" xfId="2" applyNumberFormat="1" applyFont="1" applyAlignment="1">
      <alignment horizontal="right"/>
    </xf>
    <xf numFmtId="0" fontId="16" fillId="0" borderId="0" xfId="1" applyFont="1"/>
    <xf numFmtId="165" fontId="16" fillId="0" borderId="0" xfId="2" applyNumberFormat="1" applyFont="1" applyAlignment="1">
      <alignment horizontal="right"/>
    </xf>
    <xf numFmtId="0" fontId="19" fillId="0" borderId="0" xfId="1" applyFont="1"/>
    <xf numFmtId="0" fontId="5" fillId="2" borderId="0" xfId="1" applyFont="1" applyFill="1" applyAlignment="1">
      <alignment horizontal="left" wrapText="1"/>
    </xf>
    <xf numFmtId="164" fontId="7" fillId="0" borderId="0" xfId="2" applyFont="1" applyFill="1"/>
    <xf numFmtId="164" fontId="4" fillId="0" borderId="0" xfId="2" applyFont="1" applyFill="1"/>
    <xf numFmtId="166" fontId="4" fillId="0" borderId="0" xfId="2" applyNumberFormat="1" applyFont="1"/>
    <xf numFmtId="0" fontId="20" fillId="2" borderId="0" xfId="1" applyFont="1" applyFill="1" applyAlignment="1">
      <alignment wrapText="1"/>
    </xf>
    <xf numFmtId="0" fontId="21" fillId="2" borderId="0" xfId="1" applyFont="1" applyFill="1" applyAlignment="1">
      <alignment horizontal="left" indent="1"/>
    </xf>
    <xf numFmtId="0" fontId="22" fillId="2" borderId="0" xfId="1" applyFont="1" applyFill="1" applyAlignment="1">
      <alignment wrapText="1"/>
    </xf>
    <xf numFmtId="0" fontId="4" fillId="3" borderId="0" xfId="1" applyFont="1" applyFill="1"/>
    <xf numFmtId="0" fontId="24" fillId="2" borderId="0" xfId="1" applyFont="1" applyFill="1"/>
    <xf numFmtId="0" fontId="25" fillId="2" borderId="0" xfId="1" applyFont="1" applyFill="1" applyAlignment="1">
      <alignment horizontal="left"/>
    </xf>
    <xf numFmtId="164" fontId="12" fillId="2" borderId="0" xfId="2" applyFont="1" applyFill="1" applyBorder="1" applyAlignment="1">
      <alignment horizontal="right"/>
    </xf>
    <xf numFmtId="0" fontId="26" fillId="2" borderId="0" xfId="1" applyFont="1" applyFill="1"/>
    <xf numFmtId="164" fontId="26" fillId="2" borderId="0" xfId="2" applyFont="1" applyFill="1" applyBorder="1" applyAlignment="1">
      <alignment horizontal="right"/>
    </xf>
    <xf numFmtId="0" fontId="1" fillId="2" borderId="0" xfId="1" applyFill="1"/>
    <xf numFmtId="164" fontId="0" fillId="2" borderId="0" xfId="2" applyFont="1" applyFill="1" applyAlignment="1">
      <alignment horizontal="right"/>
    </xf>
    <xf numFmtId="0" fontId="4" fillId="0" borderId="0" xfId="1" applyFont="1" applyAlignment="1">
      <alignment horizontal="left"/>
    </xf>
    <xf numFmtId="3" fontId="4" fillId="0" borderId="0" xfId="3" applyFont="1" applyAlignment="1">
      <alignment horizontal="left"/>
    </xf>
    <xf numFmtId="3" fontId="27" fillId="0" borderId="0" xfId="3" applyFont="1" applyAlignment="1">
      <alignment horizontal="left"/>
    </xf>
    <xf numFmtId="0" fontId="12" fillId="2" borderId="0" xfId="1" applyFont="1" applyFill="1"/>
    <xf numFmtId="0" fontId="2" fillId="0" borderId="0" xfId="1" applyFont="1" applyAlignment="1">
      <alignment horizontal="left"/>
    </xf>
    <xf numFmtId="0" fontId="4" fillId="2" borderId="0" xfId="1" applyFont="1" applyFill="1" applyAlignment="1">
      <alignment horizontal="center"/>
    </xf>
    <xf numFmtId="0" fontId="2" fillId="0" borderId="0" xfId="1" applyFont="1" applyAlignment="1">
      <alignment wrapText="1"/>
    </xf>
    <xf numFmtId="166" fontId="4" fillId="2" borderId="0" xfId="2" applyNumberFormat="1" applyFont="1" applyFill="1" applyBorder="1" applyAlignment="1">
      <alignment horizontal="center"/>
    </xf>
    <xf numFmtId="0" fontId="5" fillId="2" borderId="0" xfId="1" applyFont="1" applyFill="1" applyAlignment="1">
      <alignment wrapText="1"/>
    </xf>
    <xf numFmtId="166" fontId="4" fillId="0" borderId="0" xfId="2" applyNumberFormat="1" applyFont="1" applyAlignment="1">
      <alignment horizontal="right"/>
    </xf>
    <xf numFmtId="164" fontId="4" fillId="0" borderId="0" xfId="2" applyFont="1" applyFill="1" applyBorder="1" applyAlignment="1"/>
    <xf numFmtId="0" fontId="5" fillId="3" borderId="0" xfId="1" applyFont="1" applyFill="1"/>
    <xf numFmtId="0" fontId="4" fillId="3" borderId="0" xfId="2" applyNumberFormat="1" applyFont="1" applyFill="1" applyBorder="1" applyAlignment="1">
      <alignment horizontal="center"/>
    </xf>
    <xf numFmtId="0" fontId="4" fillId="2" borderId="0" xfId="2" applyNumberFormat="1" applyFont="1" applyFill="1" applyBorder="1" applyAlignment="1">
      <alignment horizontal="center"/>
    </xf>
    <xf numFmtId="164" fontId="7" fillId="0" borderId="0" xfId="2" applyFont="1" applyFill="1" applyBorder="1" applyAlignment="1">
      <alignment horizontal="right"/>
    </xf>
    <xf numFmtId="0" fontId="28" fillId="0" borderId="0" xfId="1" applyFont="1"/>
    <xf numFmtId="4" fontId="4" fillId="0" borderId="0" xfId="2" applyNumberFormat="1" applyFont="1" applyAlignment="1">
      <alignment horizontal="right"/>
    </xf>
    <xf numFmtId="0" fontId="29" fillId="0" borderId="0" xfId="1" applyFont="1"/>
    <xf numFmtId="0" fontId="2" fillId="3" borderId="0" xfId="1" applyFont="1" applyFill="1"/>
    <xf numFmtId="0" fontId="4" fillId="0" borderId="0" xfId="1" applyFont="1" applyAlignment="1">
      <alignment wrapText="1"/>
    </xf>
    <xf numFmtId="164" fontId="5" fillId="2" borderId="0" xfId="2" applyFont="1" applyFill="1" applyBorder="1" applyAlignment="1"/>
    <xf numFmtId="164" fontId="5" fillId="0" borderId="0" xfId="2" applyFont="1"/>
    <xf numFmtId="166" fontId="4" fillId="0" borderId="0" xfId="1" applyNumberFormat="1" applyFont="1"/>
    <xf numFmtId="164" fontId="8" fillId="0" borderId="0" xfId="2" applyFont="1" applyFill="1"/>
    <xf numFmtId="0" fontId="24" fillId="0" borderId="0" xfId="1" applyFont="1"/>
    <xf numFmtId="0" fontId="25" fillId="2" borderId="0" xfId="1" applyFont="1" applyFill="1" applyAlignment="1">
      <alignment horizontal="left" indent="1"/>
    </xf>
    <xf numFmtId="164" fontId="4" fillId="0" borderId="0" xfId="2" applyFont="1" applyFill="1" applyAlignment="1"/>
    <xf numFmtId="164" fontId="6" fillId="0" borderId="0" xfId="2" applyFont="1"/>
    <xf numFmtId="165" fontId="2" fillId="0" borderId="0" xfId="2" applyNumberFormat="1" applyFont="1" applyAlignment="1">
      <alignment horizontal="right"/>
    </xf>
    <xf numFmtId="164" fontId="2" fillId="4" borderId="0" xfId="2" applyFont="1" applyFill="1" applyAlignment="1">
      <alignment horizontal="right"/>
    </xf>
    <xf numFmtId="0" fontId="11" fillId="2" borderId="0" xfId="1" applyFont="1" applyFill="1"/>
    <xf numFmtId="164" fontId="4" fillId="0" borderId="0" xfId="2" applyFont="1" applyAlignment="1">
      <alignment horizontal="center"/>
    </xf>
    <xf numFmtId="166" fontId="2" fillId="0" borderId="0" xfId="2" applyNumberFormat="1" applyFont="1" applyAlignment="1">
      <alignment horizontal="right"/>
    </xf>
    <xf numFmtId="0" fontId="7" fillId="2" borderId="0" xfId="1" applyFont="1" applyFill="1" applyAlignment="1">
      <alignment horizontal="left"/>
    </xf>
    <xf numFmtId="0" fontId="31" fillId="2" borderId="0" xfId="1" applyFont="1" applyFill="1" applyAlignment="1">
      <alignment horizontal="left"/>
    </xf>
    <xf numFmtId="167" fontId="2" fillId="0" borderId="0" xfId="2" applyNumberFormat="1" applyFont="1"/>
    <xf numFmtId="167" fontId="6" fillId="0" borderId="0" xfId="2" applyNumberFormat="1" applyFont="1" applyFill="1"/>
    <xf numFmtId="167" fontId="4" fillId="0" borderId="0" xfId="2" applyNumberFormat="1" applyFont="1" applyFill="1" applyBorder="1" applyAlignment="1">
      <alignment horizontal="right"/>
    </xf>
    <xf numFmtId="167" fontId="2" fillId="0" borderId="0" xfId="2" applyNumberFormat="1" applyFont="1" applyAlignment="1">
      <alignment horizontal="right"/>
    </xf>
    <xf numFmtId="167" fontId="7" fillId="3" borderId="0" xfId="2" applyNumberFormat="1" applyFont="1" applyFill="1" applyBorder="1" applyAlignment="1">
      <alignment horizontal="center"/>
    </xf>
    <xf numFmtId="167" fontId="2" fillId="0" borderId="0" xfId="2" applyNumberFormat="1" applyFont="1" applyFill="1" applyAlignment="1">
      <alignment horizontal="right"/>
    </xf>
    <xf numFmtId="167" fontId="4" fillId="0" borderId="0" xfId="2" applyNumberFormat="1" applyFont="1" applyAlignment="1">
      <alignment horizontal="right"/>
    </xf>
    <xf numFmtId="167" fontId="4" fillId="0" borderId="0" xfId="2" applyNumberFormat="1" applyFont="1" applyFill="1" applyAlignment="1">
      <alignment horizontal="right"/>
    </xf>
    <xf numFmtId="167" fontId="2" fillId="2" borderId="0" xfId="2" applyNumberFormat="1" applyFont="1" applyFill="1"/>
    <xf numFmtId="167" fontId="4" fillId="2" borderId="0" xfId="2" applyNumberFormat="1" applyFont="1" applyFill="1" applyBorder="1" applyAlignment="1">
      <alignment horizontal="right"/>
    </xf>
    <xf numFmtId="167" fontId="2" fillId="0" borderId="0" xfId="2" applyNumberFormat="1" applyFont="1" applyAlignment="1">
      <alignment horizontal="center"/>
    </xf>
    <xf numFmtId="167" fontId="12" fillId="0" borderId="0" xfId="2" applyNumberFormat="1" applyFont="1" applyFill="1" applyAlignment="1">
      <alignment horizontal="right"/>
    </xf>
    <xf numFmtId="167" fontId="0" fillId="0" borderId="0" xfId="2" applyNumberFormat="1" applyFont="1"/>
    <xf numFmtId="167" fontId="5" fillId="0" borderId="0" xfId="2" applyNumberFormat="1" applyFont="1" applyAlignment="1"/>
    <xf numFmtId="167" fontId="7" fillId="3" borderId="0" xfId="2" applyNumberFormat="1" applyFont="1" applyFill="1" applyBorder="1" applyAlignment="1">
      <alignment horizontal="right"/>
    </xf>
    <xf numFmtId="167" fontId="2" fillId="0" borderId="0" xfId="2" applyNumberFormat="1" applyFont="1" applyFill="1"/>
    <xf numFmtId="167" fontId="4" fillId="2" borderId="0" xfId="2" applyNumberFormat="1" applyFont="1" applyFill="1" applyBorder="1" applyAlignment="1"/>
    <xf numFmtId="167" fontId="4" fillId="2" borderId="0" xfId="2" applyNumberFormat="1" applyFont="1" applyFill="1" applyBorder="1" applyAlignment="1">
      <alignment horizontal="center"/>
    </xf>
    <xf numFmtId="167" fontId="7" fillId="4" borderId="0" xfId="2" applyNumberFormat="1" applyFont="1" applyFill="1" applyBorder="1" applyAlignment="1">
      <alignment horizontal="right"/>
    </xf>
    <xf numFmtId="167" fontId="4" fillId="0" borderId="0" xfId="2" applyNumberFormat="1" applyFont="1" applyFill="1" applyBorder="1" applyAlignment="1">
      <alignment horizontal="center"/>
    </xf>
    <xf numFmtId="167" fontId="12" fillId="0" borderId="0" xfId="2" applyNumberFormat="1" applyFont="1" applyFill="1" applyBorder="1" applyAlignment="1">
      <alignment horizontal="center"/>
    </xf>
    <xf numFmtId="44" fontId="1" fillId="0" borderId="0" xfId="4" applyFont="1"/>
    <xf numFmtId="44" fontId="6" fillId="0" borderId="0" xfId="4" applyFont="1"/>
    <xf numFmtId="44" fontId="4" fillId="0" borderId="0" xfId="4" applyFont="1" applyFill="1" applyBorder="1" applyAlignment="1">
      <alignment horizontal="right"/>
    </xf>
    <xf numFmtId="44" fontId="4" fillId="0" borderId="0" xfId="4" applyFont="1" applyAlignment="1">
      <alignment horizontal="center"/>
    </xf>
    <xf numFmtId="44" fontId="2" fillId="0" borderId="0" xfId="4" applyFont="1"/>
    <xf numFmtId="4" fontId="4" fillId="0" borderId="0" xfId="4" applyNumberFormat="1" applyFont="1" applyAlignment="1">
      <alignment horizontal="center"/>
    </xf>
    <xf numFmtId="0" fontId="21" fillId="0" borderId="0" xfId="1" applyFont="1" applyAlignment="1">
      <alignment wrapText="1"/>
    </xf>
    <xf numFmtId="0" fontId="16" fillId="2" borderId="0" xfId="1" applyFont="1" applyFill="1"/>
    <xf numFmtId="167" fontId="4" fillId="0" borderId="0" xfId="1" applyNumberFormat="1" applyFont="1" applyAlignment="1">
      <alignment horizontal="right"/>
    </xf>
    <xf numFmtId="44" fontId="4" fillId="0" borderId="0" xfId="4" applyFont="1"/>
    <xf numFmtId="9" fontId="2" fillId="0" borderId="0" xfId="2" applyNumberFormat="1" applyFont="1" applyAlignment="1">
      <alignment horizontal="right"/>
    </xf>
    <xf numFmtId="9" fontId="4" fillId="0" borderId="0" xfId="2" applyNumberFormat="1" applyFont="1" applyFill="1" applyBorder="1" applyAlignment="1">
      <alignment horizontal="right"/>
    </xf>
    <xf numFmtId="9" fontId="4" fillId="0" borderId="0" xfId="2" applyNumberFormat="1" applyFont="1" applyAlignment="1">
      <alignment horizontal="right"/>
    </xf>
    <xf numFmtId="44" fontId="3" fillId="0" borderId="0" xfId="4" applyFont="1"/>
    <xf numFmtId="44" fontId="5" fillId="0" borderId="0" xfId="4" applyFont="1"/>
    <xf numFmtId="44" fontId="9" fillId="0" borderId="0" xfId="4" applyFont="1" applyAlignment="1">
      <alignment horizontal="right"/>
    </xf>
    <xf numFmtId="167" fontId="3" fillId="0" borderId="0" xfId="2" applyNumberFormat="1" applyFont="1"/>
    <xf numFmtId="167" fontId="2" fillId="0" borderId="0" xfId="2" applyNumberFormat="1" applyFont="1" applyAlignment="1"/>
    <xf numFmtId="167" fontId="5" fillId="0" borderId="0" xfId="1" applyNumberFormat="1" applyFont="1"/>
    <xf numFmtId="167" fontId="6" fillId="0" borderId="0" xfId="1" applyNumberFormat="1" applyFont="1"/>
    <xf numFmtId="167" fontId="4" fillId="3" borderId="0" xfId="2" applyNumberFormat="1" applyFont="1" applyFill="1" applyBorder="1" applyAlignment="1">
      <alignment horizontal="center"/>
    </xf>
    <xf numFmtId="167" fontId="8" fillId="0" borderId="0" xfId="2" applyNumberFormat="1" applyFont="1" applyFill="1"/>
    <xf numFmtId="167" fontId="7" fillId="0" borderId="0" xfId="2" applyNumberFormat="1" applyFont="1" applyFill="1"/>
    <xf numFmtId="167" fontId="8" fillId="3" borderId="0" xfId="2" applyNumberFormat="1" applyFont="1" applyFill="1"/>
    <xf numFmtId="167" fontId="13" fillId="2" borderId="0" xfId="2" applyNumberFormat="1" applyFont="1" applyFill="1"/>
    <xf numFmtId="167" fontId="4" fillId="0" borderId="0" xfId="2" applyNumberFormat="1" applyFont="1" applyFill="1" applyBorder="1" applyAlignment="1"/>
    <xf numFmtId="167" fontId="4" fillId="3" borderId="0" xfId="2" applyNumberFormat="1" applyFont="1" applyFill="1" applyBorder="1" applyAlignment="1">
      <alignment horizontal="right"/>
    </xf>
    <xf numFmtId="44" fontId="1" fillId="0" borderId="0" xfId="4" applyFont="1" applyBorder="1"/>
    <xf numFmtId="44" fontId="6" fillId="0" borderId="0" xfId="4" applyFont="1" applyBorder="1"/>
    <xf numFmtId="44" fontId="2" fillId="0" borderId="0" xfId="4" applyFont="1" applyBorder="1"/>
    <xf numFmtId="167" fontId="7" fillId="3" borderId="0" xfId="1" applyNumberFormat="1" applyFont="1" applyFill="1" applyAlignment="1">
      <alignment horizontal="center"/>
    </xf>
    <xf numFmtId="167" fontId="5" fillId="0" borderId="0" xfId="2" applyNumberFormat="1" applyFont="1" applyAlignment="1">
      <alignment horizontal="right"/>
    </xf>
    <xf numFmtId="167" fontId="5" fillId="2" borderId="0" xfId="2" applyNumberFormat="1" applyFont="1" applyFill="1" applyBorder="1" applyAlignment="1">
      <alignment horizontal="right"/>
    </xf>
    <xf numFmtId="167" fontId="7" fillId="0" borderId="0" xfId="2" applyNumberFormat="1" applyFont="1" applyFill="1" applyBorder="1" applyAlignment="1">
      <alignment horizontal="right"/>
    </xf>
    <xf numFmtId="167" fontId="9" fillId="0" borderId="0" xfId="2" applyNumberFormat="1" applyFont="1" applyFill="1" applyAlignment="1">
      <alignment horizontal="right"/>
    </xf>
    <xf numFmtId="167" fontId="14" fillId="0" borderId="0" xfId="2" applyNumberFormat="1" applyFont="1"/>
    <xf numFmtId="167" fontId="12" fillId="2" borderId="0" xfId="2" applyNumberFormat="1" applyFont="1" applyFill="1" applyBorder="1" applyAlignment="1">
      <alignment horizontal="center"/>
    </xf>
    <xf numFmtId="167" fontId="4" fillId="2" borderId="0" xfId="2" applyNumberFormat="1" applyFont="1" applyFill="1"/>
    <xf numFmtId="167" fontId="9" fillId="0" borderId="0" xfId="2" applyNumberFormat="1" applyFont="1" applyFill="1" applyBorder="1" applyAlignment="1">
      <alignment horizontal="right"/>
    </xf>
    <xf numFmtId="167" fontId="0" fillId="0" borderId="0" xfId="2" applyNumberFormat="1" applyFont="1" applyAlignment="1">
      <alignment horizontal="right"/>
    </xf>
    <xf numFmtId="167" fontId="2" fillId="2" borderId="0" xfId="2" applyNumberFormat="1" applyFont="1" applyFill="1" applyAlignment="1">
      <alignment horizontal="right"/>
    </xf>
    <xf numFmtId="167" fontId="16" fillId="0" borderId="0" xfId="2" applyNumberFormat="1" applyFont="1" applyFill="1" applyBorder="1" applyAlignment="1">
      <alignment horizontal="center"/>
    </xf>
    <xf numFmtId="167" fontId="4" fillId="4" borderId="0" xfId="2" applyNumberFormat="1" applyFont="1" applyFill="1" applyBorder="1" applyAlignment="1">
      <alignment horizontal="center"/>
    </xf>
    <xf numFmtId="167" fontId="4" fillId="2" borderId="0" xfId="2" applyNumberFormat="1" applyFont="1" applyFill="1" applyAlignment="1">
      <alignment horizontal="right"/>
    </xf>
    <xf numFmtId="167" fontId="4" fillId="0" borderId="0" xfId="2" applyNumberFormat="1" applyFont="1"/>
    <xf numFmtId="167" fontId="23" fillId="4" borderId="0" xfId="2" applyNumberFormat="1" applyFont="1" applyFill="1" applyBorder="1" applyAlignment="1">
      <alignment horizontal="right"/>
    </xf>
    <xf numFmtId="167" fontId="4" fillId="2" borderId="0" xfId="2" applyNumberFormat="1" applyFont="1" applyFill="1" applyAlignment="1">
      <alignment horizontal="center"/>
    </xf>
    <xf numFmtId="167" fontId="12" fillId="3" borderId="0" xfId="2" applyNumberFormat="1" applyFont="1" applyFill="1" applyAlignment="1">
      <alignment horizontal="right"/>
    </xf>
    <xf numFmtId="167" fontId="2" fillId="2" borderId="0" xfId="2" applyNumberFormat="1" applyFont="1" applyFill="1" applyBorder="1" applyAlignment="1">
      <alignment horizontal="right"/>
    </xf>
    <xf numFmtId="167" fontId="4" fillId="2" borderId="0" xfId="2" applyNumberFormat="1" applyFont="1" applyFill="1" applyBorder="1" applyAlignment="1" applyProtection="1">
      <alignment horizontal="right"/>
    </xf>
    <xf numFmtId="167" fontId="12" fillId="2" borderId="0" xfId="2" applyNumberFormat="1" applyFont="1" applyFill="1" applyAlignment="1">
      <alignment horizontal="right"/>
    </xf>
    <xf numFmtId="167" fontId="12" fillId="2" borderId="0" xfId="2" applyNumberFormat="1" applyFont="1" applyFill="1" applyBorder="1" applyAlignment="1">
      <alignment horizontal="right"/>
    </xf>
    <xf numFmtId="167" fontId="26" fillId="2" borderId="0" xfId="2" applyNumberFormat="1" applyFont="1" applyFill="1" applyBorder="1" applyAlignment="1">
      <alignment horizontal="right"/>
    </xf>
    <xf numFmtId="167" fontId="0" fillId="2" borderId="0" xfId="2" applyNumberFormat="1" applyFont="1" applyFill="1" applyAlignment="1">
      <alignment horizontal="right"/>
    </xf>
    <xf numFmtId="167" fontId="16" fillId="3" borderId="0" xfId="2" applyNumberFormat="1" applyFont="1" applyFill="1" applyBorder="1" applyAlignment="1">
      <alignment horizontal="center"/>
    </xf>
    <xf numFmtId="167" fontId="4" fillId="3" borderId="0" xfId="2" applyNumberFormat="1" applyFont="1" applyFill="1" applyAlignment="1">
      <alignment horizontal="right"/>
    </xf>
    <xf numFmtId="167" fontId="16" fillId="2" borderId="0" xfId="2" applyNumberFormat="1" applyFont="1" applyFill="1" applyBorder="1" applyAlignment="1">
      <alignment horizontal="center"/>
    </xf>
    <xf numFmtId="167" fontId="1" fillId="0" borderId="0" xfId="1" applyNumberFormat="1" applyAlignment="1">
      <alignment horizontal="right"/>
    </xf>
    <xf numFmtId="167" fontId="2" fillId="0" borderId="0" xfId="1" applyNumberFormat="1" applyFont="1" applyAlignment="1">
      <alignment horizontal="right"/>
    </xf>
    <xf numFmtId="167" fontId="6" fillId="0" borderId="0" xfId="1" applyNumberFormat="1" applyFont="1" applyAlignment="1">
      <alignment horizontal="right"/>
    </xf>
    <xf numFmtId="167" fontId="1" fillId="0" borderId="0" xfId="1" applyNumberFormat="1"/>
    <xf numFmtId="167" fontId="4" fillId="0" borderId="0" xfId="1" applyNumberFormat="1" applyFont="1"/>
    <xf numFmtId="0" fontId="4" fillId="0" borderId="0" xfId="5" applyFont="1"/>
    <xf numFmtId="0" fontId="2" fillId="0" borderId="0" xfId="5"/>
    <xf numFmtId="0" fontId="3" fillId="0" borderId="0" xfId="5" applyFont="1"/>
    <xf numFmtId="0" fontId="14" fillId="0" borderId="0" xfId="5" applyFont="1"/>
    <xf numFmtId="0" fontId="5" fillId="0" borderId="0" xfId="5" applyFont="1"/>
    <xf numFmtId="0" fontId="6" fillId="0" borderId="0" xfId="5" applyFont="1"/>
    <xf numFmtId="0" fontId="4" fillId="0" borderId="0" xfId="5" applyFont="1" applyAlignment="1">
      <alignment horizontal="center"/>
    </xf>
    <xf numFmtId="0" fontId="4" fillId="2" borderId="0" xfId="5" applyFont="1" applyFill="1"/>
    <xf numFmtId="0" fontId="7" fillId="3" borderId="0" xfId="5" applyFont="1" applyFill="1"/>
    <xf numFmtId="0" fontId="36" fillId="0" borderId="0" xfId="5" applyFont="1"/>
    <xf numFmtId="0" fontId="37" fillId="0" borderId="0" xfId="5" applyFont="1"/>
    <xf numFmtId="168" fontId="36" fillId="5" borderId="0" xfId="5" applyNumberFormat="1" applyFont="1" applyFill="1"/>
    <xf numFmtId="168" fontId="36" fillId="0" borderId="0" xfId="5" applyNumberFormat="1" applyFont="1" applyAlignment="1">
      <alignment horizontal="center"/>
    </xf>
    <xf numFmtId="168" fontId="36" fillId="0" borderId="0" xfId="5" applyNumberFormat="1" applyFont="1" applyAlignment="1">
      <alignment horizontal="right"/>
    </xf>
    <xf numFmtId="0" fontId="38" fillId="0" borderId="0" xfId="5" applyFont="1" applyAlignment="1">
      <alignment horizontal="left" vertical="center"/>
    </xf>
    <xf numFmtId="168" fontId="37" fillId="5" borderId="0" xfId="5" applyNumberFormat="1" applyFont="1" applyFill="1"/>
    <xf numFmtId="0" fontId="16" fillId="0" borderId="0" xfId="5" applyFont="1"/>
    <xf numFmtId="168" fontId="36" fillId="5" borderId="0" xfId="5" applyNumberFormat="1" applyFont="1" applyFill="1" applyAlignment="1">
      <alignment horizontal="center"/>
    </xf>
    <xf numFmtId="0" fontId="38" fillId="5" borderId="0" xfId="5" applyFont="1" applyFill="1" applyAlignment="1">
      <alignment horizontal="left"/>
    </xf>
    <xf numFmtId="0" fontId="5" fillId="0" borderId="0" xfId="5" applyFont="1" applyAlignment="1">
      <alignment horizontal="left" vertical="center" indent="1"/>
    </xf>
    <xf numFmtId="0" fontId="9" fillId="0" borderId="0" xfId="5" applyFont="1"/>
    <xf numFmtId="0" fontId="5" fillId="2" borderId="0" xfId="5" applyFont="1" applyFill="1" applyAlignment="1">
      <alignment horizontal="left"/>
    </xf>
    <xf numFmtId="0" fontId="5" fillId="0" borderId="0" xfId="5" applyFont="1" applyAlignment="1">
      <alignment vertical="center"/>
    </xf>
    <xf numFmtId="0" fontId="32" fillId="0" borderId="0" xfId="5" applyFont="1" applyAlignment="1">
      <alignment vertical="center"/>
    </xf>
    <xf numFmtId="0" fontId="5" fillId="0" borderId="0" xfId="5" applyFont="1" applyAlignment="1">
      <alignment wrapText="1"/>
    </xf>
    <xf numFmtId="0" fontId="33" fillId="0" borderId="0" xfId="5" applyFont="1" applyAlignment="1">
      <alignment vertical="center"/>
    </xf>
    <xf numFmtId="0" fontId="34" fillId="0" borderId="0" xfId="5" applyFont="1" applyAlignment="1">
      <alignment horizontal="left" vertical="center" indent="1"/>
    </xf>
    <xf numFmtId="0" fontId="4" fillId="2" borderId="0" xfId="5" applyFont="1" applyFill="1" applyAlignment="1">
      <alignment horizontal="left"/>
    </xf>
    <xf numFmtId="0" fontId="2" fillId="2" borderId="0" xfId="5" applyFill="1"/>
    <xf numFmtId="0" fontId="4" fillId="2" borderId="0" xfId="5" applyFont="1" applyFill="1" applyAlignment="1">
      <alignment horizontal="center"/>
    </xf>
    <xf numFmtId="0" fontId="22" fillId="0" borderId="0" xfId="5" applyFont="1"/>
    <xf numFmtId="0" fontId="39" fillId="0" borderId="0" xfId="5" applyFont="1" applyAlignment="1">
      <alignment vertical="center"/>
    </xf>
    <xf numFmtId="0" fontId="40" fillId="0" borderId="0" xfId="5" applyFont="1" applyAlignment="1">
      <alignment vertical="center"/>
    </xf>
    <xf numFmtId="0" fontId="7" fillId="2" borderId="0" xfId="5" applyFont="1" applyFill="1"/>
    <xf numFmtId="0" fontId="5" fillId="2" borderId="0" xfId="5" applyFont="1" applyFill="1" applyAlignment="1">
      <alignment horizontal="left" wrapText="1"/>
    </xf>
    <xf numFmtId="10" fontId="4" fillId="0" borderId="0" xfId="1" applyNumberFormat="1" applyFont="1"/>
    <xf numFmtId="9" fontId="4" fillId="0" borderId="0" xfId="1" applyNumberFormat="1" applyFont="1"/>
    <xf numFmtId="0" fontId="4" fillId="0" borderId="0" xfId="1" applyFont="1" applyAlignment="1">
      <alignment horizontal="center" vertical="center" wrapText="1"/>
    </xf>
    <xf numFmtId="9" fontId="4" fillId="0" borderId="0" xfId="1" applyNumberFormat="1" applyFont="1" applyAlignment="1">
      <alignment horizontal="center"/>
    </xf>
    <xf numFmtId="0" fontId="41" fillId="4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wrapText="1"/>
    </xf>
    <xf numFmtId="0" fontId="42" fillId="0" borderId="0" xfId="0" applyFont="1"/>
    <xf numFmtId="0" fontId="42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 wrapText="1"/>
    </xf>
    <xf numFmtId="167" fontId="42" fillId="0" borderId="1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left" vertical="top" wrapText="1"/>
    </xf>
    <xf numFmtId="167" fontId="42" fillId="0" borderId="7" xfId="0" applyNumberFormat="1" applyFont="1" applyBorder="1" applyAlignment="1">
      <alignment horizontal="center" vertical="center"/>
    </xf>
    <xf numFmtId="167" fontId="44" fillId="0" borderId="1" xfId="0" applyNumberFormat="1" applyFont="1" applyBorder="1" applyAlignment="1">
      <alignment horizontal="center" vertical="center"/>
    </xf>
    <xf numFmtId="167" fontId="42" fillId="0" borderId="5" xfId="0" applyNumberFormat="1" applyFont="1" applyBorder="1" applyAlignment="1">
      <alignment horizontal="center" vertical="center"/>
    </xf>
    <xf numFmtId="169" fontId="42" fillId="0" borderId="6" xfId="0" applyNumberFormat="1" applyFont="1" applyBorder="1" applyAlignment="1">
      <alignment horizontal="center" vertical="center"/>
    </xf>
    <xf numFmtId="169" fontId="42" fillId="0" borderId="7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top" wrapText="1"/>
    </xf>
    <xf numFmtId="167" fontId="45" fillId="0" borderId="1" xfId="0" applyNumberFormat="1" applyFont="1" applyBorder="1" applyAlignment="1">
      <alignment horizontal="center" vertical="center"/>
    </xf>
    <xf numFmtId="170" fontId="43" fillId="0" borderId="0" xfId="0" applyNumberFormat="1" applyFont="1" applyAlignment="1">
      <alignment horizontal="center" vertical="center"/>
    </xf>
    <xf numFmtId="9" fontId="41" fillId="4" borderId="1" xfId="0" applyNumberFormat="1" applyFont="1" applyFill="1" applyBorder="1" applyAlignment="1">
      <alignment horizontal="center" vertical="center" wrapText="1"/>
    </xf>
    <xf numFmtId="9" fontId="43" fillId="0" borderId="0" xfId="0" applyNumberFormat="1" applyFont="1" applyAlignment="1">
      <alignment horizontal="center" vertical="center"/>
    </xf>
    <xf numFmtId="9" fontId="42" fillId="0" borderId="6" xfId="0" applyNumberFormat="1" applyFont="1" applyBorder="1" applyAlignment="1">
      <alignment horizontal="center" vertical="center"/>
    </xf>
    <xf numFmtId="9" fontId="42" fillId="0" borderId="6" xfId="0" applyNumberFormat="1" applyFont="1" applyBorder="1" applyAlignment="1">
      <alignment horizontal="left" vertical="top" wrapText="1"/>
    </xf>
    <xf numFmtId="9" fontId="42" fillId="0" borderId="0" xfId="0" applyNumberFormat="1" applyFont="1"/>
    <xf numFmtId="9" fontId="42" fillId="0" borderId="1" xfId="0" applyNumberFormat="1" applyFont="1" applyBorder="1" applyAlignment="1">
      <alignment horizontal="center" vertical="center"/>
    </xf>
    <xf numFmtId="167" fontId="44" fillId="0" borderId="5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172" fontId="42" fillId="0" borderId="1" xfId="4" applyNumberFormat="1" applyFont="1" applyBorder="1" applyAlignment="1">
      <alignment horizontal="center" vertical="center"/>
    </xf>
    <xf numFmtId="171" fontId="43" fillId="0" borderId="0" xfId="0" applyNumberFormat="1" applyFont="1" applyAlignment="1">
      <alignment horizontal="center" vertical="center"/>
    </xf>
    <xf numFmtId="172" fontId="42" fillId="0" borderId="1" xfId="4" applyNumberFormat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 wrapText="1"/>
    </xf>
    <xf numFmtId="164" fontId="1" fillId="0" borderId="0" xfId="2" applyFont="1"/>
    <xf numFmtId="0" fontId="43" fillId="0" borderId="0" xfId="0" applyFont="1"/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left" vertical="top" wrapText="1"/>
    </xf>
    <xf numFmtId="167" fontId="42" fillId="0" borderId="0" xfId="0" applyNumberFormat="1" applyFont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169" fontId="42" fillId="0" borderId="0" xfId="0" applyNumberFormat="1" applyFont="1" applyAlignment="1">
      <alignment horizontal="center" vertical="center"/>
    </xf>
    <xf numFmtId="9" fontId="42" fillId="0" borderId="0" xfId="0" applyNumberFormat="1" applyFont="1" applyAlignment="1">
      <alignment horizontal="left" vertical="top" wrapText="1"/>
    </xf>
    <xf numFmtId="0" fontId="42" fillId="0" borderId="2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169" fontId="42" fillId="0" borderId="2" xfId="0" applyNumberFormat="1" applyFont="1" applyBorder="1" applyAlignment="1">
      <alignment horizontal="center" vertical="center"/>
    </xf>
    <xf numFmtId="169" fontId="42" fillId="0" borderId="3" xfId="0" applyNumberFormat="1" applyFont="1" applyBorder="1" applyAlignment="1">
      <alignment horizontal="center" vertical="center"/>
    </xf>
    <xf numFmtId="169" fontId="42" fillId="0" borderId="4" xfId="0" applyNumberFormat="1" applyFont="1" applyBorder="1" applyAlignment="1">
      <alignment horizontal="center" vertical="center"/>
    </xf>
    <xf numFmtId="9" fontId="42" fillId="0" borderId="2" xfId="0" applyNumberFormat="1" applyFont="1" applyBorder="1" applyAlignment="1">
      <alignment horizontal="center" vertical="center"/>
    </xf>
    <xf numFmtId="9" fontId="42" fillId="0" borderId="3" xfId="0" applyNumberFormat="1" applyFont="1" applyBorder="1" applyAlignment="1">
      <alignment horizontal="center" vertical="center"/>
    </xf>
    <xf numFmtId="9" fontId="42" fillId="0" borderId="4" xfId="0" applyNumberFormat="1" applyFont="1" applyBorder="1" applyAlignment="1">
      <alignment horizontal="center" vertical="center"/>
    </xf>
    <xf numFmtId="9" fontId="42" fillId="0" borderId="8" xfId="0" applyNumberFormat="1" applyFont="1" applyBorder="1" applyAlignment="1">
      <alignment horizontal="center" vertical="center" wrapText="1"/>
    </xf>
    <xf numFmtId="9" fontId="42" fillId="0" borderId="9" xfId="0" applyNumberFormat="1" applyFont="1" applyBorder="1" applyAlignment="1">
      <alignment horizontal="center" vertical="center" wrapText="1"/>
    </xf>
    <xf numFmtId="9" fontId="42" fillId="0" borderId="10" xfId="0" applyNumberFormat="1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2" xfId="0" applyNumberFormat="1" applyFont="1" applyBorder="1" applyAlignment="1">
      <alignment horizontal="center" vertical="center" wrapText="1"/>
    </xf>
    <xf numFmtId="9" fontId="42" fillId="0" borderId="13" xfId="0" applyNumberFormat="1" applyFont="1" applyBorder="1" applyAlignment="1">
      <alignment horizontal="center" vertical="center" wrapText="1"/>
    </xf>
    <xf numFmtId="167" fontId="42" fillId="0" borderId="2" xfId="0" applyNumberFormat="1" applyFont="1" applyBorder="1" applyAlignment="1">
      <alignment horizontal="center" vertical="center"/>
    </xf>
    <xf numFmtId="167" fontId="42" fillId="0" borderId="3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9" fontId="45" fillId="0" borderId="2" xfId="0" applyNumberFormat="1" applyFont="1" applyBorder="1" applyAlignment="1">
      <alignment horizontal="center" vertical="center"/>
    </xf>
    <xf numFmtId="9" fontId="45" fillId="0" borderId="3" xfId="0" applyNumberFormat="1" applyFont="1" applyBorder="1" applyAlignment="1">
      <alignment horizontal="center" vertical="center"/>
    </xf>
    <xf numFmtId="9" fontId="45" fillId="0" borderId="4" xfId="0" applyNumberFormat="1" applyFont="1" applyBorder="1" applyAlignment="1">
      <alignment horizontal="center" vertical="center"/>
    </xf>
    <xf numFmtId="167" fontId="45" fillId="0" borderId="2" xfId="0" applyNumberFormat="1" applyFont="1" applyBorder="1" applyAlignment="1">
      <alignment horizontal="center" vertical="center"/>
    </xf>
    <xf numFmtId="167" fontId="45" fillId="0" borderId="3" xfId="0" applyNumberFormat="1" applyFont="1" applyBorder="1" applyAlignment="1">
      <alignment horizontal="center" vertical="center"/>
    </xf>
    <xf numFmtId="167" fontId="45" fillId="0" borderId="4" xfId="0" applyNumberFormat="1" applyFont="1" applyBorder="1" applyAlignment="1">
      <alignment horizontal="center" vertical="center"/>
    </xf>
    <xf numFmtId="9" fontId="42" fillId="0" borderId="1" xfId="0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3" fillId="0" borderId="0" xfId="5" applyFont="1" applyAlignment="1">
      <alignment horizontal="center"/>
    </xf>
    <xf numFmtId="49" fontId="3" fillId="0" borderId="0" xfId="5" applyNumberFormat="1" applyFont="1" applyAlignment="1">
      <alignment horizontal="center"/>
    </xf>
    <xf numFmtId="0" fontId="2" fillId="0" borderId="0" xfId="5" applyAlignment="1">
      <alignment horizontal="center"/>
    </xf>
    <xf numFmtId="0" fontId="5" fillId="0" borderId="0" xfId="5" applyFont="1" applyAlignment="1">
      <alignment horizontal="center"/>
    </xf>
  </cellXfs>
  <cellStyles count="6">
    <cellStyle name="Comma 2" xfId="2" xr:uid="{F8E0C8B7-C176-4972-B86D-0C340C5711E7}"/>
    <cellStyle name="Currency" xfId="4" builtinId="4"/>
    <cellStyle name="Normal" xfId="0" builtinId="0"/>
    <cellStyle name="Normal 2" xfId="1" xr:uid="{36B3EAFE-5B86-465D-8CED-7CBD3BFABFDC}"/>
    <cellStyle name="Normal 3" xfId="5" xr:uid="{8070C870-4044-400D-99F9-AF27DCD2E179}"/>
    <cellStyle name="Normal_D5-D1 Cost Breakdown" xfId="3" xr:uid="{359F9180-AE7A-43FB-B172-0BDBC8B86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5.png"/><Relationship Id="rId1" Type="http://schemas.openxmlformats.org/officeDocument/2006/relationships/image" Target="../media/image1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5.png"/><Relationship Id="rId1" Type="http://schemas.openxmlformats.org/officeDocument/2006/relationships/image" Target="../media/image18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9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2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66674</xdr:rowOff>
    </xdr:from>
    <xdr:to>
      <xdr:col>1</xdr:col>
      <xdr:colOff>945068</xdr:colOff>
      <xdr:row>6</xdr:row>
      <xdr:rowOff>28574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EC2B673-8E5B-4CC3-889F-73D7EEB1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4"/>
          <a:ext cx="2116643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2</xdr:row>
      <xdr:rowOff>47625</xdr:rowOff>
    </xdr:from>
    <xdr:to>
      <xdr:col>1</xdr:col>
      <xdr:colOff>1638300</xdr:colOff>
      <xdr:row>8</xdr:row>
      <xdr:rowOff>133439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10950FA-5523-4391-9F8E-6B49B8285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38150"/>
          <a:ext cx="2667000" cy="1162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469526</xdr:colOff>
      <xdr:row>0</xdr:row>
      <xdr:rowOff>0</xdr:rowOff>
    </xdr:from>
    <xdr:to>
      <xdr:col>6</xdr:col>
      <xdr:colOff>4482</xdr:colOff>
      <xdr:row>2</xdr:row>
      <xdr:rowOff>45007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A5C0755-22A3-4B78-B5D4-9D87E503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0326" y="0"/>
          <a:ext cx="3078256" cy="435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1689258</xdr:colOff>
      <xdr:row>2</xdr:row>
      <xdr:rowOff>19611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27EDC20-3A04-4A03-9531-0322BE35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33111" cy="403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390525</xdr:colOff>
      <xdr:row>142</xdr:row>
      <xdr:rowOff>76200</xdr:rowOff>
    </xdr:from>
    <xdr:to>
      <xdr:col>4</xdr:col>
      <xdr:colOff>1038225</xdr:colOff>
      <xdr:row>169</xdr:row>
      <xdr:rowOff>19050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8DC37640-D922-4C17-8FA6-4AE661B74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5" y="37204650"/>
          <a:ext cx="6991350" cy="457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133350</xdr:rowOff>
    </xdr:from>
    <xdr:to>
      <xdr:col>1</xdr:col>
      <xdr:colOff>895350</xdr:colOff>
      <xdr:row>2</xdr:row>
      <xdr:rowOff>43332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48A72F85-89EB-434F-A010-1E936137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"/>
          <a:ext cx="2133600" cy="3005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0</xdr:row>
      <xdr:rowOff>0</xdr:rowOff>
    </xdr:from>
    <xdr:to>
      <xdr:col>5</xdr:col>
      <xdr:colOff>1123950</xdr:colOff>
      <xdr:row>7</xdr:row>
      <xdr:rowOff>5686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DDC8C15-3836-462E-AE02-2276354B9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0"/>
          <a:ext cx="2800350" cy="1301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38101</xdr:rowOff>
    </xdr:from>
    <xdr:to>
      <xdr:col>1</xdr:col>
      <xdr:colOff>1676400</xdr:colOff>
      <xdr:row>2</xdr:row>
      <xdr:rowOff>53958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1CD830D-133E-4185-88C5-D05D101D8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1"/>
          <a:ext cx="2905125" cy="406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1</xdr:col>
      <xdr:colOff>971550</xdr:colOff>
      <xdr:row>2</xdr:row>
      <xdr:rowOff>12301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A638C0B-E5B8-4A50-B0F1-07EF41E9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2181225" cy="30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0</xdr:row>
      <xdr:rowOff>0</xdr:rowOff>
    </xdr:from>
    <xdr:to>
      <xdr:col>5</xdr:col>
      <xdr:colOff>1066799</xdr:colOff>
      <xdr:row>12</xdr:row>
      <xdr:rowOff>70473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2D6F9C72-4965-4CDC-9950-81748F62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0"/>
          <a:ext cx="2152649" cy="22231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149225</xdr:colOff>
      <xdr:row>0</xdr:row>
      <xdr:rowOff>161925</xdr:rowOff>
    </xdr:from>
    <xdr:to>
      <xdr:col>1</xdr:col>
      <xdr:colOff>1152525</xdr:colOff>
      <xdr:row>8</xdr:row>
      <xdr:rowOff>2391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8EECB-B6D6-4545-8A7A-F0072EEF4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225" y="161925"/>
          <a:ext cx="2232025" cy="13073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38101</xdr:rowOff>
    </xdr:from>
    <xdr:to>
      <xdr:col>1</xdr:col>
      <xdr:colOff>1542685</xdr:colOff>
      <xdr:row>8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D0E779-30A4-444D-97D7-F7D40CF3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57176"/>
          <a:ext cx="245708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9526</xdr:rowOff>
    </xdr:from>
    <xdr:to>
      <xdr:col>1</xdr:col>
      <xdr:colOff>1390650</xdr:colOff>
      <xdr:row>7</xdr:row>
      <xdr:rowOff>107643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47142BC-82A7-4ED0-A2B0-399A4B2A9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28601"/>
          <a:ext cx="2543175" cy="1174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152400</xdr:rowOff>
    </xdr:from>
    <xdr:to>
      <xdr:col>1</xdr:col>
      <xdr:colOff>1533525</xdr:colOff>
      <xdr:row>6</xdr:row>
      <xdr:rowOff>108303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FDC33F-861D-4BD5-9545-0DB75E2D9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152400"/>
          <a:ext cx="2476499" cy="1079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47625</xdr:rowOff>
    </xdr:from>
    <xdr:to>
      <xdr:col>1</xdr:col>
      <xdr:colOff>762000</xdr:colOff>
      <xdr:row>3</xdr:row>
      <xdr:rowOff>94624</xdr:rowOff>
    </xdr:to>
    <xdr:pic>
      <xdr:nvPicPr>
        <xdr:cNvPr id="2" name="Picture 41" descr="DiGiCo_SD9">
          <a:extLst>
            <a:ext uri="{FF2B5EF4-FFF2-40B4-BE49-F238E27FC236}">
              <a16:creationId xmlns:a16="http://schemas.microsoft.com/office/drawing/2014/main" id="{F3B763A1-9436-44D1-AA04-AEE6C0F44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7625"/>
          <a:ext cx="1905000" cy="656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1028701</xdr:colOff>
      <xdr:row>0</xdr:row>
      <xdr:rowOff>190500</xdr:rowOff>
    </xdr:from>
    <xdr:to>
      <xdr:col>6</xdr:col>
      <xdr:colOff>38101</xdr:colOff>
      <xdr:row>4</xdr:row>
      <xdr:rowOff>43342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1361F0-42E3-4CFD-BAAA-CCD3D845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1" y="190500"/>
          <a:ext cx="2552700" cy="633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4</xdr:row>
      <xdr:rowOff>0</xdr:rowOff>
    </xdr:from>
    <xdr:to>
      <xdr:col>1</xdr:col>
      <xdr:colOff>696125</xdr:colOff>
      <xdr:row>5</xdr:row>
      <xdr:rowOff>85725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837A4ADD-9245-4B3F-9F32-DBE5B59A0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19150"/>
          <a:ext cx="18391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1</xdr:col>
      <xdr:colOff>1429288</xdr:colOff>
      <xdr:row>2</xdr:row>
      <xdr:rowOff>171450</xdr:rowOff>
    </xdr:to>
    <xdr:pic>
      <xdr:nvPicPr>
        <xdr:cNvPr id="2" name="Picture 9" descr="SD10 CHROME">
          <a:extLst>
            <a:ext uri="{FF2B5EF4-FFF2-40B4-BE49-F238E27FC236}">
              <a16:creationId xmlns:a16="http://schemas.microsoft.com/office/drawing/2014/main" id="{8C578165-D2B7-4478-BF78-8F662FC55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2667538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522538</xdr:colOff>
      <xdr:row>0</xdr:row>
      <xdr:rowOff>123826</xdr:rowOff>
    </xdr:from>
    <xdr:to>
      <xdr:col>5</xdr:col>
      <xdr:colOff>1104900</xdr:colOff>
      <xdr:row>4</xdr:row>
      <xdr:rowOff>47626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567EBA-B19D-4655-AABB-A48806C82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3338" y="123826"/>
          <a:ext cx="2944562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152401</xdr:rowOff>
    </xdr:from>
    <xdr:to>
      <xdr:col>1</xdr:col>
      <xdr:colOff>1758843</xdr:colOff>
      <xdr:row>6</xdr:row>
      <xdr:rowOff>57151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73B0BE22-CE46-4EAC-A55F-80EA68E8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1"/>
          <a:ext cx="2997093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1253388</xdr:colOff>
      <xdr:row>4</xdr:row>
      <xdr:rowOff>85725</xdr:rowOff>
    </xdr:to>
    <xdr:pic>
      <xdr:nvPicPr>
        <xdr:cNvPr id="2" name="Picture 17" descr="sd11_logo">
          <a:extLst>
            <a:ext uri="{FF2B5EF4-FFF2-40B4-BE49-F238E27FC236}">
              <a16:creationId xmlns:a16="http://schemas.microsoft.com/office/drawing/2014/main" id="{C54C4092-60D3-4EC5-A963-356E64CD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91638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1143001</xdr:colOff>
      <xdr:row>0</xdr:row>
      <xdr:rowOff>76201</xdr:rowOff>
    </xdr:from>
    <xdr:to>
      <xdr:col>6</xdr:col>
      <xdr:colOff>19051</xdr:colOff>
      <xdr:row>3</xdr:row>
      <xdr:rowOff>67379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1EC919-43EE-418D-9710-62E34F6A4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1" y="76201"/>
          <a:ext cx="2419350" cy="600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4</xdr:row>
      <xdr:rowOff>0</xdr:rowOff>
    </xdr:from>
    <xdr:to>
      <xdr:col>1</xdr:col>
      <xdr:colOff>1106253</xdr:colOff>
      <xdr:row>5</xdr:row>
      <xdr:rowOff>152399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7AB10741-654D-4554-B31A-F718E024B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57275"/>
          <a:ext cx="2315928" cy="323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0</xdr:row>
      <xdr:rowOff>142876</xdr:rowOff>
    </xdr:from>
    <xdr:to>
      <xdr:col>5</xdr:col>
      <xdr:colOff>1152525</xdr:colOff>
      <xdr:row>4</xdr:row>
      <xdr:rowOff>85599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B4C0BF-8FAA-489A-839C-65EAEC8F1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142876"/>
          <a:ext cx="2914650" cy="723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1295400</xdr:colOff>
      <xdr:row>4</xdr:row>
      <xdr:rowOff>104381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F8EAB83-721B-4D0F-9EE8-6A144517B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33650" cy="885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1600200</xdr:colOff>
      <xdr:row>7</xdr:row>
      <xdr:rowOff>54016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9CD320BC-310F-4A41-81BB-D96799050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6326"/>
          <a:ext cx="2838450" cy="396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152400</xdr:rowOff>
    </xdr:from>
    <xdr:to>
      <xdr:col>0</xdr:col>
      <xdr:colOff>757515</xdr:colOff>
      <xdr:row>5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38AB19D-E250-4D8A-8C73-77EF8485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42925"/>
          <a:ext cx="71941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1114425</xdr:colOff>
      <xdr:row>2</xdr:row>
      <xdr:rowOff>190501</xdr:rowOff>
    </xdr:from>
    <xdr:to>
      <xdr:col>1</xdr:col>
      <xdr:colOff>1952016</xdr:colOff>
      <xdr:row>6</xdr:row>
      <xdr:rowOff>47625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97F530B-CC91-4D11-85C6-F192065E5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581026"/>
          <a:ext cx="837591" cy="590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2031302</xdr:colOff>
      <xdr:row>2</xdr:row>
      <xdr:rowOff>66675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41CCA306-4365-433D-B089-37E9A02C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6955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933450</xdr:colOff>
      <xdr:row>0</xdr:row>
      <xdr:rowOff>0</xdr:rowOff>
    </xdr:from>
    <xdr:to>
      <xdr:col>5</xdr:col>
      <xdr:colOff>1066800</xdr:colOff>
      <xdr:row>2</xdr:row>
      <xdr:rowOff>194166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B128A8-1D74-449D-9987-207548E47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0"/>
          <a:ext cx="2495550" cy="584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2075498</xdr:colOff>
      <xdr:row>2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E0C7663D-D0FB-4C5B-8374-7C88F21C1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13748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ABD1-B0C8-4C0F-8DF3-2974E794C93E}">
  <sheetPr>
    <pageSetUpPr fitToPage="1"/>
  </sheetPr>
  <dimension ref="A1:M168"/>
  <sheetViews>
    <sheetView tabSelected="1" zoomScaleNormal="100" workbookViewId="0">
      <pane ySplit="1" topLeftCell="A2" activePane="bottomLeft" state="frozen"/>
      <selection activeCell="H1" sqref="H1"/>
      <selection pane="bottomLeft"/>
    </sheetView>
  </sheetViews>
  <sheetFormatPr defaultRowHeight="14.25"/>
  <cols>
    <col min="1" max="1" width="6.28515625" style="257" customWidth="1"/>
    <col min="2" max="2" width="19.85546875" style="257" customWidth="1"/>
    <col min="3" max="3" width="30.28515625" style="257" customWidth="1"/>
    <col min="4" max="4" width="6.28515625" style="257" customWidth="1"/>
    <col min="5" max="5" width="14.85546875" style="257" customWidth="1"/>
    <col min="6" max="6" width="16.7109375" style="257" customWidth="1"/>
    <col min="7" max="7" width="15.42578125" style="257" customWidth="1"/>
    <col min="8" max="8" width="18.28515625" style="257" customWidth="1"/>
    <col min="9" max="9" width="20.140625" style="257" bestFit="1" customWidth="1"/>
    <col min="10" max="10" width="20.42578125" style="257" bestFit="1" customWidth="1"/>
    <col min="11" max="11" width="8.140625" style="277" customWidth="1"/>
    <col min="12" max="13" width="20.42578125" style="257" bestFit="1" customWidth="1"/>
    <col min="14" max="16384" width="9.140625" style="257"/>
  </cols>
  <sheetData>
    <row r="1" spans="1:13" s="256" customFormat="1" ht="50.25" customHeight="1">
      <c r="A1" s="255" t="s">
        <v>1151</v>
      </c>
      <c r="B1" s="255" t="s">
        <v>1152</v>
      </c>
      <c r="C1" s="255" t="s">
        <v>1153</v>
      </c>
      <c r="D1" s="255" t="s">
        <v>1154</v>
      </c>
      <c r="E1" s="255" t="s">
        <v>1155</v>
      </c>
      <c r="F1" s="255" t="s">
        <v>1156</v>
      </c>
      <c r="G1" s="255" t="s">
        <v>1195</v>
      </c>
      <c r="H1" s="255" t="s">
        <v>1157</v>
      </c>
      <c r="I1" s="255" t="s">
        <v>1180</v>
      </c>
      <c r="J1" s="255" t="s">
        <v>1174</v>
      </c>
      <c r="K1" s="273" t="s">
        <v>1175</v>
      </c>
      <c r="L1" s="255" t="s">
        <v>1158</v>
      </c>
      <c r="M1" s="255" t="s">
        <v>1159</v>
      </c>
    </row>
    <row r="2" spans="1:13" ht="15">
      <c r="I2" s="272">
        <v>147</v>
      </c>
      <c r="J2" s="283">
        <v>1.42</v>
      </c>
      <c r="K2" s="274"/>
      <c r="L2" s="272">
        <v>2</v>
      </c>
    </row>
    <row r="3" spans="1:13" ht="31.5" customHeight="1">
      <c r="A3" s="280">
        <v>1</v>
      </c>
      <c r="B3" s="259" t="s">
        <v>1190</v>
      </c>
      <c r="C3" s="281" t="s">
        <v>1058</v>
      </c>
      <c r="D3" s="280">
        <v>1</v>
      </c>
      <c r="E3" s="260">
        <f>'Q1'!F41</f>
        <v>9600</v>
      </c>
      <c r="F3" s="260">
        <f>D3*E3</f>
        <v>9600</v>
      </c>
      <c r="G3" s="278">
        <v>0.15</v>
      </c>
      <c r="H3" s="260">
        <f>F4-F4*G3</f>
        <v>8160</v>
      </c>
      <c r="I3" s="282">
        <f>H3*$I$2</f>
        <v>1199520</v>
      </c>
      <c r="J3" s="284">
        <f>ROUND(I3*$J$2,-2)</f>
        <v>1703300</v>
      </c>
      <c r="K3" s="278">
        <f>(J3-I3)/J3</f>
        <v>0.29576704045088947</v>
      </c>
      <c r="L3" s="282">
        <f>J3*$L$2</f>
        <v>3406600</v>
      </c>
      <c r="M3" s="282">
        <f>L3+L3*18%</f>
        <v>4019788</v>
      </c>
    </row>
    <row r="4" spans="1:13" ht="15.75">
      <c r="A4" s="262"/>
      <c r="B4" s="263"/>
      <c r="C4" s="264"/>
      <c r="D4" s="264"/>
      <c r="E4" s="265"/>
      <c r="F4" s="266">
        <f>SUM(F3)</f>
        <v>9600</v>
      </c>
      <c r="G4" s="267"/>
      <c r="H4" s="268"/>
      <c r="I4" s="268"/>
      <c r="J4" s="268"/>
      <c r="K4" s="275"/>
      <c r="L4" s="268"/>
      <c r="M4" s="269"/>
    </row>
    <row r="5" spans="1:13" ht="15">
      <c r="I5" s="272"/>
      <c r="J5" s="283"/>
      <c r="K5" s="274"/>
      <c r="L5" s="272"/>
    </row>
    <row r="6" spans="1:13" ht="31.5" customHeight="1">
      <c r="A6" s="280">
        <v>2</v>
      </c>
      <c r="B6" s="259" t="s">
        <v>1194</v>
      </c>
      <c r="C6" s="281" t="s">
        <v>1066</v>
      </c>
      <c r="D6" s="280">
        <v>1</v>
      </c>
      <c r="E6" s="260">
        <f>'Q1'!F52</f>
        <v>4050</v>
      </c>
      <c r="F6" s="260">
        <f>D6*E6</f>
        <v>4050</v>
      </c>
      <c r="G6" s="278">
        <v>0.15</v>
      </c>
      <c r="H6" s="260">
        <f>F7-F7*G6</f>
        <v>3442.5</v>
      </c>
      <c r="I6" s="282">
        <f>H6*$I$2</f>
        <v>506047.5</v>
      </c>
      <c r="J6" s="284">
        <f>ROUND(I6*$J$2,-2)</f>
        <v>718600</v>
      </c>
      <c r="K6" s="278">
        <f>(J6-I6)/J6</f>
        <v>0.29578694684107987</v>
      </c>
      <c r="L6" s="282">
        <f>J6*$L$2</f>
        <v>1437200</v>
      </c>
      <c r="M6" s="282">
        <f>L6+L6*18%</f>
        <v>1695896</v>
      </c>
    </row>
    <row r="7" spans="1:13" ht="15.75">
      <c r="A7" s="262"/>
      <c r="B7" s="263"/>
      <c r="C7" s="264"/>
      <c r="D7" s="264"/>
      <c r="E7" s="265"/>
      <c r="F7" s="266">
        <f>SUM(F6)</f>
        <v>4050</v>
      </c>
      <c r="G7" s="267"/>
      <c r="H7" s="268"/>
      <c r="I7" s="268"/>
      <c r="J7" s="268"/>
      <c r="K7" s="275"/>
      <c r="L7" s="268"/>
      <c r="M7" s="269"/>
    </row>
    <row r="8" spans="1:13" ht="15">
      <c r="I8" s="272"/>
      <c r="J8" s="283"/>
      <c r="K8" s="274"/>
      <c r="L8" s="272"/>
    </row>
    <row r="9" spans="1:13">
      <c r="A9" s="294">
        <v>3</v>
      </c>
      <c r="B9" s="294" t="s">
        <v>1191</v>
      </c>
      <c r="C9" s="270" t="s">
        <v>1058</v>
      </c>
      <c r="D9" s="259">
        <v>1</v>
      </c>
      <c r="E9" s="260">
        <f>'Q1'!F41</f>
        <v>9600</v>
      </c>
      <c r="F9" s="260">
        <f>D9*E9</f>
        <v>9600</v>
      </c>
      <c r="G9" s="300">
        <v>0.15</v>
      </c>
      <c r="H9" s="309">
        <f>F13-F13*G9</f>
        <v>13254.20173771609</v>
      </c>
      <c r="I9" s="297">
        <f>H9*$I$2</f>
        <v>1948367.6554442653</v>
      </c>
      <c r="J9" s="297">
        <f>ROUND(I9*$J$2,-2)</f>
        <v>2766700</v>
      </c>
      <c r="K9" s="300">
        <f>(J9-I9)/J9</f>
        <v>0.29577921153566872</v>
      </c>
      <c r="L9" s="297">
        <f>J9*$L$2</f>
        <v>5533400</v>
      </c>
      <c r="M9" s="297">
        <f>L9+L9*18%</f>
        <v>6529412</v>
      </c>
    </row>
    <row r="10" spans="1:13">
      <c r="A10" s="295"/>
      <c r="B10" s="295"/>
      <c r="C10" s="270" t="s">
        <v>1072</v>
      </c>
      <c r="D10" s="259">
        <v>1</v>
      </c>
      <c r="E10" s="260">
        <f>'Q1'!F61</f>
        <v>875</v>
      </c>
      <c r="F10" s="260">
        <f t="shared" ref="F10:F12" si="0">D10*E10</f>
        <v>875</v>
      </c>
      <c r="G10" s="301"/>
      <c r="H10" s="310"/>
      <c r="I10" s="298"/>
      <c r="J10" s="298"/>
      <c r="K10" s="301"/>
      <c r="L10" s="298"/>
      <c r="M10" s="298"/>
    </row>
    <row r="11" spans="1:13" ht="28.5">
      <c r="A11" s="295"/>
      <c r="B11" s="295"/>
      <c r="C11" s="270" t="s">
        <v>1173</v>
      </c>
      <c r="D11" s="259">
        <v>2</v>
      </c>
      <c r="E11" s="260">
        <f>Racks!F211</f>
        <v>61.589257480053192</v>
      </c>
      <c r="F11" s="260">
        <f t="shared" si="0"/>
        <v>123.17851496010638</v>
      </c>
      <c r="G11" s="301"/>
      <c r="H11" s="310"/>
      <c r="I11" s="298"/>
      <c r="J11" s="298"/>
      <c r="K11" s="301"/>
      <c r="L11" s="298"/>
      <c r="M11" s="298"/>
    </row>
    <row r="12" spans="1:13">
      <c r="A12" s="296"/>
      <c r="B12" s="296"/>
      <c r="C12" s="270" t="s">
        <v>414</v>
      </c>
      <c r="D12" s="259">
        <v>1</v>
      </c>
      <c r="E12" s="260">
        <f>Racks!F124</f>
        <v>4995</v>
      </c>
      <c r="F12" s="260">
        <f t="shared" si="0"/>
        <v>4995</v>
      </c>
      <c r="G12" s="302"/>
      <c r="H12" s="311"/>
      <c r="I12" s="299"/>
      <c r="J12" s="299"/>
      <c r="K12" s="302"/>
      <c r="L12" s="299"/>
      <c r="M12" s="299"/>
    </row>
    <row r="13" spans="1:13" ht="15.75">
      <c r="A13" s="262"/>
      <c r="B13" s="263"/>
      <c r="C13" s="264"/>
      <c r="D13" s="264"/>
      <c r="E13" s="265"/>
      <c r="F13" s="266">
        <f>SUM(F9:F12)</f>
        <v>15593.178514960106</v>
      </c>
      <c r="G13" s="279"/>
      <c r="H13" s="262"/>
      <c r="I13" s="263"/>
      <c r="J13" s="268"/>
      <c r="K13" s="276"/>
      <c r="L13" s="264"/>
      <c r="M13" s="265"/>
    </row>
    <row r="14" spans="1:13" ht="15">
      <c r="I14" s="272"/>
      <c r="J14" s="283"/>
      <c r="K14" s="274"/>
      <c r="L14" s="272"/>
    </row>
    <row r="15" spans="1:13">
      <c r="A15" s="294">
        <v>4</v>
      </c>
      <c r="B15" s="294" t="s">
        <v>1192</v>
      </c>
      <c r="C15" s="270" t="s">
        <v>1058</v>
      </c>
      <c r="D15" s="259">
        <v>1</v>
      </c>
      <c r="E15" s="260">
        <f>'Q1'!F41</f>
        <v>9600</v>
      </c>
      <c r="F15" s="260">
        <f t="shared" ref="F15:F21" si="1">D15*E15</f>
        <v>9600</v>
      </c>
      <c r="G15" s="300">
        <v>0.15</v>
      </c>
      <c r="H15" s="309">
        <f>F22-F22*G15</f>
        <v>26924.28125</v>
      </c>
      <c r="I15" s="297">
        <f>H15*$I$2</f>
        <v>3957869.34375</v>
      </c>
      <c r="J15" s="297">
        <f>ROUND(I15*$J$2,-2)</f>
        <v>5620200</v>
      </c>
      <c r="K15" s="300">
        <f>(J15-I15)/J15</f>
        <v>0.29577784709618876</v>
      </c>
      <c r="L15" s="297">
        <f>J15*$L$2</f>
        <v>11240400</v>
      </c>
      <c r="M15" s="297">
        <f>L15*1.18</f>
        <v>13263672</v>
      </c>
    </row>
    <row r="16" spans="1:13">
      <c r="A16" s="295"/>
      <c r="B16" s="295"/>
      <c r="C16" s="270" t="s">
        <v>1072</v>
      </c>
      <c r="D16" s="259">
        <v>1</v>
      </c>
      <c r="E16" s="260">
        <f>'Q1'!F61</f>
        <v>875</v>
      </c>
      <c r="F16" s="260">
        <f t="shared" si="1"/>
        <v>875</v>
      </c>
      <c r="G16" s="301"/>
      <c r="H16" s="310"/>
      <c r="I16" s="298"/>
      <c r="J16" s="298"/>
      <c r="K16" s="301"/>
      <c r="L16" s="298"/>
      <c r="M16" s="298"/>
    </row>
    <row r="17" spans="1:13">
      <c r="A17" s="295"/>
      <c r="B17" s="295"/>
      <c r="C17" s="270" t="s">
        <v>1066</v>
      </c>
      <c r="D17" s="259">
        <v>1</v>
      </c>
      <c r="E17" s="260">
        <f>'Q1'!F52</f>
        <v>4050</v>
      </c>
      <c r="F17" s="260">
        <f t="shared" si="1"/>
        <v>4050</v>
      </c>
      <c r="G17" s="301"/>
      <c r="H17" s="310"/>
      <c r="I17" s="298"/>
      <c r="J17" s="298"/>
      <c r="K17" s="301"/>
      <c r="L17" s="298"/>
      <c r="M17" s="298"/>
    </row>
    <row r="18" spans="1:13">
      <c r="A18" s="295"/>
      <c r="B18" s="295"/>
      <c r="C18" s="258" t="s">
        <v>330</v>
      </c>
      <c r="D18" s="259">
        <v>1</v>
      </c>
      <c r="E18" s="260">
        <f>Racks!F25</f>
        <v>5194.125</v>
      </c>
      <c r="F18" s="260">
        <f t="shared" si="1"/>
        <v>5194.125</v>
      </c>
      <c r="G18" s="301"/>
      <c r="H18" s="310"/>
      <c r="I18" s="298"/>
      <c r="J18" s="298"/>
      <c r="K18" s="301"/>
      <c r="L18" s="298"/>
      <c r="M18" s="298"/>
    </row>
    <row r="19" spans="1:13">
      <c r="A19" s="295"/>
      <c r="B19" s="295"/>
      <c r="C19" s="285" t="s">
        <v>374</v>
      </c>
      <c r="D19" s="259">
        <v>7</v>
      </c>
      <c r="E19" s="260">
        <f>Racks!F83</f>
        <v>895.5</v>
      </c>
      <c r="F19" s="260">
        <f t="shared" si="1"/>
        <v>6268.5</v>
      </c>
      <c r="G19" s="301"/>
      <c r="H19" s="310"/>
      <c r="I19" s="298"/>
      <c r="J19" s="298"/>
      <c r="K19" s="301"/>
      <c r="L19" s="298"/>
      <c r="M19" s="298"/>
    </row>
    <row r="20" spans="1:13">
      <c r="A20" s="295"/>
      <c r="B20" s="295"/>
      <c r="C20" s="285" t="s">
        <v>380</v>
      </c>
      <c r="D20" s="259">
        <v>7</v>
      </c>
      <c r="E20" s="260">
        <f>Racks!F89</f>
        <v>607.5</v>
      </c>
      <c r="F20" s="260">
        <f t="shared" si="1"/>
        <v>4252.5</v>
      </c>
      <c r="G20" s="301"/>
      <c r="H20" s="310"/>
      <c r="I20" s="298"/>
      <c r="J20" s="298"/>
      <c r="K20" s="301"/>
      <c r="L20" s="298"/>
      <c r="M20" s="298"/>
    </row>
    <row r="21" spans="1:13">
      <c r="A21" s="296"/>
      <c r="B21" s="296"/>
      <c r="C21" s="258" t="s">
        <v>500</v>
      </c>
      <c r="D21" s="259">
        <v>1</v>
      </c>
      <c r="E21" s="260">
        <f>Racks!F227</f>
        <v>1435.5</v>
      </c>
      <c r="F21" s="260">
        <f t="shared" si="1"/>
        <v>1435.5</v>
      </c>
      <c r="G21" s="302"/>
      <c r="H21" s="311"/>
      <c r="I21" s="299"/>
      <c r="J21" s="299"/>
      <c r="K21" s="302"/>
      <c r="L21" s="299"/>
      <c r="M21" s="299"/>
    </row>
    <row r="22" spans="1:13" ht="15.75">
      <c r="A22" s="262"/>
      <c r="B22" s="263"/>
      <c r="C22" s="264"/>
      <c r="D22" s="264"/>
      <c r="E22" s="265"/>
      <c r="F22" s="266">
        <f>SUM(F15:F21)</f>
        <v>31675.625</v>
      </c>
      <c r="G22" s="279"/>
      <c r="H22" s="267"/>
      <c r="I22" s="268"/>
      <c r="J22" s="268"/>
      <c r="K22" s="275"/>
      <c r="L22" s="268"/>
      <c r="M22" s="269"/>
    </row>
    <row r="23" spans="1:13" ht="15">
      <c r="I23" s="272"/>
      <c r="J23" s="283"/>
      <c r="K23" s="274"/>
      <c r="L23" s="272"/>
    </row>
    <row r="24" spans="1:13">
      <c r="A24" s="294">
        <v>5</v>
      </c>
      <c r="B24" s="294" t="s">
        <v>1187</v>
      </c>
      <c r="C24" s="270" t="s">
        <v>30</v>
      </c>
      <c r="D24" s="259">
        <v>1</v>
      </c>
      <c r="E24" s="260">
        <f>'Q225'!F55</f>
        <v>14470</v>
      </c>
      <c r="F24" s="260">
        <f>D24*E24</f>
        <v>14470</v>
      </c>
      <c r="G24" s="300">
        <v>0.15</v>
      </c>
      <c r="H24" s="309">
        <f>F28-F28*G24</f>
        <v>18393.150000000001</v>
      </c>
      <c r="I24" s="297">
        <f>H24*$I$2</f>
        <v>2703793.0500000003</v>
      </c>
      <c r="J24" s="297">
        <f>ROUND(I24*$J$2,-2)</f>
        <v>3839400</v>
      </c>
      <c r="K24" s="300">
        <f>(J24-I24)/J24</f>
        <v>0.29577719174871064</v>
      </c>
      <c r="L24" s="297">
        <f>J24*$L$2</f>
        <v>7678800</v>
      </c>
      <c r="M24" s="297">
        <f>L24+L24*18%</f>
        <v>9060984</v>
      </c>
    </row>
    <row r="25" spans="1:13">
      <c r="A25" s="295"/>
      <c r="B25" s="295"/>
      <c r="C25" s="270" t="s">
        <v>58</v>
      </c>
      <c r="D25" s="259">
        <v>1</v>
      </c>
      <c r="E25" s="260">
        <f>'Q225'!F100</f>
        <v>1149</v>
      </c>
      <c r="F25" s="260">
        <f t="shared" ref="F25:F27" si="2">D25*E25</f>
        <v>1149</v>
      </c>
      <c r="G25" s="301"/>
      <c r="H25" s="310"/>
      <c r="I25" s="298"/>
      <c r="J25" s="298"/>
      <c r="K25" s="301"/>
      <c r="L25" s="298"/>
      <c r="M25" s="298"/>
    </row>
    <row r="26" spans="1:13">
      <c r="A26" s="295"/>
      <c r="B26" s="295"/>
      <c r="C26" s="270" t="s">
        <v>52</v>
      </c>
      <c r="D26" s="259">
        <v>1</v>
      </c>
      <c r="E26" s="260">
        <f>'Q225'!F90</f>
        <v>1025</v>
      </c>
      <c r="F26" s="260">
        <f t="shared" si="2"/>
        <v>1025</v>
      </c>
      <c r="G26" s="301"/>
      <c r="H26" s="310"/>
      <c r="I26" s="298"/>
      <c r="J26" s="298"/>
      <c r="K26" s="301"/>
      <c r="L26" s="298"/>
      <c r="M26" s="298"/>
    </row>
    <row r="27" spans="1:13">
      <c r="A27" s="296"/>
      <c r="B27" s="296"/>
      <c r="C27" s="270" t="s">
        <v>414</v>
      </c>
      <c r="D27" s="259">
        <v>1</v>
      </c>
      <c r="E27" s="260">
        <f>Racks!F124</f>
        <v>4995</v>
      </c>
      <c r="F27" s="260">
        <f t="shared" si="2"/>
        <v>4995</v>
      </c>
      <c r="G27" s="302"/>
      <c r="H27" s="311"/>
      <c r="I27" s="299"/>
      <c r="J27" s="299"/>
      <c r="K27" s="302"/>
      <c r="L27" s="299"/>
      <c r="M27" s="299"/>
    </row>
    <row r="28" spans="1:13" ht="15.75">
      <c r="A28" s="262"/>
      <c r="B28" s="263"/>
      <c r="C28" s="264"/>
      <c r="D28" s="264"/>
      <c r="E28" s="265"/>
      <c r="F28" s="266">
        <f>SUM(F24:F27)</f>
        <v>21639</v>
      </c>
      <c r="G28" s="279"/>
      <c r="H28" s="262"/>
      <c r="I28" s="263"/>
      <c r="J28" s="268"/>
      <c r="K28" s="276"/>
      <c r="L28" s="264"/>
      <c r="M28" s="265"/>
    </row>
    <row r="30" spans="1:13">
      <c r="A30" s="294">
        <v>6</v>
      </c>
      <c r="B30" s="294" t="s">
        <v>1188</v>
      </c>
      <c r="C30" s="270" t="s">
        <v>30</v>
      </c>
      <c r="D30" s="259">
        <v>1</v>
      </c>
      <c r="E30" s="260">
        <f>'Q225'!F55</f>
        <v>14470</v>
      </c>
      <c r="F30" s="260">
        <f>D30*E30</f>
        <v>14470</v>
      </c>
      <c r="G30" s="300">
        <v>0.15</v>
      </c>
      <c r="H30" s="309">
        <f>F34-F34*G30</f>
        <v>22638.9</v>
      </c>
      <c r="I30" s="297">
        <f>H30*$I$2</f>
        <v>3327918.3000000003</v>
      </c>
      <c r="J30" s="297">
        <f>ROUND(I30*$J$2,-2)</f>
        <v>4725600</v>
      </c>
      <c r="K30" s="300">
        <f>(J30-I30)/J30</f>
        <v>0.29576809294057893</v>
      </c>
      <c r="L30" s="297">
        <f>J30*$L$2</f>
        <v>9451200</v>
      </c>
      <c r="M30" s="297">
        <f>L30+L30*18%</f>
        <v>11152416</v>
      </c>
    </row>
    <row r="31" spans="1:13">
      <c r="A31" s="295"/>
      <c r="B31" s="295"/>
      <c r="C31" s="270" t="s">
        <v>58</v>
      </c>
      <c r="D31" s="259">
        <v>1</v>
      </c>
      <c r="E31" s="260">
        <f>'Q225'!F100</f>
        <v>1149</v>
      </c>
      <c r="F31" s="260">
        <f t="shared" ref="F31:F43" si="3">D31*E31</f>
        <v>1149</v>
      </c>
      <c r="G31" s="301"/>
      <c r="H31" s="310"/>
      <c r="I31" s="298"/>
      <c r="J31" s="298"/>
      <c r="K31" s="301"/>
      <c r="L31" s="298"/>
      <c r="M31" s="298"/>
    </row>
    <row r="32" spans="1:13">
      <c r="A32" s="295"/>
      <c r="B32" s="295"/>
      <c r="C32" s="270" t="s">
        <v>52</v>
      </c>
      <c r="D32" s="259">
        <v>1</v>
      </c>
      <c r="E32" s="260">
        <f>'Q225'!F90</f>
        <v>1025</v>
      </c>
      <c r="F32" s="260">
        <f t="shared" si="3"/>
        <v>1025</v>
      </c>
      <c r="G32" s="301"/>
      <c r="H32" s="310"/>
      <c r="I32" s="298"/>
      <c r="J32" s="298"/>
      <c r="K32" s="301"/>
      <c r="L32" s="298"/>
      <c r="M32" s="298"/>
    </row>
    <row r="33" spans="1:13">
      <c r="A33" s="296"/>
      <c r="B33" s="296"/>
      <c r="C33" s="270" t="s">
        <v>414</v>
      </c>
      <c r="D33" s="259">
        <v>2</v>
      </c>
      <c r="E33" s="260">
        <f>Racks!F124</f>
        <v>4995</v>
      </c>
      <c r="F33" s="260">
        <f t="shared" si="3"/>
        <v>9990</v>
      </c>
      <c r="G33" s="302"/>
      <c r="H33" s="311"/>
      <c r="I33" s="299"/>
      <c r="J33" s="299"/>
      <c r="K33" s="302"/>
      <c r="L33" s="299"/>
      <c r="M33" s="299"/>
    </row>
    <row r="34" spans="1:13" ht="15.75">
      <c r="A34" s="262"/>
      <c r="B34" s="263"/>
      <c r="C34" s="264"/>
      <c r="D34" s="264"/>
      <c r="E34" s="265"/>
      <c r="F34" s="266">
        <f>SUM(F30:F33)</f>
        <v>26634</v>
      </c>
      <c r="G34" s="279"/>
      <c r="H34" s="262"/>
      <c r="I34" s="263"/>
      <c r="J34" s="268"/>
      <c r="K34" s="276"/>
      <c r="L34" s="264"/>
      <c r="M34" s="265"/>
    </row>
    <row r="36" spans="1:13">
      <c r="A36" s="294">
        <v>7</v>
      </c>
      <c r="B36" s="294" t="s">
        <v>1189</v>
      </c>
      <c r="C36" s="258" t="s">
        <v>30</v>
      </c>
      <c r="D36" s="259">
        <v>1</v>
      </c>
      <c r="E36" s="260">
        <f>'Q225'!F55</f>
        <v>14470</v>
      </c>
      <c r="F36" s="260">
        <f t="shared" si="3"/>
        <v>14470</v>
      </c>
      <c r="G36" s="300">
        <v>0.15</v>
      </c>
      <c r="H36" s="309">
        <f>F44-F44*G36</f>
        <v>32167.931250000001</v>
      </c>
      <c r="I36" s="297">
        <f>H36*$I$2</f>
        <v>4728685.8937499998</v>
      </c>
      <c r="J36" s="297">
        <f>ROUND(I36*$J$2,-2)</f>
        <v>6714700</v>
      </c>
      <c r="K36" s="300">
        <f>(J36-I36)/J36</f>
        <v>0.29577108526814305</v>
      </c>
      <c r="L36" s="297">
        <f>J36*$L$2</f>
        <v>13429400</v>
      </c>
      <c r="M36" s="297">
        <f>L36*1.18</f>
        <v>15846692</v>
      </c>
    </row>
    <row r="37" spans="1:13">
      <c r="A37" s="295"/>
      <c r="B37" s="295"/>
      <c r="C37" s="270" t="s">
        <v>58</v>
      </c>
      <c r="D37" s="259">
        <v>1</v>
      </c>
      <c r="E37" s="260">
        <f>'Q225'!F100</f>
        <v>1149</v>
      </c>
      <c r="F37" s="260">
        <f t="shared" si="3"/>
        <v>1149</v>
      </c>
      <c r="G37" s="301"/>
      <c r="H37" s="310"/>
      <c r="I37" s="298"/>
      <c r="J37" s="298"/>
      <c r="K37" s="301"/>
      <c r="L37" s="298"/>
      <c r="M37" s="298"/>
    </row>
    <row r="38" spans="1:13">
      <c r="A38" s="295"/>
      <c r="B38" s="295"/>
      <c r="C38" s="258" t="s">
        <v>52</v>
      </c>
      <c r="D38" s="259">
        <v>1</v>
      </c>
      <c r="E38" s="260">
        <f>'Q225'!F90</f>
        <v>1025</v>
      </c>
      <c r="F38" s="260">
        <f t="shared" si="3"/>
        <v>1025</v>
      </c>
      <c r="G38" s="301"/>
      <c r="H38" s="310"/>
      <c r="I38" s="298"/>
      <c r="J38" s="298"/>
      <c r="K38" s="301"/>
      <c r="L38" s="298"/>
      <c r="M38" s="298"/>
    </row>
    <row r="39" spans="1:13">
      <c r="A39" s="295"/>
      <c r="B39" s="295"/>
      <c r="C39" s="270" t="s">
        <v>1086</v>
      </c>
      <c r="D39" s="259">
        <v>1</v>
      </c>
      <c r="E39" s="260">
        <f>'Q225'!F66</f>
        <v>4050</v>
      </c>
      <c r="F39" s="260">
        <f t="shared" si="3"/>
        <v>4050</v>
      </c>
      <c r="G39" s="301"/>
      <c r="H39" s="310"/>
      <c r="I39" s="298"/>
      <c r="J39" s="298"/>
      <c r="K39" s="301"/>
      <c r="L39" s="298"/>
      <c r="M39" s="298"/>
    </row>
    <row r="40" spans="1:13">
      <c r="A40" s="295"/>
      <c r="B40" s="295"/>
      <c r="C40" s="258" t="s">
        <v>330</v>
      </c>
      <c r="D40" s="259">
        <v>1</v>
      </c>
      <c r="E40" s="260">
        <f>Racks!F25</f>
        <v>5194.125</v>
      </c>
      <c r="F40" s="260">
        <f t="shared" si="3"/>
        <v>5194.125</v>
      </c>
      <c r="G40" s="301"/>
      <c r="H40" s="310"/>
      <c r="I40" s="298"/>
      <c r="J40" s="298"/>
      <c r="K40" s="301"/>
      <c r="L40" s="298"/>
      <c r="M40" s="298"/>
    </row>
    <row r="41" spans="1:13">
      <c r="A41" s="295"/>
      <c r="B41" s="295"/>
      <c r="C41" s="258" t="s">
        <v>374</v>
      </c>
      <c r="D41" s="259">
        <v>7</v>
      </c>
      <c r="E41" s="260">
        <f>Racks!F83</f>
        <v>895.5</v>
      </c>
      <c r="F41" s="260">
        <f t="shared" si="3"/>
        <v>6268.5</v>
      </c>
      <c r="G41" s="301"/>
      <c r="H41" s="310"/>
      <c r="I41" s="298"/>
      <c r="J41" s="298"/>
      <c r="K41" s="301"/>
      <c r="L41" s="298"/>
      <c r="M41" s="298"/>
    </row>
    <row r="42" spans="1:13">
      <c r="A42" s="295"/>
      <c r="B42" s="295"/>
      <c r="C42" s="258" t="s">
        <v>380</v>
      </c>
      <c r="D42" s="259">
        <v>7</v>
      </c>
      <c r="E42" s="260">
        <f>Racks!F89</f>
        <v>607.5</v>
      </c>
      <c r="F42" s="260">
        <f t="shared" si="3"/>
        <v>4252.5</v>
      </c>
      <c r="G42" s="301"/>
      <c r="H42" s="310"/>
      <c r="I42" s="298"/>
      <c r="J42" s="298"/>
      <c r="K42" s="301"/>
      <c r="L42" s="298"/>
      <c r="M42" s="298"/>
    </row>
    <row r="43" spans="1:13">
      <c r="A43" s="296"/>
      <c r="B43" s="296"/>
      <c r="C43" s="258" t="s">
        <v>500</v>
      </c>
      <c r="D43" s="259">
        <v>1</v>
      </c>
      <c r="E43" s="260">
        <f>Racks!F227</f>
        <v>1435.5</v>
      </c>
      <c r="F43" s="260">
        <f t="shared" si="3"/>
        <v>1435.5</v>
      </c>
      <c r="G43" s="302"/>
      <c r="H43" s="311"/>
      <c r="I43" s="299"/>
      <c r="J43" s="299"/>
      <c r="K43" s="302"/>
      <c r="L43" s="299"/>
      <c r="M43" s="299"/>
    </row>
    <row r="44" spans="1:13" ht="15.75">
      <c r="A44" s="262"/>
      <c r="B44" s="263"/>
      <c r="C44" s="264"/>
      <c r="D44" s="264"/>
      <c r="E44" s="265"/>
      <c r="F44" s="266">
        <f>SUM(F36:F43)</f>
        <v>37844.625</v>
      </c>
      <c r="G44" s="279"/>
      <c r="H44" s="267"/>
      <c r="I44" s="268"/>
      <c r="J44" s="268"/>
      <c r="K44" s="275"/>
      <c r="L44" s="268"/>
      <c r="M44" s="269"/>
    </row>
    <row r="45" spans="1:13" ht="15">
      <c r="C45" s="287"/>
      <c r="I45" s="272"/>
      <c r="J45" s="283"/>
      <c r="K45" s="274"/>
      <c r="L45" s="272"/>
    </row>
    <row r="46" spans="1:13">
      <c r="A46" s="294">
        <v>8</v>
      </c>
      <c r="B46" s="294" t="s">
        <v>1186</v>
      </c>
      <c r="C46" s="270" t="s">
        <v>1080</v>
      </c>
      <c r="D46" s="259">
        <v>1</v>
      </c>
      <c r="E46" s="260">
        <f>'Q225'!G46</f>
        <v>14700</v>
      </c>
      <c r="F46" s="260">
        <f>D46*E46</f>
        <v>14700</v>
      </c>
      <c r="G46" s="303" t="s">
        <v>1197</v>
      </c>
      <c r="H46" s="304"/>
      <c r="I46" s="297">
        <f>F50*$I$2</f>
        <v>3056666.5500000003</v>
      </c>
      <c r="J46" s="297">
        <f>ROUND(I46*$J$2,-2)</f>
        <v>4340500</v>
      </c>
      <c r="K46" s="300">
        <f>(J46-I46)/J46</f>
        <v>0.29578008293975344</v>
      </c>
      <c r="L46" s="297">
        <f>J46*$L$2</f>
        <v>8681000</v>
      </c>
      <c r="M46" s="297">
        <f>L46+L46*18%</f>
        <v>10243580</v>
      </c>
    </row>
    <row r="47" spans="1:13">
      <c r="A47" s="295"/>
      <c r="B47" s="295"/>
      <c r="C47" s="270" t="s">
        <v>58</v>
      </c>
      <c r="D47" s="259">
        <v>1</v>
      </c>
      <c r="E47" s="260">
        <f>'Q225'!G100</f>
        <v>976.65</v>
      </c>
      <c r="F47" s="260">
        <f t="shared" ref="F47:F49" si="4">D47*E47</f>
        <v>976.65</v>
      </c>
      <c r="G47" s="305"/>
      <c r="H47" s="306"/>
      <c r="I47" s="298"/>
      <c r="J47" s="298"/>
      <c r="K47" s="301"/>
      <c r="L47" s="298"/>
      <c r="M47" s="298"/>
    </row>
    <row r="48" spans="1:13">
      <c r="A48" s="295"/>
      <c r="B48" s="295"/>
      <c r="C48" s="270" t="s">
        <v>52</v>
      </c>
      <c r="D48" s="259">
        <v>1</v>
      </c>
      <c r="E48" s="260">
        <f>'Q225'!G90</f>
        <v>871.25</v>
      </c>
      <c r="F48" s="260">
        <f t="shared" si="4"/>
        <v>871.25</v>
      </c>
      <c r="G48" s="305"/>
      <c r="H48" s="306"/>
      <c r="I48" s="298"/>
      <c r="J48" s="298"/>
      <c r="K48" s="301"/>
      <c r="L48" s="298"/>
      <c r="M48" s="298"/>
    </row>
    <row r="49" spans="1:13">
      <c r="A49" s="296"/>
      <c r="B49" s="296"/>
      <c r="C49" s="270" t="s">
        <v>414</v>
      </c>
      <c r="D49" s="259">
        <v>1</v>
      </c>
      <c r="E49" s="260">
        <f>Racks!G124</f>
        <v>4245.75</v>
      </c>
      <c r="F49" s="260">
        <f t="shared" si="4"/>
        <v>4245.75</v>
      </c>
      <c r="G49" s="307"/>
      <c r="H49" s="308"/>
      <c r="I49" s="299"/>
      <c r="J49" s="299"/>
      <c r="K49" s="302"/>
      <c r="L49" s="299"/>
      <c r="M49" s="299"/>
    </row>
    <row r="50" spans="1:13" ht="15.75">
      <c r="A50" s="262"/>
      <c r="B50" s="263"/>
      <c r="C50" s="264"/>
      <c r="D50" s="264"/>
      <c r="E50" s="265"/>
      <c r="F50" s="266">
        <f>SUM(F46:F49)</f>
        <v>20793.650000000001</v>
      </c>
      <c r="G50" s="279"/>
      <c r="H50" s="262"/>
      <c r="I50" s="263"/>
      <c r="J50" s="268"/>
      <c r="K50" s="276"/>
      <c r="L50" s="264"/>
      <c r="M50" s="265"/>
    </row>
    <row r="51" spans="1:13" ht="15.75">
      <c r="A51" s="288"/>
      <c r="B51" s="288"/>
      <c r="C51" s="289"/>
      <c r="D51" s="289"/>
      <c r="E51" s="290"/>
      <c r="F51" s="291"/>
      <c r="G51" s="291"/>
      <c r="H51" s="288"/>
      <c r="I51" s="288"/>
      <c r="J51" s="292"/>
      <c r="K51" s="293"/>
      <c r="L51" s="289"/>
      <c r="M51" s="290"/>
    </row>
    <row r="52" spans="1:13" ht="14.25" customHeight="1">
      <c r="A52" s="294">
        <v>9</v>
      </c>
      <c r="B52" s="294" t="s">
        <v>1185</v>
      </c>
      <c r="C52" s="270" t="s">
        <v>1080</v>
      </c>
      <c r="D52" s="259">
        <v>1</v>
      </c>
      <c r="E52" s="260">
        <f>'Q225'!G46</f>
        <v>14700</v>
      </c>
      <c r="F52" s="260">
        <f>D52*E52</f>
        <v>14700</v>
      </c>
      <c r="G52" s="303" t="s">
        <v>1197</v>
      </c>
      <c r="H52" s="304"/>
      <c r="I52" s="297">
        <f>F56*$I$2</f>
        <v>3680791.8000000003</v>
      </c>
      <c r="J52" s="297">
        <f>ROUND(I52*$J$2,-2)</f>
        <v>5226700</v>
      </c>
      <c r="K52" s="300">
        <f>(J52-I52)/J52</f>
        <v>0.29577136625404171</v>
      </c>
      <c r="L52" s="297">
        <f>J52*$L$2</f>
        <v>10453400</v>
      </c>
      <c r="M52" s="297">
        <f>L52+L52*18%</f>
        <v>12335012</v>
      </c>
    </row>
    <row r="53" spans="1:13">
      <c r="A53" s="295"/>
      <c r="B53" s="295"/>
      <c r="C53" s="270" t="s">
        <v>58</v>
      </c>
      <c r="D53" s="259">
        <v>1</v>
      </c>
      <c r="E53" s="260">
        <f>'Q225'!G100</f>
        <v>976.65</v>
      </c>
      <c r="F53" s="260">
        <f t="shared" ref="F53:F55" si="5">D53*E53</f>
        <v>976.65</v>
      </c>
      <c r="G53" s="305"/>
      <c r="H53" s="306"/>
      <c r="I53" s="298"/>
      <c r="J53" s="298"/>
      <c r="K53" s="301"/>
      <c r="L53" s="298"/>
      <c r="M53" s="298"/>
    </row>
    <row r="54" spans="1:13">
      <c r="A54" s="295"/>
      <c r="B54" s="295"/>
      <c r="C54" s="270" t="s">
        <v>52</v>
      </c>
      <c r="D54" s="259">
        <v>1</v>
      </c>
      <c r="E54" s="260">
        <f>'Q225'!G90</f>
        <v>871.25</v>
      </c>
      <c r="F54" s="260">
        <f t="shared" si="5"/>
        <v>871.25</v>
      </c>
      <c r="G54" s="305"/>
      <c r="H54" s="306"/>
      <c r="I54" s="298"/>
      <c r="J54" s="298"/>
      <c r="K54" s="301"/>
      <c r="L54" s="298"/>
      <c r="M54" s="298"/>
    </row>
    <row r="55" spans="1:13">
      <c r="A55" s="296"/>
      <c r="B55" s="296"/>
      <c r="C55" s="270" t="s">
        <v>414</v>
      </c>
      <c r="D55" s="259">
        <v>2</v>
      </c>
      <c r="E55" s="260">
        <f>Racks!G124</f>
        <v>4245.75</v>
      </c>
      <c r="F55" s="260">
        <f t="shared" si="5"/>
        <v>8491.5</v>
      </c>
      <c r="G55" s="307"/>
      <c r="H55" s="308"/>
      <c r="I55" s="299"/>
      <c r="J55" s="299"/>
      <c r="K55" s="302"/>
      <c r="L55" s="299"/>
      <c r="M55" s="299"/>
    </row>
    <row r="56" spans="1:13" ht="15.75">
      <c r="A56" s="262"/>
      <c r="B56" s="263"/>
      <c r="C56" s="264"/>
      <c r="D56" s="264"/>
      <c r="E56" s="265"/>
      <c r="F56" s="266">
        <f>SUM(F52:F55)</f>
        <v>25039.4</v>
      </c>
      <c r="G56" s="279"/>
      <c r="H56" s="262"/>
      <c r="I56" s="263"/>
      <c r="J56" s="268"/>
      <c r="K56" s="276"/>
      <c r="L56" s="264"/>
      <c r="M56" s="265"/>
    </row>
    <row r="57" spans="1:13" ht="15.75">
      <c r="A57" s="288"/>
      <c r="B57" s="288"/>
      <c r="C57" s="289"/>
      <c r="D57" s="289"/>
      <c r="E57" s="290"/>
      <c r="F57" s="291"/>
      <c r="G57" s="291"/>
      <c r="H57" s="288"/>
      <c r="I57" s="288"/>
      <c r="J57" s="292"/>
      <c r="K57" s="293"/>
      <c r="L57" s="289"/>
      <c r="M57" s="290"/>
    </row>
    <row r="58" spans="1:13" ht="15">
      <c r="C58" s="287"/>
    </row>
    <row r="59" spans="1:13">
      <c r="A59" s="294">
        <v>10</v>
      </c>
      <c r="B59" s="294" t="s">
        <v>1184</v>
      </c>
      <c r="C59" s="270" t="s">
        <v>1080</v>
      </c>
      <c r="D59" s="259">
        <v>1</v>
      </c>
      <c r="E59" s="260">
        <f>'Q225'!G46</f>
        <v>14700</v>
      </c>
      <c r="F59" s="260">
        <f t="shared" ref="F59:F66" si="6">D59*E59</f>
        <v>14700</v>
      </c>
      <c r="G59" s="303" t="s">
        <v>1198</v>
      </c>
      <c r="H59" s="304"/>
      <c r="I59" s="297">
        <f>F67*$I$2</f>
        <v>5032831.6500000004</v>
      </c>
      <c r="J59" s="297">
        <f>ROUND(I59*$J$2,-2)</f>
        <v>7146600</v>
      </c>
      <c r="K59" s="300">
        <f>(J59-I59)/J59</f>
        <v>0.29577258416589702</v>
      </c>
      <c r="L59" s="297">
        <f>J59*$L$2</f>
        <v>14293200</v>
      </c>
      <c r="M59" s="297">
        <f>L59*1.18</f>
        <v>16865976</v>
      </c>
    </row>
    <row r="60" spans="1:13">
      <c r="A60" s="295"/>
      <c r="B60" s="295"/>
      <c r="C60" s="270" t="s">
        <v>58</v>
      </c>
      <c r="D60" s="259">
        <v>1</v>
      </c>
      <c r="E60" s="260">
        <f>'Q225'!G100</f>
        <v>976.65</v>
      </c>
      <c r="F60" s="260">
        <f t="shared" si="6"/>
        <v>976.65</v>
      </c>
      <c r="G60" s="305"/>
      <c r="H60" s="306"/>
      <c r="I60" s="298"/>
      <c r="J60" s="298"/>
      <c r="K60" s="301"/>
      <c r="L60" s="298"/>
      <c r="M60" s="298"/>
    </row>
    <row r="61" spans="1:13">
      <c r="A61" s="295"/>
      <c r="B61" s="295"/>
      <c r="C61" s="258" t="s">
        <v>52</v>
      </c>
      <c r="D61" s="259">
        <v>1</v>
      </c>
      <c r="E61" s="260">
        <f>'Q225'!G90</f>
        <v>871.25</v>
      </c>
      <c r="F61" s="260">
        <f t="shared" si="6"/>
        <v>871.25</v>
      </c>
      <c r="G61" s="305"/>
      <c r="H61" s="306"/>
      <c r="I61" s="298"/>
      <c r="J61" s="298"/>
      <c r="K61" s="301"/>
      <c r="L61" s="298"/>
      <c r="M61" s="298"/>
    </row>
    <row r="62" spans="1:13">
      <c r="A62" s="295"/>
      <c r="B62" s="295"/>
      <c r="C62" s="270" t="s">
        <v>1086</v>
      </c>
      <c r="D62" s="259">
        <v>1</v>
      </c>
      <c r="E62" s="260">
        <f>'Q225'!G66</f>
        <v>3442.5</v>
      </c>
      <c r="F62" s="260">
        <f t="shared" si="6"/>
        <v>3442.5</v>
      </c>
      <c r="G62" s="305"/>
      <c r="H62" s="306"/>
      <c r="I62" s="298"/>
      <c r="J62" s="298"/>
      <c r="K62" s="301"/>
      <c r="L62" s="298"/>
      <c r="M62" s="298"/>
    </row>
    <row r="63" spans="1:13">
      <c r="A63" s="295"/>
      <c r="B63" s="295"/>
      <c r="C63" s="258" t="s">
        <v>330</v>
      </c>
      <c r="D63" s="259">
        <v>1</v>
      </c>
      <c r="E63" s="260">
        <f>Racks!G25</f>
        <v>4155.3</v>
      </c>
      <c r="F63" s="260">
        <f t="shared" si="6"/>
        <v>4155.3</v>
      </c>
      <c r="G63" s="305"/>
      <c r="H63" s="306"/>
      <c r="I63" s="298"/>
      <c r="J63" s="298"/>
      <c r="K63" s="301"/>
      <c r="L63" s="298"/>
      <c r="M63" s="298"/>
    </row>
    <row r="64" spans="1:13">
      <c r="A64" s="295"/>
      <c r="B64" s="295"/>
      <c r="C64" s="258" t="s">
        <v>374</v>
      </c>
      <c r="D64" s="259">
        <v>7</v>
      </c>
      <c r="E64" s="260">
        <f>Racks!G83</f>
        <v>761.17499999999995</v>
      </c>
      <c r="F64" s="260">
        <f t="shared" si="6"/>
        <v>5328.2249999999995</v>
      </c>
      <c r="G64" s="305"/>
      <c r="H64" s="306"/>
      <c r="I64" s="298"/>
      <c r="J64" s="298"/>
      <c r="K64" s="301"/>
      <c r="L64" s="298"/>
      <c r="M64" s="298"/>
    </row>
    <row r="65" spans="1:13">
      <c r="A65" s="295"/>
      <c r="B65" s="295"/>
      <c r="C65" s="258" t="s">
        <v>380</v>
      </c>
      <c r="D65" s="259">
        <v>7</v>
      </c>
      <c r="E65" s="260">
        <f>Racks!G89</f>
        <v>516.375</v>
      </c>
      <c r="F65" s="260">
        <f t="shared" si="6"/>
        <v>3614.625</v>
      </c>
      <c r="G65" s="305"/>
      <c r="H65" s="306"/>
      <c r="I65" s="298"/>
      <c r="J65" s="298"/>
      <c r="K65" s="301"/>
      <c r="L65" s="298"/>
      <c r="M65" s="298"/>
    </row>
    <row r="66" spans="1:13">
      <c r="A66" s="296"/>
      <c r="B66" s="296"/>
      <c r="C66" s="258" t="s">
        <v>500</v>
      </c>
      <c r="D66" s="259">
        <v>1</v>
      </c>
      <c r="E66" s="260">
        <f>Racks!G227</f>
        <v>1148.4000000000001</v>
      </c>
      <c r="F66" s="260">
        <f t="shared" si="6"/>
        <v>1148.4000000000001</v>
      </c>
      <c r="G66" s="307"/>
      <c r="H66" s="308"/>
      <c r="I66" s="299"/>
      <c r="J66" s="299"/>
      <c r="K66" s="302"/>
      <c r="L66" s="299"/>
      <c r="M66" s="299"/>
    </row>
    <row r="67" spans="1:13" ht="15.75">
      <c r="A67" s="262"/>
      <c r="B67" s="263"/>
      <c r="C67" s="264"/>
      <c r="D67" s="264"/>
      <c r="E67" s="265"/>
      <c r="F67" s="266">
        <f>SUM(F59:F66)</f>
        <v>34236.950000000004</v>
      </c>
      <c r="G67" s="279"/>
      <c r="H67" s="267"/>
      <c r="I67" s="268"/>
      <c r="J67" s="268"/>
      <c r="K67" s="275"/>
      <c r="L67" s="268"/>
      <c r="M67" s="269"/>
    </row>
    <row r="68" spans="1:13" ht="15">
      <c r="I68" s="272"/>
      <c r="J68" s="283"/>
      <c r="K68" s="274"/>
      <c r="L68" s="272"/>
    </row>
    <row r="69" spans="1:13" s="261" customFormat="1" ht="16.5" customHeight="1">
      <c r="A69" s="294">
        <v>11</v>
      </c>
      <c r="B69" s="294" t="s">
        <v>1182</v>
      </c>
      <c r="C69" s="258" t="s">
        <v>99</v>
      </c>
      <c r="D69" s="259">
        <v>1</v>
      </c>
      <c r="E69" s="260">
        <f>'Q 3'!F76</f>
        <v>31196</v>
      </c>
      <c r="F69" s="260">
        <f>D69*E69</f>
        <v>31196</v>
      </c>
      <c r="G69" s="300">
        <v>0.2</v>
      </c>
      <c r="H69" s="309">
        <f>F76-F76*G69</f>
        <v>40457.300000000003</v>
      </c>
      <c r="I69" s="297">
        <f>H69*$I$2</f>
        <v>5947223.1000000006</v>
      </c>
      <c r="J69" s="297">
        <f>ROUND(I69*$J$2,-2)</f>
        <v>8445100</v>
      </c>
      <c r="K69" s="300">
        <f>(J69-I69)/J69</f>
        <v>0.2957782501095309</v>
      </c>
      <c r="L69" s="297">
        <f>J69*$L$2</f>
        <v>16890200</v>
      </c>
      <c r="M69" s="297">
        <f>L69+L69*18%</f>
        <v>19930436</v>
      </c>
    </row>
    <row r="70" spans="1:13" s="261" customFormat="1" ht="16.5" customHeight="1">
      <c r="A70" s="295"/>
      <c r="B70" s="295"/>
      <c r="C70" s="258" t="s">
        <v>130</v>
      </c>
      <c r="D70" s="259">
        <v>1</v>
      </c>
      <c r="E70" s="260">
        <f>'Q 3'!F135</f>
        <v>1200</v>
      </c>
      <c r="F70" s="260">
        <f t="shared" ref="F70:F75" si="7">D70*E70</f>
        <v>1200</v>
      </c>
      <c r="G70" s="301"/>
      <c r="H70" s="310"/>
      <c r="I70" s="298"/>
      <c r="J70" s="298"/>
      <c r="K70" s="301"/>
      <c r="L70" s="298"/>
      <c r="M70" s="298"/>
    </row>
    <row r="71" spans="1:13" s="261" customFormat="1" ht="16.5" customHeight="1">
      <c r="A71" s="295"/>
      <c r="B71" s="295"/>
      <c r="C71" s="258" t="s">
        <v>122</v>
      </c>
      <c r="D71" s="259">
        <v>1</v>
      </c>
      <c r="E71" s="260">
        <f>'Q 3'!F126</f>
        <v>1025</v>
      </c>
      <c r="F71" s="260">
        <f t="shared" si="7"/>
        <v>1025</v>
      </c>
      <c r="G71" s="301"/>
      <c r="H71" s="310"/>
      <c r="I71" s="298"/>
      <c r="J71" s="298"/>
      <c r="K71" s="301"/>
      <c r="L71" s="298"/>
      <c r="M71" s="298"/>
    </row>
    <row r="72" spans="1:13" s="261" customFormat="1" ht="16.5" customHeight="1">
      <c r="A72" s="295"/>
      <c r="B72" s="295"/>
      <c r="C72" s="258" t="s">
        <v>500</v>
      </c>
      <c r="D72" s="259">
        <v>1</v>
      </c>
      <c r="E72" s="260">
        <f>Racks!F227</f>
        <v>1435.5</v>
      </c>
      <c r="F72" s="260">
        <f t="shared" si="7"/>
        <v>1435.5</v>
      </c>
      <c r="G72" s="301"/>
      <c r="H72" s="310"/>
      <c r="I72" s="298"/>
      <c r="J72" s="298"/>
      <c r="K72" s="301"/>
      <c r="L72" s="298"/>
      <c r="M72" s="298"/>
    </row>
    <row r="73" spans="1:13" s="261" customFormat="1" ht="16.5" customHeight="1">
      <c r="A73" s="295"/>
      <c r="B73" s="295"/>
      <c r="C73" s="258" t="s">
        <v>330</v>
      </c>
      <c r="D73" s="259">
        <v>1</v>
      </c>
      <c r="E73" s="260">
        <f>Racks!F25</f>
        <v>5194.125</v>
      </c>
      <c r="F73" s="260">
        <f t="shared" si="7"/>
        <v>5194.125</v>
      </c>
      <c r="G73" s="301"/>
      <c r="H73" s="310"/>
      <c r="I73" s="298"/>
      <c r="J73" s="298"/>
      <c r="K73" s="301"/>
      <c r="L73" s="298"/>
      <c r="M73" s="298"/>
    </row>
    <row r="74" spans="1:13" s="261" customFormat="1" ht="16.5" customHeight="1">
      <c r="A74" s="295"/>
      <c r="B74" s="295"/>
      <c r="C74" s="258" t="s">
        <v>374</v>
      </c>
      <c r="D74" s="259">
        <v>7</v>
      </c>
      <c r="E74" s="260">
        <f>Racks!F83</f>
        <v>895.5</v>
      </c>
      <c r="F74" s="260">
        <f t="shared" si="7"/>
        <v>6268.5</v>
      </c>
      <c r="G74" s="301"/>
      <c r="H74" s="310"/>
      <c r="I74" s="298"/>
      <c r="J74" s="298"/>
      <c r="K74" s="301"/>
      <c r="L74" s="298"/>
      <c r="M74" s="298"/>
    </row>
    <row r="75" spans="1:13" s="261" customFormat="1" ht="16.5" customHeight="1">
      <c r="A75" s="296"/>
      <c r="B75" s="296"/>
      <c r="C75" s="258" t="s">
        <v>380</v>
      </c>
      <c r="D75" s="259">
        <v>7</v>
      </c>
      <c r="E75" s="260">
        <f>Racks!F89</f>
        <v>607.5</v>
      </c>
      <c r="F75" s="260">
        <f t="shared" si="7"/>
        <v>4252.5</v>
      </c>
      <c r="G75" s="302"/>
      <c r="H75" s="311"/>
      <c r="I75" s="299"/>
      <c r="J75" s="299"/>
      <c r="K75" s="302"/>
      <c r="L75" s="299"/>
      <c r="M75" s="299"/>
    </row>
    <row r="76" spans="1:13" ht="15.75">
      <c r="A76" s="262"/>
      <c r="B76" s="263"/>
      <c r="C76" s="264"/>
      <c r="D76" s="264"/>
      <c r="E76" s="265"/>
      <c r="F76" s="266">
        <f>SUM(F69:F75)</f>
        <v>50571.625</v>
      </c>
      <c r="G76" s="279"/>
      <c r="H76" s="267"/>
      <c r="I76" s="268"/>
      <c r="J76" s="268"/>
      <c r="K76" s="275"/>
      <c r="L76" s="268"/>
      <c r="M76" s="269"/>
    </row>
    <row r="77" spans="1:13" ht="15">
      <c r="I77" s="272"/>
      <c r="J77" s="283"/>
      <c r="K77" s="274"/>
      <c r="L77" s="272"/>
    </row>
    <row r="78" spans="1:13" s="261" customFormat="1" ht="16.5" customHeight="1">
      <c r="A78" s="294">
        <v>12</v>
      </c>
      <c r="B78" s="294" t="s">
        <v>1181</v>
      </c>
      <c r="C78" s="258" t="s">
        <v>86</v>
      </c>
      <c r="D78" s="259">
        <v>1</v>
      </c>
      <c r="E78" s="260">
        <f>'Q 3'!F40</f>
        <v>35634.375</v>
      </c>
      <c r="F78" s="260">
        <f>D78*E78</f>
        <v>35634.375</v>
      </c>
      <c r="G78" s="300">
        <v>0.2</v>
      </c>
      <c r="H78" s="309">
        <f>F85-F85*G78</f>
        <v>44247.199999999997</v>
      </c>
      <c r="I78" s="297">
        <f>H78*$I$2</f>
        <v>6504338.3999999994</v>
      </c>
      <c r="J78" s="297">
        <f>ROUND(I78*$J$2,-2)</f>
        <v>9236200</v>
      </c>
      <c r="K78" s="300">
        <f>(J78-I78)/J78</f>
        <v>0.29577765747818374</v>
      </c>
      <c r="L78" s="297">
        <f>J78*$L$2</f>
        <v>18472400</v>
      </c>
      <c r="M78" s="297">
        <f>L78+L78*18%</f>
        <v>21797432</v>
      </c>
    </row>
    <row r="79" spans="1:13" s="261" customFormat="1" ht="16.5" customHeight="1">
      <c r="A79" s="295"/>
      <c r="B79" s="295"/>
      <c r="C79" s="258" t="s">
        <v>127</v>
      </c>
      <c r="D79" s="259">
        <v>1</v>
      </c>
      <c r="E79" s="260">
        <f>'Q 3'!F132</f>
        <v>1499</v>
      </c>
      <c r="F79" s="260">
        <f t="shared" ref="F79:F84" si="8">D79*E79</f>
        <v>1499</v>
      </c>
      <c r="G79" s="301"/>
      <c r="H79" s="310"/>
      <c r="I79" s="298"/>
      <c r="J79" s="298"/>
      <c r="K79" s="301"/>
      <c r="L79" s="298"/>
      <c r="M79" s="298"/>
    </row>
    <row r="80" spans="1:13" s="261" customFormat="1" ht="16.5" customHeight="1">
      <c r="A80" s="295"/>
      <c r="B80" s="295"/>
      <c r="C80" s="258" t="s">
        <v>122</v>
      </c>
      <c r="D80" s="259">
        <v>1</v>
      </c>
      <c r="E80" s="260">
        <f>'Q 3'!F123</f>
        <v>1025</v>
      </c>
      <c r="F80" s="260">
        <f t="shared" si="8"/>
        <v>1025</v>
      </c>
      <c r="G80" s="301"/>
      <c r="H80" s="310"/>
      <c r="I80" s="298"/>
      <c r="J80" s="298"/>
      <c r="K80" s="301"/>
      <c r="L80" s="298"/>
      <c r="M80" s="298"/>
    </row>
    <row r="81" spans="1:13" s="261" customFormat="1" ht="16.5" customHeight="1">
      <c r="A81" s="295"/>
      <c r="B81" s="295"/>
      <c r="C81" s="258" t="s">
        <v>500</v>
      </c>
      <c r="D81" s="259">
        <v>1</v>
      </c>
      <c r="E81" s="260">
        <f>Racks!F227</f>
        <v>1435.5</v>
      </c>
      <c r="F81" s="260">
        <f t="shared" si="8"/>
        <v>1435.5</v>
      </c>
      <c r="G81" s="301"/>
      <c r="H81" s="310"/>
      <c r="I81" s="298"/>
      <c r="J81" s="298"/>
      <c r="K81" s="301"/>
      <c r="L81" s="298"/>
      <c r="M81" s="298"/>
    </row>
    <row r="82" spans="1:13" s="261" customFormat="1" ht="16.5" customHeight="1">
      <c r="A82" s="295"/>
      <c r="B82" s="295"/>
      <c r="C82" s="258" t="s">
        <v>330</v>
      </c>
      <c r="D82" s="259">
        <v>1</v>
      </c>
      <c r="E82" s="260">
        <f>Racks!F25</f>
        <v>5194.125</v>
      </c>
      <c r="F82" s="260">
        <f t="shared" si="8"/>
        <v>5194.125</v>
      </c>
      <c r="G82" s="301"/>
      <c r="H82" s="310"/>
      <c r="I82" s="298"/>
      <c r="J82" s="298"/>
      <c r="K82" s="301"/>
      <c r="L82" s="298"/>
      <c r="M82" s="298"/>
    </row>
    <row r="83" spans="1:13" s="261" customFormat="1" ht="16.5" customHeight="1">
      <c r="A83" s="295"/>
      <c r="B83" s="295"/>
      <c r="C83" s="258" t="s">
        <v>374</v>
      </c>
      <c r="D83" s="259">
        <v>7</v>
      </c>
      <c r="E83" s="260">
        <f>Racks!F83</f>
        <v>895.5</v>
      </c>
      <c r="F83" s="260">
        <f t="shared" si="8"/>
        <v>6268.5</v>
      </c>
      <c r="G83" s="301"/>
      <c r="H83" s="310"/>
      <c r="I83" s="298"/>
      <c r="J83" s="298"/>
      <c r="K83" s="301"/>
      <c r="L83" s="298"/>
      <c r="M83" s="298"/>
    </row>
    <row r="84" spans="1:13" s="261" customFormat="1" ht="16.5" customHeight="1">
      <c r="A84" s="296"/>
      <c r="B84" s="296"/>
      <c r="C84" s="258" t="s">
        <v>380</v>
      </c>
      <c r="D84" s="259">
        <v>7</v>
      </c>
      <c r="E84" s="260">
        <f>Racks!F89</f>
        <v>607.5</v>
      </c>
      <c r="F84" s="260">
        <f t="shared" si="8"/>
        <v>4252.5</v>
      </c>
      <c r="G84" s="302"/>
      <c r="H84" s="311"/>
      <c r="I84" s="299"/>
      <c r="J84" s="299"/>
      <c r="K84" s="302"/>
      <c r="L84" s="299"/>
      <c r="M84" s="299"/>
    </row>
    <row r="85" spans="1:13" ht="15.75">
      <c r="A85" s="262"/>
      <c r="B85" s="263"/>
      <c r="C85" s="264"/>
      <c r="D85" s="264"/>
      <c r="E85" s="265"/>
      <c r="F85" s="266">
        <f>SUM(F78:F84)</f>
        <v>55309</v>
      </c>
      <c r="G85" s="267"/>
      <c r="H85" s="268"/>
      <c r="I85" s="268"/>
      <c r="J85" s="268"/>
      <c r="K85" s="275"/>
      <c r="L85" s="268"/>
      <c r="M85" s="269"/>
    </row>
    <row r="87" spans="1:13" ht="48.75" customHeight="1">
      <c r="A87" s="280">
        <v>13</v>
      </c>
      <c r="B87" s="259" t="s">
        <v>285</v>
      </c>
      <c r="C87" s="281" t="s">
        <v>284</v>
      </c>
      <c r="D87" s="280">
        <v>1</v>
      </c>
      <c r="E87" s="260">
        <f>'Q 852'!F31</f>
        <v>97950</v>
      </c>
      <c r="F87" s="260">
        <f>D87*E87</f>
        <v>97950</v>
      </c>
      <c r="G87" s="278">
        <v>0.2</v>
      </c>
      <c r="H87" s="260">
        <f>F88-F88*G87</f>
        <v>78360</v>
      </c>
      <c r="I87" s="282">
        <f>H87*$I$2</f>
        <v>11518920</v>
      </c>
      <c r="J87" s="284">
        <f>ROUND(I87*$J$2,-2)</f>
        <v>16356900</v>
      </c>
      <c r="K87" s="278">
        <f>(J87-I87)/J87</f>
        <v>0.29577609449223263</v>
      </c>
      <c r="L87" s="282">
        <f>J87*$L$2</f>
        <v>32713800</v>
      </c>
      <c r="M87" s="282">
        <f>L87+L87*18%</f>
        <v>38602284</v>
      </c>
    </row>
    <row r="88" spans="1:13" ht="15.75">
      <c r="A88" s="262"/>
      <c r="B88" s="263"/>
      <c r="C88" s="264"/>
      <c r="D88" s="264"/>
      <c r="E88" s="265"/>
      <c r="F88" s="266">
        <f>SUM(F87)</f>
        <v>97950</v>
      </c>
      <c r="G88" s="267"/>
      <c r="H88" s="268"/>
      <c r="I88" s="268"/>
      <c r="J88" s="268"/>
      <c r="K88" s="275"/>
      <c r="L88" s="268"/>
      <c r="M88" s="269"/>
    </row>
    <row r="90" spans="1:13" s="261" customFormat="1" ht="16.5" customHeight="1">
      <c r="A90" s="294">
        <v>14</v>
      </c>
      <c r="B90" s="294" t="s">
        <v>1193</v>
      </c>
      <c r="C90" s="258" t="s">
        <v>284</v>
      </c>
      <c r="D90" s="259">
        <v>1</v>
      </c>
      <c r="E90" s="260">
        <f>'Q 852'!F31</f>
        <v>97950</v>
      </c>
      <c r="F90" s="260">
        <f>D90*E90</f>
        <v>97950</v>
      </c>
      <c r="G90" s="300">
        <v>0.2</v>
      </c>
      <c r="H90" s="309">
        <f>F97-F97*G90</f>
        <v>95200.5</v>
      </c>
      <c r="I90" s="297">
        <f>H90*$I$2</f>
        <v>13994473.5</v>
      </c>
      <c r="J90" s="297">
        <f>ROUND(I90*$J$2,-2)</f>
        <v>19872200</v>
      </c>
      <c r="K90" s="300">
        <f>(J90-I90)/J90</f>
        <v>0.29577633578567042</v>
      </c>
      <c r="L90" s="297">
        <f>J90*$L$2</f>
        <v>39744400</v>
      </c>
      <c r="M90" s="297">
        <f>L90+L90*18%</f>
        <v>46898392</v>
      </c>
    </row>
    <row r="91" spans="1:13" s="261" customFormat="1" ht="16.5" customHeight="1">
      <c r="A91" s="295"/>
      <c r="B91" s="295"/>
      <c r="C91" s="258" t="s">
        <v>316</v>
      </c>
      <c r="D91" s="259">
        <v>1</v>
      </c>
      <c r="E91" s="260">
        <f>'Q 852'!F79</f>
        <v>1850</v>
      </c>
      <c r="F91" s="260">
        <f t="shared" ref="F91:F96" si="9">D91*E91</f>
        <v>1850</v>
      </c>
      <c r="G91" s="301"/>
      <c r="H91" s="310"/>
      <c r="I91" s="298"/>
      <c r="J91" s="298"/>
      <c r="K91" s="301"/>
      <c r="L91" s="298"/>
      <c r="M91" s="298"/>
    </row>
    <row r="92" spans="1:13" s="261" customFormat="1" ht="16.5" customHeight="1">
      <c r="A92" s="295"/>
      <c r="B92" s="295"/>
      <c r="C92" s="258" t="s">
        <v>307</v>
      </c>
      <c r="D92" s="259">
        <v>2</v>
      </c>
      <c r="E92" s="260">
        <f>'Q 852'!F70</f>
        <v>1025</v>
      </c>
      <c r="F92" s="260">
        <f t="shared" si="9"/>
        <v>2050</v>
      </c>
      <c r="G92" s="301"/>
      <c r="H92" s="310"/>
      <c r="I92" s="298"/>
      <c r="J92" s="298"/>
      <c r="K92" s="301"/>
      <c r="L92" s="298"/>
      <c r="M92" s="298"/>
    </row>
    <row r="93" spans="1:13" s="261" customFormat="1" ht="16.5" customHeight="1">
      <c r="A93" s="295"/>
      <c r="B93" s="295"/>
      <c r="C93" s="258" t="s">
        <v>500</v>
      </c>
      <c r="D93" s="259">
        <v>1</v>
      </c>
      <c r="E93" s="260">
        <f>Racks!F227</f>
        <v>1435.5</v>
      </c>
      <c r="F93" s="260">
        <f t="shared" si="9"/>
        <v>1435.5</v>
      </c>
      <c r="G93" s="301"/>
      <c r="H93" s="310"/>
      <c r="I93" s="298"/>
      <c r="J93" s="298"/>
      <c r="K93" s="301"/>
      <c r="L93" s="298"/>
      <c r="M93" s="298"/>
    </row>
    <row r="94" spans="1:13" s="261" customFormat="1" ht="16.5" customHeight="1">
      <c r="A94" s="295"/>
      <c r="B94" s="295"/>
      <c r="C94" s="258" t="s">
        <v>330</v>
      </c>
      <c r="D94" s="259">
        <v>1</v>
      </c>
      <c r="E94" s="260">
        <f>Racks!F25</f>
        <v>5194.125</v>
      </c>
      <c r="F94" s="260">
        <f t="shared" si="9"/>
        <v>5194.125</v>
      </c>
      <c r="G94" s="301"/>
      <c r="H94" s="310"/>
      <c r="I94" s="298"/>
      <c r="J94" s="298"/>
      <c r="K94" s="301"/>
      <c r="L94" s="298"/>
      <c r="M94" s="298"/>
    </row>
    <row r="95" spans="1:13" s="261" customFormat="1" ht="16.5" customHeight="1">
      <c r="A95" s="295"/>
      <c r="B95" s="295"/>
      <c r="C95" s="258" t="s">
        <v>374</v>
      </c>
      <c r="D95" s="259">
        <v>7</v>
      </c>
      <c r="E95" s="260">
        <f>Racks!F83</f>
        <v>895.5</v>
      </c>
      <c r="F95" s="260">
        <f t="shared" si="9"/>
        <v>6268.5</v>
      </c>
      <c r="G95" s="301"/>
      <c r="H95" s="310"/>
      <c r="I95" s="298"/>
      <c r="J95" s="298"/>
      <c r="K95" s="301"/>
      <c r="L95" s="298"/>
      <c r="M95" s="298"/>
    </row>
    <row r="96" spans="1:13" s="261" customFormat="1" ht="16.5" customHeight="1">
      <c r="A96" s="296"/>
      <c r="B96" s="296"/>
      <c r="C96" s="258" t="s">
        <v>380</v>
      </c>
      <c r="D96" s="259">
        <v>7</v>
      </c>
      <c r="E96" s="260">
        <f>Racks!F89</f>
        <v>607.5</v>
      </c>
      <c r="F96" s="260">
        <f t="shared" si="9"/>
        <v>4252.5</v>
      </c>
      <c r="G96" s="302"/>
      <c r="H96" s="311"/>
      <c r="I96" s="299"/>
      <c r="J96" s="299"/>
      <c r="K96" s="302"/>
      <c r="L96" s="299"/>
      <c r="M96" s="299"/>
    </row>
    <row r="97" spans="1:13" ht="15.75">
      <c r="A97" s="262"/>
      <c r="B97" s="263"/>
      <c r="C97" s="264"/>
      <c r="D97" s="264"/>
      <c r="E97" s="265"/>
      <c r="F97" s="266">
        <f>SUM(F90:F96)</f>
        <v>119000.625</v>
      </c>
      <c r="G97" s="267"/>
      <c r="H97" s="268"/>
      <c r="I97" s="268"/>
      <c r="J97" s="268"/>
      <c r="K97" s="275"/>
      <c r="L97" s="268"/>
      <c r="M97" s="269"/>
    </row>
    <row r="99" spans="1:13" ht="15">
      <c r="A99" s="294">
        <v>15</v>
      </c>
      <c r="B99" s="294" t="s">
        <v>1160</v>
      </c>
      <c r="C99" s="270" t="s">
        <v>580</v>
      </c>
      <c r="D99" s="259">
        <v>1</v>
      </c>
      <c r="E99" s="260">
        <f>'SD 10'!F31</f>
        <v>22248</v>
      </c>
      <c r="F99" s="271">
        <f>D99*E99</f>
        <v>22248</v>
      </c>
      <c r="G99" s="315">
        <v>10800</v>
      </c>
      <c r="H99" s="309">
        <f>F104-G99</f>
        <v>22103.214059840422</v>
      </c>
      <c r="I99" s="297">
        <f>H99*$I$2</f>
        <v>3249172.4667965421</v>
      </c>
      <c r="J99" s="297">
        <f>ROUND(I99*$J$2,-2)</f>
        <v>4613800</v>
      </c>
      <c r="K99" s="300">
        <f>(J99-I99)/J99</f>
        <v>0.29577084685150157</v>
      </c>
      <c r="L99" s="297">
        <f>J99*$L$2</f>
        <v>9227600</v>
      </c>
      <c r="M99" s="297">
        <f>L99*1.18</f>
        <v>10888568</v>
      </c>
    </row>
    <row r="100" spans="1:13" ht="15">
      <c r="A100" s="295"/>
      <c r="B100" s="295"/>
      <c r="C100" s="270" t="s">
        <v>623</v>
      </c>
      <c r="D100" s="259">
        <v>1</v>
      </c>
      <c r="E100" s="260">
        <f>'SD 10'!F117</f>
        <v>1025</v>
      </c>
      <c r="F100" s="271">
        <f t="shared" ref="F100:F103" si="10">D100*E100</f>
        <v>1025</v>
      </c>
      <c r="G100" s="316"/>
      <c r="H100" s="310"/>
      <c r="I100" s="298"/>
      <c r="J100" s="298"/>
      <c r="K100" s="301"/>
      <c r="L100" s="298"/>
      <c r="M100" s="298"/>
    </row>
    <row r="101" spans="1:13" ht="15">
      <c r="A101" s="295"/>
      <c r="B101" s="295"/>
      <c r="C101" s="270" t="s">
        <v>638</v>
      </c>
      <c r="D101" s="259">
        <v>1</v>
      </c>
      <c r="E101" s="260">
        <f>'SD 10'!F135</f>
        <v>1249</v>
      </c>
      <c r="F101" s="271">
        <f t="shared" si="10"/>
        <v>1249</v>
      </c>
      <c r="G101" s="316"/>
      <c r="H101" s="310"/>
      <c r="I101" s="298"/>
      <c r="J101" s="298"/>
      <c r="K101" s="301"/>
      <c r="L101" s="298"/>
      <c r="M101" s="298"/>
    </row>
    <row r="102" spans="1:13" ht="15">
      <c r="A102" s="295"/>
      <c r="B102" s="295"/>
      <c r="C102" s="270" t="s">
        <v>432</v>
      </c>
      <c r="D102" s="259">
        <v>2</v>
      </c>
      <c r="E102" s="260">
        <f>Racks!F146</f>
        <v>3944.25</v>
      </c>
      <c r="F102" s="271">
        <f t="shared" si="10"/>
        <v>7888.5</v>
      </c>
      <c r="G102" s="316"/>
      <c r="H102" s="310"/>
      <c r="I102" s="298"/>
      <c r="J102" s="298"/>
      <c r="K102" s="301"/>
      <c r="L102" s="298"/>
      <c r="M102" s="298"/>
    </row>
    <row r="103" spans="1:13" ht="28.5">
      <c r="A103" s="295"/>
      <c r="B103" s="295"/>
      <c r="C103" s="270" t="s">
        <v>1173</v>
      </c>
      <c r="D103" s="259">
        <v>8</v>
      </c>
      <c r="E103" s="260">
        <f>Racks!F211</f>
        <v>61.589257480053192</v>
      </c>
      <c r="F103" s="271">
        <f t="shared" si="10"/>
        <v>492.71405984042553</v>
      </c>
      <c r="G103" s="317"/>
      <c r="H103" s="310"/>
      <c r="I103" s="298"/>
      <c r="J103" s="298"/>
      <c r="K103" s="302"/>
      <c r="L103" s="298"/>
      <c r="M103" s="298"/>
    </row>
    <row r="104" spans="1:13" ht="15.75">
      <c r="A104" s="262"/>
      <c r="B104" s="263"/>
      <c r="C104" s="264"/>
      <c r="D104" s="264"/>
      <c r="E104" s="265"/>
      <c r="F104" s="266">
        <f>SUM(F99:F103)</f>
        <v>32903.214059840422</v>
      </c>
      <c r="G104" s="279"/>
      <c r="H104" s="262"/>
      <c r="I104" s="263"/>
      <c r="J104" s="268"/>
      <c r="K104" s="276"/>
      <c r="L104" s="264"/>
      <c r="M104" s="265"/>
    </row>
    <row r="106" spans="1:13" ht="15">
      <c r="A106" s="294">
        <v>16</v>
      </c>
      <c r="B106" s="294" t="s">
        <v>1161</v>
      </c>
      <c r="C106" s="270" t="s">
        <v>580</v>
      </c>
      <c r="D106" s="259">
        <v>1</v>
      </c>
      <c r="E106" s="260">
        <f>'SD 10'!F31</f>
        <v>22248</v>
      </c>
      <c r="F106" s="271">
        <f>D106*E106</f>
        <v>22248</v>
      </c>
      <c r="G106" s="315">
        <v>10800</v>
      </c>
      <c r="H106" s="309">
        <f>F111-G106</f>
        <v>24204.714059840422</v>
      </c>
      <c r="I106" s="297">
        <f>H106*$I$2</f>
        <v>3558092.9667965421</v>
      </c>
      <c r="J106" s="297">
        <f>ROUND(I106*$J$2,-2)</f>
        <v>5052500</v>
      </c>
      <c r="K106" s="300">
        <f>(J106-I106)/J106</f>
        <v>0.29577576114863097</v>
      </c>
      <c r="L106" s="297">
        <f>J106*$L$2</f>
        <v>10105000</v>
      </c>
      <c r="M106" s="297">
        <f>L106*1.18</f>
        <v>11923900</v>
      </c>
    </row>
    <row r="107" spans="1:13" ht="15">
      <c r="A107" s="295"/>
      <c r="B107" s="295"/>
      <c r="C107" s="270" t="s">
        <v>623</v>
      </c>
      <c r="D107" s="259">
        <v>1</v>
      </c>
      <c r="E107" s="260">
        <f>'SD 10'!F117</f>
        <v>1025</v>
      </c>
      <c r="F107" s="271">
        <f t="shared" ref="F107:F110" si="11">D107*E107</f>
        <v>1025</v>
      </c>
      <c r="G107" s="316"/>
      <c r="H107" s="310"/>
      <c r="I107" s="298"/>
      <c r="J107" s="298"/>
      <c r="K107" s="301"/>
      <c r="L107" s="298"/>
      <c r="M107" s="298"/>
    </row>
    <row r="108" spans="1:13" ht="15">
      <c r="A108" s="295"/>
      <c r="B108" s="295"/>
      <c r="C108" s="270" t="s">
        <v>638</v>
      </c>
      <c r="D108" s="259">
        <v>1</v>
      </c>
      <c r="E108" s="260">
        <f>'SD 10'!F135</f>
        <v>1249</v>
      </c>
      <c r="F108" s="271">
        <f t="shared" si="11"/>
        <v>1249</v>
      </c>
      <c r="G108" s="316"/>
      <c r="H108" s="310"/>
      <c r="I108" s="298"/>
      <c r="J108" s="298"/>
      <c r="K108" s="301"/>
      <c r="L108" s="298"/>
      <c r="M108" s="298"/>
    </row>
    <row r="109" spans="1:13" ht="15">
      <c r="A109" s="295"/>
      <c r="B109" s="295"/>
      <c r="C109" s="270" t="s">
        <v>414</v>
      </c>
      <c r="D109" s="259">
        <v>2</v>
      </c>
      <c r="E109" s="260">
        <f>Racks!F124</f>
        <v>4995</v>
      </c>
      <c r="F109" s="271">
        <f t="shared" si="11"/>
        <v>9990</v>
      </c>
      <c r="G109" s="316"/>
      <c r="H109" s="310"/>
      <c r="I109" s="298"/>
      <c r="J109" s="298"/>
      <c r="K109" s="301"/>
      <c r="L109" s="298"/>
      <c r="M109" s="298"/>
    </row>
    <row r="110" spans="1:13" ht="28.5">
      <c r="A110" s="295"/>
      <c r="B110" s="295"/>
      <c r="C110" s="270" t="s">
        <v>1173</v>
      </c>
      <c r="D110" s="259">
        <v>8</v>
      </c>
      <c r="E110" s="260">
        <f>Racks!F211</f>
        <v>61.589257480053192</v>
      </c>
      <c r="F110" s="271">
        <f t="shared" si="11"/>
        <v>492.71405984042553</v>
      </c>
      <c r="G110" s="317"/>
      <c r="H110" s="310"/>
      <c r="I110" s="298"/>
      <c r="J110" s="298"/>
      <c r="K110" s="302"/>
      <c r="L110" s="298"/>
      <c r="M110" s="298"/>
    </row>
    <row r="111" spans="1:13" ht="15.75">
      <c r="A111" s="262"/>
      <c r="B111" s="263"/>
      <c r="C111" s="264"/>
      <c r="D111" s="264"/>
      <c r="E111" s="265"/>
      <c r="F111" s="266">
        <f>SUM(F106:F110)</f>
        <v>35004.714059840422</v>
      </c>
      <c r="G111" s="279"/>
      <c r="H111" s="262"/>
      <c r="I111" s="263"/>
      <c r="J111" s="268"/>
      <c r="K111" s="276"/>
      <c r="L111" s="264"/>
      <c r="M111" s="265"/>
    </row>
    <row r="113" spans="1:13" ht="15">
      <c r="A113" s="294">
        <v>17</v>
      </c>
      <c r="B113" s="294" t="s">
        <v>1162</v>
      </c>
      <c r="C113" s="270" t="s">
        <v>580</v>
      </c>
      <c r="D113" s="259">
        <v>1</v>
      </c>
      <c r="E113" s="260">
        <f>'SD 10'!F31</f>
        <v>22248</v>
      </c>
      <c r="F113" s="271">
        <f>D113*E113</f>
        <v>22248</v>
      </c>
      <c r="G113" s="315">
        <v>10800</v>
      </c>
      <c r="H113" s="309">
        <f>F121-G113</f>
        <v>34922.625</v>
      </c>
      <c r="I113" s="297">
        <f>H113*$I$2</f>
        <v>5133625.875</v>
      </c>
      <c r="J113" s="297">
        <f>ROUND(I113*$J$2,-2)</f>
        <v>7289700</v>
      </c>
      <c r="K113" s="300">
        <f>(J113-I113)/J113</f>
        <v>0.29576993909214372</v>
      </c>
      <c r="L113" s="297">
        <f>J113*$L$2</f>
        <v>14579400</v>
      </c>
      <c r="M113" s="297">
        <f>L113*1.18</f>
        <v>17203692</v>
      </c>
    </row>
    <row r="114" spans="1:13" ht="15">
      <c r="A114" s="295"/>
      <c r="B114" s="295"/>
      <c r="C114" s="270" t="s">
        <v>623</v>
      </c>
      <c r="D114" s="259">
        <v>1</v>
      </c>
      <c r="E114" s="260">
        <f>'SD 10'!F117</f>
        <v>1025</v>
      </c>
      <c r="F114" s="271">
        <f t="shared" ref="F114:F120" si="12">D114*E114</f>
        <v>1025</v>
      </c>
      <c r="G114" s="316"/>
      <c r="H114" s="310"/>
      <c r="I114" s="298"/>
      <c r="J114" s="298"/>
      <c r="K114" s="301"/>
      <c r="L114" s="298"/>
      <c r="M114" s="298"/>
    </row>
    <row r="115" spans="1:13" ht="15">
      <c r="A115" s="295"/>
      <c r="B115" s="295"/>
      <c r="C115" s="270" t="s">
        <v>638</v>
      </c>
      <c r="D115" s="259">
        <v>1</v>
      </c>
      <c r="E115" s="260">
        <f>'SD 10'!F135</f>
        <v>1249</v>
      </c>
      <c r="F115" s="271">
        <f t="shared" si="12"/>
        <v>1249</v>
      </c>
      <c r="G115" s="316"/>
      <c r="H115" s="310"/>
      <c r="I115" s="298"/>
      <c r="J115" s="298"/>
      <c r="K115" s="301"/>
      <c r="L115" s="298"/>
      <c r="M115" s="298"/>
    </row>
    <row r="116" spans="1:13" ht="15">
      <c r="A116" s="295"/>
      <c r="B116" s="295"/>
      <c r="C116" s="270" t="s">
        <v>612</v>
      </c>
      <c r="D116" s="259">
        <v>1</v>
      </c>
      <c r="E116" s="260">
        <f>'SD 10'!F105</f>
        <v>4050</v>
      </c>
      <c r="F116" s="271">
        <f t="shared" si="12"/>
        <v>4050</v>
      </c>
      <c r="G116" s="316"/>
      <c r="H116" s="310"/>
      <c r="I116" s="298"/>
      <c r="J116" s="298"/>
      <c r="K116" s="301"/>
      <c r="L116" s="298"/>
      <c r="M116" s="298"/>
    </row>
    <row r="117" spans="1:13" ht="15">
      <c r="A117" s="295"/>
      <c r="B117" s="295"/>
      <c r="C117" s="270" t="s">
        <v>500</v>
      </c>
      <c r="D117" s="259">
        <v>1</v>
      </c>
      <c r="E117" s="260">
        <f>Racks!F227</f>
        <v>1435.5</v>
      </c>
      <c r="F117" s="271">
        <f t="shared" si="12"/>
        <v>1435.5</v>
      </c>
      <c r="G117" s="316"/>
      <c r="H117" s="310"/>
      <c r="I117" s="298"/>
      <c r="J117" s="298"/>
      <c r="K117" s="301"/>
      <c r="L117" s="298"/>
      <c r="M117" s="298"/>
    </row>
    <row r="118" spans="1:13" ht="15">
      <c r="A118" s="295"/>
      <c r="B118" s="295"/>
      <c r="C118" s="270" t="s">
        <v>330</v>
      </c>
      <c r="D118" s="259">
        <v>1</v>
      </c>
      <c r="E118" s="260">
        <f>Racks!F25</f>
        <v>5194.125</v>
      </c>
      <c r="F118" s="271">
        <f t="shared" si="12"/>
        <v>5194.125</v>
      </c>
      <c r="G118" s="316"/>
      <c r="H118" s="310"/>
      <c r="I118" s="298"/>
      <c r="J118" s="298"/>
      <c r="K118" s="301"/>
      <c r="L118" s="298"/>
      <c r="M118" s="298"/>
    </row>
    <row r="119" spans="1:13" ht="15">
      <c r="A119" s="295"/>
      <c r="B119" s="295"/>
      <c r="C119" s="270" t="s">
        <v>374</v>
      </c>
      <c r="D119" s="259">
        <v>7</v>
      </c>
      <c r="E119" s="260">
        <f>Racks!F83</f>
        <v>895.5</v>
      </c>
      <c r="F119" s="271">
        <f t="shared" si="12"/>
        <v>6268.5</v>
      </c>
      <c r="G119" s="316"/>
      <c r="H119" s="310"/>
      <c r="I119" s="298"/>
      <c r="J119" s="298"/>
      <c r="K119" s="301"/>
      <c r="L119" s="298"/>
      <c r="M119" s="298"/>
    </row>
    <row r="120" spans="1:13" ht="15">
      <c r="A120" s="296"/>
      <c r="B120" s="296"/>
      <c r="C120" s="270" t="s">
        <v>380</v>
      </c>
      <c r="D120" s="259">
        <v>7</v>
      </c>
      <c r="E120" s="260">
        <f>Racks!F89</f>
        <v>607.5</v>
      </c>
      <c r="F120" s="271">
        <f t="shared" si="12"/>
        <v>4252.5</v>
      </c>
      <c r="G120" s="317"/>
      <c r="H120" s="311"/>
      <c r="I120" s="299"/>
      <c r="J120" s="299"/>
      <c r="K120" s="302"/>
      <c r="L120" s="299"/>
      <c r="M120" s="299"/>
    </row>
    <row r="121" spans="1:13" ht="15.75">
      <c r="A121" s="262"/>
      <c r="B121" s="263"/>
      <c r="C121" s="264"/>
      <c r="D121" s="264"/>
      <c r="E121" s="265"/>
      <c r="F121" s="266">
        <f>SUM(F113:F120)</f>
        <v>45722.625</v>
      </c>
      <c r="G121" s="279"/>
      <c r="H121" s="262"/>
      <c r="I121" s="263"/>
      <c r="J121" s="268"/>
      <c r="K121" s="276"/>
      <c r="L121" s="264"/>
      <c r="M121" s="265"/>
    </row>
    <row r="123" spans="1:13" ht="15">
      <c r="A123" s="294">
        <v>18</v>
      </c>
      <c r="B123" s="294" t="s">
        <v>1163</v>
      </c>
      <c r="C123" s="270" t="s">
        <v>1164</v>
      </c>
      <c r="D123" s="259">
        <v>1</v>
      </c>
      <c r="E123" s="260">
        <f>'SD 12'!F41</f>
        <v>16964</v>
      </c>
      <c r="F123" s="271">
        <f>D123*E123</f>
        <v>16964</v>
      </c>
      <c r="G123" s="312">
        <v>0.15</v>
      </c>
      <c r="H123" s="309">
        <f>F128-F128*G123</f>
        <v>19303.014237716088</v>
      </c>
      <c r="I123" s="297">
        <f>H123*$I$2</f>
        <v>2837543.0929442649</v>
      </c>
      <c r="J123" s="297">
        <f>ROUND(I123*$J$2,-2)</f>
        <v>4029300</v>
      </c>
      <c r="K123" s="300">
        <f>(J123-I123)/J123</f>
        <v>0.29577269179652427</v>
      </c>
      <c r="L123" s="297">
        <f>J123*$L$2</f>
        <v>8058600</v>
      </c>
      <c r="M123" s="297">
        <f>L123*1.18</f>
        <v>9509148</v>
      </c>
    </row>
    <row r="124" spans="1:13" ht="15">
      <c r="A124" s="295"/>
      <c r="B124" s="295"/>
      <c r="C124" s="270" t="s">
        <v>735</v>
      </c>
      <c r="D124" s="259">
        <v>1</v>
      </c>
      <c r="E124" s="260">
        <f>'SD 12'!F72</f>
        <v>1099</v>
      </c>
      <c r="F124" s="271">
        <f t="shared" ref="F124:F127" si="13">D124*E124</f>
        <v>1099</v>
      </c>
      <c r="G124" s="313"/>
      <c r="H124" s="310"/>
      <c r="I124" s="298"/>
      <c r="J124" s="298"/>
      <c r="K124" s="301"/>
      <c r="L124" s="298"/>
      <c r="M124" s="298"/>
    </row>
    <row r="125" spans="1:13" ht="15">
      <c r="A125" s="295"/>
      <c r="B125" s="295"/>
      <c r="C125" s="270" t="s">
        <v>797</v>
      </c>
      <c r="D125" s="259">
        <v>1</v>
      </c>
      <c r="E125" s="260">
        <f>Solutions!F82</f>
        <v>579</v>
      </c>
      <c r="F125" s="271">
        <f t="shared" si="13"/>
        <v>579</v>
      </c>
      <c r="G125" s="313"/>
      <c r="H125" s="310"/>
      <c r="I125" s="298"/>
      <c r="J125" s="298"/>
      <c r="K125" s="301"/>
      <c r="L125" s="298"/>
      <c r="M125" s="298"/>
    </row>
    <row r="126" spans="1:13" ht="15">
      <c r="A126" s="295"/>
      <c r="B126" s="295"/>
      <c r="C126" s="270" t="s">
        <v>432</v>
      </c>
      <c r="D126" s="259">
        <v>1</v>
      </c>
      <c r="E126" s="260">
        <f>Racks!F146</f>
        <v>3944.25</v>
      </c>
      <c r="F126" s="271">
        <f t="shared" si="13"/>
        <v>3944.25</v>
      </c>
      <c r="G126" s="313"/>
      <c r="H126" s="310"/>
      <c r="I126" s="298"/>
      <c r="J126" s="298"/>
      <c r="K126" s="301"/>
      <c r="L126" s="298"/>
      <c r="M126" s="298"/>
    </row>
    <row r="127" spans="1:13" ht="28.5">
      <c r="A127" s="295"/>
      <c r="B127" s="295"/>
      <c r="C127" s="270" t="s">
        <v>1173</v>
      </c>
      <c r="D127" s="259">
        <v>2</v>
      </c>
      <c r="E127" s="260">
        <f>Racks!F211</f>
        <v>61.589257480053192</v>
      </c>
      <c r="F127" s="271">
        <f t="shared" si="13"/>
        <v>123.17851496010638</v>
      </c>
      <c r="G127" s="314"/>
      <c r="H127" s="310"/>
      <c r="I127" s="298"/>
      <c r="J127" s="298"/>
      <c r="K127" s="302"/>
      <c r="L127" s="298"/>
      <c r="M127" s="298"/>
    </row>
    <row r="128" spans="1:13" ht="15.75">
      <c r="A128" s="262"/>
      <c r="B128" s="263"/>
      <c r="C128" s="264"/>
      <c r="D128" s="264"/>
      <c r="E128" s="265"/>
      <c r="F128" s="266">
        <f>SUM(F123:F127)</f>
        <v>22709.428514960106</v>
      </c>
      <c r="G128" s="279"/>
      <c r="H128" s="262"/>
      <c r="I128" s="263"/>
      <c r="J128" s="268"/>
      <c r="K128" s="276"/>
      <c r="L128" s="264"/>
      <c r="M128" s="265"/>
    </row>
    <row r="130" spans="1:13" ht="15">
      <c r="A130" s="294">
        <v>19</v>
      </c>
      <c r="B130" s="294" t="s">
        <v>1165</v>
      </c>
      <c r="C130" s="270" t="s">
        <v>1164</v>
      </c>
      <c r="D130" s="259">
        <v>1</v>
      </c>
      <c r="E130" s="260">
        <f>'SD 12'!F41</f>
        <v>16964</v>
      </c>
      <c r="F130" s="271">
        <f>D130*E130</f>
        <v>16964</v>
      </c>
      <c r="G130" s="312">
        <v>0.15</v>
      </c>
      <c r="H130" s="309">
        <f>F135-F135*G130</f>
        <v>22655.626737716091</v>
      </c>
      <c r="I130" s="297">
        <f>H130*$I$2</f>
        <v>3330377.1304442654</v>
      </c>
      <c r="J130" s="297">
        <f>ROUND(I130*$J$2,-2)</f>
        <v>4729100</v>
      </c>
      <c r="K130" s="300">
        <f>(J130-I130)/J130</f>
        <v>0.29576935771198209</v>
      </c>
      <c r="L130" s="297">
        <f>J130*$L$2</f>
        <v>9458200</v>
      </c>
      <c r="M130" s="297">
        <f>L130*1.18</f>
        <v>11160676</v>
      </c>
    </row>
    <row r="131" spans="1:13" ht="15">
      <c r="A131" s="295"/>
      <c r="B131" s="295"/>
      <c r="C131" s="270" t="s">
        <v>735</v>
      </c>
      <c r="D131" s="259">
        <v>1</v>
      </c>
      <c r="E131" s="260">
        <f>'SD 12'!F72</f>
        <v>1099</v>
      </c>
      <c r="F131" s="271">
        <f t="shared" ref="F131:F134" si="14">D131*E131</f>
        <v>1099</v>
      </c>
      <c r="G131" s="313"/>
      <c r="H131" s="310"/>
      <c r="I131" s="298"/>
      <c r="J131" s="298"/>
      <c r="K131" s="301"/>
      <c r="L131" s="298"/>
      <c r="M131" s="298"/>
    </row>
    <row r="132" spans="1:13" ht="15">
      <c r="A132" s="295"/>
      <c r="B132" s="295"/>
      <c r="C132" s="270" t="s">
        <v>797</v>
      </c>
      <c r="D132" s="259">
        <v>1</v>
      </c>
      <c r="E132" s="260">
        <f>Solutions!F82</f>
        <v>579</v>
      </c>
      <c r="F132" s="271">
        <f t="shared" si="14"/>
        <v>579</v>
      </c>
      <c r="G132" s="313"/>
      <c r="H132" s="310"/>
      <c r="I132" s="298"/>
      <c r="J132" s="298"/>
      <c r="K132" s="301"/>
      <c r="L132" s="298"/>
      <c r="M132" s="298"/>
    </row>
    <row r="133" spans="1:13" ht="15">
      <c r="A133" s="295"/>
      <c r="B133" s="295"/>
      <c r="C133" s="270" t="s">
        <v>432</v>
      </c>
      <c r="D133" s="259">
        <v>2</v>
      </c>
      <c r="E133" s="260">
        <f>Racks!F146</f>
        <v>3944.25</v>
      </c>
      <c r="F133" s="271">
        <f t="shared" si="14"/>
        <v>7888.5</v>
      </c>
      <c r="G133" s="313"/>
      <c r="H133" s="310"/>
      <c r="I133" s="298"/>
      <c r="J133" s="298"/>
      <c r="K133" s="301"/>
      <c r="L133" s="298"/>
      <c r="M133" s="298"/>
    </row>
    <row r="134" spans="1:13" ht="28.5">
      <c r="A134" s="295"/>
      <c r="B134" s="295"/>
      <c r="C134" s="270" t="s">
        <v>1173</v>
      </c>
      <c r="D134" s="259">
        <v>2</v>
      </c>
      <c r="E134" s="260">
        <f>Racks!F211</f>
        <v>61.589257480053192</v>
      </c>
      <c r="F134" s="271">
        <f t="shared" si="14"/>
        <v>123.17851496010638</v>
      </c>
      <c r="G134" s="314"/>
      <c r="H134" s="310"/>
      <c r="I134" s="298"/>
      <c r="J134" s="298"/>
      <c r="K134" s="302"/>
      <c r="L134" s="298"/>
      <c r="M134" s="298"/>
    </row>
    <row r="135" spans="1:13" ht="15.75">
      <c r="A135" s="262"/>
      <c r="B135" s="263"/>
      <c r="C135" s="264"/>
      <c r="D135" s="264"/>
      <c r="E135" s="265"/>
      <c r="F135" s="266">
        <f>SUM(F130:F134)</f>
        <v>26653.678514960106</v>
      </c>
      <c r="G135" s="279"/>
      <c r="H135" s="262"/>
      <c r="I135" s="263"/>
      <c r="J135" s="268"/>
      <c r="K135" s="276"/>
      <c r="L135" s="264"/>
      <c r="M135" s="265"/>
    </row>
    <row r="137" spans="1:13" ht="15">
      <c r="A137" s="294">
        <v>20</v>
      </c>
      <c r="B137" s="294" t="s">
        <v>1172</v>
      </c>
      <c r="C137" s="270" t="s">
        <v>1164</v>
      </c>
      <c r="D137" s="259">
        <v>1</v>
      </c>
      <c r="E137" s="260">
        <f>'SD 12'!F41</f>
        <v>16964</v>
      </c>
      <c r="F137" s="271">
        <f>D137*E137</f>
        <v>16964</v>
      </c>
      <c r="G137" s="312">
        <v>0.15</v>
      </c>
      <c r="H137" s="309">
        <f>F142-F142*G137</f>
        <v>24441.901737716089</v>
      </c>
      <c r="I137" s="297">
        <f>H137*$I$2</f>
        <v>3592959.5554442653</v>
      </c>
      <c r="J137" s="297">
        <f>ROUND(I137*$J$2,-2)</f>
        <v>5102000</v>
      </c>
      <c r="K137" s="300">
        <f>(J137-I137)/J137</f>
        <v>0.29577429332727062</v>
      </c>
      <c r="L137" s="297">
        <f>J137*$L$2</f>
        <v>10204000</v>
      </c>
      <c r="M137" s="297">
        <f>L137*1.18</f>
        <v>12040720</v>
      </c>
    </row>
    <row r="138" spans="1:13" ht="15">
      <c r="A138" s="295"/>
      <c r="B138" s="295"/>
      <c r="C138" s="270" t="s">
        <v>797</v>
      </c>
      <c r="D138" s="259">
        <v>1</v>
      </c>
      <c r="E138" s="260">
        <f>Solutions!F82</f>
        <v>579</v>
      </c>
      <c r="F138" s="271">
        <f t="shared" ref="F138:F141" si="15">D138*E138</f>
        <v>579</v>
      </c>
      <c r="G138" s="313"/>
      <c r="H138" s="310"/>
      <c r="I138" s="298"/>
      <c r="J138" s="298"/>
      <c r="K138" s="301"/>
      <c r="L138" s="298"/>
      <c r="M138" s="298"/>
    </row>
    <row r="139" spans="1:13" ht="15">
      <c r="A139" s="295"/>
      <c r="B139" s="295"/>
      <c r="C139" s="270" t="s">
        <v>735</v>
      </c>
      <c r="D139" s="259">
        <v>1</v>
      </c>
      <c r="E139" s="260">
        <f>'SD 12'!F72</f>
        <v>1099</v>
      </c>
      <c r="F139" s="271">
        <f t="shared" si="15"/>
        <v>1099</v>
      </c>
      <c r="G139" s="313"/>
      <c r="H139" s="310"/>
      <c r="I139" s="298"/>
      <c r="J139" s="298"/>
      <c r="K139" s="301"/>
      <c r="L139" s="298"/>
      <c r="M139" s="298"/>
    </row>
    <row r="140" spans="1:13" ht="15">
      <c r="A140" s="295"/>
      <c r="B140" s="295"/>
      <c r="C140" s="270" t="s">
        <v>414</v>
      </c>
      <c r="D140" s="259">
        <v>2</v>
      </c>
      <c r="E140" s="260">
        <f>Racks!F124</f>
        <v>4995</v>
      </c>
      <c r="F140" s="271">
        <f t="shared" si="15"/>
        <v>9990</v>
      </c>
      <c r="G140" s="313"/>
      <c r="H140" s="310"/>
      <c r="I140" s="298"/>
      <c r="J140" s="298"/>
      <c r="K140" s="301"/>
      <c r="L140" s="298"/>
      <c r="M140" s="298"/>
    </row>
    <row r="141" spans="1:13" ht="28.5">
      <c r="A141" s="295"/>
      <c r="B141" s="295"/>
      <c r="C141" s="270" t="s">
        <v>1173</v>
      </c>
      <c r="D141" s="259">
        <v>2</v>
      </c>
      <c r="E141" s="260">
        <f>Racks!F211</f>
        <v>61.589257480053192</v>
      </c>
      <c r="F141" s="271">
        <f t="shared" si="15"/>
        <v>123.17851496010638</v>
      </c>
      <c r="G141" s="314"/>
      <c r="H141" s="310"/>
      <c r="I141" s="298"/>
      <c r="J141" s="298"/>
      <c r="K141" s="302"/>
      <c r="L141" s="298"/>
      <c r="M141" s="298"/>
    </row>
    <row r="142" spans="1:13" ht="15.75">
      <c r="A142" s="262"/>
      <c r="B142" s="263"/>
      <c r="C142" s="264"/>
      <c r="D142" s="264"/>
      <c r="E142" s="265"/>
      <c r="F142" s="266">
        <f>SUM(F137:F141)</f>
        <v>28755.178514960106</v>
      </c>
      <c r="G142" s="279"/>
      <c r="H142" s="262"/>
      <c r="I142" s="263"/>
      <c r="J142" s="268"/>
      <c r="K142" s="276"/>
      <c r="L142" s="264"/>
      <c r="M142" s="265"/>
    </row>
    <row r="144" spans="1:13" ht="15">
      <c r="A144" s="294">
        <v>21</v>
      </c>
      <c r="B144" s="294" t="s">
        <v>1166</v>
      </c>
      <c r="C144" s="270" t="s">
        <v>1164</v>
      </c>
      <c r="D144" s="259">
        <v>1</v>
      </c>
      <c r="E144" s="260">
        <f>'SD 12'!F41</f>
        <v>16964</v>
      </c>
      <c r="F144" s="271">
        <f>D144*E144</f>
        <v>16964</v>
      </c>
      <c r="G144" s="312">
        <v>0.15</v>
      </c>
      <c r="H144" s="309">
        <f>F152-F152*G144</f>
        <v>33866.231249999997</v>
      </c>
      <c r="I144" s="297">
        <f>H144*$I$2</f>
        <v>4978335.9937499994</v>
      </c>
      <c r="J144" s="297">
        <f>ROUND(I144*$J$2,-2)</f>
        <v>7069200</v>
      </c>
      <c r="K144" s="300">
        <f>(J144-I144)/J144</f>
        <v>0.29577095092089634</v>
      </c>
      <c r="L144" s="297">
        <f>J144*$L$2</f>
        <v>14138400</v>
      </c>
      <c r="M144" s="297">
        <f>L144*1.18</f>
        <v>16683312</v>
      </c>
    </row>
    <row r="145" spans="1:13" ht="15">
      <c r="A145" s="295"/>
      <c r="B145" s="295"/>
      <c r="C145" s="270" t="s">
        <v>797</v>
      </c>
      <c r="D145" s="259">
        <v>1</v>
      </c>
      <c r="E145" s="260">
        <f>Solutions!F82</f>
        <v>579</v>
      </c>
      <c r="F145" s="271">
        <f t="shared" ref="F145:F151" si="16">D145*E145</f>
        <v>579</v>
      </c>
      <c r="G145" s="313"/>
      <c r="H145" s="310"/>
      <c r="I145" s="298"/>
      <c r="J145" s="298"/>
      <c r="K145" s="301"/>
      <c r="L145" s="298"/>
      <c r="M145" s="298"/>
    </row>
    <row r="146" spans="1:13" ht="15">
      <c r="A146" s="295"/>
      <c r="B146" s="295"/>
      <c r="C146" s="270" t="s">
        <v>735</v>
      </c>
      <c r="D146" s="259">
        <v>1</v>
      </c>
      <c r="E146" s="260">
        <f>'SD 12'!F72</f>
        <v>1099</v>
      </c>
      <c r="F146" s="271">
        <f t="shared" si="16"/>
        <v>1099</v>
      </c>
      <c r="G146" s="313"/>
      <c r="H146" s="310"/>
      <c r="I146" s="298"/>
      <c r="J146" s="298"/>
      <c r="K146" s="301"/>
      <c r="L146" s="298"/>
      <c r="M146" s="298"/>
    </row>
    <row r="147" spans="1:13" ht="15">
      <c r="A147" s="295"/>
      <c r="B147" s="295"/>
      <c r="C147" s="270" t="s">
        <v>500</v>
      </c>
      <c r="D147" s="259">
        <v>1</v>
      </c>
      <c r="E147" s="260">
        <f>Racks!F227</f>
        <v>1435.5</v>
      </c>
      <c r="F147" s="271">
        <f t="shared" si="16"/>
        <v>1435.5</v>
      </c>
      <c r="G147" s="313"/>
      <c r="H147" s="310"/>
      <c r="I147" s="298"/>
      <c r="J147" s="298"/>
      <c r="K147" s="301"/>
      <c r="L147" s="298"/>
      <c r="M147" s="298"/>
    </row>
    <row r="148" spans="1:13" ht="15">
      <c r="A148" s="295"/>
      <c r="B148" s="295"/>
      <c r="C148" s="270" t="s">
        <v>330</v>
      </c>
      <c r="D148" s="259">
        <v>1</v>
      </c>
      <c r="E148" s="260">
        <f>Racks!F25</f>
        <v>5194.125</v>
      </c>
      <c r="F148" s="271">
        <f t="shared" si="16"/>
        <v>5194.125</v>
      </c>
      <c r="G148" s="313"/>
      <c r="H148" s="310"/>
      <c r="I148" s="298"/>
      <c r="J148" s="298"/>
      <c r="K148" s="301"/>
      <c r="L148" s="298"/>
      <c r="M148" s="298"/>
    </row>
    <row r="149" spans="1:13" ht="15">
      <c r="A149" s="295"/>
      <c r="B149" s="295"/>
      <c r="C149" s="270" t="s">
        <v>374</v>
      </c>
      <c r="D149" s="259">
        <v>7</v>
      </c>
      <c r="E149" s="260">
        <f>Racks!F83</f>
        <v>895.5</v>
      </c>
      <c r="F149" s="271">
        <f t="shared" si="16"/>
        <v>6268.5</v>
      </c>
      <c r="G149" s="313"/>
      <c r="H149" s="310"/>
      <c r="I149" s="298"/>
      <c r="J149" s="298"/>
      <c r="K149" s="301"/>
      <c r="L149" s="298"/>
      <c r="M149" s="298"/>
    </row>
    <row r="150" spans="1:13" ht="15">
      <c r="A150" s="295"/>
      <c r="B150" s="295"/>
      <c r="C150" s="270" t="s">
        <v>380</v>
      </c>
      <c r="D150" s="259">
        <v>7</v>
      </c>
      <c r="E150" s="260">
        <f>Racks!F89</f>
        <v>607.5</v>
      </c>
      <c r="F150" s="271">
        <f t="shared" si="16"/>
        <v>4252.5</v>
      </c>
      <c r="G150" s="313"/>
      <c r="H150" s="310"/>
      <c r="I150" s="298"/>
      <c r="J150" s="298"/>
      <c r="K150" s="301"/>
      <c r="L150" s="298"/>
      <c r="M150" s="298"/>
    </row>
    <row r="151" spans="1:13" ht="15">
      <c r="A151" s="296"/>
      <c r="B151" s="296"/>
      <c r="C151" s="270" t="s">
        <v>721</v>
      </c>
      <c r="D151" s="259">
        <v>1</v>
      </c>
      <c r="E151" s="260">
        <f>'SD 12'!F51</f>
        <v>4050</v>
      </c>
      <c r="F151" s="271">
        <f t="shared" si="16"/>
        <v>4050</v>
      </c>
      <c r="G151" s="314"/>
      <c r="H151" s="311"/>
      <c r="I151" s="299"/>
      <c r="J151" s="299"/>
      <c r="K151" s="302"/>
      <c r="L151" s="299"/>
      <c r="M151" s="299"/>
    </row>
    <row r="152" spans="1:13" ht="15.75">
      <c r="A152" s="262"/>
      <c r="B152" s="263"/>
      <c r="C152" s="264"/>
      <c r="D152" s="264"/>
      <c r="E152" s="265"/>
      <c r="F152" s="266">
        <f>SUM(F144:F151)</f>
        <v>39842.625</v>
      </c>
      <c r="G152" s="279"/>
      <c r="H152" s="262"/>
      <c r="I152" s="263"/>
      <c r="J152" s="268"/>
      <c r="K152" s="276"/>
      <c r="L152" s="264"/>
      <c r="M152" s="265"/>
    </row>
    <row r="154" spans="1:13" ht="15">
      <c r="A154" s="294">
        <v>22</v>
      </c>
      <c r="B154" s="294" t="s">
        <v>1167</v>
      </c>
      <c r="C154" s="270" t="s">
        <v>1164</v>
      </c>
      <c r="D154" s="259">
        <v>1</v>
      </c>
      <c r="E154" s="260">
        <f>'SD 12'!F41</f>
        <v>16964</v>
      </c>
      <c r="F154" s="271">
        <f>D154*E154</f>
        <v>16964</v>
      </c>
      <c r="G154" s="312">
        <v>0.15</v>
      </c>
      <c r="H154" s="309">
        <f>F158-F158*G154</f>
        <v>20347.3</v>
      </c>
      <c r="I154" s="297">
        <f>H154*$I$2</f>
        <v>2991053.1</v>
      </c>
      <c r="J154" s="297">
        <f>ROUND(I154*$J$2,-2)</f>
        <v>4247300</v>
      </c>
      <c r="K154" s="318">
        <f>(J154-I154)/J154</f>
        <v>0.29577541026063614</v>
      </c>
      <c r="L154" s="297">
        <f>J154*$L$2</f>
        <v>8494600</v>
      </c>
      <c r="M154" s="297">
        <f>L154*1.18</f>
        <v>10023628</v>
      </c>
    </row>
    <row r="155" spans="1:13" ht="15">
      <c r="A155" s="295"/>
      <c r="B155" s="295"/>
      <c r="C155" s="270" t="s">
        <v>735</v>
      </c>
      <c r="D155" s="259">
        <v>1</v>
      </c>
      <c r="E155" s="260">
        <f>'SD 12'!F72</f>
        <v>1099</v>
      </c>
      <c r="F155" s="271">
        <f t="shared" ref="F155:F157" si="17">D155*E155</f>
        <v>1099</v>
      </c>
      <c r="G155" s="313"/>
      <c r="H155" s="310"/>
      <c r="I155" s="298"/>
      <c r="J155" s="298"/>
      <c r="K155" s="318"/>
      <c r="L155" s="298"/>
      <c r="M155" s="298"/>
    </row>
    <row r="156" spans="1:13" ht="15">
      <c r="A156" s="295"/>
      <c r="B156" s="295"/>
      <c r="C156" s="270" t="s">
        <v>797</v>
      </c>
      <c r="D156" s="259">
        <v>1</v>
      </c>
      <c r="E156" s="260">
        <f>Solutions!F82</f>
        <v>579</v>
      </c>
      <c r="F156" s="271">
        <f t="shared" si="17"/>
        <v>579</v>
      </c>
      <c r="G156" s="313"/>
      <c r="H156" s="310"/>
      <c r="I156" s="298"/>
      <c r="J156" s="298"/>
      <c r="K156" s="318"/>
      <c r="L156" s="298"/>
      <c r="M156" s="298"/>
    </row>
    <row r="157" spans="1:13" ht="15">
      <c r="A157" s="295"/>
      <c r="B157" s="295"/>
      <c r="C157" s="270" t="s">
        <v>419</v>
      </c>
      <c r="D157" s="259">
        <v>1</v>
      </c>
      <c r="E157" s="260">
        <f>Racks!F129</f>
        <v>5296</v>
      </c>
      <c r="F157" s="271">
        <f t="shared" si="17"/>
        <v>5296</v>
      </c>
      <c r="G157" s="314"/>
      <c r="H157" s="310"/>
      <c r="I157" s="298"/>
      <c r="J157" s="299"/>
      <c r="K157" s="318"/>
      <c r="L157" s="298"/>
      <c r="M157" s="298"/>
    </row>
    <row r="158" spans="1:13" ht="15.75">
      <c r="A158" s="262"/>
      <c r="B158" s="263"/>
      <c r="C158" s="264"/>
      <c r="D158" s="264"/>
      <c r="E158" s="265"/>
      <c r="F158" s="266">
        <f>SUM(F154:F157)</f>
        <v>23938</v>
      </c>
      <c r="G158" s="279"/>
      <c r="H158" s="262"/>
      <c r="I158" s="263"/>
      <c r="J158" s="268"/>
      <c r="K158" s="275"/>
      <c r="L158" s="264"/>
      <c r="M158" s="265"/>
    </row>
    <row r="160" spans="1:13" ht="15.75" customHeight="1">
      <c r="A160" s="294">
        <v>23</v>
      </c>
      <c r="B160" s="294" t="s">
        <v>882</v>
      </c>
      <c r="C160" s="270" t="s">
        <v>1168</v>
      </c>
      <c r="D160" s="259">
        <v>1</v>
      </c>
      <c r="E160" s="309">
        <f>'S21 &amp; S31'!F64</f>
        <v>4950.62</v>
      </c>
      <c r="F160" s="315">
        <f>D160*E160</f>
        <v>4950.62</v>
      </c>
      <c r="G160" s="312">
        <v>0.1</v>
      </c>
      <c r="H160" s="309">
        <f>F163-F163*G160</f>
        <v>4455.558</v>
      </c>
      <c r="I160" s="297">
        <f>H160*$I$2</f>
        <v>654967.02599999995</v>
      </c>
      <c r="J160" s="297">
        <f>ROUND(I160*$J$2,-2)</f>
        <v>930100</v>
      </c>
      <c r="K160" s="300">
        <f>(J160-I160)/J160</f>
        <v>0.29581009998924851</v>
      </c>
      <c r="L160" s="297">
        <f>J160*$L$2</f>
        <v>1860200</v>
      </c>
      <c r="M160" s="297">
        <f>L160*1.18</f>
        <v>2195036</v>
      </c>
    </row>
    <row r="161" spans="1:13" ht="15.75" customHeight="1">
      <c r="A161" s="295"/>
      <c r="B161" s="295"/>
      <c r="C161" s="270" t="s">
        <v>1169</v>
      </c>
      <c r="D161" s="259">
        <v>1</v>
      </c>
      <c r="E161" s="310"/>
      <c r="F161" s="316"/>
      <c r="G161" s="313"/>
      <c r="H161" s="310"/>
      <c r="I161" s="298"/>
      <c r="J161" s="298"/>
      <c r="K161" s="301"/>
      <c r="L161" s="298"/>
      <c r="M161" s="298"/>
    </row>
    <row r="162" spans="1:13" ht="42.75">
      <c r="A162" s="295"/>
      <c r="B162" s="295"/>
      <c r="C162" s="270" t="s">
        <v>1170</v>
      </c>
      <c r="D162" s="259">
        <v>3</v>
      </c>
      <c r="E162" s="311"/>
      <c r="F162" s="317"/>
      <c r="G162" s="314"/>
      <c r="H162" s="310"/>
      <c r="I162" s="298"/>
      <c r="J162" s="298"/>
      <c r="K162" s="302"/>
      <c r="L162" s="298"/>
      <c r="M162" s="298"/>
    </row>
    <row r="163" spans="1:13" ht="15.75">
      <c r="A163" s="262"/>
      <c r="B163" s="263"/>
      <c r="C163" s="264"/>
      <c r="D163" s="264"/>
      <c r="E163" s="265"/>
      <c r="F163" s="266">
        <f>SUM(F160:F162)</f>
        <v>4950.62</v>
      </c>
      <c r="G163" s="279"/>
      <c r="H163" s="262"/>
      <c r="I163" s="263"/>
      <c r="J163" s="268"/>
      <c r="K163" s="275"/>
      <c r="L163" s="264"/>
      <c r="M163" s="265"/>
    </row>
    <row r="165" spans="1:13" ht="15.75" customHeight="1">
      <c r="A165" s="294">
        <v>24</v>
      </c>
      <c r="B165" s="294" t="s">
        <v>899</v>
      </c>
      <c r="C165" s="270" t="s">
        <v>1171</v>
      </c>
      <c r="D165" s="259">
        <v>1</v>
      </c>
      <c r="E165" s="309">
        <f>'S21 &amp; S31'!F121</f>
        <v>5886.13</v>
      </c>
      <c r="F165" s="315">
        <f>D165*E165</f>
        <v>5886.13</v>
      </c>
      <c r="G165" s="312">
        <v>0.1</v>
      </c>
      <c r="H165" s="309">
        <f>F168-F168*G165</f>
        <v>5297.5169999999998</v>
      </c>
      <c r="I165" s="297">
        <f>H165*$I$2</f>
        <v>778734.99899999995</v>
      </c>
      <c r="J165" s="297">
        <f>ROUND(I165*$J$2,-2)</f>
        <v>1105800</v>
      </c>
      <c r="K165" s="300">
        <f>(J165-I165)/J165</f>
        <v>0.29577229245794906</v>
      </c>
      <c r="L165" s="297">
        <f>J165*$L$2</f>
        <v>2211600</v>
      </c>
      <c r="M165" s="297">
        <f>L165*1.18</f>
        <v>2609688</v>
      </c>
    </row>
    <row r="166" spans="1:13" ht="15.75" customHeight="1">
      <c r="A166" s="295"/>
      <c r="B166" s="295"/>
      <c r="C166" s="270" t="s">
        <v>1169</v>
      </c>
      <c r="D166" s="259">
        <v>1</v>
      </c>
      <c r="E166" s="310"/>
      <c r="F166" s="316"/>
      <c r="G166" s="313"/>
      <c r="H166" s="310"/>
      <c r="I166" s="298"/>
      <c r="J166" s="298"/>
      <c r="K166" s="301"/>
      <c r="L166" s="298"/>
      <c r="M166" s="298"/>
    </row>
    <row r="167" spans="1:13" ht="42.75">
      <c r="A167" s="295"/>
      <c r="B167" s="295"/>
      <c r="C167" s="270" t="s">
        <v>1170</v>
      </c>
      <c r="D167" s="259">
        <v>3</v>
      </c>
      <c r="E167" s="311"/>
      <c r="F167" s="317"/>
      <c r="G167" s="314"/>
      <c r="H167" s="310"/>
      <c r="I167" s="298"/>
      <c r="J167" s="298"/>
      <c r="K167" s="302"/>
      <c r="L167" s="298"/>
      <c r="M167" s="298"/>
    </row>
    <row r="168" spans="1:13" ht="15.75">
      <c r="A168" s="262"/>
      <c r="B168" s="263"/>
      <c r="C168" s="264"/>
      <c r="D168" s="264"/>
      <c r="E168" s="265"/>
      <c r="F168" s="266">
        <f>SUM(F165:F167)</f>
        <v>5886.13</v>
      </c>
      <c r="G168" s="279"/>
      <c r="H168" s="262"/>
      <c r="I168" s="263"/>
      <c r="J168" s="268"/>
      <c r="K168" s="276"/>
      <c r="L168" s="264"/>
      <c r="M168" s="265"/>
    </row>
  </sheetData>
  <mergeCells count="190">
    <mergeCell ref="M46:M49"/>
    <mergeCell ref="M113:M120"/>
    <mergeCell ref="M130:M134"/>
    <mergeCell ref="I160:I162"/>
    <mergeCell ref="M144:M151"/>
    <mergeCell ref="K160:K162"/>
    <mergeCell ref="H160:H162"/>
    <mergeCell ref="G46:H49"/>
    <mergeCell ref="M36:M43"/>
    <mergeCell ref="A30:A33"/>
    <mergeCell ref="B30:B33"/>
    <mergeCell ref="H30:H33"/>
    <mergeCell ref="I30:I33"/>
    <mergeCell ref="J30:J33"/>
    <mergeCell ref="L30:L33"/>
    <mergeCell ref="K30:K33"/>
    <mergeCell ref="H24:H27"/>
    <mergeCell ref="I24:I27"/>
    <mergeCell ref="J24:J27"/>
    <mergeCell ref="M30:M33"/>
    <mergeCell ref="L24:L27"/>
    <mergeCell ref="M24:M27"/>
    <mergeCell ref="I46:I49"/>
    <mergeCell ref="J46:J49"/>
    <mergeCell ref="K46:K49"/>
    <mergeCell ref="L46:L49"/>
    <mergeCell ref="G78:G84"/>
    <mergeCell ref="A24:A27"/>
    <mergeCell ref="B24:B27"/>
    <mergeCell ref="A36:A43"/>
    <mergeCell ref="B36:B43"/>
    <mergeCell ref="H36:H43"/>
    <mergeCell ref="I36:I43"/>
    <mergeCell ref="J36:J43"/>
    <mergeCell ref="L36:L43"/>
    <mergeCell ref="A106:A110"/>
    <mergeCell ref="B106:B110"/>
    <mergeCell ref="H106:H110"/>
    <mergeCell ref="I106:I110"/>
    <mergeCell ref="J106:J110"/>
    <mergeCell ref="L106:L110"/>
    <mergeCell ref="M106:M110"/>
    <mergeCell ref="A99:A103"/>
    <mergeCell ref="B99:B103"/>
    <mergeCell ref="H99:H103"/>
    <mergeCell ref="I99:I103"/>
    <mergeCell ref="J99:J103"/>
    <mergeCell ref="L99:L103"/>
    <mergeCell ref="K99:K103"/>
    <mergeCell ref="K106:K110"/>
    <mergeCell ref="M99:M103"/>
    <mergeCell ref="A123:A127"/>
    <mergeCell ref="B123:B127"/>
    <mergeCell ref="H123:H127"/>
    <mergeCell ref="I123:I127"/>
    <mergeCell ref="J123:J127"/>
    <mergeCell ref="L123:L127"/>
    <mergeCell ref="M123:M127"/>
    <mergeCell ref="A113:A120"/>
    <mergeCell ref="B113:B120"/>
    <mergeCell ref="H113:H120"/>
    <mergeCell ref="I113:I120"/>
    <mergeCell ref="J113:J120"/>
    <mergeCell ref="L113:L120"/>
    <mergeCell ref="K113:K120"/>
    <mergeCell ref="K123:K127"/>
    <mergeCell ref="A137:A141"/>
    <mergeCell ref="B137:B141"/>
    <mergeCell ref="H137:H141"/>
    <mergeCell ref="I137:I141"/>
    <mergeCell ref="J137:J141"/>
    <mergeCell ref="L137:L141"/>
    <mergeCell ref="M137:M141"/>
    <mergeCell ref="A130:A134"/>
    <mergeCell ref="B130:B134"/>
    <mergeCell ref="H130:H134"/>
    <mergeCell ref="I130:I134"/>
    <mergeCell ref="J130:J134"/>
    <mergeCell ref="L130:L134"/>
    <mergeCell ref="K130:K134"/>
    <mergeCell ref="K137:K141"/>
    <mergeCell ref="A154:A157"/>
    <mergeCell ref="B154:B157"/>
    <mergeCell ref="H154:H157"/>
    <mergeCell ref="I154:I157"/>
    <mergeCell ref="J154:J157"/>
    <mergeCell ref="L154:L157"/>
    <mergeCell ref="M154:M157"/>
    <mergeCell ref="A144:A151"/>
    <mergeCell ref="B144:B151"/>
    <mergeCell ref="H144:H151"/>
    <mergeCell ref="I144:I151"/>
    <mergeCell ref="J144:J151"/>
    <mergeCell ref="L144:L151"/>
    <mergeCell ref="K144:K151"/>
    <mergeCell ref="K154:K157"/>
    <mergeCell ref="G144:G151"/>
    <mergeCell ref="G154:G157"/>
    <mergeCell ref="J160:J162"/>
    <mergeCell ref="L160:L162"/>
    <mergeCell ref="M160:M162"/>
    <mergeCell ref="A165:A167"/>
    <mergeCell ref="B165:B167"/>
    <mergeCell ref="E165:E167"/>
    <mergeCell ref="F165:F167"/>
    <mergeCell ref="H165:H167"/>
    <mergeCell ref="I165:I167"/>
    <mergeCell ref="J165:J167"/>
    <mergeCell ref="A160:A162"/>
    <mergeCell ref="B160:B162"/>
    <mergeCell ref="E160:E162"/>
    <mergeCell ref="F160:F162"/>
    <mergeCell ref="K165:K167"/>
    <mergeCell ref="L9:L12"/>
    <mergeCell ref="M9:M12"/>
    <mergeCell ref="G165:G167"/>
    <mergeCell ref="G24:G27"/>
    <mergeCell ref="G30:G33"/>
    <mergeCell ref="G36:G43"/>
    <mergeCell ref="G99:G103"/>
    <mergeCell ref="G106:G110"/>
    <mergeCell ref="G113:G120"/>
    <mergeCell ref="G123:G127"/>
    <mergeCell ref="G130:G134"/>
    <mergeCell ref="G137:G141"/>
    <mergeCell ref="G90:G96"/>
    <mergeCell ref="G69:G75"/>
    <mergeCell ref="G160:G162"/>
    <mergeCell ref="G59:H66"/>
    <mergeCell ref="L165:L167"/>
    <mergeCell ref="M165:M167"/>
    <mergeCell ref="H69:H75"/>
    <mergeCell ref="I69:I75"/>
    <mergeCell ref="J69:J75"/>
    <mergeCell ref="L69:L75"/>
    <mergeCell ref="M69:M75"/>
    <mergeCell ref="K36:K43"/>
    <mergeCell ref="A90:A96"/>
    <mergeCell ref="B90:B96"/>
    <mergeCell ref="H90:H96"/>
    <mergeCell ref="A9:A12"/>
    <mergeCell ref="B9:B12"/>
    <mergeCell ref="G9:G12"/>
    <mergeCell ref="H9:H12"/>
    <mergeCell ref="I9:I12"/>
    <mergeCell ref="J9:J12"/>
    <mergeCell ref="K9:K12"/>
    <mergeCell ref="A69:A75"/>
    <mergeCell ref="B69:B75"/>
    <mergeCell ref="A78:A84"/>
    <mergeCell ref="B78:B84"/>
    <mergeCell ref="H78:H84"/>
    <mergeCell ref="I78:I84"/>
    <mergeCell ref="J78:J84"/>
    <mergeCell ref="K78:K84"/>
    <mergeCell ref="K69:K75"/>
    <mergeCell ref="K24:K27"/>
    <mergeCell ref="A46:A49"/>
    <mergeCell ref="B46:B49"/>
    <mergeCell ref="A15:A21"/>
    <mergeCell ref="B15:B21"/>
    <mergeCell ref="G15:G21"/>
    <mergeCell ref="H15:H21"/>
    <mergeCell ref="I15:I21"/>
    <mergeCell ref="J15:J21"/>
    <mergeCell ref="K15:K21"/>
    <mergeCell ref="L15:L21"/>
    <mergeCell ref="M15:M21"/>
    <mergeCell ref="A52:A55"/>
    <mergeCell ref="B52:B55"/>
    <mergeCell ref="I52:I55"/>
    <mergeCell ref="J52:J55"/>
    <mergeCell ref="K52:K55"/>
    <mergeCell ref="L52:L55"/>
    <mergeCell ref="M52:M55"/>
    <mergeCell ref="G52:H55"/>
    <mergeCell ref="M90:M96"/>
    <mergeCell ref="A59:A66"/>
    <mergeCell ref="B59:B66"/>
    <mergeCell ref="I59:I66"/>
    <mergeCell ref="J59:J66"/>
    <mergeCell ref="K59:K66"/>
    <mergeCell ref="L59:L66"/>
    <mergeCell ref="M59:M66"/>
    <mergeCell ref="L78:L84"/>
    <mergeCell ref="M78:M84"/>
    <mergeCell ref="I90:I96"/>
    <mergeCell ref="J90:J96"/>
    <mergeCell ref="K90:K96"/>
    <mergeCell ref="L90:L96"/>
  </mergeCells>
  <pageMargins left="0.7" right="0.7" top="0.75" bottom="0.75" header="0.3" footer="0.3"/>
  <pageSetup scale="69" fitToHeight="0" orientation="landscape" r:id="rId1"/>
  <headerFooter>
    <oddHeader>&amp;L&amp;G&amp;R&amp;G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ABDE-4426-4004-A03E-F39E18C30846}">
  <dimension ref="A1:IQ106"/>
  <sheetViews>
    <sheetView showGridLines="0" topLeftCell="A18" zoomScaleNormal="100" zoomScaleSheetLayoutView="100" workbookViewId="0">
      <selection activeCell="G46" sqref="G46"/>
    </sheetView>
  </sheetViews>
  <sheetFormatPr defaultRowHeight="13.9" customHeight="1"/>
  <cols>
    <col min="1" max="1" width="18.5703125" style="8" customWidth="1"/>
    <col min="2" max="2" width="59.7109375" style="1" customWidth="1"/>
    <col min="3" max="4" width="17.7109375" style="2" customWidth="1"/>
    <col min="5" max="7" width="17.7109375" style="145" customWidth="1"/>
    <col min="8" max="8" width="14.5703125" style="154" bestFit="1" customWidth="1"/>
    <col min="9" max="9" width="16.28515625" style="154" bestFit="1" customWidth="1"/>
    <col min="10" max="10" width="11.85546875" style="1" customWidth="1"/>
    <col min="11" max="256" width="9.140625" style="1"/>
    <col min="257" max="257" width="18.5703125" style="1" customWidth="1"/>
    <col min="258" max="258" width="59.7109375" style="1" customWidth="1"/>
    <col min="259" max="262" width="17.7109375" style="1" customWidth="1"/>
    <col min="263" max="263" width="8.7109375" style="1" customWidth="1"/>
    <col min="264" max="512" width="9.140625" style="1"/>
    <col min="513" max="513" width="18.5703125" style="1" customWidth="1"/>
    <col min="514" max="514" width="59.7109375" style="1" customWidth="1"/>
    <col min="515" max="518" width="17.7109375" style="1" customWidth="1"/>
    <col min="519" max="519" width="8.7109375" style="1" customWidth="1"/>
    <col min="520" max="768" width="9.140625" style="1"/>
    <col min="769" max="769" width="18.5703125" style="1" customWidth="1"/>
    <col min="770" max="770" width="59.7109375" style="1" customWidth="1"/>
    <col min="771" max="774" width="17.7109375" style="1" customWidth="1"/>
    <col min="775" max="775" width="8.7109375" style="1" customWidth="1"/>
    <col min="776" max="1024" width="9.140625" style="1"/>
    <col min="1025" max="1025" width="18.5703125" style="1" customWidth="1"/>
    <col min="1026" max="1026" width="59.7109375" style="1" customWidth="1"/>
    <col min="1027" max="1030" width="17.7109375" style="1" customWidth="1"/>
    <col min="1031" max="1031" width="8.7109375" style="1" customWidth="1"/>
    <col min="1032" max="1280" width="9.140625" style="1"/>
    <col min="1281" max="1281" width="18.5703125" style="1" customWidth="1"/>
    <col min="1282" max="1282" width="59.7109375" style="1" customWidth="1"/>
    <col min="1283" max="1286" width="17.7109375" style="1" customWidth="1"/>
    <col min="1287" max="1287" width="8.7109375" style="1" customWidth="1"/>
    <col min="1288" max="1536" width="9.140625" style="1"/>
    <col min="1537" max="1537" width="18.5703125" style="1" customWidth="1"/>
    <col min="1538" max="1538" width="59.7109375" style="1" customWidth="1"/>
    <col min="1539" max="1542" width="17.7109375" style="1" customWidth="1"/>
    <col min="1543" max="1543" width="8.7109375" style="1" customWidth="1"/>
    <col min="1544" max="1792" width="9.140625" style="1"/>
    <col min="1793" max="1793" width="18.5703125" style="1" customWidth="1"/>
    <col min="1794" max="1794" width="59.7109375" style="1" customWidth="1"/>
    <col min="1795" max="1798" width="17.7109375" style="1" customWidth="1"/>
    <col min="1799" max="1799" width="8.7109375" style="1" customWidth="1"/>
    <col min="1800" max="2048" width="9.140625" style="1"/>
    <col min="2049" max="2049" width="18.5703125" style="1" customWidth="1"/>
    <col min="2050" max="2050" width="59.7109375" style="1" customWidth="1"/>
    <col min="2051" max="2054" width="17.7109375" style="1" customWidth="1"/>
    <col min="2055" max="2055" width="8.7109375" style="1" customWidth="1"/>
    <col min="2056" max="2304" width="9.140625" style="1"/>
    <col min="2305" max="2305" width="18.5703125" style="1" customWidth="1"/>
    <col min="2306" max="2306" width="59.7109375" style="1" customWidth="1"/>
    <col min="2307" max="2310" width="17.7109375" style="1" customWidth="1"/>
    <col min="2311" max="2311" width="8.7109375" style="1" customWidth="1"/>
    <col min="2312" max="2560" width="9.140625" style="1"/>
    <col min="2561" max="2561" width="18.5703125" style="1" customWidth="1"/>
    <col min="2562" max="2562" width="59.7109375" style="1" customWidth="1"/>
    <col min="2563" max="2566" width="17.7109375" style="1" customWidth="1"/>
    <col min="2567" max="2567" width="8.7109375" style="1" customWidth="1"/>
    <col min="2568" max="2816" width="9.140625" style="1"/>
    <col min="2817" max="2817" width="18.5703125" style="1" customWidth="1"/>
    <col min="2818" max="2818" width="59.7109375" style="1" customWidth="1"/>
    <col min="2819" max="2822" width="17.7109375" style="1" customWidth="1"/>
    <col min="2823" max="2823" width="8.7109375" style="1" customWidth="1"/>
    <col min="2824" max="3072" width="9.140625" style="1"/>
    <col min="3073" max="3073" width="18.5703125" style="1" customWidth="1"/>
    <col min="3074" max="3074" width="59.7109375" style="1" customWidth="1"/>
    <col min="3075" max="3078" width="17.7109375" style="1" customWidth="1"/>
    <col min="3079" max="3079" width="8.7109375" style="1" customWidth="1"/>
    <col min="3080" max="3328" width="9.140625" style="1"/>
    <col min="3329" max="3329" width="18.5703125" style="1" customWidth="1"/>
    <col min="3330" max="3330" width="59.7109375" style="1" customWidth="1"/>
    <col min="3331" max="3334" width="17.7109375" style="1" customWidth="1"/>
    <col min="3335" max="3335" width="8.7109375" style="1" customWidth="1"/>
    <col min="3336" max="3584" width="9.140625" style="1"/>
    <col min="3585" max="3585" width="18.5703125" style="1" customWidth="1"/>
    <col min="3586" max="3586" width="59.7109375" style="1" customWidth="1"/>
    <col min="3587" max="3590" width="17.7109375" style="1" customWidth="1"/>
    <col min="3591" max="3591" width="8.7109375" style="1" customWidth="1"/>
    <col min="3592" max="3840" width="9.140625" style="1"/>
    <col min="3841" max="3841" width="18.5703125" style="1" customWidth="1"/>
    <col min="3842" max="3842" width="59.7109375" style="1" customWidth="1"/>
    <col min="3843" max="3846" width="17.7109375" style="1" customWidth="1"/>
    <col min="3847" max="3847" width="8.7109375" style="1" customWidth="1"/>
    <col min="3848" max="4096" width="9.140625" style="1"/>
    <col min="4097" max="4097" width="18.5703125" style="1" customWidth="1"/>
    <col min="4098" max="4098" width="59.7109375" style="1" customWidth="1"/>
    <col min="4099" max="4102" width="17.7109375" style="1" customWidth="1"/>
    <col min="4103" max="4103" width="8.7109375" style="1" customWidth="1"/>
    <col min="4104" max="4352" width="9.140625" style="1"/>
    <col min="4353" max="4353" width="18.5703125" style="1" customWidth="1"/>
    <col min="4354" max="4354" width="59.7109375" style="1" customWidth="1"/>
    <col min="4355" max="4358" width="17.7109375" style="1" customWidth="1"/>
    <col min="4359" max="4359" width="8.7109375" style="1" customWidth="1"/>
    <col min="4360" max="4608" width="9.140625" style="1"/>
    <col min="4609" max="4609" width="18.5703125" style="1" customWidth="1"/>
    <col min="4610" max="4610" width="59.7109375" style="1" customWidth="1"/>
    <col min="4611" max="4614" width="17.7109375" style="1" customWidth="1"/>
    <col min="4615" max="4615" width="8.7109375" style="1" customWidth="1"/>
    <col min="4616" max="4864" width="9.140625" style="1"/>
    <col min="4865" max="4865" width="18.5703125" style="1" customWidth="1"/>
    <col min="4866" max="4866" width="59.7109375" style="1" customWidth="1"/>
    <col min="4867" max="4870" width="17.7109375" style="1" customWidth="1"/>
    <col min="4871" max="4871" width="8.7109375" style="1" customWidth="1"/>
    <col min="4872" max="5120" width="9.140625" style="1"/>
    <col min="5121" max="5121" width="18.5703125" style="1" customWidth="1"/>
    <col min="5122" max="5122" width="59.7109375" style="1" customWidth="1"/>
    <col min="5123" max="5126" width="17.7109375" style="1" customWidth="1"/>
    <col min="5127" max="5127" width="8.7109375" style="1" customWidth="1"/>
    <col min="5128" max="5376" width="9.140625" style="1"/>
    <col min="5377" max="5377" width="18.5703125" style="1" customWidth="1"/>
    <col min="5378" max="5378" width="59.7109375" style="1" customWidth="1"/>
    <col min="5379" max="5382" width="17.7109375" style="1" customWidth="1"/>
    <col min="5383" max="5383" width="8.7109375" style="1" customWidth="1"/>
    <col min="5384" max="5632" width="9.140625" style="1"/>
    <col min="5633" max="5633" width="18.5703125" style="1" customWidth="1"/>
    <col min="5634" max="5634" width="59.7109375" style="1" customWidth="1"/>
    <col min="5635" max="5638" width="17.7109375" style="1" customWidth="1"/>
    <col min="5639" max="5639" width="8.7109375" style="1" customWidth="1"/>
    <col min="5640" max="5888" width="9.140625" style="1"/>
    <col min="5889" max="5889" width="18.5703125" style="1" customWidth="1"/>
    <col min="5890" max="5890" width="59.7109375" style="1" customWidth="1"/>
    <col min="5891" max="5894" width="17.7109375" style="1" customWidth="1"/>
    <col min="5895" max="5895" width="8.7109375" style="1" customWidth="1"/>
    <col min="5896" max="6144" width="9.140625" style="1"/>
    <col min="6145" max="6145" width="18.5703125" style="1" customWidth="1"/>
    <col min="6146" max="6146" width="59.7109375" style="1" customWidth="1"/>
    <col min="6147" max="6150" width="17.7109375" style="1" customWidth="1"/>
    <col min="6151" max="6151" width="8.7109375" style="1" customWidth="1"/>
    <col min="6152" max="6400" width="9.140625" style="1"/>
    <col min="6401" max="6401" width="18.5703125" style="1" customWidth="1"/>
    <col min="6402" max="6402" width="59.7109375" style="1" customWidth="1"/>
    <col min="6403" max="6406" width="17.7109375" style="1" customWidth="1"/>
    <col min="6407" max="6407" width="8.7109375" style="1" customWidth="1"/>
    <col min="6408" max="6656" width="9.140625" style="1"/>
    <col min="6657" max="6657" width="18.5703125" style="1" customWidth="1"/>
    <col min="6658" max="6658" width="59.7109375" style="1" customWidth="1"/>
    <col min="6659" max="6662" width="17.7109375" style="1" customWidth="1"/>
    <col min="6663" max="6663" width="8.7109375" style="1" customWidth="1"/>
    <col min="6664" max="6912" width="9.140625" style="1"/>
    <col min="6913" max="6913" width="18.5703125" style="1" customWidth="1"/>
    <col min="6914" max="6914" width="59.7109375" style="1" customWidth="1"/>
    <col min="6915" max="6918" width="17.7109375" style="1" customWidth="1"/>
    <col min="6919" max="6919" width="8.7109375" style="1" customWidth="1"/>
    <col min="6920" max="7168" width="9.140625" style="1"/>
    <col min="7169" max="7169" width="18.5703125" style="1" customWidth="1"/>
    <col min="7170" max="7170" width="59.7109375" style="1" customWidth="1"/>
    <col min="7171" max="7174" width="17.7109375" style="1" customWidth="1"/>
    <col min="7175" max="7175" width="8.7109375" style="1" customWidth="1"/>
    <col min="7176" max="7424" width="9.140625" style="1"/>
    <col min="7425" max="7425" width="18.5703125" style="1" customWidth="1"/>
    <col min="7426" max="7426" width="59.7109375" style="1" customWidth="1"/>
    <col min="7427" max="7430" width="17.7109375" style="1" customWidth="1"/>
    <col min="7431" max="7431" width="8.7109375" style="1" customWidth="1"/>
    <col min="7432" max="7680" width="9.140625" style="1"/>
    <col min="7681" max="7681" width="18.5703125" style="1" customWidth="1"/>
    <col min="7682" max="7682" width="59.7109375" style="1" customWidth="1"/>
    <col min="7683" max="7686" width="17.7109375" style="1" customWidth="1"/>
    <col min="7687" max="7687" width="8.7109375" style="1" customWidth="1"/>
    <col min="7688" max="7936" width="9.140625" style="1"/>
    <col min="7937" max="7937" width="18.5703125" style="1" customWidth="1"/>
    <col min="7938" max="7938" width="59.7109375" style="1" customWidth="1"/>
    <col min="7939" max="7942" width="17.7109375" style="1" customWidth="1"/>
    <col min="7943" max="7943" width="8.7109375" style="1" customWidth="1"/>
    <col min="7944" max="8192" width="9.140625" style="1"/>
    <col min="8193" max="8193" width="18.5703125" style="1" customWidth="1"/>
    <col min="8194" max="8194" width="59.7109375" style="1" customWidth="1"/>
    <col min="8195" max="8198" width="17.7109375" style="1" customWidth="1"/>
    <col min="8199" max="8199" width="8.7109375" style="1" customWidth="1"/>
    <col min="8200" max="8448" width="9.140625" style="1"/>
    <col min="8449" max="8449" width="18.5703125" style="1" customWidth="1"/>
    <col min="8450" max="8450" width="59.7109375" style="1" customWidth="1"/>
    <col min="8451" max="8454" width="17.7109375" style="1" customWidth="1"/>
    <col min="8455" max="8455" width="8.7109375" style="1" customWidth="1"/>
    <col min="8456" max="8704" width="9.140625" style="1"/>
    <col min="8705" max="8705" width="18.5703125" style="1" customWidth="1"/>
    <col min="8706" max="8706" width="59.7109375" style="1" customWidth="1"/>
    <col min="8707" max="8710" width="17.7109375" style="1" customWidth="1"/>
    <col min="8711" max="8711" width="8.7109375" style="1" customWidth="1"/>
    <col min="8712" max="8960" width="9.140625" style="1"/>
    <col min="8961" max="8961" width="18.5703125" style="1" customWidth="1"/>
    <col min="8962" max="8962" width="59.7109375" style="1" customWidth="1"/>
    <col min="8963" max="8966" width="17.7109375" style="1" customWidth="1"/>
    <col min="8967" max="8967" width="8.7109375" style="1" customWidth="1"/>
    <col min="8968" max="9216" width="9.140625" style="1"/>
    <col min="9217" max="9217" width="18.5703125" style="1" customWidth="1"/>
    <col min="9218" max="9218" width="59.7109375" style="1" customWidth="1"/>
    <col min="9219" max="9222" width="17.7109375" style="1" customWidth="1"/>
    <col min="9223" max="9223" width="8.7109375" style="1" customWidth="1"/>
    <col min="9224" max="9472" width="9.140625" style="1"/>
    <col min="9473" max="9473" width="18.5703125" style="1" customWidth="1"/>
    <col min="9474" max="9474" width="59.7109375" style="1" customWidth="1"/>
    <col min="9475" max="9478" width="17.7109375" style="1" customWidth="1"/>
    <col min="9479" max="9479" width="8.7109375" style="1" customWidth="1"/>
    <col min="9480" max="9728" width="9.140625" style="1"/>
    <col min="9729" max="9729" width="18.5703125" style="1" customWidth="1"/>
    <col min="9730" max="9730" width="59.7109375" style="1" customWidth="1"/>
    <col min="9731" max="9734" width="17.7109375" style="1" customWidth="1"/>
    <col min="9735" max="9735" width="8.7109375" style="1" customWidth="1"/>
    <col min="9736" max="9984" width="9.140625" style="1"/>
    <col min="9985" max="9985" width="18.5703125" style="1" customWidth="1"/>
    <col min="9986" max="9986" width="59.7109375" style="1" customWidth="1"/>
    <col min="9987" max="9990" width="17.7109375" style="1" customWidth="1"/>
    <col min="9991" max="9991" width="8.7109375" style="1" customWidth="1"/>
    <col min="9992" max="10240" width="9.140625" style="1"/>
    <col min="10241" max="10241" width="18.5703125" style="1" customWidth="1"/>
    <col min="10242" max="10242" width="59.7109375" style="1" customWidth="1"/>
    <col min="10243" max="10246" width="17.7109375" style="1" customWidth="1"/>
    <col min="10247" max="10247" width="8.7109375" style="1" customWidth="1"/>
    <col min="10248" max="10496" width="9.140625" style="1"/>
    <col min="10497" max="10497" width="18.5703125" style="1" customWidth="1"/>
    <col min="10498" max="10498" width="59.7109375" style="1" customWidth="1"/>
    <col min="10499" max="10502" width="17.7109375" style="1" customWidth="1"/>
    <col min="10503" max="10503" width="8.7109375" style="1" customWidth="1"/>
    <col min="10504" max="10752" width="9.140625" style="1"/>
    <col min="10753" max="10753" width="18.5703125" style="1" customWidth="1"/>
    <col min="10754" max="10754" width="59.7109375" style="1" customWidth="1"/>
    <col min="10755" max="10758" width="17.7109375" style="1" customWidth="1"/>
    <col min="10759" max="10759" width="8.7109375" style="1" customWidth="1"/>
    <col min="10760" max="11008" width="9.140625" style="1"/>
    <col min="11009" max="11009" width="18.5703125" style="1" customWidth="1"/>
    <col min="11010" max="11010" width="59.7109375" style="1" customWidth="1"/>
    <col min="11011" max="11014" width="17.7109375" style="1" customWidth="1"/>
    <col min="11015" max="11015" width="8.7109375" style="1" customWidth="1"/>
    <col min="11016" max="11264" width="9.140625" style="1"/>
    <col min="11265" max="11265" width="18.5703125" style="1" customWidth="1"/>
    <col min="11266" max="11266" width="59.7109375" style="1" customWidth="1"/>
    <col min="11267" max="11270" width="17.7109375" style="1" customWidth="1"/>
    <col min="11271" max="11271" width="8.7109375" style="1" customWidth="1"/>
    <col min="11272" max="11520" width="9.140625" style="1"/>
    <col min="11521" max="11521" width="18.5703125" style="1" customWidth="1"/>
    <col min="11522" max="11522" width="59.7109375" style="1" customWidth="1"/>
    <col min="11523" max="11526" width="17.7109375" style="1" customWidth="1"/>
    <col min="11527" max="11527" width="8.7109375" style="1" customWidth="1"/>
    <col min="11528" max="11776" width="9.140625" style="1"/>
    <col min="11777" max="11777" width="18.5703125" style="1" customWidth="1"/>
    <col min="11778" max="11778" width="59.7109375" style="1" customWidth="1"/>
    <col min="11779" max="11782" width="17.7109375" style="1" customWidth="1"/>
    <col min="11783" max="11783" width="8.7109375" style="1" customWidth="1"/>
    <col min="11784" max="12032" width="9.140625" style="1"/>
    <col min="12033" max="12033" width="18.5703125" style="1" customWidth="1"/>
    <col min="12034" max="12034" width="59.7109375" style="1" customWidth="1"/>
    <col min="12035" max="12038" width="17.7109375" style="1" customWidth="1"/>
    <col min="12039" max="12039" width="8.7109375" style="1" customWidth="1"/>
    <col min="12040" max="12288" width="9.140625" style="1"/>
    <col min="12289" max="12289" width="18.5703125" style="1" customWidth="1"/>
    <col min="12290" max="12290" width="59.7109375" style="1" customWidth="1"/>
    <col min="12291" max="12294" width="17.7109375" style="1" customWidth="1"/>
    <col min="12295" max="12295" width="8.7109375" style="1" customWidth="1"/>
    <col min="12296" max="12544" width="9.140625" style="1"/>
    <col min="12545" max="12545" width="18.5703125" style="1" customWidth="1"/>
    <col min="12546" max="12546" width="59.7109375" style="1" customWidth="1"/>
    <col min="12547" max="12550" width="17.7109375" style="1" customWidth="1"/>
    <col min="12551" max="12551" width="8.7109375" style="1" customWidth="1"/>
    <col min="12552" max="12800" width="9.140625" style="1"/>
    <col min="12801" max="12801" width="18.5703125" style="1" customWidth="1"/>
    <col min="12802" max="12802" width="59.7109375" style="1" customWidth="1"/>
    <col min="12803" max="12806" width="17.7109375" style="1" customWidth="1"/>
    <col min="12807" max="12807" width="8.7109375" style="1" customWidth="1"/>
    <col min="12808" max="13056" width="9.140625" style="1"/>
    <col min="13057" max="13057" width="18.5703125" style="1" customWidth="1"/>
    <col min="13058" max="13058" width="59.7109375" style="1" customWidth="1"/>
    <col min="13059" max="13062" width="17.7109375" style="1" customWidth="1"/>
    <col min="13063" max="13063" width="8.7109375" style="1" customWidth="1"/>
    <col min="13064" max="13312" width="9.140625" style="1"/>
    <col min="13313" max="13313" width="18.5703125" style="1" customWidth="1"/>
    <col min="13314" max="13314" width="59.7109375" style="1" customWidth="1"/>
    <col min="13315" max="13318" width="17.7109375" style="1" customWidth="1"/>
    <col min="13319" max="13319" width="8.7109375" style="1" customWidth="1"/>
    <col min="13320" max="13568" width="9.140625" style="1"/>
    <col min="13569" max="13569" width="18.5703125" style="1" customWidth="1"/>
    <col min="13570" max="13570" width="59.7109375" style="1" customWidth="1"/>
    <col min="13571" max="13574" width="17.7109375" style="1" customWidth="1"/>
    <col min="13575" max="13575" width="8.7109375" style="1" customWidth="1"/>
    <col min="13576" max="13824" width="9.140625" style="1"/>
    <col min="13825" max="13825" width="18.5703125" style="1" customWidth="1"/>
    <col min="13826" max="13826" width="59.7109375" style="1" customWidth="1"/>
    <col min="13827" max="13830" width="17.7109375" style="1" customWidth="1"/>
    <col min="13831" max="13831" width="8.7109375" style="1" customWidth="1"/>
    <col min="13832" max="14080" width="9.140625" style="1"/>
    <col min="14081" max="14081" width="18.5703125" style="1" customWidth="1"/>
    <col min="14082" max="14082" width="59.7109375" style="1" customWidth="1"/>
    <col min="14083" max="14086" width="17.7109375" style="1" customWidth="1"/>
    <col min="14087" max="14087" width="8.7109375" style="1" customWidth="1"/>
    <col min="14088" max="14336" width="9.140625" style="1"/>
    <col min="14337" max="14337" width="18.5703125" style="1" customWidth="1"/>
    <col min="14338" max="14338" width="59.7109375" style="1" customWidth="1"/>
    <col min="14339" max="14342" width="17.7109375" style="1" customWidth="1"/>
    <col min="14343" max="14343" width="8.7109375" style="1" customWidth="1"/>
    <col min="14344" max="14592" width="9.140625" style="1"/>
    <col min="14593" max="14593" width="18.5703125" style="1" customWidth="1"/>
    <col min="14594" max="14594" width="59.7109375" style="1" customWidth="1"/>
    <col min="14595" max="14598" width="17.7109375" style="1" customWidth="1"/>
    <col min="14599" max="14599" width="8.7109375" style="1" customWidth="1"/>
    <col min="14600" max="14848" width="9.140625" style="1"/>
    <col min="14849" max="14849" width="18.5703125" style="1" customWidth="1"/>
    <col min="14850" max="14850" width="59.7109375" style="1" customWidth="1"/>
    <col min="14851" max="14854" width="17.7109375" style="1" customWidth="1"/>
    <col min="14855" max="14855" width="8.7109375" style="1" customWidth="1"/>
    <col min="14856" max="15104" width="9.140625" style="1"/>
    <col min="15105" max="15105" width="18.5703125" style="1" customWidth="1"/>
    <col min="15106" max="15106" width="59.7109375" style="1" customWidth="1"/>
    <col min="15107" max="15110" width="17.7109375" style="1" customWidth="1"/>
    <col min="15111" max="15111" width="8.7109375" style="1" customWidth="1"/>
    <col min="15112" max="15360" width="9.140625" style="1"/>
    <col min="15361" max="15361" width="18.5703125" style="1" customWidth="1"/>
    <col min="15362" max="15362" width="59.7109375" style="1" customWidth="1"/>
    <col min="15363" max="15366" width="17.7109375" style="1" customWidth="1"/>
    <col min="15367" max="15367" width="8.7109375" style="1" customWidth="1"/>
    <col min="15368" max="15616" width="9.140625" style="1"/>
    <col min="15617" max="15617" width="18.5703125" style="1" customWidth="1"/>
    <col min="15618" max="15618" width="59.7109375" style="1" customWidth="1"/>
    <col min="15619" max="15622" width="17.7109375" style="1" customWidth="1"/>
    <col min="15623" max="15623" width="8.7109375" style="1" customWidth="1"/>
    <col min="15624" max="15872" width="9.140625" style="1"/>
    <col min="15873" max="15873" width="18.5703125" style="1" customWidth="1"/>
    <col min="15874" max="15874" width="59.7109375" style="1" customWidth="1"/>
    <col min="15875" max="15878" width="17.7109375" style="1" customWidth="1"/>
    <col min="15879" max="15879" width="8.7109375" style="1" customWidth="1"/>
    <col min="15880" max="16128" width="9.140625" style="1"/>
    <col min="16129" max="16129" width="18.5703125" style="1" customWidth="1"/>
    <col min="16130" max="16130" width="59.7109375" style="1" customWidth="1"/>
    <col min="16131" max="16134" width="17.7109375" style="1" customWidth="1"/>
    <col min="16135" max="16135" width="8.7109375" style="1" customWidth="1"/>
    <col min="16136" max="16384" width="9.140625" style="1"/>
  </cols>
  <sheetData>
    <row r="1" spans="1:10" ht="13.9" customHeight="1">
      <c r="B1" s="3"/>
      <c r="C1" s="4"/>
      <c r="D1" s="4"/>
      <c r="E1" s="133"/>
      <c r="F1" s="133"/>
      <c r="G1" s="133"/>
    </row>
    <row r="2" spans="1:10" ht="17.45" customHeight="1">
      <c r="B2" s="321" t="s">
        <v>1</v>
      </c>
      <c r="C2" s="321"/>
      <c r="D2" s="321"/>
      <c r="E2" s="321"/>
      <c r="F2" s="133"/>
      <c r="G2" s="133"/>
    </row>
    <row r="3" spans="1:10" ht="13.9" customHeight="1">
      <c r="B3" s="3"/>
      <c r="C3" s="4"/>
      <c r="D3" s="4"/>
      <c r="E3" s="133"/>
      <c r="F3" s="133"/>
      <c r="G3" s="133"/>
    </row>
    <row r="4" spans="1:10" ht="17.45" customHeight="1">
      <c r="B4" s="322" t="s">
        <v>1048</v>
      </c>
      <c r="C4" s="322"/>
      <c r="D4" s="322"/>
      <c r="E4" s="322"/>
      <c r="F4" s="133"/>
      <c r="G4" s="133"/>
    </row>
    <row r="5" spans="1:10" ht="17.45" customHeight="1">
      <c r="B5" s="7"/>
      <c r="C5" s="7"/>
      <c r="D5" s="7"/>
      <c r="E5" s="7"/>
      <c r="F5" s="133"/>
      <c r="G5" s="133"/>
    </row>
    <row r="6" spans="1:10" ht="13.9" customHeight="1">
      <c r="B6" s="319" t="s">
        <v>3</v>
      </c>
      <c r="C6" s="319"/>
      <c r="D6" s="319"/>
      <c r="E6" s="319"/>
      <c r="F6" s="133"/>
      <c r="G6" s="133"/>
    </row>
    <row r="7" spans="1:10" ht="13.9" customHeight="1">
      <c r="B7" s="319" t="s">
        <v>4</v>
      </c>
      <c r="C7" s="319"/>
      <c r="D7" s="319"/>
      <c r="E7" s="319"/>
      <c r="F7" s="133"/>
      <c r="G7" s="133"/>
    </row>
    <row r="8" spans="1:10" ht="13.9" customHeight="1">
      <c r="B8" s="319" t="s">
        <v>5</v>
      </c>
      <c r="C8" s="319"/>
      <c r="D8" s="319"/>
      <c r="E8" s="319"/>
      <c r="F8" s="133"/>
      <c r="G8" s="133"/>
    </row>
    <row r="9" spans="1:10" ht="13.9" customHeight="1">
      <c r="B9" s="319" t="s">
        <v>6</v>
      </c>
      <c r="C9" s="319"/>
      <c r="D9" s="319"/>
      <c r="E9" s="319"/>
      <c r="F9" s="133"/>
      <c r="G9" s="133"/>
    </row>
    <row r="10" spans="1:10" ht="13.9" customHeight="1">
      <c r="B10" s="319" t="s">
        <v>7</v>
      </c>
      <c r="C10" s="319"/>
      <c r="D10" s="319"/>
      <c r="E10" s="319"/>
      <c r="F10" s="133"/>
      <c r="G10" s="133"/>
    </row>
    <row r="11" spans="1:10" ht="13.9" customHeight="1">
      <c r="B11" s="319" t="s">
        <v>8</v>
      </c>
      <c r="C11" s="319"/>
      <c r="D11" s="319"/>
      <c r="E11" s="319"/>
      <c r="F11" s="133"/>
      <c r="G11" s="133"/>
    </row>
    <row r="12" spans="1:10" ht="13.9" customHeight="1">
      <c r="B12" s="3"/>
      <c r="C12" s="9"/>
      <c r="D12" s="9"/>
      <c r="E12" s="146"/>
      <c r="F12" s="133"/>
      <c r="G12" s="133"/>
    </row>
    <row r="13" spans="1:10" ht="13.9" customHeight="1">
      <c r="B13" s="320" t="s">
        <v>9</v>
      </c>
      <c r="C13" s="320"/>
      <c r="D13" s="320"/>
      <c r="E13" s="320"/>
      <c r="F13" s="133"/>
      <c r="G13" s="133"/>
    </row>
    <row r="14" spans="1:10" ht="13.9" customHeight="1">
      <c r="B14" s="320" t="s">
        <v>10</v>
      </c>
      <c r="C14" s="320"/>
      <c r="D14" s="320"/>
      <c r="E14" s="320"/>
      <c r="F14" s="133"/>
      <c r="G14" s="133"/>
    </row>
    <row r="15" spans="1:10" s="11" customFormat="1" ht="13.9" customHeight="1">
      <c r="A15" s="5"/>
      <c r="E15" s="134"/>
      <c r="F15" s="134"/>
      <c r="G15" s="134"/>
      <c r="H15" s="155"/>
      <c r="I15" s="155"/>
    </row>
    <row r="16" spans="1:10" ht="13.9" customHeight="1">
      <c r="A16" s="8" t="s">
        <v>11</v>
      </c>
      <c r="B16" s="8" t="s">
        <v>12</v>
      </c>
      <c r="C16" s="13"/>
      <c r="D16" s="1"/>
      <c r="E16" s="135" t="s">
        <v>13</v>
      </c>
      <c r="F16" s="135" t="s">
        <v>14</v>
      </c>
      <c r="G16" s="135" t="s">
        <v>1100</v>
      </c>
      <c r="H16" s="156" t="s">
        <v>1040</v>
      </c>
      <c r="I16" s="157" t="s">
        <v>1041</v>
      </c>
      <c r="J16" s="253" t="s">
        <v>1149</v>
      </c>
    </row>
    <row r="17" spans="1:10" ht="13.9" customHeight="1">
      <c r="B17" s="15"/>
      <c r="C17" s="16"/>
      <c r="D17" s="1"/>
      <c r="E17" s="142"/>
      <c r="F17" s="136"/>
      <c r="G17" s="166">
        <v>0.15</v>
      </c>
      <c r="H17" s="159">
        <v>147</v>
      </c>
      <c r="I17" s="159">
        <v>1.42</v>
      </c>
      <c r="J17" s="14" t="s">
        <v>1150</v>
      </c>
    </row>
    <row r="18" spans="1:10" s="3" customFormat="1" ht="13.9" customHeight="1">
      <c r="A18" s="18" t="s">
        <v>15</v>
      </c>
      <c r="B18" s="18"/>
      <c r="C18" s="19"/>
      <c r="D18" s="20"/>
      <c r="E18" s="147"/>
      <c r="F18" s="137"/>
      <c r="G18" s="137"/>
      <c r="H18" s="158"/>
      <c r="I18" s="157"/>
      <c r="J18" s="14"/>
    </row>
    <row r="19" spans="1:10" s="3" customFormat="1" ht="13.9" customHeight="1">
      <c r="A19" s="8"/>
      <c r="B19" s="8"/>
      <c r="C19" s="23"/>
      <c r="E19" s="148"/>
      <c r="F19" s="138"/>
      <c r="G19" s="138"/>
      <c r="H19" s="158"/>
      <c r="I19" s="157"/>
      <c r="J19" s="14"/>
    </row>
    <row r="20" spans="1:10" ht="13.9" customHeight="1">
      <c r="B20" s="8" t="s">
        <v>16</v>
      </c>
      <c r="C20" s="3"/>
      <c r="D20" s="1"/>
      <c r="E20" s="149">
        <f>ROUND(F20/0.55,0)</f>
        <v>31935</v>
      </c>
      <c r="F20" s="139">
        <v>17564</v>
      </c>
      <c r="G20" s="140">
        <f>IF(F20-F20*$G$17=0,"",F20-F20*$G$17)</f>
        <v>14929.4</v>
      </c>
      <c r="H20" s="163">
        <f>IFERROR(G20*$H$17,"")</f>
        <v>2194621.7999999998</v>
      </c>
      <c r="I20" s="157">
        <f>IFERROR(ROUND(H20*$I$17,0),"")</f>
        <v>3116363</v>
      </c>
      <c r="J20" s="254">
        <f>IFERROR((I20-H20)/I20,"")</f>
        <v>0.29577465783029777</v>
      </c>
    </row>
    <row r="21" spans="1:10" ht="13.9" customHeight="1">
      <c r="A21" s="27"/>
      <c r="B21" s="28" t="s">
        <v>17</v>
      </c>
      <c r="C21" s="29"/>
      <c r="E21" s="141"/>
      <c r="F21" s="140"/>
      <c r="G21" s="140" t="str">
        <f t="shared" ref="G21:G84" si="0">IF(F21-F21*$G$17=0,"",F21-F21*$G$17)</f>
        <v/>
      </c>
      <c r="H21" s="163" t="str">
        <f t="shared" ref="H21:H84" si="1">IFERROR(G21*$H$17,"")</f>
        <v/>
      </c>
      <c r="I21" s="157" t="str">
        <f t="shared" ref="I21:I84" si="2">IFERROR(ROUND(H21*$I$17,0),"")</f>
        <v/>
      </c>
      <c r="J21" s="254" t="str">
        <f t="shared" ref="J21:J84" si="3">IFERROR((I21-H21)/I21,"")</f>
        <v/>
      </c>
    </row>
    <row r="22" spans="1:10" ht="13.9" customHeight="1">
      <c r="A22" s="27"/>
      <c r="B22" s="28" t="s">
        <v>18</v>
      </c>
      <c r="C22" s="29"/>
      <c r="E22" s="141"/>
      <c r="F22" s="140"/>
      <c r="G22" s="14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</row>
    <row r="23" spans="1:10" ht="13.9" customHeight="1">
      <c r="A23" s="27"/>
      <c r="B23" s="28" t="s">
        <v>19</v>
      </c>
      <c r="C23" s="29"/>
      <c r="E23" s="141"/>
      <c r="F23" s="140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</row>
    <row r="24" spans="1:10" ht="13.9" customHeight="1">
      <c r="A24" s="27"/>
      <c r="B24" s="28" t="s">
        <v>20</v>
      </c>
      <c r="C24" s="29"/>
      <c r="E24" s="141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</row>
    <row r="25" spans="1:10" ht="13.9" customHeight="1">
      <c r="A25" s="27"/>
      <c r="B25" s="28" t="s">
        <v>21</v>
      </c>
      <c r="C25" s="29"/>
      <c r="E25" s="141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</row>
    <row r="26" spans="1:10" ht="13.9" customHeight="1">
      <c r="B26" s="28" t="s">
        <v>22</v>
      </c>
      <c r="C26" s="29"/>
      <c r="E26" s="141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</row>
    <row r="27" spans="1:10" ht="13.9" customHeight="1">
      <c r="B27" s="31" t="s">
        <v>23</v>
      </c>
      <c r="C27" s="32"/>
      <c r="E27" s="150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</row>
    <row r="28" spans="1:10" ht="13.9" customHeight="1">
      <c r="B28" s="31" t="s">
        <v>24</v>
      </c>
      <c r="C28" s="32"/>
      <c r="E28" s="150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</row>
    <row r="29" spans="1:10" ht="13.9" customHeight="1">
      <c r="B29" s="3"/>
      <c r="C29" s="32"/>
      <c r="E29" s="150"/>
      <c r="F29" s="140"/>
      <c r="G29" s="140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</row>
    <row r="30" spans="1:10" ht="13.9" customHeight="1">
      <c r="B30" s="8" t="s">
        <v>25</v>
      </c>
      <c r="C30" s="3"/>
      <c r="D30" s="1"/>
      <c r="E30" s="149">
        <f>ROUND(F30/0.55,0)</f>
        <v>33751</v>
      </c>
      <c r="F30" s="139">
        <v>18563</v>
      </c>
      <c r="G30" s="139">
        <f t="shared" si="0"/>
        <v>15778.55</v>
      </c>
      <c r="H30" s="163">
        <f t="shared" si="1"/>
        <v>2319446.85</v>
      </c>
      <c r="I30" s="157">
        <f t="shared" si="2"/>
        <v>3293615</v>
      </c>
      <c r="J30" s="254">
        <f t="shared" si="3"/>
        <v>0.29577474902197126</v>
      </c>
    </row>
    <row r="31" spans="1:10" ht="13.9" customHeight="1">
      <c r="A31" s="27"/>
      <c r="B31" s="28" t="s">
        <v>17</v>
      </c>
      <c r="C31" s="29"/>
      <c r="E31" s="141"/>
      <c r="F31" s="140"/>
      <c r="G31" s="14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</row>
    <row r="32" spans="1:10" ht="13.9" customHeight="1">
      <c r="A32" s="27"/>
      <c r="B32" s="28" t="s">
        <v>18</v>
      </c>
      <c r="C32" s="29"/>
      <c r="E32" s="141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</row>
    <row r="33" spans="1:13" ht="13.9" customHeight="1">
      <c r="A33" s="27"/>
      <c r="B33" s="28" t="s">
        <v>19</v>
      </c>
      <c r="C33" s="29"/>
      <c r="E33" s="141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</row>
    <row r="34" spans="1:13" ht="13.9" customHeight="1">
      <c r="A34" s="27"/>
      <c r="B34" s="28" t="s">
        <v>20</v>
      </c>
      <c r="C34" s="29"/>
      <c r="E34" s="141"/>
      <c r="F34" s="140"/>
      <c r="G34" s="14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</row>
    <row r="35" spans="1:13" ht="13.9" customHeight="1">
      <c r="A35" s="27"/>
      <c r="B35" s="28" t="s">
        <v>21</v>
      </c>
      <c r="C35" s="29"/>
      <c r="E35" s="141"/>
      <c r="F35" s="140"/>
      <c r="G35" s="14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</row>
    <row r="36" spans="1:13" ht="13.9" customHeight="1">
      <c r="B36" s="28" t="s">
        <v>22</v>
      </c>
      <c r="C36" s="29"/>
      <c r="E36" s="141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</row>
    <row r="37" spans="1:13" ht="13.9" customHeight="1">
      <c r="B37" s="31" t="s">
        <v>26</v>
      </c>
      <c r="C37" s="32"/>
      <c r="E37" s="150"/>
      <c r="F37" s="140"/>
      <c r="G37" s="14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M37" s="1">
        <v>3</v>
      </c>
    </row>
    <row r="38" spans="1:13" ht="13.9" customHeight="1">
      <c r="B38" s="31" t="s">
        <v>27</v>
      </c>
      <c r="C38" s="32"/>
      <c r="E38" s="150"/>
      <c r="F38" s="140"/>
      <c r="G38" s="140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  <c r="M38" s="1">
        <v>8.25</v>
      </c>
    </row>
    <row r="39" spans="1:13" ht="13.9" customHeight="1">
      <c r="B39" s="31" t="s">
        <v>28</v>
      </c>
      <c r="C39" s="32"/>
      <c r="E39" s="150"/>
      <c r="F39" s="140"/>
      <c r="G39" s="140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  <c r="M39" s="1">
        <v>1</v>
      </c>
    </row>
    <row r="40" spans="1:13" ht="13.9" customHeight="1">
      <c r="B40" s="3"/>
      <c r="C40" s="32"/>
      <c r="E40" s="150"/>
      <c r="F40" s="140"/>
      <c r="G40" s="14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</row>
    <row r="41" spans="1:13" ht="13.9" customHeight="1">
      <c r="B41" s="161" t="s">
        <v>1078</v>
      </c>
      <c r="C41" s="32"/>
      <c r="E41" s="150"/>
      <c r="F41" s="140"/>
      <c r="G41" s="140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</row>
    <row r="42" spans="1:13" ht="13.9" customHeight="1">
      <c r="B42" s="80" t="s">
        <v>1079</v>
      </c>
      <c r="C42" s="32"/>
      <c r="E42" s="150"/>
      <c r="F42" s="140"/>
      <c r="G42" s="14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</row>
    <row r="43" spans="1:13" ht="13.9" customHeight="1">
      <c r="B43" s="3"/>
      <c r="C43" s="32"/>
      <c r="E43" s="150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</row>
    <row r="44" spans="1:13" ht="13.9" customHeight="1">
      <c r="A44" s="18" t="s">
        <v>29</v>
      </c>
      <c r="B44" s="33"/>
      <c r="C44" s="34"/>
      <c r="D44" s="35"/>
      <c r="E44" s="151"/>
      <c r="F44" s="137"/>
      <c r="G44" s="137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</row>
    <row r="45" spans="1:13" ht="13.9" customHeight="1">
      <c r="A45" s="36"/>
      <c r="B45" s="37"/>
      <c r="C45" s="32"/>
      <c r="E45" s="141"/>
      <c r="F45" s="141"/>
      <c r="G45" s="141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</row>
    <row r="46" spans="1:13" ht="13.9" customHeight="1">
      <c r="A46" s="8" t="s">
        <v>1080</v>
      </c>
      <c r="B46" s="8" t="s">
        <v>1081</v>
      </c>
      <c r="C46" s="32"/>
      <c r="E46" s="149">
        <f>ROUND(F46/0.55,0)</f>
        <v>35636</v>
      </c>
      <c r="F46" s="139">
        <v>19600</v>
      </c>
      <c r="G46" s="139">
        <f>IF(F46-F46*25%=0,"",F46-F46*25%)</f>
        <v>14700</v>
      </c>
      <c r="H46" s="163">
        <f t="shared" si="1"/>
        <v>2160900</v>
      </c>
      <c r="I46" s="157">
        <f t="shared" si="2"/>
        <v>3068478</v>
      </c>
      <c r="J46" s="254">
        <f t="shared" si="3"/>
        <v>0.29577464788732394</v>
      </c>
    </row>
    <row r="47" spans="1:13" ht="13.9" customHeight="1">
      <c r="A47" s="27"/>
      <c r="B47" s="28" t="s">
        <v>1082</v>
      </c>
      <c r="C47" s="29"/>
      <c r="E47" s="141"/>
      <c r="F47" s="140"/>
      <c r="G47" s="140"/>
      <c r="H47" s="163">
        <f t="shared" si="1"/>
        <v>0</v>
      </c>
      <c r="I47" s="157">
        <f t="shared" si="2"/>
        <v>0</v>
      </c>
      <c r="J47" s="254" t="str">
        <f t="shared" si="3"/>
        <v/>
      </c>
    </row>
    <row r="48" spans="1:13" ht="13.9" customHeight="1">
      <c r="A48" s="27"/>
      <c r="B48" s="28" t="s">
        <v>32</v>
      </c>
      <c r="C48" s="29"/>
      <c r="E48" s="141"/>
      <c r="F48" s="140"/>
      <c r="G48" s="140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  <c r="M48" s="1" t="s">
        <v>1176</v>
      </c>
    </row>
    <row r="49" spans="1:13" ht="13.9" customHeight="1">
      <c r="A49" s="27"/>
      <c r="B49" s="28" t="s">
        <v>33</v>
      </c>
      <c r="C49" s="29"/>
      <c r="E49" s="141"/>
      <c r="F49" s="140"/>
      <c r="G49" s="140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M49" s="1" t="s">
        <v>1177</v>
      </c>
    </row>
    <row r="50" spans="1:13" ht="13.9" customHeight="1">
      <c r="A50" s="27"/>
      <c r="B50" s="28" t="s">
        <v>34</v>
      </c>
      <c r="C50" s="29"/>
      <c r="E50" s="141"/>
      <c r="F50" s="140"/>
      <c r="G50" s="140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M50" s="1" t="s">
        <v>1178</v>
      </c>
    </row>
    <row r="51" spans="1:13" ht="13.9" customHeight="1">
      <c r="A51" s="27"/>
      <c r="B51" s="28" t="s">
        <v>35</v>
      </c>
      <c r="C51" s="29"/>
      <c r="E51" s="141"/>
      <c r="F51" s="140"/>
      <c r="G51" s="140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M51" s="1" t="s">
        <v>1179</v>
      </c>
    </row>
    <row r="52" spans="1:13" ht="13.9" customHeight="1">
      <c r="B52" s="28" t="s">
        <v>36</v>
      </c>
      <c r="C52" s="29"/>
      <c r="E52" s="141"/>
      <c r="F52" s="140"/>
      <c r="G52" s="140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</row>
    <row r="53" spans="1:13" s="3" customFormat="1" ht="13.9" customHeight="1">
      <c r="A53" s="15"/>
      <c r="B53" s="38" t="s">
        <v>1083</v>
      </c>
      <c r="C53" s="4"/>
      <c r="E53" s="133"/>
      <c r="F53" s="142"/>
      <c r="G53" s="142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</row>
    <row r="54" spans="1:13" ht="13.9" customHeight="1">
      <c r="B54" s="28"/>
      <c r="C54" s="32"/>
      <c r="E54" s="139"/>
      <c r="F54" s="139"/>
      <c r="G54" s="139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</row>
    <row r="55" spans="1:13" ht="13.9" customHeight="1">
      <c r="A55" s="8" t="s">
        <v>30</v>
      </c>
      <c r="B55" s="8" t="s">
        <v>31</v>
      </c>
      <c r="C55" s="32"/>
      <c r="E55" s="149">
        <f>ROUND(F55/0.55,0)</f>
        <v>26309</v>
      </c>
      <c r="F55" s="139">
        <v>14470</v>
      </c>
      <c r="G55" s="139">
        <f t="shared" si="0"/>
        <v>12299.5</v>
      </c>
      <c r="H55" s="163">
        <f t="shared" si="1"/>
        <v>1808026.5</v>
      </c>
      <c r="I55" s="157">
        <f t="shared" si="2"/>
        <v>2567398</v>
      </c>
      <c r="J55" s="254">
        <f t="shared" si="3"/>
        <v>0.29577474937660619</v>
      </c>
    </row>
    <row r="56" spans="1:13" ht="13.9" customHeight="1">
      <c r="A56" s="27"/>
      <c r="B56" s="28" t="s">
        <v>1084</v>
      </c>
      <c r="C56" s="29"/>
      <c r="E56" s="141"/>
      <c r="F56" s="140"/>
      <c r="G56" s="140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13" ht="13.9" customHeight="1">
      <c r="A57" s="27"/>
      <c r="B57" s="28" t="s">
        <v>32</v>
      </c>
      <c r="C57" s="29"/>
      <c r="E57" s="141"/>
      <c r="F57" s="140"/>
      <c r="G57" s="140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</row>
    <row r="58" spans="1:13" ht="13.9" customHeight="1">
      <c r="A58" s="27"/>
      <c r="B58" s="28" t="s">
        <v>33</v>
      </c>
      <c r="C58" s="29"/>
      <c r="E58" s="141"/>
      <c r="F58" s="140"/>
      <c r="G58" s="140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</row>
    <row r="59" spans="1:13" ht="13.9" customHeight="1">
      <c r="A59" s="27"/>
      <c r="B59" s="28" t="s">
        <v>34</v>
      </c>
      <c r="C59" s="29"/>
      <c r="E59" s="141"/>
      <c r="F59" s="140"/>
      <c r="G59" s="14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13" ht="13.9" customHeight="1">
      <c r="A60" s="27"/>
      <c r="B60" s="28" t="s">
        <v>35</v>
      </c>
      <c r="C60" s="29"/>
      <c r="E60" s="141"/>
      <c r="F60" s="140"/>
      <c r="G60" s="14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</row>
    <row r="61" spans="1:13" ht="13.9" customHeight="1">
      <c r="B61" s="28" t="s">
        <v>36</v>
      </c>
      <c r="C61" s="29"/>
      <c r="E61" s="141"/>
      <c r="F61" s="140"/>
      <c r="G61" s="140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</row>
    <row r="62" spans="1:13" s="3" customFormat="1" ht="13.9" customHeight="1">
      <c r="A62" s="15"/>
      <c r="B62" s="38" t="s">
        <v>1085</v>
      </c>
      <c r="C62" s="4"/>
      <c r="E62" s="133"/>
      <c r="F62" s="142"/>
      <c r="G62" s="142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</row>
    <row r="63" spans="1:13" ht="13.9" customHeight="1">
      <c r="B63" s="28"/>
      <c r="C63" s="32"/>
      <c r="E63" s="139"/>
      <c r="F63" s="139"/>
      <c r="G63" s="139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</row>
    <row r="64" spans="1:13" ht="13.9" customHeight="1">
      <c r="A64" s="18" t="s">
        <v>37</v>
      </c>
      <c r="B64" s="18"/>
      <c r="C64" s="19"/>
      <c r="D64" s="35"/>
      <c r="E64" s="147"/>
      <c r="F64" s="137"/>
      <c r="G64" s="137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</row>
    <row r="65" spans="1:10" ht="13.9" customHeight="1">
      <c r="A65" s="27"/>
      <c r="B65" s="28"/>
      <c r="C65" s="29"/>
      <c r="D65" s="1"/>
      <c r="E65" s="141"/>
      <c r="F65" s="140"/>
      <c r="G65" s="140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</row>
    <row r="66" spans="1:10" ht="13.9" customHeight="1">
      <c r="A66" s="8" t="s">
        <v>1086</v>
      </c>
      <c r="B66" s="8" t="s">
        <v>38</v>
      </c>
      <c r="C66" s="39"/>
      <c r="E66" s="149">
        <f>ROUND(F66/0.55,0)</f>
        <v>7364</v>
      </c>
      <c r="F66" s="140">
        <v>4050</v>
      </c>
      <c r="G66" s="139">
        <f t="shared" si="0"/>
        <v>3442.5</v>
      </c>
      <c r="H66" s="163">
        <f t="shared" si="1"/>
        <v>506047.5</v>
      </c>
      <c r="I66" s="157">
        <f t="shared" si="2"/>
        <v>718587</v>
      </c>
      <c r="J66" s="254">
        <f t="shared" si="3"/>
        <v>0.29577420688100398</v>
      </c>
    </row>
    <row r="67" spans="1:10" ht="13.9" customHeight="1">
      <c r="A67" s="27"/>
      <c r="B67" s="40" t="s">
        <v>39</v>
      </c>
      <c r="C67" s="29"/>
      <c r="D67" s="1"/>
      <c r="E67" s="141"/>
      <c r="F67" s="140"/>
      <c r="G67" s="140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</row>
    <row r="68" spans="1:10" ht="13.9" customHeight="1">
      <c r="B68" s="41"/>
      <c r="C68" s="29"/>
      <c r="D68" s="1"/>
      <c r="E68" s="141"/>
      <c r="F68" s="140"/>
      <c r="G68" s="140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</row>
    <row r="69" spans="1:10" ht="13.9" customHeight="1">
      <c r="A69" s="8" t="s">
        <v>1087</v>
      </c>
      <c r="B69" s="8" t="s">
        <v>40</v>
      </c>
      <c r="C69" s="39"/>
      <c r="E69" s="149">
        <f>ROUND(F69/0.55,0)</f>
        <v>6251</v>
      </c>
      <c r="F69" s="140">
        <v>3438</v>
      </c>
      <c r="G69" s="139">
        <f t="shared" si="0"/>
        <v>2922.3</v>
      </c>
      <c r="H69" s="163">
        <f t="shared" si="1"/>
        <v>429578.10000000003</v>
      </c>
      <c r="I69" s="157">
        <f t="shared" si="2"/>
        <v>610001</v>
      </c>
      <c r="J69" s="254">
        <f t="shared" si="3"/>
        <v>0.29577476102498185</v>
      </c>
    </row>
    <row r="70" spans="1:10" ht="13.9" customHeight="1">
      <c r="A70" s="27"/>
      <c r="B70" s="40" t="s">
        <v>41</v>
      </c>
      <c r="C70" s="29"/>
      <c r="E70" s="141"/>
      <c r="F70" s="140"/>
      <c r="G70" s="140" t="str">
        <f t="shared" si="0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</row>
    <row r="71" spans="1:10" ht="13.9" customHeight="1">
      <c r="B71" s="8"/>
      <c r="C71" s="39"/>
      <c r="E71" s="152"/>
      <c r="F71" s="140"/>
      <c r="G71" s="140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</row>
    <row r="72" spans="1:10" ht="13.9" customHeight="1">
      <c r="A72" s="8" t="s">
        <v>1088</v>
      </c>
      <c r="B72" s="8" t="s">
        <v>42</v>
      </c>
      <c r="C72" s="39"/>
      <c r="E72" s="149">
        <f>ROUND(F72/0.55,0)</f>
        <v>6038</v>
      </c>
      <c r="F72" s="140">
        <v>3321</v>
      </c>
      <c r="G72" s="139">
        <f t="shared" si="0"/>
        <v>2822.85</v>
      </c>
      <c r="H72" s="163">
        <f t="shared" si="1"/>
        <v>414958.95</v>
      </c>
      <c r="I72" s="157">
        <f t="shared" si="2"/>
        <v>589242</v>
      </c>
      <c r="J72" s="254">
        <f t="shared" si="3"/>
        <v>0.29577499567240623</v>
      </c>
    </row>
    <row r="73" spans="1:10" ht="13.9" customHeight="1">
      <c r="A73" s="27"/>
      <c r="B73" s="40" t="s">
        <v>43</v>
      </c>
      <c r="C73" s="29"/>
      <c r="E73" s="149"/>
      <c r="F73" s="140"/>
      <c r="G73" s="140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</row>
    <row r="74" spans="1:10" ht="13.9" customHeight="1">
      <c r="A74" s="27"/>
      <c r="B74" s="28"/>
      <c r="C74" s="29"/>
      <c r="E74" s="149"/>
      <c r="F74" s="140"/>
      <c r="G74" s="140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</row>
    <row r="75" spans="1:10" ht="13.9" customHeight="1">
      <c r="A75" s="8" t="s">
        <v>1089</v>
      </c>
      <c r="B75" s="8" t="s">
        <v>44</v>
      </c>
      <c r="C75" s="39"/>
      <c r="E75" s="149">
        <f>ROUND(F75/0.55,0)</f>
        <v>7364</v>
      </c>
      <c r="F75" s="140">
        <v>4050</v>
      </c>
      <c r="G75" s="139">
        <f t="shared" si="0"/>
        <v>3442.5</v>
      </c>
      <c r="H75" s="163">
        <f t="shared" si="1"/>
        <v>506047.5</v>
      </c>
      <c r="I75" s="157">
        <f t="shared" si="2"/>
        <v>718587</v>
      </c>
      <c r="J75" s="254">
        <f t="shared" si="3"/>
        <v>0.29577420688100398</v>
      </c>
    </row>
    <row r="76" spans="1:10" ht="13.9" customHeight="1">
      <c r="A76" s="27"/>
      <c r="B76" s="40" t="s">
        <v>45</v>
      </c>
      <c r="C76" s="29"/>
      <c r="D76" s="1"/>
      <c r="E76" s="141"/>
      <c r="F76" s="140"/>
      <c r="G76" s="140" t="str">
        <f t="shared" si="0"/>
        <v/>
      </c>
      <c r="H76" s="163" t="str">
        <f t="shared" si="1"/>
        <v/>
      </c>
      <c r="I76" s="157" t="str">
        <f t="shared" si="2"/>
        <v/>
      </c>
      <c r="J76" s="254" t="str">
        <f t="shared" si="3"/>
        <v/>
      </c>
    </row>
    <row r="77" spans="1:10" ht="13.9" customHeight="1">
      <c r="B77" s="41"/>
      <c r="C77" s="29"/>
      <c r="D77" s="1"/>
      <c r="E77" s="141"/>
      <c r="F77" s="140"/>
      <c r="G77" s="140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</row>
    <row r="78" spans="1:10" ht="13.9" customHeight="1">
      <c r="A78" s="8" t="s">
        <v>1090</v>
      </c>
      <c r="B78" s="8" t="s">
        <v>46</v>
      </c>
      <c r="C78" s="39"/>
      <c r="E78" s="149">
        <f>ROUND(F78/0.55,0)</f>
        <v>6251</v>
      </c>
      <c r="F78" s="140">
        <v>3438</v>
      </c>
      <c r="G78" s="139">
        <f t="shared" si="0"/>
        <v>2922.3</v>
      </c>
      <c r="H78" s="163">
        <f t="shared" si="1"/>
        <v>429578.10000000003</v>
      </c>
      <c r="I78" s="157">
        <f t="shared" si="2"/>
        <v>610001</v>
      </c>
      <c r="J78" s="254">
        <f t="shared" si="3"/>
        <v>0.29577476102498185</v>
      </c>
    </row>
    <row r="79" spans="1:10" ht="13.9" customHeight="1">
      <c r="A79" s="27"/>
      <c r="B79" s="40" t="s">
        <v>47</v>
      </c>
      <c r="C79" s="29"/>
      <c r="E79" s="141"/>
      <c r="F79" s="140"/>
      <c r="G79" s="140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</row>
    <row r="80" spans="1:10" ht="13.9" customHeight="1">
      <c r="B80" s="8"/>
      <c r="C80" s="39"/>
      <c r="E80" s="152"/>
      <c r="F80" s="140"/>
      <c r="G80" s="140" t="str">
        <f t="shared" si="0"/>
        <v/>
      </c>
      <c r="H80" s="163" t="str">
        <f t="shared" si="1"/>
        <v/>
      </c>
      <c r="I80" s="157" t="str">
        <f t="shared" si="2"/>
        <v/>
      </c>
      <c r="J80" s="254" t="str">
        <f t="shared" si="3"/>
        <v/>
      </c>
    </row>
    <row r="81" spans="1:251" ht="13.9" customHeight="1">
      <c r="A81" s="8" t="s">
        <v>1091</v>
      </c>
      <c r="B81" s="8" t="s">
        <v>48</v>
      </c>
      <c r="C81" s="39"/>
      <c r="E81" s="149">
        <f>ROUND(F81/0.55,0)</f>
        <v>6038</v>
      </c>
      <c r="F81" s="140">
        <v>3321</v>
      </c>
      <c r="G81" s="139">
        <f t="shared" si="0"/>
        <v>2822.85</v>
      </c>
      <c r="H81" s="163">
        <f t="shared" si="1"/>
        <v>414958.95</v>
      </c>
      <c r="I81" s="157">
        <f t="shared" si="2"/>
        <v>589242</v>
      </c>
      <c r="J81" s="254">
        <f t="shared" si="3"/>
        <v>0.29577499567240623</v>
      </c>
    </row>
    <row r="82" spans="1:251" ht="13.9" customHeight="1">
      <c r="A82" s="27"/>
      <c r="B82" s="40" t="s">
        <v>49</v>
      </c>
      <c r="C82" s="29"/>
      <c r="E82" s="149"/>
      <c r="F82" s="140"/>
      <c r="G82" s="140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</row>
    <row r="83" spans="1:251" ht="13.9" customHeight="1">
      <c r="A83" s="27"/>
      <c r="B83" s="28"/>
      <c r="C83" s="29"/>
      <c r="E83" s="149"/>
      <c r="F83" s="140"/>
      <c r="G83" s="140" t="str">
        <f t="shared" si="0"/>
        <v/>
      </c>
      <c r="H83" s="163" t="str">
        <f t="shared" si="1"/>
        <v/>
      </c>
      <c r="I83" s="157" t="str">
        <f t="shared" si="2"/>
        <v/>
      </c>
      <c r="J83" s="254" t="str">
        <f t="shared" si="3"/>
        <v/>
      </c>
    </row>
    <row r="84" spans="1:251" ht="13.9" customHeight="1">
      <c r="A84" s="8" t="s">
        <v>1092</v>
      </c>
      <c r="B84" s="8" t="s">
        <v>1093</v>
      </c>
      <c r="C84" s="286" t="s">
        <v>1196</v>
      </c>
      <c r="E84" s="149">
        <f>ROUND(F84/0.55,0)</f>
        <v>10902</v>
      </c>
      <c r="F84" s="140">
        <v>5996</v>
      </c>
      <c r="G84" s="139">
        <f t="shared" si="0"/>
        <v>5096.6000000000004</v>
      </c>
      <c r="H84" s="163">
        <f t="shared" si="1"/>
        <v>749200.20000000007</v>
      </c>
      <c r="I84" s="157">
        <f t="shared" si="2"/>
        <v>1063864</v>
      </c>
      <c r="J84" s="254">
        <f t="shared" si="3"/>
        <v>0.29577445989336976</v>
      </c>
    </row>
    <row r="85" spans="1:251" ht="13.9" customHeight="1">
      <c r="A85" s="27"/>
      <c r="B85" s="40" t="s">
        <v>1094</v>
      </c>
      <c r="C85" s="29"/>
      <c r="E85" s="152"/>
      <c r="F85" s="140"/>
      <c r="G85" s="140" t="str">
        <f t="shared" ref="G85:G100" si="4">IF(F85-F85*$G$17=0,"",F85-F85*$G$17)</f>
        <v/>
      </c>
      <c r="H85" s="163" t="str">
        <f t="shared" ref="H85:H100" si="5">IFERROR(G85*$H$17,"")</f>
        <v/>
      </c>
      <c r="I85" s="157" t="str">
        <f t="shared" ref="I85:I100" si="6">IFERROR(ROUND(H85*$I$17,0),"")</f>
        <v/>
      </c>
      <c r="J85" s="254" t="str">
        <f t="shared" ref="J85:J100" si="7">IFERROR((I85-H85)/I85,"")</f>
        <v/>
      </c>
    </row>
    <row r="86" spans="1:251" ht="13.9" customHeight="1">
      <c r="A86" s="27"/>
      <c r="B86" s="40"/>
      <c r="C86" s="29"/>
      <c r="E86" s="152"/>
      <c r="F86" s="140"/>
      <c r="G86" s="140" t="str">
        <f t="shared" si="4"/>
        <v/>
      </c>
      <c r="H86" s="163" t="str">
        <f t="shared" si="5"/>
        <v/>
      </c>
      <c r="I86" s="157" t="str">
        <f t="shared" si="6"/>
        <v/>
      </c>
      <c r="J86" s="254" t="str">
        <f t="shared" si="7"/>
        <v/>
      </c>
    </row>
    <row r="87" spans="1:251" ht="13.9" customHeight="1">
      <c r="A87" s="8" t="s">
        <v>1095</v>
      </c>
      <c r="B87" s="8" t="s">
        <v>50</v>
      </c>
      <c r="C87" s="4"/>
      <c r="E87" s="149">
        <f>ROUND(F87/0.55,0)</f>
        <v>1864</v>
      </c>
      <c r="F87" s="140">
        <v>1025</v>
      </c>
      <c r="G87" s="139">
        <f t="shared" si="4"/>
        <v>871.25</v>
      </c>
      <c r="H87" s="163">
        <f t="shared" si="5"/>
        <v>128073.75</v>
      </c>
      <c r="I87" s="157">
        <f t="shared" si="6"/>
        <v>181865</v>
      </c>
      <c r="J87" s="254">
        <f t="shared" si="7"/>
        <v>0.29577571275396586</v>
      </c>
    </row>
    <row r="88" spans="1:251" ht="13.9" customHeight="1">
      <c r="A88" s="27"/>
      <c r="B88" s="40" t="s">
        <v>51</v>
      </c>
      <c r="C88" s="29"/>
      <c r="E88" s="152"/>
      <c r="F88" s="140"/>
      <c r="G88" s="140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</row>
    <row r="89" spans="1:251" ht="13.9" customHeight="1">
      <c r="A89" s="27"/>
      <c r="B89" s="40"/>
      <c r="C89" s="29"/>
      <c r="E89" s="152"/>
      <c r="F89" s="140"/>
      <c r="G89" s="140" t="str">
        <f t="shared" si="4"/>
        <v/>
      </c>
      <c r="H89" s="163" t="str">
        <f t="shared" si="5"/>
        <v/>
      </c>
      <c r="I89" s="157" t="str">
        <f t="shared" si="6"/>
        <v/>
      </c>
      <c r="J89" s="254" t="str">
        <f t="shared" si="7"/>
        <v/>
      </c>
    </row>
    <row r="90" spans="1:251" ht="13.9" customHeight="1">
      <c r="A90" s="8" t="s">
        <v>52</v>
      </c>
      <c r="B90" s="8" t="s">
        <v>53</v>
      </c>
      <c r="C90" s="4"/>
      <c r="E90" s="149">
        <f>ROUND(F90/0.55,0)</f>
        <v>1864</v>
      </c>
      <c r="F90" s="140">
        <v>1025</v>
      </c>
      <c r="G90" s="139">
        <f t="shared" si="4"/>
        <v>871.25</v>
      </c>
      <c r="H90" s="163">
        <f t="shared" si="5"/>
        <v>128073.75</v>
      </c>
      <c r="I90" s="157">
        <f t="shared" si="6"/>
        <v>181865</v>
      </c>
      <c r="J90" s="254">
        <f t="shared" si="7"/>
        <v>0.29577571275396586</v>
      </c>
    </row>
    <row r="91" spans="1:251" ht="13.9" customHeight="1">
      <c r="A91" s="27"/>
      <c r="B91" s="40" t="s">
        <v>54</v>
      </c>
      <c r="C91" s="29"/>
      <c r="E91" s="152"/>
      <c r="F91" s="140"/>
      <c r="G91" s="140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</row>
    <row r="92" spans="1:251" ht="13.9" customHeight="1">
      <c r="A92" s="27"/>
      <c r="B92" s="40"/>
      <c r="C92" s="29"/>
      <c r="E92" s="152"/>
      <c r="F92" s="140"/>
      <c r="G92" s="140" t="str">
        <f t="shared" si="4"/>
        <v/>
      </c>
      <c r="H92" s="163" t="str">
        <f t="shared" si="5"/>
        <v/>
      </c>
      <c r="I92" s="157" t="str">
        <f t="shared" si="6"/>
        <v/>
      </c>
      <c r="J92" s="254" t="str">
        <f t="shared" si="7"/>
        <v/>
      </c>
    </row>
    <row r="93" spans="1:251" ht="13.9" customHeight="1">
      <c r="A93" s="8" t="s">
        <v>1096</v>
      </c>
      <c r="B93" s="51" t="s">
        <v>1097</v>
      </c>
      <c r="C93" s="32"/>
      <c r="D93" s="26"/>
      <c r="E93" s="149">
        <f>ROUND(F93/0.55,0)</f>
        <v>6545</v>
      </c>
      <c r="F93" s="140">
        <v>3600</v>
      </c>
      <c r="G93" s="139">
        <f t="shared" si="4"/>
        <v>3060</v>
      </c>
      <c r="H93" s="163">
        <f t="shared" si="5"/>
        <v>449820</v>
      </c>
      <c r="I93" s="157">
        <f t="shared" si="6"/>
        <v>638744</v>
      </c>
      <c r="J93" s="254">
        <f t="shared" si="7"/>
        <v>0.29577420688100398</v>
      </c>
      <c r="K93" s="32"/>
      <c r="L93" s="32"/>
      <c r="M93" s="8"/>
      <c r="N93" s="40"/>
      <c r="O93" s="40"/>
      <c r="P93" s="40"/>
      <c r="Q93" s="40"/>
      <c r="R93" s="32"/>
      <c r="S93" s="32"/>
      <c r="T93" s="8"/>
      <c r="U93" s="40"/>
      <c r="V93" s="40"/>
      <c r="W93" s="40"/>
      <c r="X93" s="40"/>
      <c r="Y93" s="32"/>
      <c r="Z93" s="32"/>
      <c r="AA93" s="32"/>
      <c r="AB93" s="8"/>
      <c r="AC93" s="40"/>
      <c r="AD93" s="40"/>
      <c r="AE93" s="40"/>
      <c r="AF93" s="40"/>
      <c r="AG93" s="32"/>
      <c r="AH93" s="32"/>
      <c r="AI93" s="32"/>
      <c r="AJ93" s="8"/>
      <c r="AK93" s="40"/>
      <c r="AL93" s="40"/>
      <c r="AM93" s="40"/>
      <c r="AN93" s="40"/>
      <c r="AO93" s="32"/>
      <c r="AP93" s="32"/>
      <c r="AQ93" s="32"/>
      <c r="AR93" s="8"/>
      <c r="AS93" s="40"/>
      <c r="AT93" s="40"/>
      <c r="AU93" s="40"/>
      <c r="AV93" s="40"/>
      <c r="AW93" s="32"/>
      <c r="AX93" s="32"/>
      <c r="AY93" s="32"/>
      <c r="AZ93" s="8"/>
      <c r="BA93" s="40"/>
      <c r="BB93" s="40"/>
      <c r="BC93" s="40"/>
      <c r="BD93" s="40"/>
      <c r="BE93" s="32"/>
      <c r="BF93" s="32"/>
      <c r="BG93" s="32"/>
      <c r="BH93" s="8"/>
      <c r="BI93" s="40"/>
      <c r="BJ93" s="40"/>
      <c r="BK93" s="40"/>
      <c r="BL93" s="40"/>
      <c r="BM93" s="32"/>
      <c r="BN93" s="32"/>
      <c r="BO93" s="32"/>
      <c r="BP93" s="8"/>
      <c r="BQ93" s="40"/>
      <c r="BR93" s="40"/>
      <c r="BS93" s="40"/>
      <c r="BT93" s="40"/>
      <c r="BU93" s="32"/>
      <c r="BV93" s="32"/>
      <c r="BW93" s="32"/>
      <c r="BX93" s="8"/>
      <c r="BY93" s="40"/>
      <c r="BZ93" s="40"/>
      <c r="CA93" s="40"/>
      <c r="CB93" s="40"/>
      <c r="CC93" s="32"/>
      <c r="CD93" s="32"/>
      <c r="CE93" s="32"/>
      <c r="CF93" s="8"/>
      <c r="CG93" s="40"/>
      <c r="CH93" s="40"/>
      <c r="CI93" s="40"/>
      <c r="CJ93" s="40"/>
      <c r="CK93" s="32"/>
      <c r="CL93" s="32"/>
      <c r="CM93" s="32"/>
      <c r="CN93" s="8"/>
      <c r="CO93" s="40"/>
      <c r="CP93" s="40"/>
      <c r="CQ93" s="40"/>
      <c r="CR93" s="40"/>
      <c r="CS93" s="32"/>
      <c r="CT93" s="32"/>
      <c r="CU93" s="32"/>
      <c r="CV93" s="8"/>
      <c r="CW93" s="40"/>
      <c r="CX93" s="40"/>
      <c r="CY93" s="40"/>
      <c r="CZ93" s="40"/>
      <c r="DA93" s="32"/>
      <c r="DB93" s="32"/>
      <c r="DC93" s="32"/>
      <c r="DD93" s="8"/>
      <c r="DE93" s="40"/>
      <c r="DF93" s="40"/>
      <c r="DG93" s="40"/>
      <c r="DH93" s="40"/>
      <c r="DI93" s="32"/>
      <c r="DJ93" s="32"/>
      <c r="DK93" s="32"/>
      <c r="DL93" s="8"/>
      <c r="DM93" s="40"/>
      <c r="DN93" s="40"/>
      <c r="DO93" s="40"/>
      <c r="DP93" s="40"/>
      <c r="DQ93" s="32"/>
      <c r="DR93" s="32"/>
      <c r="DS93" s="32"/>
      <c r="DT93" s="8"/>
      <c r="DU93" s="40"/>
      <c r="DV93" s="40"/>
      <c r="DW93" s="40"/>
      <c r="DX93" s="40"/>
      <c r="DY93" s="32"/>
      <c r="DZ93" s="32"/>
      <c r="EA93" s="32"/>
      <c r="EB93" s="8"/>
      <c r="EC93" s="40"/>
      <c r="ED93" s="40"/>
      <c r="EE93" s="40"/>
      <c r="EF93" s="40"/>
      <c r="EG93" s="32"/>
      <c r="EH93" s="32"/>
      <c r="EI93" s="32"/>
      <c r="EJ93" s="8"/>
      <c r="EK93" s="40"/>
      <c r="EL93" s="40"/>
      <c r="EM93" s="40"/>
      <c r="EN93" s="40"/>
      <c r="EO93" s="32"/>
      <c r="EP93" s="32"/>
      <c r="EQ93" s="32"/>
      <c r="ER93" s="8"/>
      <c r="ES93" s="40"/>
      <c r="ET93" s="40"/>
      <c r="EU93" s="40"/>
      <c r="EV93" s="40"/>
      <c r="EW93" s="32"/>
      <c r="EX93" s="32"/>
      <c r="EY93" s="32"/>
      <c r="EZ93" s="8"/>
      <c r="FA93" s="40"/>
      <c r="FB93" s="40"/>
      <c r="FC93" s="40"/>
      <c r="FD93" s="40"/>
      <c r="FE93" s="32"/>
      <c r="FF93" s="32"/>
      <c r="FG93" s="32"/>
      <c r="FH93" s="8"/>
      <c r="FI93" s="40"/>
      <c r="FJ93" s="40"/>
      <c r="FK93" s="40"/>
      <c r="FL93" s="40"/>
      <c r="FM93" s="32"/>
      <c r="FN93" s="32"/>
      <c r="FO93" s="32"/>
      <c r="FP93" s="8"/>
      <c r="FQ93" s="40"/>
      <c r="FR93" s="40"/>
      <c r="FS93" s="40"/>
      <c r="FT93" s="40"/>
      <c r="FU93" s="32"/>
      <c r="FV93" s="32"/>
      <c r="FW93" s="32"/>
      <c r="FX93" s="8"/>
      <c r="FY93" s="40"/>
      <c r="FZ93" s="40"/>
      <c r="GA93" s="40"/>
      <c r="GB93" s="40"/>
      <c r="GC93" s="32"/>
      <c r="GD93" s="32"/>
      <c r="GE93" s="32"/>
      <c r="GF93" s="8"/>
      <c r="GG93" s="40"/>
      <c r="GH93" s="40"/>
      <c r="GI93" s="40"/>
      <c r="GJ93" s="40"/>
      <c r="GK93" s="32"/>
      <c r="GL93" s="32"/>
      <c r="GM93" s="32"/>
      <c r="GN93" s="8"/>
      <c r="GO93" s="40"/>
      <c r="GP93" s="40"/>
      <c r="GQ93" s="40"/>
      <c r="GR93" s="40"/>
      <c r="GS93" s="32"/>
      <c r="GT93" s="32"/>
      <c r="GU93" s="32"/>
      <c r="GV93" s="8"/>
      <c r="GW93" s="40"/>
      <c r="GX93" s="40"/>
      <c r="GY93" s="40"/>
      <c r="GZ93" s="40"/>
      <c r="HA93" s="32"/>
      <c r="HB93" s="32"/>
      <c r="HC93" s="32"/>
      <c r="HD93" s="8"/>
      <c r="HE93" s="40"/>
      <c r="HF93" s="40"/>
      <c r="HG93" s="40"/>
      <c r="HH93" s="40"/>
      <c r="HI93" s="32"/>
      <c r="HJ93" s="32"/>
      <c r="HK93" s="32"/>
      <c r="HL93" s="8"/>
      <c r="HM93" s="40"/>
      <c r="HN93" s="40"/>
      <c r="HO93" s="40"/>
      <c r="HP93" s="40"/>
      <c r="HQ93" s="32"/>
      <c r="HR93" s="32"/>
      <c r="HS93" s="32"/>
      <c r="HT93" s="8"/>
      <c r="HU93" s="40"/>
      <c r="HV93" s="40"/>
      <c r="HW93" s="40"/>
      <c r="HX93" s="40"/>
      <c r="HY93" s="32"/>
      <c r="HZ93" s="32"/>
      <c r="IA93" s="32"/>
      <c r="IB93" s="8"/>
      <c r="IC93" s="40"/>
      <c r="ID93" s="40"/>
      <c r="IE93" s="40"/>
      <c r="IF93" s="40"/>
      <c r="IG93" s="32"/>
      <c r="IH93" s="32"/>
      <c r="II93" s="32"/>
      <c r="IJ93" s="8"/>
      <c r="IK93" s="40"/>
      <c r="IL93" s="40"/>
      <c r="IM93" s="40"/>
      <c r="IN93" s="40"/>
      <c r="IO93" s="32"/>
      <c r="IP93" s="32"/>
      <c r="IQ93" s="32"/>
    </row>
    <row r="94" spans="1:251" ht="13.9" customHeight="1">
      <c r="B94" s="40" t="s">
        <v>1098</v>
      </c>
      <c r="C94" s="32"/>
      <c r="D94" s="32"/>
      <c r="E94" s="152"/>
      <c r="F94" s="162"/>
      <c r="G94" s="162" t="str">
        <f t="shared" si="4"/>
        <v/>
      </c>
      <c r="H94" s="163" t="str">
        <f t="shared" si="5"/>
        <v/>
      </c>
      <c r="I94" s="157" t="str">
        <f t="shared" si="6"/>
        <v/>
      </c>
      <c r="J94" s="254" t="str">
        <f t="shared" si="7"/>
        <v/>
      </c>
      <c r="K94" s="32"/>
      <c r="L94" s="32"/>
      <c r="M94" s="8"/>
      <c r="N94" s="40"/>
      <c r="O94" s="40"/>
      <c r="P94" s="40"/>
      <c r="Q94" s="40"/>
      <c r="R94" s="32"/>
      <c r="S94" s="32"/>
      <c r="T94" s="8"/>
      <c r="U94" s="40"/>
      <c r="V94" s="40"/>
      <c r="W94" s="40"/>
      <c r="X94" s="40"/>
      <c r="Y94" s="32"/>
      <c r="Z94" s="32"/>
      <c r="AA94" s="32"/>
      <c r="AB94" s="8"/>
      <c r="AC94" s="40"/>
      <c r="AD94" s="40"/>
      <c r="AE94" s="40"/>
      <c r="AF94" s="40"/>
      <c r="AG94" s="32"/>
      <c r="AH94" s="32"/>
      <c r="AI94" s="32"/>
      <c r="AJ94" s="8"/>
      <c r="AK94" s="40"/>
      <c r="AL94" s="40"/>
      <c r="AM94" s="40"/>
      <c r="AN94" s="40"/>
      <c r="AO94" s="32"/>
      <c r="AP94" s="32"/>
      <c r="AQ94" s="32"/>
      <c r="AR94" s="8"/>
      <c r="AS94" s="40"/>
      <c r="AT94" s="40"/>
      <c r="AU94" s="40"/>
      <c r="AV94" s="40"/>
      <c r="AW94" s="32"/>
      <c r="AX94" s="32"/>
      <c r="AY94" s="32"/>
      <c r="AZ94" s="8"/>
      <c r="BA94" s="40"/>
      <c r="BB94" s="40"/>
      <c r="BC94" s="40"/>
      <c r="BD94" s="40"/>
      <c r="BE94" s="32"/>
      <c r="BF94" s="32"/>
      <c r="BG94" s="32"/>
      <c r="BH94" s="8"/>
      <c r="BI94" s="40"/>
      <c r="BJ94" s="40"/>
      <c r="BK94" s="40"/>
      <c r="BL94" s="40"/>
      <c r="BM94" s="32"/>
      <c r="BN94" s="32"/>
      <c r="BO94" s="32"/>
      <c r="BP94" s="8"/>
      <c r="BQ94" s="40"/>
      <c r="BR94" s="40"/>
      <c r="BS94" s="40"/>
      <c r="BT94" s="40"/>
      <c r="BU94" s="32"/>
      <c r="BV94" s="32"/>
      <c r="BW94" s="32"/>
      <c r="BX94" s="8"/>
      <c r="BY94" s="40"/>
      <c r="BZ94" s="40"/>
      <c r="CA94" s="40"/>
      <c r="CB94" s="40"/>
      <c r="CC94" s="32"/>
      <c r="CD94" s="32"/>
      <c r="CE94" s="32"/>
      <c r="CF94" s="8"/>
      <c r="CG94" s="40"/>
      <c r="CH94" s="40"/>
      <c r="CI94" s="40"/>
      <c r="CJ94" s="40"/>
      <c r="CK94" s="32"/>
      <c r="CL94" s="32"/>
      <c r="CM94" s="32"/>
      <c r="CN94" s="8"/>
      <c r="CO94" s="40"/>
      <c r="CP94" s="40"/>
      <c r="CQ94" s="40"/>
      <c r="CR94" s="40"/>
      <c r="CS94" s="32"/>
      <c r="CT94" s="32"/>
      <c r="CU94" s="32"/>
      <c r="CV94" s="8"/>
      <c r="CW94" s="40"/>
      <c r="CX94" s="40"/>
      <c r="CY94" s="40"/>
      <c r="CZ94" s="40"/>
      <c r="DA94" s="32"/>
      <c r="DB94" s="32"/>
      <c r="DC94" s="32"/>
      <c r="DD94" s="8"/>
      <c r="DE94" s="40"/>
      <c r="DF94" s="40"/>
      <c r="DG94" s="40"/>
      <c r="DH94" s="40"/>
      <c r="DI94" s="32"/>
      <c r="DJ94" s="32"/>
      <c r="DK94" s="32"/>
      <c r="DL94" s="8"/>
      <c r="DM94" s="40"/>
      <c r="DN94" s="40"/>
      <c r="DO94" s="40"/>
      <c r="DP94" s="40"/>
      <c r="DQ94" s="32"/>
      <c r="DR94" s="32"/>
      <c r="DS94" s="32"/>
      <c r="DT94" s="8"/>
      <c r="DU94" s="40"/>
      <c r="DV94" s="40"/>
      <c r="DW94" s="40"/>
      <c r="DX94" s="40"/>
      <c r="DY94" s="32"/>
      <c r="DZ94" s="32"/>
      <c r="EA94" s="32"/>
      <c r="EB94" s="8"/>
      <c r="EC94" s="40"/>
      <c r="ED94" s="40"/>
      <c r="EE94" s="40"/>
      <c r="EF94" s="40"/>
      <c r="EG94" s="32"/>
      <c r="EH94" s="32"/>
      <c r="EI94" s="32"/>
      <c r="EJ94" s="8"/>
      <c r="EK94" s="40"/>
      <c r="EL94" s="40"/>
      <c r="EM94" s="40"/>
      <c r="EN94" s="40"/>
      <c r="EO94" s="32"/>
      <c r="EP94" s="32"/>
      <c r="EQ94" s="32"/>
      <c r="ER94" s="8"/>
      <c r="ES94" s="40"/>
      <c r="ET94" s="40"/>
      <c r="EU94" s="40"/>
      <c r="EV94" s="40"/>
      <c r="EW94" s="32"/>
      <c r="EX94" s="32"/>
      <c r="EY94" s="32"/>
      <c r="EZ94" s="8"/>
      <c r="FA94" s="40"/>
      <c r="FB94" s="40"/>
      <c r="FC94" s="40"/>
      <c r="FD94" s="40"/>
      <c r="FE94" s="32"/>
      <c r="FF94" s="32"/>
      <c r="FG94" s="32"/>
      <c r="FH94" s="8"/>
      <c r="FI94" s="40"/>
      <c r="FJ94" s="40"/>
      <c r="FK94" s="40"/>
      <c r="FL94" s="40"/>
      <c r="FM94" s="32"/>
      <c r="FN94" s="32"/>
      <c r="FO94" s="32"/>
      <c r="FP94" s="8"/>
      <c r="FQ94" s="40"/>
      <c r="FR94" s="40"/>
      <c r="FS94" s="40"/>
      <c r="FT94" s="40"/>
      <c r="FU94" s="32"/>
      <c r="FV94" s="32"/>
      <c r="FW94" s="32"/>
      <c r="FX94" s="8"/>
      <c r="FY94" s="40"/>
      <c r="FZ94" s="40"/>
      <c r="GA94" s="40"/>
      <c r="GB94" s="40"/>
      <c r="GC94" s="32"/>
      <c r="GD94" s="32"/>
      <c r="GE94" s="32"/>
      <c r="GF94" s="8"/>
      <c r="GG94" s="40"/>
      <c r="GH94" s="40"/>
      <c r="GI94" s="40"/>
      <c r="GJ94" s="40"/>
      <c r="GK94" s="32"/>
      <c r="GL94" s="32"/>
      <c r="GM94" s="32"/>
      <c r="GN94" s="8"/>
      <c r="GO94" s="40"/>
      <c r="GP94" s="40"/>
      <c r="GQ94" s="40"/>
      <c r="GR94" s="40"/>
      <c r="GS94" s="32"/>
      <c r="GT94" s="32"/>
      <c r="GU94" s="32"/>
      <c r="GV94" s="8"/>
      <c r="GW94" s="40"/>
      <c r="GX94" s="40"/>
      <c r="GY94" s="40"/>
      <c r="GZ94" s="40"/>
      <c r="HA94" s="32"/>
      <c r="HB94" s="32"/>
      <c r="HC94" s="32"/>
      <c r="HD94" s="8"/>
      <c r="HE94" s="40"/>
      <c r="HF94" s="40"/>
      <c r="HG94" s="40"/>
      <c r="HH94" s="40"/>
      <c r="HI94" s="32"/>
      <c r="HJ94" s="32"/>
      <c r="HK94" s="32"/>
      <c r="HL94" s="8"/>
      <c r="HM94" s="40"/>
      <c r="HN94" s="40"/>
      <c r="HO94" s="40"/>
      <c r="HP94" s="40"/>
      <c r="HQ94" s="32"/>
      <c r="HR94" s="32"/>
      <c r="HS94" s="32"/>
      <c r="HT94" s="8"/>
      <c r="HU94" s="40"/>
      <c r="HV94" s="40"/>
      <c r="HW94" s="40"/>
      <c r="HX94" s="40"/>
      <c r="HY94" s="32"/>
      <c r="HZ94" s="32"/>
      <c r="IA94" s="32"/>
      <c r="IB94" s="8"/>
      <c r="IC94" s="40"/>
      <c r="ID94" s="40"/>
      <c r="IE94" s="40"/>
      <c r="IF94" s="40"/>
      <c r="IG94" s="32"/>
      <c r="IH94" s="32"/>
      <c r="II94" s="32"/>
      <c r="IJ94" s="8"/>
      <c r="IK94" s="40"/>
      <c r="IL94" s="40"/>
      <c r="IM94" s="40"/>
      <c r="IN94" s="40"/>
      <c r="IO94" s="32"/>
      <c r="IP94" s="32"/>
      <c r="IQ94" s="32"/>
    </row>
    <row r="95" spans="1:251" ht="13.9" customHeight="1">
      <c r="B95" s="40" t="s">
        <v>1099</v>
      </c>
      <c r="C95" s="32"/>
      <c r="D95" s="32"/>
      <c r="E95" s="152"/>
      <c r="F95" s="162"/>
      <c r="G95" s="162" t="str">
        <f t="shared" si="4"/>
        <v/>
      </c>
      <c r="H95" s="163" t="str">
        <f t="shared" si="5"/>
        <v/>
      </c>
      <c r="I95" s="157" t="str">
        <f t="shared" si="6"/>
        <v/>
      </c>
      <c r="J95" s="254" t="str">
        <f t="shared" si="7"/>
        <v/>
      </c>
      <c r="K95" s="32"/>
      <c r="L95" s="32"/>
      <c r="M95" s="8"/>
      <c r="N95" s="40"/>
      <c r="O95" s="40"/>
      <c r="P95" s="40"/>
      <c r="Q95" s="40"/>
      <c r="R95" s="32"/>
      <c r="S95" s="32"/>
      <c r="T95" s="8"/>
      <c r="U95" s="40"/>
      <c r="V95" s="40"/>
      <c r="W95" s="40"/>
      <c r="X95" s="40"/>
      <c r="Y95" s="32"/>
      <c r="Z95" s="32"/>
      <c r="AA95" s="32"/>
      <c r="AB95" s="8"/>
      <c r="AC95" s="40"/>
      <c r="AD95" s="40"/>
      <c r="AE95" s="40"/>
      <c r="AF95" s="40"/>
      <c r="AG95" s="32"/>
      <c r="AH95" s="32"/>
      <c r="AI95" s="32"/>
      <c r="AJ95" s="8"/>
      <c r="AK95" s="40"/>
      <c r="AL95" s="40"/>
      <c r="AM95" s="40"/>
      <c r="AN95" s="40"/>
      <c r="AO95" s="32"/>
      <c r="AP95" s="32"/>
      <c r="AQ95" s="32"/>
      <c r="AR95" s="8"/>
      <c r="AS95" s="40"/>
      <c r="AT95" s="40"/>
      <c r="AU95" s="40"/>
      <c r="AV95" s="40"/>
      <c r="AW95" s="32"/>
      <c r="AX95" s="32"/>
      <c r="AY95" s="32"/>
      <c r="AZ95" s="8"/>
      <c r="BA95" s="40"/>
      <c r="BB95" s="40"/>
      <c r="BC95" s="40"/>
      <c r="BD95" s="40"/>
      <c r="BE95" s="32"/>
      <c r="BF95" s="32"/>
      <c r="BG95" s="32"/>
      <c r="BH95" s="8"/>
      <c r="BI95" s="40"/>
      <c r="BJ95" s="40"/>
      <c r="BK95" s="40"/>
      <c r="BL95" s="40"/>
      <c r="BM95" s="32"/>
      <c r="BN95" s="32"/>
      <c r="BO95" s="32"/>
      <c r="BP95" s="8"/>
      <c r="BQ95" s="40"/>
      <c r="BR95" s="40"/>
      <c r="BS95" s="40"/>
      <c r="BT95" s="40"/>
      <c r="BU95" s="32"/>
      <c r="BV95" s="32"/>
      <c r="BW95" s="32"/>
      <c r="BX95" s="8"/>
      <c r="BY95" s="40"/>
      <c r="BZ95" s="40"/>
      <c r="CA95" s="40"/>
      <c r="CB95" s="40"/>
      <c r="CC95" s="32"/>
      <c r="CD95" s="32"/>
      <c r="CE95" s="32"/>
      <c r="CF95" s="8"/>
      <c r="CG95" s="40"/>
      <c r="CH95" s="40"/>
      <c r="CI95" s="40"/>
      <c r="CJ95" s="40"/>
      <c r="CK95" s="32"/>
      <c r="CL95" s="32"/>
      <c r="CM95" s="32"/>
      <c r="CN95" s="8"/>
      <c r="CO95" s="40"/>
      <c r="CP95" s="40"/>
      <c r="CQ95" s="40"/>
      <c r="CR95" s="40"/>
      <c r="CS95" s="32"/>
      <c r="CT95" s="32"/>
      <c r="CU95" s="32"/>
      <c r="CV95" s="8"/>
      <c r="CW95" s="40"/>
      <c r="CX95" s="40"/>
      <c r="CY95" s="40"/>
      <c r="CZ95" s="40"/>
      <c r="DA95" s="32"/>
      <c r="DB95" s="32"/>
      <c r="DC95" s="32"/>
      <c r="DD95" s="8"/>
      <c r="DE95" s="40"/>
      <c r="DF95" s="40"/>
      <c r="DG95" s="40"/>
      <c r="DH95" s="40"/>
      <c r="DI95" s="32"/>
      <c r="DJ95" s="32"/>
      <c r="DK95" s="32"/>
      <c r="DL95" s="8"/>
      <c r="DM95" s="40"/>
      <c r="DN95" s="40"/>
      <c r="DO95" s="40"/>
      <c r="DP95" s="40"/>
      <c r="DQ95" s="32"/>
      <c r="DR95" s="32"/>
      <c r="DS95" s="32"/>
      <c r="DT95" s="8"/>
      <c r="DU95" s="40"/>
      <c r="DV95" s="40"/>
      <c r="DW95" s="40"/>
      <c r="DX95" s="40"/>
      <c r="DY95" s="32"/>
      <c r="DZ95" s="32"/>
      <c r="EA95" s="32"/>
      <c r="EB95" s="8"/>
      <c r="EC95" s="40"/>
      <c r="ED95" s="40"/>
      <c r="EE95" s="40"/>
      <c r="EF95" s="40"/>
      <c r="EG95" s="32"/>
      <c r="EH95" s="32"/>
      <c r="EI95" s="32"/>
      <c r="EJ95" s="8"/>
      <c r="EK95" s="40"/>
      <c r="EL95" s="40"/>
      <c r="EM95" s="40"/>
      <c r="EN95" s="40"/>
      <c r="EO95" s="32"/>
      <c r="EP95" s="32"/>
      <c r="EQ95" s="32"/>
      <c r="ER95" s="8"/>
      <c r="ES95" s="40"/>
      <c r="ET95" s="40"/>
      <c r="EU95" s="40"/>
      <c r="EV95" s="40"/>
      <c r="EW95" s="32"/>
      <c r="EX95" s="32"/>
      <c r="EY95" s="32"/>
      <c r="EZ95" s="8"/>
      <c r="FA95" s="40"/>
      <c r="FB95" s="40"/>
      <c r="FC95" s="40"/>
      <c r="FD95" s="40"/>
      <c r="FE95" s="32"/>
      <c r="FF95" s="32"/>
      <c r="FG95" s="32"/>
      <c r="FH95" s="8"/>
      <c r="FI95" s="40"/>
      <c r="FJ95" s="40"/>
      <c r="FK95" s="40"/>
      <c r="FL95" s="40"/>
      <c r="FM95" s="32"/>
      <c r="FN95" s="32"/>
      <c r="FO95" s="32"/>
      <c r="FP95" s="8"/>
      <c r="FQ95" s="40"/>
      <c r="FR95" s="40"/>
      <c r="FS95" s="40"/>
      <c r="FT95" s="40"/>
      <c r="FU95" s="32"/>
      <c r="FV95" s="32"/>
      <c r="FW95" s="32"/>
      <c r="FX95" s="8"/>
      <c r="FY95" s="40"/>
      <c r="FZ95" s="40"/>
      <c r="GA95" s="40"/>
      <c r="GB95" s="40"/>
      <c r="GC95" s="32"/>
      <c r="GD95" s="32"/>
      <c r="GE95" s="32"/>
      <c r="GF95" s="8"/>
      <c r="GG95" s="40"/>
      <c r="GH95" s="40"/>
      <c r="GI95" s="40"/>
      <c r="GJ95" s="40"/>
      <c r="GK95" s="32"/>
      <c r="GL95" s="32"/>
      <c r="GM95" s="32"/>
      <c r="GN95" s="8"/>
      <c r="GO95" s="40"/>
      <c r="GP95" s="40"/>
      <c r="GQ95" s="40"/>
      <c r="GR95" s="40"/>
      <c r="GS95" s="32"/>
      <c r="GT95" s="32"/>
      <c r="GU95" s="32"/>
      <c r="GV95" s="8"/>
      <c r="GW95" s="40"/>
      <c r="GX95" s="40"/>
      <c r="GY95" s="40"/>
      <c r="GZ95" s="40"/>
      <c r="HA95" s="32"/>
      <c r="HB95" s="32"/>
      <c r="HC95" s="32"/>
      <c r="HD95" s="8"/>
      <c r="HE95" s="40"/>
      <c r="HF95" s="40"/>
      <c r="HG95" s="40"/>
      <c r="HH95" s="40"/>
      <c r="HI95" s="32"/>
      <c r="HJ95" s="32"/>
      <c r="HK95" s="32"/>
      <c r="HL95" s="8"/>
      <c r="HM95" s="40"/>
      <c r="HN95" s="40"/>
      <c r="HO95" s="40"/>
      <c r="HP95" s="40"/>
      <c r="HQ95" s="32"/>
      <c r="HR95" s="32"/>
      <c r="HS95" s="32"/>
      <c r="HT95" s="8"/>
      <c r="HU95" s="40"/>
      <c r="HV95" s="40"/>
      <c r="HW95" s="40"/>
      <c r="HX95" s="40"/>
      <c r="HY95" s="32"/>
      <c r="HZ95" s="32"/>
      <c r="IA95" s="32"/>
      <c r="IB95" s="8"/>
      <c r="IC95" s="40"/>
      <c r="ID95" s="40"/>
      <c r="IE95" s="40"/>
      <c r="IF95" s="40"/>
      <c r="IG95" s="32"/>
      <c r="IH95" s="32"/>
      <c r="II95" s="32"/>
      <c r="IJ95" s="8"/>
      <c r="IK95" s="40"/>
      <c r="IL95" s="40"/>
      <c r="IM95" s="40"/>
      <c r="IN95" s="40"/>
      <c r="IO95" s="32"/>
      <c r="IP95" s="32"/>
      <c r="IQ95" s="32"/>
    </row>
    <row r="96" spans="1:251" ht="13.9" customHeight="1">
      <c r="B96" s="40"/>
      <c r="C96" s="32"/>
      <c r="D96" s="32"/>
      <c r="E96" s="152"/>
      <c r="F96" s="162"/>
      <c r="G96" s="162" t="str">
        <f t="shared" si="4"/>
        <v/>
      </c>
      <c r="H96" s="163" t="str">
        <f t="shared" si="5"/>
        <v/>
      </c>
      <c r="I96" s="157" t="str">
        <f t="shared" si="6"/>
        <v/>
      </c>
      <c r="J96" s="254" t="str">
        <f t="shared" si="7"/>
        <v/>
      </c>
      <c r="K96" s="32"/>
      <c r="L96" s="32"/>
      <c r="M96" s="8"/>
      <c r="N96" s="40"/>
      <c r="O96" s="40"/>
      <c r="P96" s="40"/>
      <c r="Q96" s="40"/>
      <c r="R96" s="32"/>
      <c r="S96" s="32"/>
      <c r="T96" s="8"/>
      <c r="U96" s="40"/>
      <c r="V96" s="40"/>
      <c r="W96" s="40"/>
      <c r="X96" s="40"/>
      <c r="Y96" s="32"/>
      <c r="Z96" s="32"/>
      <c r="AA96" s="32"/>
      <c r="AB96" s="8"/>
      <c r="AC96" s="40"/>
      <c r="AD96" s="40"/>
      <c r="AE96" s="40"/>
      <c r="AF96" s="40"/>
      <c r="AG96" s="32"/>
      <c r="AH96" s="32"/>
      <c r="AI96" s="32"/>
      <c r="AJ96" s="8"/>
      <c r="AK96" s="40"/>
      <c r="AL96" s="40"/>
      <c r="AM96" s="40"/>
      <c r="AN96" s="40"/>
      <c r="AO96" s="32"/>
      <c r="AP96" s="32"/>
      <c r="AQ96" s="32"/>
      <c r="AR96" s="8"/>
      <c r="AS96" s="40"/>
      <c r="AT96" s="40"/>
      <c r="AU96" s="40"/>
      <c r="AV96" s="40"/>
      <c r="AW96" s="32"/>
      <c r="AX96" s="32"/>
      <c r="AY96" s="32"/>
      <c r="AZ96" s="8"/>
      <c r="BA96" s="40"/>
      <c r="BB96" s="40"/>
      <c r="BC96" s="40"/>
      <c r="BD96" s="40"/>
      <c r="BE96" s="32"/>
      <c r="BF96" s="32"/>
      <c r="BG96" s="32"/>
      <c r="BH96" s="8"/>
      <c r="BI96" s="40"/>
      <c r="BJ96" s="40"/>
      <c r="BK96" s="40"/>
      <c r="BL96" s="40"/>
      <c r="BM96" s="32"/>
      <c r="BN96" s="32"/>
      <c r="BO96" s="32"/>
      <c r="BP96" s="8"/>
      <c r="BQ96" s="40"/>
      <c r="BR96" s="40"/>
      <c r="BS96" s="40"/>
      <c r="BT96" s="40"/>
      <c r="BU96" s="32"/>
      <c r="BV96" s="32"/>
      <c r="BW96" s="32"/>
      <c r="BX96" s="8"/>
      <c r="BY96" s="40"/>
      <c r="BZ96" s="40"/>
      <c r="CA96" s="40"/>
      <c r="CB96" s="40"/>
      <c r="CC96" s="32"/>
      <c r="CD96" s="32"/>
      <c r="CE96" s="32"/>
      <c r="CF96" s="8"/>
      <c r="CG96" s="40"/>
      <c r="CH96" s="40"/>
      <c r="CI96" s="40"/>
      <c r="CJ96" s="40"/>
      <c r="CK96" s="32"/>
      <c r="CL96" s="32"/>
      <c r="CM96" s="32"/>
      <c r="CN96" s="8"/>
      <c r="CO96" s="40"/>
      <c r="CP96" s="40"/>
      <c r="CQ96" s="40"/>
      <c r="CR96" s="40"/>
      <c r="CS96" s="32"/>
      <c r="CT96" s="32"/>
      <c r="CU96" s="32"/>
      <c r="CV96" s="8"/>
      <c r="CW96" s="40"/>
      <c r="CX96" s="40"/>
      <c r="CY96" s="40"/>
      <c r="CZ96" s="40"/>
      <c r="DA96" s="32"/>
      <c r="DB96" s="32"/>
      <c r="DC96" s="32"/>
      <c r="DD96" s="8"/>
      <c r="DE96" s="40"/>
      <c r="DF96" s="40"/>
      <c r="DG96" s="40"/>
      <c r="DH96" s="40"/>
      <c r="DI96" s="32"/>
      <c r="DJ96" s="32"/>
      <c r="DK96" s="32"/>
      <c r="DL96" s="8"/>
      <c r="DM96" s="40"/>
      <c r="DN96" s="40"/>
      <c r="DO96" s="40"/>
      <c r="DP96" s="40"/>
      <c r="DQ96" s="32"/>
      <c r="DR96" s="32"/>
      <c r="DS96" s="32"/>
      <c r="DT96" s="8"/>
      <c r="DU96" s="40"/>
      <c r="DV96" s="40"/>
      <c r="DW96" s="40"/>
      <c r="DX96" s="40"/>
      <c r="DY96" s="32"/>
      <c r="DZ96" s="32"/>
      <c r="EA96" s="32"/>
      <c r="EB96" s="8"/>
      <c r="EC96" s="40"/>
      <c r="ED96" s="40"/>
      <c r="EE96" s="40"/>
      <c r="EF96" s="40"/>
      <c r="EG96" s="32"/>
      <c r="EH96" s="32"/>
      <c r="EI96" s="32"/>
      <c r="EJ96" s="8"/>
      <c r="EK96" s="40"/>
      <c r="EL96" s="40"/>
      <c r="EM96" s="40"/>
      <c r="EN96" s="40"/>
      <c r="EO96" s="32"/>
      <c r="EP96" s="32"/>
      <c r="EQ96" s="32"/>
      <c r="ER96" s="8"/>
      <c r="ES96" s="40"/>
      <c r="ET96" s="40"/>
      <c r="EU96" s="40"/>
      <c r="EV96" s="40"/>
      <c r="EW96" s="32"/>
      <c r="EX96" s="32"/>
      <c r="EY96" s="32"/>
      <c r="EZ96" s="8"/>
      <c r="FA96" s="40"/>
      <c r="FB96" s="40"/>
      <c r="FC96" s="40"/>
      <c r="FD96" s="40"/>
      <c r="FE96" s="32"/>
      <c r="FF96" s="32"/>
      <c r="FG96" s="32"/>
      <c r="FH96" s="8"/>
      <c r="FI96" s="40"/>
      <c r="FJ96" s="40"/>
      <c r="FK96" s="40"/>
      <c r="FL96" s="40"/>
      <c r="FM96" s="32"/>
      <c r="FN96" s="32"/>
      <c r="FO96" s="32"/>
      <c r="FP96" s="8"/>
      <c r="FQ96" s="40"/>
      <c r="FR96" s="40"/>
      <c r="FS96" s="40"/>
      <c r="FT96" s="40"/>
      <c r="FU96" s="32"/>
      <c r="FV96" s="32"/>
      <c r="FW96" s="32"/>
      <c r="FX96" s="8"/>
      <c r="FY96" s="40"/>
      <c r="FZ96" s="40"/>
      <c r="GA96" s="40"/>
      <c r="GB96" s="40"/>
      <c r="GC96" s="32"/>
      <c r="GD96" s="32"/>
      <c r="GE96" s="32"/>
      <c r="GF96" s="8"/>
      <c r="GG96" s="40"/>
      <c r="GH96" s="40"/>
      <c r="GI96" s="40"/>
      <c r="GJ96" s="40"/>
      <c r="GK96" s="32"/>
      <c r="GL96" s="32"/>
      <c r="GM96" s="32"/>
      <c r="GN96" s="8"/>
      <c r="GO96" s="40"/>
      <c r="GP96" s="40"/>
      <c r="GQ96" s="40"/>
      <c r="GR96" s="40"/>
      <c r="GS96" s="32"/>
      <c r="GT96" s="32"/>
      <c r="GU96" s="32"/>
      <c r="GV96" s="8"/>
      <c r="GW96" s="40"/>
      <c r="GX96" s="40"/>
      <c r="GY96" s="40"/>
      <c r="GZ96" s="40"/>
      <c r="HA96" s="32"/>
      <c r="HB96" s="32"/>
      <c r="HC96" s="32"/>
      <c r="HD96" s="8"/>
      <c r="HE96" s="40"/>
      <c r="HF96" s="40"/>
      <c r="HG96" s="40"/>
      <c r="HH96" s="40"/>
      <c r="HI96" s="32"/>
      <c r="HJ96" s="32"/>
      <c r="HK96" s="32"/>
      <c r="HL96" s="8"/>
      <c r="HM96" s="40"/>
      <c r="HN96" s="40"/>
      <c r="HO96" s="40"/>
      <c r="HP96" s="40"/>
      <c r="HQ96" s="32"/>
      <c r="HR96" s="32"/>
      <c r="HS96" s="32"/>
      <c r="HT96" s="8"/>
      <c r="HU96" s="40"/>
      <c r="HV96" s="40"/>
      <c r="HW96" s="40"/>
      <c r="HX96" s="40"/>
      <c r="HY96" s="32"/>
      <c r="HZ96" s="32"/>
      <c r="IA96" s="32"/>
      <c r="IB96" s="8"/>
      <c r="IC96" s="40"/>
      <c r="ID96" s="40"/>
      <c r="IE96" s="40"/>
      <c r="IF96" s="40"/>
      <c r="IG96" s="32"/>
      <c r="IH96" s="32"/>
      <c r="II96" s="32"/>
      <c r="IJ96" s="8"/>
      <c r="IK96" s="40"/>
      <c r="IL96" s="40"/>
      <c r="IM96" s="40"/>
      <c r="IN96" s="40"/>
      <c r="IO96" s="32"/>
      <c r="IP96" s="32"/>
      <c r="IQ96" s="32"/>
    </row>
    <row r="97" spans="1:10" ht="13.9" customHeight="1">
      <c r="A97" s="8" t="s">
        <v>55</v>
      </c>
      <c r="B97" s="8" t="s">
        <v>56</v>
      </c>
      <c r="C97" s="39"/>
      <c r="E97" s="149">
        <f>ROUND(F97/0.55,0)</f>
        <v>123</v>
      </c>
      <c r="F97" s="140">
        <v>67.5</v>
      </c>
      <c r="G97" s="139">
        <f t="shared" si="4"/>
        <v>57.375</v>
      </c>
      <c r="H97" s="163">
        <f t="shared" si="5"/>
        <v>8434.125</v>
      </c>
      <c r="I97" s="157">
        <f t="shared" si="6"/>
        <v>11976</v>
      </c>
      <c r="J97" s="254">
        <f t="shared" si="7"/>
        <v>0.29574774549098198</v>
      </c>
    </row>
    <row r="98" spans="1:10" s="3" customFormat="1" ht="13.9" customHeight="1">
      <c r="A98" s="15"/>
      <c r="B98" s="38" t="s">
        <v>57</v>
      </c>
      <c r="C98" s="4"/>
      <c r="E98" s="133"/>
      <c r="F98" s="142"/>
      <c r="G98" s="142" t="str">
        <f t="shared" si="4"/>
        <v/>
      </c>
      <c r="H98" s="163" t="str">
        <f t="shared" si="5"/>
        <v/>
      </c>
      <c r="I98" s="157" t="str">
        <f t="shared" si="6"/>
        <v/>
      </c>
      <c r="J98" s="254" t="str">
        <f t="shared" si="7"/>
        <v/>
      </c>
    </row>
    <row r="99" spans="1:10" ht="13.9" customHeight="1">
      <c r="B99" s="8"/>
      <c r="C99" s="39"/>
      <c r="E99" s="152"/>
      <c r="F99" s="140"/>
      <c r="G99" s="140" t="str">
        <f t="shared" si="4"/>
        <v/>
      </c>
      <c r="H99" s="163" t="str">
        <f t="shared" si="5"/>
        <v/>
      </c>
      <c r="I99" s="157" t="str">
        <f t="shared" si="6"/>
        <v/>
      </c>
      <c r="J99" s="254" t="str">
        <f t="shared" si="7"/>
        <v/>
      </c>
    </row>
    <row r="100" spans="1:10" ht="13.9" customHeight="1">
      <c r="A100" s="8" t="s">
        <v>58</v>
      </c>
      <c r="B100" s="8" t="s">
        <v>59</v>
      </c>
      <c r="C100" s="39"/>
      <c r="E100" s="149">
        <f>ROUND(F100/0.55,0)</f>
        <v>2089</v>
      </c>
      <c r="F100" s="140">
        <v>1149</v>
      </c>
      <c r="G100" s="139">
        <f t="shared" si="4"/>
        <v>976.65</v>
      </c>
      <c r="H100" s="163">
        <f t="shared" si="5"/>
        <v>143567.54999999999</v>
      </c>
      <c r="I100" s="157">
        <f t="shared" si="6"/>
        <v>203866</v>
      </c>
      <c r="J100" s="254">
        <f t="shared" si="7"/>
        <v>0.29577492078129758</v>
      </c>
    </row>
    <row r="101" spans="1:10" s="3" customFormat="1" ht="13.9" customHeight="1">
      <c r="A101" s="15"/>
      <c r="B101" s="38" t="s">
        <v>60</v>
      </c>
      <c r="C101" s="4"/>
      <c r="E101" s="133"/>
      <c r="F101" s="142"/>
      <c r="G101" s="142"/>
      <c r="H101" s="158"/>
      <c r="I101" s="157"/>
    </row>
    <row r="102" spans="1:10" ht="13.9" customHeight="1">
      <c r="B102" s="8"/>
      <c r="C102" s="39"/>
      <c r="E102" s="152"/>
      <c r="F102" s="140"/>
      <c r="G102" s="140"/>
      <c r="I102" s="157"/>
      <c r="J102" s="14"/>
    </row>
    <row r="103" spans="1:10" s="3" customFormat="1" ht="13.9" customHeight="1">
      <c r="A103" s="27"/>
      <c r="B103" s="42" t="s">
        <v>64</v>
      </c>
      <c r="C103" s="29"/>
      <c r="D103" s="4"/>
      <c r="E103" s="152"/>
      <c r="F103" s="142"/>
      <c r="G103" s="142"/>
      <c r="H103" s="158"/>
      <c r="I103" s="158"/>
    </row>
    <row r="104" spans="1:10" s="3" customFormat="1" ht="13.9" customHeight="1">
      <c r="A104" s="8"/>
      <c r="B104" s="43" t="s">
        <v>65</v>
      </c>
      <c r="C104" s="44"/>
      <c r="D104" s="45"/>
      <c r="E104" s="152"/>
      <c r="F104" s="143"/>
      <c r="G104" s="143"/>
      <c r="H104" s="158"/>
      <c r="I104" s="158"/>
    </row>
    <row r="105" spans="1:10" s="3" customFormat="1" ht="13.9" customHeight="1">
      <c r="A105" s="8"/>
      <c r="B105" s="43"/>
      <c r="C105" s="44"/>
      <c r="D105" s="45"/>
      <c r="E105" s="153"/>
      <c r="F105" s="143"/>
      <c r="G105" s="143"/>
      <c r="H105" s="158"/>
      <c r="I105" s="158"/>
    </row>
    <row r="106" spans="1:10" ht="13.9" customHeight="1">
      <c r="A106" s="48"/>
      <c r="B106" s="49"/>
      <c r="C106" s="50"/>
      <c r="D106" s="50"/>
      <c r="E106" s="153"/>
      <c r="F106" s="144"/>
      <c r="G106" s="144"/>
      <c r="I106" s="157"/>
      <c r="J106" s="14"/>
    </row>
  </sheetData>
  <mergeCells count="10">
    <mergeCell ref="B10:E10"/>
    <mergeCell ref="B11:E11"/>
    <mergeCell ref="B13:E13"/>
    <mergeCell ref="B14:E14"/>
    <mergeCell ref="B2:E2"/>
    <mergeCell ref="B4:E4"/>
    <mergeCell ref="B6:E6"/>
    <mergeCell ref="B7:E7"/>
    <mergeCell ref="B8:E8"/>
    <mergeCell ref="B9:E9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4C57-32E6-4CA7-A3D9-36528D52F9A0}">
  <dimension ref="A1:IR88"/>
  <sheetViews>
    <sheetView showGridLines="0" zoomScaleNormal="100" zoomScaleSheetLayoutView="100" workbookViewId="0"/>
  </sheetViews>
  <sheetFormatPr defaultRowHeight="13.9" customHeight="1"/>
  <cols>
    <col min="1" max="1" width="18.5703125" style="8" customWidth="1"/>
    <col min="2" max="2" width="59.7109375" style="1" customWidth="1"/>
    <col min="3" max="4" width="17.7109375" style="60" customWidth="1"/>
    <col min="5" max="5" width="17.7109375" style="193" customWidth="1"/>
    <col min="6" max="7" width="17.7109375" style="136" customWidth="1"/>
    <col min="8" max="9" width="16.140625" style="1" bestFit="1" customWidth="1"/>
    <col min="10" max="257" width="9.140625" style="1"/>
    <col min="258" max="258" width="18.5703125" style="1" customWidth="1"/>
    <col min="259" max="259" width="59.7109375" style="1" customWidth="1"/>
    <col min="260" max="263" width="17.7109375" style="1" customWidth="1"/>
    <col min="264" max="264" width="8.7109375" style="1" customWidth="1"/>
    <col min="265" max="513" width="9.140625" style="1"/>
    <col min="514" max="514" width="18.5703125" style="1" customWidth="1"/>
    <col min="515" max="515" width="59.7109375" style="1" customWidth="1"/>
    <col min="516" max="519" width="17.7109375" style="1" customWidth="1"/>
    <col min="520" max="520" width="8.7109375" style="1" customWidth="1"/>
    <col min="521" max="769" width="9.140625" style="1"/>
    <col min="770" max="770" width="18.5703125" style="1" customWidth="1"/>
    <col min="771" max="771" width="59.7109375" style="1" customWidth="1"/>
    <col min="772" max="775" width="17.7109375" style="1" customWidth="1"/>
    <col min="776" max="776" width="8.7109375" style="1" customWidth="1"/>
    <col min="777" max="1025" width="9.140625" style="1"/>
    <col min="1026" max="1026" width="18.5703125" style="1" customWidth="1"/>
    <col min="1027" max="1027" width="59.7109375" style="1" customWidth="1"/>
    <col min="1028" max="1031" width="17.7109375" style="1" customWidth="1"/>
    <col min="1032" max="1032" width="8.7109375" style="1" customWidth="1"/>
    <col min="1033" max="1281" width="9.140625" style="1"/>
    <col min="1282" max="1282" width="18.5703125" style="1" customWidth="1"/>
    <col min="1283" max="1283" width="59.7109375" style="1" customWidth="1"/>
    <col min="1284" max="1287" width="17.7109375" style="1" customWidth="1"/>
    <col min="1288" max="1288" width="8.7109375" style="1" customWidth="1"/>
    <col min="1289" max="1537" width="9.140625" style="1"/>
    <col min="1538" max="1538" width="18.5703125" style="1" customWidth="1"/>
    <col min="1539" max="1539" width="59.7109375" style="1" customWidth="1"/>
    <col min="1540" max="1543" width="17.7109375" style="1" customWidth="1"/>
    <col min="1544" max="1544" width="8.7109375" style="1" customWidth="1"/>
    <col min="1545" max="1793" width="9.140625" style="1"/>
    <col min="1794" max="1794" width="18.5703125" style="1" customWidth="1"/>
    <col min="1795" max="1795" width="59.7109375" style="1" customWidth="1"/>
    <col min="1796" max="1799" width="17.7109375" style="1" customWidth="1"/>
    <col min="1800" max="1800" width="8.7109375" style="1" customWidth="1"/>
    <col min="1801" max="2049" width="9.140625" style="1"/>
    <col min="2050" max="2050" width="18.5703125" style="1" customWidth="1"/>
    <col min="2051" max="2051" width="59.7109375" style="1" customWidth="1"/>
    <col min="2052" max="2055" width="17.7109375" style="1" customWidth="1"/>
    <col min="2056" max="2056" width="8.7109375" style="1" customWidth="1"/>
    <col min="2057" max="2305" width="9.140625" style="1"/>
    <col min="2306" max="2306" width="18.5703125" style="1" customWidth="1"/>
    <col min="2307" max="2307" width="59.7109375" style="1" customWidth="1"/>
    <col min="2308" max="2311" width="17.7109375" style="1" customWidth="1"/>
    <col min="2312" max="2312" width="8.7109375" style="1" customWidth="1"/>
    <col min="2313" max="2561" width="9.140625" style="1"/>
    <col min="2562" max="2562" width="18.5703125" style="1" customWidth="1"/>
    <col min="2563" max="2563" width="59.7109375" style="1" customWidth="1"/>
    <col min="2564" max="2567" width="17.7109375" style="1" customWidth="1"/>
    <col min="2568" max="2568" width="8.7109375" style="1" customWidth="1"/>
    <col min="2569" max="2817" width="9.140625" style="1"/>
    <col min="2818" max="2818" width="18.5703125" style="1" customWidth="1"/>
    <col min="2819" max="2819" width="59.7109375" style="1" customWidth="1"/>
    <col min="2820" max="2823" width="17.7109375" style="1" customWidth="1"/>
    <col min="2824" max="2824" width="8.7109375" style="1" customWidth="1"/>
    <col min="2825" max="3073" width="9.140625" style="1"/>
    <col min="3074" max="3074" width="18.5703125" style="1" customWidth="1"/>
    <col min="3075" max="3075" width="59.7109375" style="1" customWidth="1"/>
    <col min="3076" max="3079" width="17.7109375" style="1" customWidth="1"/>
    <col min="3080" max="3080" width="8.7109375" style="1" customWidth="1"/>
    <col min="3081" max="3329" width="9.140625" style="1"/>
    <col min="3330" max="3330" width="18.5703125" style="1" customWidth="1"/>
    <col min="3331" max="3331" width="59.7109375" style="1" customWidth="1"/>
    <col min="3332" max="3335" width="17.7109375" style="1" customWidth="1"/>
    <col min="3336" max="3336" width="8.7109375" style="1" customWidth="1"/>
    <col min="3337" max="3585" width="9.140625" style="1"/>
    <col min="3586" max="3586" width="18.5703125" style="1" customWidth="1"/>
    <col min="3587" max="3587" width="59.7109375" style="1" customWidth="1"/>
    <col min="3588" max="3591" width="17.7109375" style="1" customWidth="1"/>
    <col min="3592" max="3592" width="8.7109375" style="1" customWidth="1"/>
    <col min="3593" max="3841" width="9.140625" style="1"/>
    <col min="3842" max="3842" width="18.5703125" style="1" customWidth="1"/>
    <col min="3843" max="3843" width="59.7109375" style="1" customWidth="1"/>
    <col min="3844" max="3847" width="17.7109375" style="1" customWidth="1"/>
    <col min="3848" max="3848" width="8.7109375" style="1" customWidth="1"/>
    <col min="3849" max="4097" width="9.140625" style="1"/>
    <col min="4098" max="4098" width="18.5703125" style="1" customWidth="1"/>
    <col min="4099" max="4099" width="59.7109375" style="1" customWidth="1"/>
    <col min="4100" max="4103" width="17.7109375" style="1" customWidth="1"/>
    <col min="4104" max="4104" width="8.7109375" style="1" customWidth="1"/>
    <col min="4105" max="4353" width="9.140625" style="1"/>
    <col min="4354" max="4354" width="18.5703125" style="1" customWidth="1"/>
    <col min="4355" max="4355" width="59.7109375" style="1" customWidth="1"/>
    <col min="4356" max="4359" width="17.7109375" style="1" customWidth="1"/>
    <col min="4360" max="4360" width="8.7109375" style="1" customWidth="1"/>
    <col min="4361" max="4609" width="9.140625" style="1"/>
    <col min="4610" max="4610" width="18.5703125" style="1" customWidth="1"/>
    <col min="4611" max="4611" width="59.7109375" style="1" customWidth="1"/>
    <col min="4612" max="4615" width="17.7109375" style="1" customWidth="1"/>
    <col min="4616" max="4616" width="8.7109375" style="1" customWidth="1"/>
    <col min="4617" max="4865" width="9.140625" style="1"/>
    <col min="4866" max="4866" width="18.5703125" style="1" customWidth="1"/>
    <col min="4867" max="4867" width="59.7109375" style="1" customWidth="1"/>
    <col min="4868" max="4871" width="17.7109375" style="1" customWidth="1"/>
    <col min="4872" max="4872" width="8.7109375" style="1" customWidth="1"/>
    <col min="4873" max="5121" width="9.140625" style="1"/>
    <col min="5122" max="5122" width="18.5703125" style="1" customWidth="1"/>
    <col min="5123" max="5123" width="59.7109375" style="1" customWidth="1"/>
    <col min="5124" max="5127" width="17.7109375" style="1" customWidth="1"/>
    <col min="5128" max="5128" width="8.7109375" style="1" customWidth="1"/>
    <col min="5129" max="5377" width="9.140625" style="1"/>
    <col min="5378" max="5378" width="18.5703125" style="1" customWidth="1"/>
    <col min="5379" max="5379" width="59.7109375" style="1" customWidth="1"/>
    <col min="5380" max="5383" width="17.7109375" style="1" customWidth="1"/>
    <col min="5384" max="5384" width="8.7109375" style="1" customWidth="1"/>
    <col min="5385" max="5633" width="9.140625" style="1"/>
    <col min="5634" max="5634" width="18.5703125" style="1" customWidth="1"/>
    <col min="5635" max="5635" width="59.7109375" style="1" customWidth="1"/>
    <col min="5636" max="5639" width="17.7109375" style="1" customWidth="1"/>
    <col min="5640" max="5640" width="8.7109375" style="1" customWidth="1"/>
    <col min="5641" max="5889" width="9.140625" style="1"/>
    <col min="5890" max="5890" width="18.5703125" style="1" customWidth="1"/>
    <col min="5891" max="5891" width="59.7109375" style="1" customWidth="1"/>
    <col min="5892" max="5895" width="17.7109375" style="1" customWidth="1"/>
    <col min="5896" max="5896" width="8.7109375" style="1" customWidth="1"/>
    <col min="5897" max="6145" width="9.140625" style="1"/>
    <col min="6146" max="6146" width="18.5703125" style="1" customWidth="1"/>
    <col min="6147" max="6147" width="59.7109375" style="1" customWidth="1"/>
    <col min="6148" max="6151" width="17.7109375" style="1" customWidth="1"/>
    <col min="6152" max="6152" width="8.7109375" style="1" customWidth="1"/>
    <col min="6153" max="6401" width="9.140625" style="1"/>
    <col min="6402" max="6402" width="18.5703125" style="1" customWidth="1"/>
    <col min="6403" max="6403" width="59.7109375" style="1" customWidth="1"/>
    <col min="6404" max="6407" width="17.7109375" style="1" customWidth="1"/>
    <col min="6408" max="6408" width="8.7109375" style="1" customWidth="1"/>
    <col min="6409" max="6657" width="9.140625" style="1"/>
    <col min="6658" max="6658" width="18.5703125" style="1" customWidth="1"/>
    <col min="6659" max="6659" width="59.7109375" style="1" customWidth="1"/>
    <col min="6660" max="6663" width="17.7109375" style="1" customWidth="1"/>
    <col min="6664" max="6664" width="8.7109375" style="1" customWidth="1"/>
    <col min="6665" max="6913" width="9.140625" style="1"/>
    <col min="6914" max="6914" width="18.5703125" style="1" customWidth="1"/>
    <col min="6915" max="6915" width="59.7109375" style="1" customWidth="1"/>
    <col min="6916" max="6919" width="17.7109375" style="1" customWidth="1"/>
    <col min="6920" max="6920" width="8.7109375" style="1" customWidth="1"/>
    <col min="6921" max="7169" width="9.140625" style="1"/>
    <col min="7170" max="7170" width="18.5703125" style="1" customWidth="1"/>
    <col min="7171" max="7171" width="59.7109375" style="1" customWidth="1"/>
    <col min="7172" max="7175" width="17.7109375" style="1" customWidth="1"/>
    <col min="7176" max="7176" width="8.7109375" style="1" customWidth="1"/>
    <col min="7177" max="7425" width="9.140625" style="1"/>
    <col min="7426" max="7426" width="18.5703125" style="1" customWidth="1"/>
    <col min="7427" max="7427" width="59.7109375" style="1" customWidth="1"/>
    <col min="7428" max="7431" width="17.7109375" style="1" customWidth="1"/>
    <col min="7432" max="7432" width="8.7109375" style="1" customWidth="1"/>
    <col min="7433" max="7681" width="9.140625" style="1"/>
    <col min="7682" max="7682" width="18.5703125" style="1" customWidth="1"/>
    <col min="7683" max="7683" width="59.7109375" style="1" customWidth="1"/>
    <col min="7684" max="7687" width="17.7109375" style="1" customWidth="1"/>
    <col min="7688" max="7688" width="8.7109375" style="1" customWidth="1"/>
    <col min="7689" max="7937" width="9.140625" style="1"/>
    <col min="7938" max="7938" width="18.5703125" style="1" customWidth="1"/>
    <col min="7939" max="7939" width="59.7109375" style="1" customWidth="1"/>
    <col min="7940" max="7943" width="17.7109375" style="1" customWidth="1"/>
    <col min="7944" max="7944" width="8.7109375" style="1" customWidth="1"/>
    <col min="7945" max="8193" width="9.140625" style="1"/>
    <col min="8194" max="8194" width="18.5703125" style="1" customWidth="1"/>
    <col min="8195" max="8195" width="59.7109375" style="1" customWidth="1"/>
    <col min="8196" max="8199" width="17.7109375" style="1" customWidth="1"/>
    <col min="8200" max="8200" width="8.7109375" style="1" customWidth="1"/>
    <col min="8201" max="8449" width="9.140625" style="1"/>
    <col min="8450" max="8450" width="18.5703125" style="1" customWidth="1"/>
    <col min="8451" max="8451" width="59.7109375" style="1" customWidth="1"/>
    <col min="8452" max="8455" width="17.7109375" style="1" customWidth="1"/>
    <col min="8456" max="8456" width="8.7109375" style="1" customWidth="1"/>
    <col min="8457" max="8705" width="9.140625" style="1"/>
    <col min="8706" max="8706" width="18.5703125" style="1" customWidth="1"/>
    <col min="8707" max="8707" width="59.7109375" style="1" customWidth="1"/>
    <col min="8708" max="8711" width="17.7109375" style="1" customWidth="1"/>
    <col min="8712" max="8712" width="8.7109375" style="1" customWidth="1"/>
    <col min="8713" max="8961" width="9.140625" style="1"/>
    <col min="8962" max="8962" width="18.5703125" style="1" customWidth="1"/>
    <col min="8963" max="8963" width="59.7109375" style="1" customWidth="1"/>
    <col min="8964" max="8967" width="17.7109375" style="1" customWidth="1"/>
    <col min="8968" max="8968" width="8.7109375" style="1" customWidth="1"/>
    <col min="8969" max="9217" width="9.140625" style="1"/>
    <col min="9218" max="9218" width="18.5703125" style="1" customWidth="1"/>
    <col min="9219" max="9219" width="59.7109375" style="1" customWidth="1"/>
    <col min="9220" max="9223" width="17.7109375" style="1" customWidth="1"/>
    <col min="9224" max="9224" width="8.7109375" style="1" customWidth="1"/>
    <col min="9225" max="9473" width="9.140625" style="1"/>
    <col min="9474" max="9474" width="18.5703125" style="1" customWidth="1"/>
    <col min="9475" max="9475" width="59.7109375" style="1" customWidth="1"/>
    <col min="9476" max="9479" width="17.7109375" style="1" customWidth="1"/>
    <col min="9480" max="9480" width="8.7109375" style="1" customWidth="1"/>
    <col min="9481" max="9729" width="9.140625" style="1"/>
    <col min="9730" max="9730" width="18.5703125" style="1" customWidth="1"/>
    <col min="9731" max="9731" width="59.7109375" style="1" customWidth="1"/>
    <col min="9732" max="9735" width="17.7109375" style="1" customWidth="1"/>
    <col min="9736" max="9736" width="8.7109375" style="1" customWidth="1"/>
    <col min="9737" max="9985" width="9.140625" style="1"/>
    <col min="9986" max="9986" width="18.5703125" style="1" customWidth="1"/>
    <col min="9987" max="9987" width="59.7109375" style="1" customWidth="1"/>
    <col min="9988" max="9991" width="17.7109375" style="1" customWidth="1"/>
    <col min="9992" max="9992" width="8.7109375" style="1" customWidth="1"/>
    <col min="9993" max="10241" width="9.14062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248" width="8.7109375" style="1" customWidth="1"/>
    <col min="10249" max="10497" width="9.14062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504" width="8.7109375" style="1" customWidth="1"/>
    <col min="10505" max="10753" width="9.14062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0760" width="8.7109375" style="1" customWidth="1"/>
    <col min="10761" max="11009" width="9.14062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016" width="8.7109375" style="1" customWidth="1"/>
    <col min="11017" max="11265" width="9.14062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272" width="8.7109375" style="1" customWidth="1"/>
    <col min="11273" max="11521" width="9.14062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528" width="8.7109375" style="1" customWidth="1"/>
    <col min="11529" max="11777" width="9.14062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1784" width="8.7109375" style="1" customWidth="1"/>
    <col min="11785" max="12033" width="9.14062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040" width="8.7109375" style="1" customWidth="1"/>
    <col min="12041" max="12289" width="9.14062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296" width="8.7109375" style="1" customWidth="1"/>
    <col min="12297" max="12545" width="9.14062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552" width="8.7109375" style="1" customWidth="1"/>
    <col min="12553" max="12801" width="9.14062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2808" width="8.7109375" style="1" customWidth="1"/>
    <col min="12809" max="13057" width="9.14062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064" width="8.7109375" style="1" customWidth="1"/>
    <col min="13065" max="13313" width="9.14062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320" width="8.7109375" style="1" customWidth="1"/>
    <col min="13321" max="13569" width="9.14062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576" width="8.7109375" style="1" customWidth="1"/>
    <col min="13577" max="13825" width="9.14062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3832" width="8.7109375" style="1" customWidth="1"/>
    <col min="13833" max="14081" width="9.14062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088" width="8.7109375" style="1" customWidth="1"/>
    <col min="14089" max="14337" width="9.14062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344" width="8.7109375" style="1" customWidth="1"/>
    <col min="14345" max="14593" width="9.14062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600" width="8.7109375" style="1" customWidth="1"/>
    <col min="14601" max="14849" width="9.14062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4856" width="8.7109375" style="1" customWidth="1"/>
    <col min="14857" max="15105" width="9.14062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112" width="8.7109375" style="1" customWidth="1"/>
    <col min="15113" max="15361" width="9.14062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368" width="8.7109375" style="1" customWidth="1"/>
    <col min="15369" max="15617" width="9.14062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624" width="8.7109375" style="1" customWidth="1"/>
    <col min="15625" max="15873" width="9.14062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5880" width="8.7109375" style="1" customWidth="1"/>
    <col min="15881" max="16129" width="9.14062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136" width="8.7109375" style="1" customWidth="1"/>
    <col min="16137" max="16384" width="9.140625" style="1"/>
  </cols>
  <sheetData>
    <row r="1" spans="1:11" ht="17.45" customHeight="1">
      <c r="B1" s="321" t="s">
        <v>273</v>
      </c>
      <c r="C1" s="321"/>
      <c r="D1" s="321"/>
      <c r="E1" s="321"/>
    </row>
    <row r="2" spans="1:11" ht="13.9" customHeight="1">
      <c r="B2" s="3"/>
      <c r="C2" s="4"/>
      <c r="D2" s="4"/>
      <c r="E2" s="133"/>
    </row>
    <row r="3" spans="1:11" ht="17.45" customHeight="1">
      <c r="B3" s="322" t="s">
        <v>2</v>
      </c>
      <c r="C3" s="322"/>
      <c r="D3" s="322"/>
      <c r="E3" s="322"/>
    </row>
    <row r="4" spans="1:11" ht="13.9" customHeight="1">
      <c r="B4" s="3"/>
      <c r="C4" s="17"/>
      <c r="D4" s="17"/>
      <c r="E4" s="136"/>
    </row>
    <row r="5" spans="1:11" ht="13.9" customHeight="1">
      <c r="B5" s="319" t="s">
        <v>3</v>
      </c>
      <c r="C5" s="319"/>
      <c r="D5" s="319"/>
      <c r="E5" s="319"/>
    </row>
    <row r="6" spans="1:11" ht="13.9" customHeight="1">
      <c r="B6" s="319" t="s">
        <v>4</v>
      </c>
      <c r="C6" s="319"/>
      <c r="D6" s="319"/>
      <c r="E6" s="319"/>
    </row>
    <row r="7" spans="1:11" ht="13.9" customHeight="1">
      <c r="B7" s="319" t="s">
        <v>5</v>
      </c>
      <c r="C7" s="319"/>
      <c r="D7" s="319"/>
      <c r="E7" s="319"/>
    </row>
    <row r="8" spans="1:11" ht="13.9" customHeight="1">
      <c r="B8" s="319" t="s">
        <v>6</v>
      </c>
      <c r="C8" s="319"/>
      <c r="D8" s="319"/>
      <c r="E8" s="319"/>
    </row>
    <row r="9" spans="1:11" ht="13.9" customHeight="1">
      <c r="B9" s="319" t="s">
        <v>7</v>
      </c>
      <c r="C9" s="319"/>
      <c r="D9" s="319"/>
      <c r="E9" s="319"/>
    </row>
    <row r="10" spans="1:11" ht="13.9" customHeight="1">
      <c r="B10" s="319" t="s">
        <v>8</v>
      </c>
      <c r="C10" s="319"/>
      <c r="D10" s="319"/>
      <c r="E10" s="319"/>
    </row>
    <row r="11" spans="1:11" ht="13.9" customHeight="1">
      <c r="B11" s="3"/>
      <c r="C11" s="9"/>
      <c r="D11" s="9"/>
      <c r="E11" s="172"/>
    </row>
    <row r="12" spans="1:11" ht="13.9" customHeight="1">
      <c r="B12" s="320" t="s">
        <v>9</v>
      </c>
      <c r="C12" s="320"/>
      <c r="D12" s="320"/>
      <c r="E12" s="320"/>
    </row>
    <row r="13" spans="1:11" ht="13.9" customHeight="1">
      <c r="B13" s="320" t="s">
        <v>274</v>
      </c>
      <c r="C13" s="320"/>
      <c r="D13" s="320"/>
      <c r="E13" s="320"/>
    </row>
    <row r="14" spans="1:11" ht="13.9" customHeight="1">
      <c r="B14" s="3"/>
      <c r="C14" s="17"/>
      <c r="D14" s="17"/>
      <c r="E14" s="136"/>
    </row>
    <row r="15" spans="1:11" ht="13.9" customHeight="1">
      <c r="A15" s="8" t="s">
        <v>11</v>
      </c>
      <c r="B15" s="8" t="s">
        <v>12</v>
      </c>
      <c r="C15" s="13"/>
      <c r="D15" s="13"/>
      <c r="E15" s="135" t="s">
        <v>13</v>
      </c>
      <c r="F15" s="135" t="s">
        <v>14</v>
      </c>
      <c r="G15" s="135" t="s">
        <v>1042</v>
      </c>
      <c r="H15" s="156" t="s">
        <v>1040</v>
      </c>
      <c r="I15" s="157" t="s">
        <v>1041</v>
      </c>
      <c r="J15" s="253" t="s">
        <v>1149</v>
      </c>
      <c r="K15" s="14"/>
    </row>
    <row r="16" spans="1:11" ht="13.9" customHeight="1">
      <c r="A16" s="3"/>
      <c r="B16" s="3"/>
      <c r="C16" s="13"/>
      <c r="D16" s="13"/>
      <c r="E16" s="135"/>
      <c r="F16" s="135"/>
      <c r="G16" s="165">
        <v>0.2</v>
      </c>
      <c r="H16" s="159">
        <v>147</v>
      </c>
      <c r="I16" s="159">
        <v>1.42</v>
      </c>
      <c r="J16" s="14" t="s">
        <v>1150</v>
      </c>
      <c r="K16" s="14"/>
    </row>
    <row r="17" spans="1:252" s="3" customFormat="1" ht="13.9" customHeight="1">
      <c r="A17" s="18" t="s">
        <v>275</v>
      </c>
      <c r="B17" s="18"/>
      <c r="C17" s="21"/>
      <c r="D17" s="21"/>
      <c r="E17" s="147"/>
      <c r="F17" s="180"/>
      <c r="G17" s="180"/>
      <c r="I17" s="14"/>
      <c r="J17" s="14"/>
      <c r="K17" s="14"/>
    </row>
    <row r="18" spans="1:252" s="3" customFormat="1" ht="13.9" customHeight="1">
      <c r="A18" s="8"/>
      <c r="B18" s="8"/>
      <c r="C18" s="24"/>
      <c r="D18" s="61"/>
      <c r="E18" s="138"/>
      <c r="F18" s="138"/>
      <c r="G18" s="138"/>
      <c r="I18" s="14"/>
      <c r="J18" s="14"/>
      <c r="K18" s="14"/>
    </row>
    <row r="19" spans="1:252" ht="13.9" customHeight="1">
      <c r="B19" s="8" t="s">
        <v>276</v>
      </c>
      <c r="C19" s="55"/>
      <c r="D19" s="39"/>
      <c r="E19" s="152">
        <f>ROUND(F19/0.55,0)</f>
        <v>219804</v>
      </c>
      <c r="F19" s="140">
        <v>120892.38</v>
      </c>
      <c r="G19" s="140">
        <f>IF(F19-F19*$G$16=0,"",F19-F19*$G$16)</f>
        <v>96713.90400000001</v>
      </c>
      <c r="H19" s="163">
        <f>IFERROR(G19*$H$16,"")</f>
        <v>14216943.888000002</v>
      </c>
      <c r="I19" s="157">
        <f>IFERROR(ROUND(H19*$I$16,0),"")</f>
        <v>20188060</v>
      </c>
      <c r="J19" s="254">
        <f>IFERROR((I19-H19)/I19,"")</f>
        <v>0.29577463669119258</v>
      </c>
      <c r="K19" s="14"/>
    </row>
    <row r="20" spans="1:252" ht="13.9" customHeight="1">
      <c r="A20" s="27"/>
      <c r="B20" s="28" t="s">
        <v>277</v>
      </c>
      <c r="C20" s="62"/>
      <c r="D20" s="63"/>
      <c r="E20" s="195"/>
      <c r="F20" s="140"/>
      <c r="G20" s="140" t="str">
        <f t="shared" ref="G20:G79" si="0">IF(F20-F20*$G$16=0,"",F20-F20*$G$16)</f>
        <v/>
      </c>
      <c r="H20" s="163" t="str">
        <f t="shared" ref="H20:H79" si="1">IFERROR(G20*$H$16,"")</f>
        <v/>
      </c>
      <c r="I20" s="157" t="str">
        <f t="shared" ref="I20:I79" si="2">IFERROR(ROUND(H20*$I$16,0),"")</f>
        <v/>
      </c>
      <c r="J20" s="254" t="str">
        <f t="shared" ref="J20:J79" si="3">IFERROR((I20-H20)/I20,"")</f>
        <v/>
      </c>
      <c r="K20" s="14"/>
    </row>
    <row r="21" spans="1:252" ht="13.9" customHeight="1">
      <c r="A21" s="27"/>
      <c r="B21" s="28" t="s">
        <v>278</v>
      </c>
      <c r="C21" s="62"/>
      <c r="D21" s="63"/>
      <c r="E21" s="195"/>
      <c r="F21" s="140"/>
      <c r="G21" s="14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14"/>
    </row>
    <row r="22" spans="1:252" ht="13.9" customHeight="1">
      <c r="A22" s="27"/>
      <c r="B22" s="28" t="s">
        <v>279</v>
      </c>
      <c r="C22" s="29"/>
      <c r="D22" s="4"/>
      <c r="E22" s="195"/>
      <c r="F22" s="133"/>
      <c r="G22" s="133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</row>
    <row r="23" spans="1:252" ht="13.9" customHeight="1">
      <c r="A23" s="27"/>
      <c r="B23" s="28" t="s">
        <v>280</v>
      </c>
      <c r="C23" s="29"/>
      <c r="D23" s="4"/>
      <c r="E23" s="195"/>
      <c r="F23" s="133"/>
      <c r="G23" s="133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14"/>
    </row>
    <row r="24" spans="1:252" ht="13.9" customHeight="1">
      <c r="B24" s="28" t="s">
        <v>281</v>
      </c>
      <c r="C24" s="64"/>
      <c r="D24" s="65"/>
      <c r="E24" s="195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</row>
    <row r="25" spans="1:252" ht="13.9" customHeight="1">
      <c r="B25" s="31" t="s">
        <v>75</v>
      </c>
      <c r="C25" s="64"/>
      <c r="D25" s="65"/>
      <c r="E25" s="195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</row>
    <row r="26" spans="1:252" ht="13.9" customHeight="1">
      <c r="B26" s="31" t="s">
        <v>76</v>
      </c>
      <c r="C26" s="66"/>
      <c r="D26" s="67"/>
      <c r="E26" s="195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14"/>
    </row>
    <row r="27" spans="1:252" ht="13.9" customHeight="1">
      <c r="B27" s="31" t="s">
        <v>282</v>
      </c>
      <c r="C27" s="55"/>
      <c r="D27" s="56"/>
      <c r="E27" s="195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14"/>
    </row>
    <row r="28" spans="1:252" ht="13.9" customHeight="1">
      <c r="B28" s="31"/>
      <c r="C28" s="62"/>
      <c r="D28" s="61"/>
      <c r="E28" s="195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14"/>
    </row>
    <row r="29" spans="1:252" ht="13.9" customHeight="1">
      <c r="A29" s="58" t="s">
        <v>283</v>
      </c>
      <c r="B29" s="58"/>
      <c r="C29" s="22"/>
      <c r="D29" s="22"/>
      <c r="E29" s="208"/>
      <c r="F29" s="209"/>
      <c r="G29" s="209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  <c r="K29" s="71"/>
      <c r="L29" s="71"/>
      <c r="M29" s="71"/>
      <c r="N29" s="69"/>
      <c r="O29" s="69"/>
      <c r="P29" s="72"/>
      <c r="Q29" s="69"/>
      <c r="R29" s="70"/>
      <c r="S29" s="71"/>
      <c r="T29" s="71"/>
      <c r="U29" s="69"/>
      <c r="V29" s="69"/>
      <c r="W29" s="72"/>
      <c r="X29" s="69"/>
      <c r="Y29" s="70"/>
      <c r="Z29" s="71"/>
      <c r="AA29" s="71"/>
      <c r="AB29" s="71"/>
      <c r="AC29" s="69"/>
      <c r="AD29" s="69"/>
      <c r="AE29" s="72"/>
      <c r="AF29" s="69"/>
      <c r="AG29" s="70"/>
      <c r="AH29" s="71"/>
      <c r="AI29" s="71"/>
      <c r="AJ29" s="71"/>
      <c r="AK29" s="69"/>
      <c r="AL29" s="69"/>
      <c r="AM29" s="72"/>
      <c r="AN29" s="69"/>
      <c r="AO29" s="70"/>
      <c r="AP29" s="71"/>
      <c r="AQ29" s="71"/>
      <c r="AR29" s="71"/>
      <c r="AS29" s="69"/>
      <c r="AT29" s="69"/>
      <c r="AU29" s="72"/>
      <c r="AV29" s="69"/>
      <c r="AW29" s="70"/>
      <c r="AX29" s="71"/>
      <c r="AY29" s="71"/>
      <c r="AZ29" s="71"/>
      <c r="BA29" s="69"/>
      <c r="BB29" s="69"/>
      <c r="BC29" s="72"/>
      <c r="BD29" s="69"/>
      <c r="BE29" s="70"/>
      <c r="BF29" s="71"/>
      <c r="BG29" s="71"/>
      <c r="BH29" s="71"/>
      <c r="BI29" s="69"/>
      <c r="BJ29" s="69"/>
      <c r="BK29" s="72"/>
      <c r="BL29" s="69"/>
      <c r="BM29" s="70"/>
      <c r="BN29" s="71"/>
      <c r="BO29" s="71"/>
      <c r="BP29" s="71"/>
      <c r="BQ29" s="69"/>
      <c r="BR29" s="69"/>
      <c r="BS29" s="72"/>
      <c r="BT29" s="69"/>
      <c r="BU29" s="70"/>
      <c r="BV29" s="71"/>
      <c r="BW29" s="71"/>
      <c r="BX29" s="71"/>
      <c r="BY29" s="69"/>
      <c r="BZ29" s="69"/>
      <c r="CA29" s="72"/>
      <c r="CB29" s="69"/>
      <c r="CC29" s="70"/>
      <c r="CD29" s="71"/>
      <c r="CE29" s="71"/>
      <c r="CF29" s="71"/>
      <c r="CG29" s="69"/>
      <c r="CH29" s="69"/>
      <c r="CI29" s="72"/>
      <c r="CJ29" s="69"/>
      <c r="CK29" s="70"/>
      <c r="CL29" s="71"/>
      <c r="CM29" s="71"/>
      <c r="CN29" s="71"/>
      <c r="CO29" s="69"/>
      <c r="CP29" s="69"/>
      <c r="CQ29" s="72"/>
      <c r="CR29" s="69"/>
      <c r="CS29" s="70"/>
      <c r="CT29" s="71"/>
      <c r="CU29" s="71"/>
      <c r="CV29" s="71"/>
      <c r="CW29" s="69"/>
      <c r="CX29" s="69"/>
      <c r="CY29" s="72"/>
      <c r="CZ29" s="69"/>
      <c r="DA29" s="70"/>
      <c r="DB29" s="71"/>
      <c r="DC29" s="71"/>
      <c r="DD29" s="71"/>
      <c r="DE29" s="69"/>
      <c r="DF29" s="69"/>
      <c r="DG29" s="72"/>
      <c r="DH29" s="69"/>
      <c r="DI29" s="70"/>
      <c r="DJ29" s="71"/>
      <c r="DK29" s="71"/>
      <c r="DL29" s="71"/>
      <c r="DM29" s="69"/>
      <c r="DN29" s="69"/>
      <c r="DO29" s="72"/>
      <c r="DP29" s="69"/>
      <c r="DQ29" s="70"/>
      <c r="DR29" s="71"/>
      <c r="DS29" s="71"/>
      <c r="DT29" s="71"/>
      <c r="DU29" s="69"/>
      <c r="DV29" s="69"/>
      <c r="DW29" s="72"/>
      <c r="DX29" s="69"/>
      <c r="DY29" s="70"/>
      <c r="DZ29" s="71"/>
      <c r="EA29" s="71"/>
      <c r="EB29" s="71"/>
      <c r="EC29" s="69"/>
      <c r="ED29" s="69"/>
      <c r="EE29" s="72"/>
      <c r="EF29" s="69"/>
      <c r="EG29" s="70"/>
      <c r="EH29" s="71"/>
      <c r="EI29" s="71"/>
      <c r="EJ29" s="71"/>
      <c r="EK29" s="69"/>
      <c r="EL29" s="69"/>
      <c r="EM29" s="72"/>
      <c r="EN29" s="69"/>
      <c r="EO29" s="70"/>
      <c r="EP29" s="71"/>
      <c r="EQ29" s="71"/>
      <c r="ER29" s="71"/>
      <c r="ES29" s="69"/>
      <c r="ET29" s="69"/>
      <c r="EU29" s="72"/>
      <c r="EV29" s="69"/>
      <c r="EW29" s="70"/>
      <c r="EX29" s="71"/>
      <c r="EY29" s="71"/>
      <c r="EZ29" s="71"/>
      <c r="FA29" s="69"/>
      <c r="FB29" s="69"/>
      <c r="FC29" s="72"/>
      <c r="FD29" s="69"/>
      <c r="FE29" s="70"/>
      <c r="FF29" s="71"/>
      <c r="FG29" s="71"/>
      <c r="FH29" s="71"/>
      <c r="FI29" s="69"/>
      <c r="FJ29" s="69"/>
      <c r="FK29" s="72"/>
      <c r="FL29" s="69"/>
      <c r="FM29" s="70"/>
      <c r="FN29" s="71"/>
      <c r="FO29" s="71"/>
      <c r="FP29" s="71"/>
      <c r="FQ29" s="69"/>
      <c r="FR29" s="69"/>
      <c r="FS29" s="72"/>
      <c r="FT29" s="69"/>
      <c r="FU29" s="70"/>
      <c r="FV29" s="71"/>
      <c r="FW29" s="71"/>
      <c r="FX29" s="71"/>
      <c r="FY29" s="69"/>
      <c r="FZ29" s="69"/>
      <c r="GA29" s="72"/>
      <c r="GB29" s="69"/>
      <c r="GC29" s="70"/>
      <c r="GD29" s="71"/>
      <c r="GE29" s="71"/>
      <c r="GF29" s="71"/>
      <c r="GG29" s="69"/>
      <c r="GH29" s="69"/>
      <c r="GI29" s="72"/>
      <c r="GJ29" s="69"/>
      <c r="GK29" s="70"/>
      <c r="GL29" s="71"/>
      <c r="GM29" s="71"/>
      <c r="GN29" s="71"/>
      <c r="GO29" s="69"/>
      <c r="GP29" s="69"/>
      <c r="GQ29" s="72"/>
      <c r="GR29" s="69"/>
      <c r="GS29" s="70"/>
      <c r="GT29" s="71"/>
      <c r="GU29" s="71"/>
      <c r="GV29" s="71"/>
      <c r="GW29" s="69"/>
      <c r="GX29" s="69"/>
      <c r="GY29" s="72"/>
      <c r="GZ29" s="69"/>
      <c r="HA29" s="70"/>
      <c r="HB29" s="71"/>
      <c r="HC29" s="71"/>
      <c r="HD29" s="71"/>
      <c r="HE29" s="69"/>
      <c r="HF29" s="69"/>
      <c r="HG29" s="72"/>
      <c r="HH29" s="69"/>
      <c r="HI29" s="70"/>
      <c r="HJ29" s="71"/>
      <c r="HK29" s="71"/>
      <c r="HL29" s="71"/>
      <c r="HM29" s="69"/>
      <c r="HN29" s="69"/>
      <c r="HO29" s="72"/>
      <c r="HP29" s="69"/>
      <c r="HQ29" s="70"/>
      <c r="HR29" s="71"/>
      <c r="HS29" s="71"/>
      <c r="HT29" s="71"/>
      <c r="HU29" s="69"/>
      <c r="HV29" s="69"/>
      <c r="HW29" s="72"/>
      <c r="HX29" s="69"/>
      <c r="HY29" s="70"/>
      <c r="HZ29" s="71"/>
      <c r="IA29" s="71"/>
      <c r="IB29" s="71"/>
      <c r="IC29" s="69"/>
      <c r="ID29" s="69"/>
      <c r="IE29" s="72"/>
      <c r="IF29" s="69"/>
      <c r="IG29" s="70"/>
      <c r="IH29" s="71"/>
      <c r="II29" s="71"/>
      <c r="IJ29" s="71"/>
      <c r="IK29" s="69"/>
      <c r="IL29" s="69"/>
      <c r="IM29" s="72"/>
      <c r="IN29" s="69"/>
      <c r="IO29" s="70"/>
      <c r="IP29" s="71"/>
      <c r="IQ29" s="71"/>
      <c r="IR29" s="71"/>
    </row>
    <row r="30" spans="1:252" ht="13.9" customHeight="1">
      <c r="B30" s="40"/>
      <c r="C30" s="32"/>
      <c r="D30" s="32"/>
      <c r="E30" s="195"/>
      <c r="F30" s="140"/>
      <c r="G30" s="14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39"/>
      <c r="L30" s="39"/>
      <c r="M30" s="39"/>
      <c r="N30" s="8"/>
      <c r="O30" s="73"/>
      <c r="P30" s="73"/>
      <c r="Q30" s="73"/>
      <c r="R30" s="73"/>
      <c r="S30" s="39"/>
      <c r="T30" s="39"/>
      <c r="U30" s="8"/>
      <c r="V30" s="73"/>
      <c r="W30" s="73"/>
      <c r="X30" s="73"/>
      <c r="Y30" s="73"/>
      <c r="Z30" s="39"/>
      <c r="AA30" s="39"/>
      <c r="AB30" s="39"/>
      <c r="AC30" s="8"/>
      <c r="AD30" s="73"/>
      <c r="AE30" s="73"/>
      <c r="AF30" s="73"/>
      <c r="AG30" s="73"/>
      <c r="AH30" s="39"/>
      <c r="AI30" s="39"/>
      <c r="AJ30" s="39"/>
      <c r="AK30" s="8"/>
      <c r="AL30" s="73"/>
      <c r="AM30" s="73"/>
      <c r="AN30" s="73"/>
      <c r="AO30" s="73"/>
      <c r="AP30" s="39"/>
      <c r="AQ30" s="39"/>
      <c r="AR30" s="39"/>
      <c r="AS30" s="8"/>
      <c r="AT30" s="73"/>
      <c r="AU30" s="73"/>
      <c r="AV30" s="73"/>
      <c r="AW30" s="73"/>
      <c r="AX30" s="39"/>
      <c r="AY30" s="39"/>
      <c r="AZ30" s="39"/>
      <c r="BA30" s="8"/>
      <c r="BB30" s="73"/>
      <c r="BC30" s="73"/>
      <c r="BD30" s="73"/>
      <c r="BE30" s="73"/>
      <c r="BF30" s="39"/>
      <c r="BG30" s="39"/>
      <c r="BH30" s="39"/>
      <c r="BI30" s="8"/>
      <c r="BJ30" s="73"/>
      <c r="BK30" s="73"/>
      <c r="BL30" s="73"/>
      <c r="BM30" s="73"/>
      <c r="BN30" s="39"/>
      <c r="BO30" s="39"/>
      <c r="BP30" s="39"/>
      <c r="BQ30" s="8"/>
      <c r="BR30" s="73"/>
      <c r="BS30" s="73"/>
      <c r="BT30" s="73"/>
      <c r="BU30" s="73"/>
      <c r="BV30" s="39"/>
      <c r="BW30" s="39"/>
      <c r="BX30" s="39"/>
      <c r="BY30" s="8"/>
      <c r="BZ30" s="73"/>
      <c r="CA30" s="73"/>
      <c r="CB30" s="73"/>
      <c r="CC30" s="73"/>
      <c r="CD30" s="39"/>
      <c r="CE30" s="39"/>
      <c r="CF30" s="39"/>
      <c r="CG30" s="8"/>
      <c r="CH30" s="73"/>
      <c r="CI30" s="73"/>
      <c r="CJ30" s="73"/>
      <c r="CK30" s="73"/>
      <c r="CL30" s="39"/>
      <c r="CM30" s="39"/>
      <c r="CN30" s="39"/>
      <c r="CO30" s="8"/>
      <c r="CP30" s="73"/>
      <c r="CQ30" s="73"/>
      <c r="CR30" s="73"/>
      <c r="CS30" s="73"/>
      <c r="CT30" s="39"/>
      <c r="CU30" s="39"/>
      <c r="CV30" s="39"/>
      <c r="CW30" s="8"/>
      <c r="CX30" s="73"/>
      <c r="CY30" s="73"/>
      <c r="CZ30" s="73"/>
      <c r="DA30" s="73"/>
      <c r="DB30" s="39"/>
      <c r="DC30" s="39"/>
      <c r="DD30" s="39"/>
      <c r="DE30" s="8"/>
      <c r="DF30" s="73"/>
      <c r="DG30" s="73"/>
      <c r="DH30" s="73"/>
      <c r="DI30" s="73"/>
      <c r="DJ30" s="39"/>
      <c r="DK30" s="39"/>
      <c r="DL30" s="39"/>
      <c r="DM30" s="8"/>
      <c r="DN30" s="73"/>
      <c r="DO30" s="73"/>
      <c r="DP30" s="73"/>
      <c r="DQ30" s="73"/>
      <c r="DR30" s="39"/>
      <c r="DS30" s="39"/>
      <c r="DT30" s="39"/>
      <c r="DU30" s="8"/>
      <c r="DV30" s="73"/>
      <c r="DW30" s="73"/>
      <c r="DX30" s="73"/>
      <c r="DY30" s="73"/>
      <c r="DZ30" s="39"/>
      <c r="EA30" s="39"/>
      <c r="EB30" s="39"/>
      <c r="EC30" s="8"/>
      <c r="ED30" s="73"/>
      <c r="EE30" s="73"/>
      <c r="EF30" s="73"/>
      <c r="EG30" s="73"/>
      <c r="EH30" s="39"/>
      <c r="EI30" s="39"/>
      <c r="EJ30" s="39"/>
      <c r="EK30" s="8"/>
      <c r="EL30" s="73"/>
      <c r="EM30" s="73"/>
      <c r="EN30" s="73"/>
      <c r="EO30" s="73"/>
      <c r="EP30" s="39"/>
      <c r="EQ30" s="39"/>
      <c r="ER30" s="39"/>
      <c r="ES30" s="8"/>
      <c r="ET30" s="73"/>
      <c r="EU30" s="73"/>
      <c r="EV30" s="73"/>
      <c r="EW30" s="73"/>
      <c r="EX30" s="39"/>
      <c r="EY30" s="39"/>
      <c r="EZ30" s="39"/>
      <c r="FA30" s="8"/>
      <c r="FB30" s="73"/>
      <c r="FC30" s="73"/>
      <c r="FD30" s="73"/>
      <c r="FE30" s="73"/>
      <c r="FF30" s="39"/>
      <c r="FG30" s="39"/>
      <c r="FH30" s="39"/>
      <c r="FI30" s="8"/>
      <c r="FJ30" s="73"/>
      <c r="FK30" s="73"/>
      <c r="FL30" s="73"/>
      <c r="FM30" s="73"/>
      <c r="FN30" s="39"/>
      <c r="FO30" s="39"/>
      <c r="FP30" s="39"/>
      <c r="FQ30" s="8"/>
      <c r="FR30" s="73"/>
      <c r="FS30" s="73"/>
      <c r="FT30" s="73"/>
      <c r="FU30" s="73"/>
      <c r="FV30" s="39"/>
      <c r="FW30" s="39"/>
      <c r="FX30" s="39"/>
      <c r="FY30" s="8"/>
      <c r="FZ30" s="73"/>
      <c r="GA30" s="73"/>
      <c r="GB30" s="73"/>
      <c r="GC30" s="73"/>
      <c r="GD30" s="39"/>
      <c r="GE30" s="39"/>
      <c r="GF30" s="39"/>
      <c r="GG30" s="8"/>
      <c r="GH30" s="73"/>
      <c r="GI30" s="73"/>
      <c r="GJ30" s="73"/>
      <c r="GK30" s="73"/>
      <c r="GL30" s="39"/>
      <c r="GM30" s="39"/>
      <c r="GN30" s="39"/>
      <c r="GO30" s="8"/>
      <c r="GP30" s="73"/>
      <c r="GQ30" s="73"/>
      <c r="GR30" s="73"/>
      <c r="GS30" s="73"/>
      <c r="GT30" s="39"/>
      <c r="GU30" s="39"/>
      <c r="GV30" s="39"/>
      <c r="GW30" s="8"/>
      <c r="GX30" s="73"/>
      <c r="GY30" s="73"/>
      <c r="GZ30" s="73"/>
      <c r="HA30" s="73"/>
      <c r="HB30" s="39"/>
      <c r="HC30" s="39"/>
      <c r="HD30" s="39"/>
      <c r="HE30" s="8"/>
      <c r="HF30" s="73"/>
      <c r="HG30" s="73"/>
      <c r="HH30" s="73"/>
      <c r="HI30" s="73"/>
      <c r="HJ30" s="39"/>
      <c r="HK30" s="39"/>
      <c r="HL30" s="39"/>
      <c r="HM30" s="8"/>
      <c r="HN30" s="73"/>
      <c r="HO30" s="73"/>
      <c r="HP30" s="73"/>
      <c r="HQ30" s="73"/>
      <c r="HR30" s="39"/>
      <c r="HS30" s="39"/>
      <c r="HT30" s="39"/>
      <c r="HU30" s="8"/>
      <c r="HV30" s="73"/>
      <c r="HW30" s="73"/>
      <c r="HX30" s="73"/>
      <c r="HY30" s="73"/>
      <c r="HZ30" s="39"/>
      <c r="IA30" s="39"/>
      <c r="IB30" s="39"/>
      <c r="IC30" s="8"/>
      <c r="ID30" s="73"/>
      <c r="IE30" s="73"/>
      <c r="IF30" s="73"/>
      <c r="IG30" s="73"/>
      <c r="IH30" s="39"/>
      <c r="II30" s="39"/>
      <c r="IJ30" s="39"/>
      <c r="IK30" s="8"/>
      <c r="IL30" s="73"/>
      <c r="IM30" s="73"/>
      <c r="IN30" s="73"/>
      <c r="IO30" s="73"/>
      <c r="IP30" s="39"/>
      <c r="IQ30" s="39"/>
      <c r="IR30" s="39"/>
    </row>
    <row r="31" spans="1:252" ht="13.9" customHeight="1">
      <c r="A31" s="8" t="s">
        <v>284</v>
      </c>
      <c r="B31" s="8" t="s">
        <v>285</v>
      </c>
      <c r="C31" s="3"/>
      <c r="D31" s="39"/>
      <c r="E31" s="152">
        <f>ROUND(F31/0.55,0)</f>
        <v>178091</v>
      </c>
      <c r="F31" s="140">
        <v>97950</v>
      </c>
      <c r="G31" s="140">
        <f t="shared" si="0"/>
        <v>78360</v>
      </c>
      <c r="H31" s="163">
        <f t="shared" si="1"/>
        <v>11518920</v>
      </c>
      <c r="I31" s="157">
        <f t="shared" si="2"/>
        <v>16356866</v>
      </c>
      <c r="J31" s="254">
        <f t="shared" si="3"/>
        <v>0.29577463066580112</v>
      </c>
      <c r="K31" s="39"/>
      <c r="L31" s="39"/>
      <c r="M31" s="39"/>
      <c r="N31" s="8"/>
      <c r="O31" s="8"/>
      <c r="P31" s="8"/>
      <c r="Q31" s="8"/>
      <c r="R31" s="8"/>
      <c r="S31" s="39"/>
      <c r="T31" s="39"/>
      <c r="U31" s="8"/>
      <c r="V31" s="8"/>
      <c r="W31" s="8"/>
      <c r="X31" s="8"/>
      <c r="Y31" s="8"/>
      <c r="Z31" s="39"/>
      <c r="AA31" s="39"/>
      <c r="AB31" s="39"/>
      <c r="AC31" s="8"/>
      <c r="AD31" s="8"/>
      <c r="AE31" s="8"/>
      <c r="AF31" s="8"/>
      <c r="AG31" s="8"/>
      <c r="AH31" s="39"/>
      <c r="AI31" s="39"/>
      <c r="AJ31" s="39"/>
      <c r="AK31" s="8"/>
      <c r="AL31" s="8"/>
      <c r="AM31" s="8"/>
      <c r="AN31" s="8"/>
      <c r="AO31" s="8"/>
      <c r="AP31" s="39"/>
      <c r="AQ31" s="39"/>
      <c r="AR31" s="39"/>
      <c r="AS31" s="8"/>
      <c r="AT31" s="8"/>
      <c r="AU31" s="8"/>
      <c r="AV31" s="8"/>
      <c r="AW31" s="8"/>
      <c r="AX31" s="39"/>
      <c r="AY31" s="39"/>
      <c r="AZ31" s="39"/>
      <c r="BA31" s="8"/>
      <c r="BB31" s="8"/>
      <c r="BC31" s="8"/>
      <c r="BD31" s="8"/>
      <c r="BE31" s="8"/>
      <c r="BF31" s="39"/>
      <c r="BG31" s="39"/>
      <c r="BH31" s="39"/>
      <c r="BI31" s="8"/>
      <c r="BJ31" s="8"/>
      <c r="BK31" s="8"/>
      <c r="BL31" s="8"/>
      <c r="BM31" s="8"/>
      <c r="BN31" s="39"/>
      <c r="BO31" s="39"/>
      <c r="BP31" s="39"/>
      <c r="BQ31" s="8"/>
      <c r="BR31" s="8"/>
      <c r="BS31" s="8"/>
      <c r="BT31" s="8"/>
      <c r="BU31" s="8"/>
      <c r="BV31" s="39"/>
      <c r="BW31" s="39"/>
      <c r="BX31" s="39"/>
      <c r="BY31" s="8"/>
      <c r="BZ31" s="8"/>
      <c r="CA31" s="8"/>
      <c r="CB31" s="8"/>
      <c r="CC31" s="8"/>
      <c r="CD31" s="39"/>
      <c r="CE31" s="39"/>
      <c r="CF31" s="39"/>
      <c r="CG31" s="8"/>
      <c r="CH31" s="8"/>
      <c r="CI31" s="8"/>
      <c r="CJ31" s="8"/>
      <c r="CK31" s="8"/>
      <c r="CL31" s="39"/>
      <c r="CM31" s="39"/>
      <c r="CN31" s="39"/>
      <c r="CO31" s="8"/>
      <c r="CP31" s="8"/>
      <c r="CQ31" s="8"/>
      <c r="CR31" s="8"/>
      <c r="CS31" s="8"/>
      <c r="CT31" s="39"/>
      <c r="CU31" s="39"/>
      <c r="CV31" s="39"/>
      <c r="CW31" s="8"/>
      <c r="CX31" s="8"/>
      <c r="CY31" s="8"/>
      <c r="CZ31" s="8"/>
      <c r="DA31" s="8"/>
      <c r="DB31" s="39"/>
      <c r="DC31" s="39"/>
      <c r="DD31" s="39"/>
      <c r="DE31" s="8"/>
      <c r="DF31" s="8"/>
      <c r="DG31" s="8"/>
      <c r="DH31" s="8"/>
      <c r="DI31" s="8"/>
      <c r="DJ31" s="39"/>
      <c r="DK31" s="39"/>
      <c r="DL31" s="39"/>
      <c r="DM31" s="8"/>
      <c r="DN31" s="8"/>
      <c r="DO31" s="8"/>
      <c r="DP31" s="8"/>
      <c r="DQ31" s="8"/>
      <c r="DR31" s="39"/>
      <c r="DS31" s="39"/>
      <c r="DT31" s="39"/>
      <c r="DU31" s="8"/>
      <c r="DV31" s="8"/>
      <c r="DW31" s="8"/>
      <c r="DX31" s="8"/>
      <c r="DY31" s="8"/>
      <c r="DZ31" s="39"/>
      <c r="EA31" s="39"/>
      <c r="EB31" s="39"/>
      <c r="EC31" s="8"/>
      <c r="ED31" s="8"/>
      <c r="EE31" s="8"/>
      <c r="EF31" s="8"/>
      <c r="EG31" s="8"/>
      <c r="EH31" s="39"/>
      <c r="EI31" s="39"/>
      <c r="EJ31" s="39"/>
      <c r="EK31" s="8"/>
      <c r="EL31" s="8"/>
      <c r="EM31" s="8"/>
      <c r="EN31" s="8"/>
      <c r="EO31" s="8"/>
      <c r="EP31" s="39"/>
      <c r="EQ31" s="39"/>
      <c r="ER31" s="39"/>
      <c r="ES31" s="8"/>
      <c r="ET31" s="8"/>
      <c r="EU31" s="8"/>
      <c r="EV31" s="8"/>
      <c r="EW31" s="8"/>
      <c r="EX31" s="39"/>
      <c r="EY31" s="39"/>
      <c r="EZ31" s="39"/>
      <c r="FA31" s="8"/>
      <c r="FB31" s="8"/>
      <c r="FC31" s="8"/>
      <c r="FD31" s="8"/>
      <c r="FE31" s="8"/>
      <c r="FF31" s="39"/>
      <c r="FG31" s="39"/>
      <c r="FH31" s="39"/>
      <c r="FI31" s="8"/>
      <c r="FJ31" s="8"/>
      <c r="FK31" s="8"/>
      <c r="FL31" s="8"/>
      <c r="FM31" s="8"/>
      <c r="FN31" s="39"/>
      <c r="FO31" s="39"/>
      <c r="FP31" s="39"/>
      <c r="FQ31" s="8"/>
      <c r="FR31" s="8"/>
      <c r="FS31" s="8"/>
      <c r="FT31" s="8"/>
      <c r="FU31" s="8"/>
      <c r="FV31" s="39"/>
      <c r="FW31" s="39"/>
      <c r="FX31" s="39"/>
      <c r="FY31" s="8"/>
      <c r="FZ31" s="8"/>
      <c r="GA31" s="8"/>
      <c r="GB31" s="8"/>
      <c r="GC31" s="8"/>
      <c r="GD31" s="39"/>
      <c r="GE31" s="39"/>
      <c r="GF31" s="39"/>
      <c r="GG31" s="8"/>
      <c r="GH31" s="8"/>
      <c r="GI31" s="8"/>
      <c r="GJ31" s="8"/>
      <c r="GK31" s="8"/>
      <c r="GL31" s="39"/>
      <c r="GM31" s="39"/>
      <c r="GN31" s="39"/>
      <c r="GO31" s="8"/>
      <c r="GP31" s="8"/>
      <c r="GQ31" s="8"/>
      <c r="GR31" s="8"/>
      <c r="GS31" s="8"/>
      <c r="GT31" s="39"/>
      <c r="GU31" s="39"/>
      <c r="GV31" s="39"/>
      <c r="GW31" s="8"/>
      <c r="GX31" s="8"/>
      <c r="GY31" s="8"/>
      <c r="GZ31" s="8"/>
      <c r="HA31" s="8"/>
      <c r="HB31" s="39"/>
      <c r="HC31" s="39"/>
      <c r="HD31" s="39"/>
      <c r="HE31" s="8"/>
      <c r="HF31" s="8"/>
      <c r="HG31" s="8"/>
      <c r="HH31" s="8"/>
      <c r="HI31" s="8"/>
      <c r="HJ31" s="39"/>
      <c r="HK31" s="39"/>
      <c r="HL31" s="39"/>
      <c r="HM31" s="8"/>
      <c r="HN31" s="8"/>
      <c r="HO31" s="8"/>
      <c r="HP31" s="8"/>
      <c r="HQ31" s="8"/>
      <c r="HR31" s="39"/>
      <c r="HS31" s="39"/>
      <c r="HT31" s="39"/>
      <c r="HU31" s="8"/>
      <c r="HV31" s="8"/>
      <c r="HW31" s="8"/>
      <c r="HX31" s="8"/>
      <c r="HY31" s="8"/>
      <c r="HZ31" s="39"/>
      <c r="IA31" s="39"/>
      <c r="IB31" s="39"/>
      <c r="IC31" s="8"/>
      <c r="ID31" s="8"/>
      <c r="IE31" s="8"/>
      <c r="IF31" s="8"/>
      <c r="IG31" s="8"/>
      <c r="IH31" s="39"/>
      <c r="II31" s="39"/>
      <c r="IJ31" s="39"/>
      <c r="IK31" s="8"/>
      <c r="IL31" s="8"/>
      <c r="IM31" s="8"/>
      <c r="IN31" s="8"/>
      <c r="IO31" s="8"/>
      <c r="IP31" s="39"/>
      <c r="IQ31" s="39"/>
      <c r="IR31" s="39"/>
    </row>
    <row r="32" spans="1:252" ht="13.9" customHeight="1">
      <c r="B32" s="28" t="s">
        <v>277</v>
      </c>
      <c r="C32" s="62"/>
      <c r="D32" s="63"/>
      <c r="E32" s="195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  <c r="K32" s="14"/>
    </row>
    <row r="33" spans="1:252" ht="13.9" customHeight="1">
      <c r="B33" s="28" t="s">
        <v>278</v>
      </c>
      <c r="C33" s="62"/>
      <c r="D33" s="63"/>
      <c r="E33" s="195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14"/>
    </row>
    <row r="34" spans="1:252" ht="13.9" customHeight="1">
      <c r="B34" s="28" t="s">
        <v>286</v>
      </c>
      <c r="C34" s="29"/>
      <c r="D34" s="4"/>
      <c r="E34" s="195"/>
      <c r="F34" s="133"/>
      <c r="G34" s="133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14"/>
    </row>
    <row r="35" spans="1:252" ht="13.9" customHeight="1">
      <c r="A35" s="27"/>
      <c r="B35" s="28" t="s">
        <v>280</v>
      </c>
      <c r="C35" s="29"/>
      <c r="D35" s="4"/>
      <c r="E35" s="195"/>
      <c r="F35" s="133"/>
      <c r="G35" s="133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  <c r="K35" s="14"/>
    </row>
    <row r="36" spans="1:252" ht="13.9" customHeight="1">
      <c r="B36" s="28" t="s">
        <v>281</v>
      </c>
      <c r="C36" s="29"/>
      <c r="D36" s="29"/>
      <c r="E36" s="195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14"/>
    </row>
    <row r="37" spans="1:252" s="3" customFormat="1" ht="13.9" customHeight="1">
      <c r="A37" s="15"/>
      <c r="B37" s="38" t="s">
        <v>287</v>
      </c>
      <c r="C37" s="4"/>
      <c r="D37" s="4"/>
      <c r="E37" s="210"/>
      <c r="F37" s="142"/>
      <c r="G37" s="142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</row>
    <row r="38" spans="1:252" ht="13.9" customHeight="1">
      <c r="B38" s="28"/>
      <c r="C38" s="32"/>
      <c r="D38" s="32"/>
      <c r="E38" s="195"/>
      <c r="F38" s="140"/>
      <c r="G38" s="140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  <c r="K38" s="39"/>
      <c r="L38" s="39"/>
      <c r="M38" s="39"/>
      <c r="N38" s="8"/>
      <c r="O38" s="73"/>
      <c r="P38" s="73"/>
      <c r="Q38" s="73"/>
      <c r="R38" s="73"/>
      <c r="S38" s="39"/>
      <c r="T38" s="39"/>
      <c r="U38" s="8"/>
      <c r="V38" s="73"/>
      <c r="W38" s="73"/>
      <c r="X38" s="73"/>
      <c r="Y38" s="73"/>
      <c r="Z38" s="39"/>
      <c r="AA38" s="39"/>
      <c r="AB38" s="39"/>
      <c r="AC38" s="8"/>
      <c r="AD38" s="73"/>
      <c r="AE38" s="73"/>
      <c r="AF38" s="73"/>
      <c r="AG38" s="73"/>
      <c r="AH38" s="39"/>
      <c r="AI38" s="39"/>
      <c r="AJ38" s="39"/>
      <c r="AK38" s="8"/>
      <c r="AL38" s="73"/>
      <c r="AM38" s="73"/>
      <c r="AN38" s="73"/>
      <c r="AO38" s="73"/>
      <c r="AP38" s="39"/>
      <c r="AQ38" s="39"/>
      <c r="AR38" s="39"/>
      <c r="AS38" s="8"/>
      <c r="AT38" s="73"/>
      <c r="AU38" s="73"/>
      <c r="AV38" s="73"/>
      <c r="AW38" s="73"/>
      <c r="AX38" s="39"/>
      <c r="AY38" s="39"/>
      <c r="AZ38" s="39"/>
      <c r="BA38" s="8"/>
      <c r="BB38" s="73"/>
      <c r="BC38" s="73"/>
      <c r="BD38" s="73"/>
      <c r="BE38" s="73"/>
      <c r="BF38" s="39"/>
      <c r="BG38" s="39"/>
      <c r="BH38" s="39"/>
      <c r="BI38" s="8"/>
      <c r="BJ38" s="73"/>
      <c r="BK38" s="73"/>
      <c r="BL38" s="73"/>
      <c r="BM38" s="73"/>
      <c r="BN38" s="39"/>
      <c r="BO38" s="39"/>
      <c r="BP38" s="39"/>
      <c r="BQ38" s="8"/>
      <c r="BR38" s="73"/>
      <c r="BS38" s="73"/>
      <c r="BT38" s="73"/>
      <c r="BU38" s="73"/>
      <c r="BV38" s="39"/>
      <c r="BW38" s="39"/>
      <c r="BX38" s="39"/>
      <c r="BY38" s="8"/>
      <c r="BZ38" s="73"/>
      <c r="CA38" s="73"/>
      <c r="CB38" s="73"/>
      <c r="CC38" s="73"/>
      <c r="CD38" s="39"/>
      <c r="CE38" s="39"/>
      <c r="CF38" s="39"/>
      <c r="CG38" s="8"/>
      <c r="CH38" s="73"/>
      <c r="CI38" s="73"/>
      <c r="CJ38" s="73"/>
      <c r="CK38" s="73"/>
      <c r="CL38" s="39"/>
      <c r="CM38" s="39"/>
      <c r="CN38" s="39"/>
      <c r="CO38" s="8"/>
      <c r="CP38" s="73"/>
      <c r="CQ38" s="73"/>
      <c r="CR38" s="73"/>
      <c r="CS38" s="73"/>
      <c r="CT38" s="39"/>
      <c r="CU38" s="39"/>
      <c r="CV38" s="39"/>
      <c r="CW38" s="8"/>
      <c r="CX38" s="73"/>
      <c r="CY38" s="73"/>
      <c r="CZ38" s="73"/>
      <c r="DA38" s="73"/>
      <c r="DB38" s="39"/>
      <c r="DC38" s="39"/>
      <c r="DD38" s="39"/>
      <c r="DE38" s="8"/>
      <c r="DF38" s="73"/>
      <c r="DG38" s="73"/>
      <c r="DH38" s="73"/>
      <c r="DI38" s="73"/>
      <c r="DJ38" s="39"/>
      <c r="DK38" s="39"/>
      <c r="DL38" s="39"/>
      <c r="DM38" s="8"/>
      <c r="DN38" s="73"/>
      <c r="DO38" s="73"/>
      <c r="DP38" s="73"/>
      <c r="DQ38" s="73"/>
      <c r="DR38" s="39"/>
      <c r="DS38" s="39"/>
      <c r="DT38" s="39"/>
      <c r="DU38" s="8"/>
      <c r="DV38" s="73"/>
      <c r="DW38" s="73"/>
      <c r="DX38" s="73"/>
      <c r="DY38" s="73"/>
      <c r="DZ38" s="39"/>
      <c r="EA38" s="39"/>
      <c r="EB38" s="39"/>
      <c r="EC38" s="8"/>
      <c r="ED38" s="73"/>
      <c r="EE38" s="73"/>
      <c r="EF38" s="73"/>
      <c r="EG38" s="73"/>
      <c r="EH38" s="39"/>
      <c r="EI38" s="39"/>
      <c r="EJ38" s="39"/>
      <c r="EK38" s="8"/>
      <c r="EL38" s="73"/>
      <c r="EM38" s="73"/>
      <c r="EN38" s="73"/>
      <c r="EO38" s="73"/>
      <c r="EP38" s="39"/>
      <c r="EQ38" s="39"/>
      <c r="ER38" s="39"/>
      <c r="ES38" s="8"/>
      <c r="ET38" s="73"/>
      <c r="EU38" s="73"/>
      <c r="EV38" s="73"/>
      <c r="EW38" s="73"/>
      <c r="EX38" s="39"/>
      <c r="EY38" s="39"/>
      <c r="EZ38" s="39"/>
      <c r="FA38" s="8"/>
      <c r="FB38" s="73"/>
      <c r="FC38" s="73"/>
      <c r="FD38" s="73"/>
      <c r="FE38" s="73"/>
      <c r="FF38" s="39"/>
      <c r="FG38" s="39"/>
      <c r="FH38" s="39"/>
      <c r="FI38" s="8"/>
      <c r="FJ38" s="73"/>
      <c r="FK38" s="73"/>
      <c r="FL38" s="73"/>
      <c r="FM38" s="73"/>
      <c r="FN38" s="39"/>
      <c r="FO38" s="39"/>
      <c r="FP38" s="39"/>
      <c r="FQ38" s="8"/>
      <c r="FR38" s="73"/>
      <c r="FS38" s="73"/>
      <c r="FT38" s="73"/>
      <c r="FU38" s="73"/>
      <c r="FV38" s="39"/>
      <c r="FW38" s="39"/>
      <c r="FX38" s="39"/>
      <c r="FY38" s="8"/>
      <c r="FZ38" s="73"/>
      <c r="GA38" s="73"/>
      <c r="GB38" s="73"/>
      <c r="GC38" s="73"/>
      <c r="GD38" s="39"/>
      <c r="GE38" s="39"/>
      <c r="GF38" s="39"/>
      <c r="GG38" s="8"/>
      <c r="GH38" s="73"/>
      <c r="GI38" s="73"/>
      <c r="GJ38" s="73"/>
      <c r="GK38" s="73"/>
      <c r="GL38" s="39"/>
      <c r="GM38" s="39"/>
      <c r="GN38" s="39"/>
      <c r="GO38" s="8"/>
      <c r="GP38" s="73"/>
      <c r="GQ38" s="73"/>
      <c r="GR38" s="73"/>
      <c r="GS38" s="73"/>
      <c r="GT38" s="39"/>
      <c r="GU38" s="39"/>
      <c r="GV38" s="39"/>
      <c r="GW38" s="8"/>
      <c r="GX38" s="73"/>
      <c r="GY38" s="73"/>
      <c r="GZ38" s="73"/>
      <c r="HA38" s="73"/>
      <c r="HB38" s="39"/>
      <c r="HC38" s="39"/>
      <c r="HD38" s="39"/>
      <c r="HE38" s="8"/>
      <c r="HF38" s="73"/>
      <c r="HG38" s="73"/>
      <c r="HH38" s="73"/>
      <c r="HI38" s="73"/>
      <c r="HJ38" s="39"/>
      <c r="HK38" s="39"/>
      <c r="HL38" s="39"/>
      <c r="HM38" s="8"/>
      <c r="HN38" s="73"/>
      <c r="HO38" s="73"/>
      <c r="HP38" s="73"/>
      <c r="HQ38" s="73"/>
      <c r="HR38" s="39"/>
      <c r="HS38" s="39"/>
      <c r="HT38" s="39"/>
      <c r="HU38" s="8"/>
      <c r="HV38" s="73"/>
      <c r="HW38" s="73"/>
      <c r="HX38" s="73"/>
      <c r="HY38" s="73"/>
      <c r="HZ38" s="39"/>
      <c r="IA38" s="39"/>
      <c r="IB38" s="39"/>
      <c r="IC38" s="8"/>
      <c r="ID38" s="73"/>
      <c r="IE38" s="73"/>
      <c r="IF38" s="73"/>
      <c r="IG38" s="73"/>
      <c r="IH38" s="39"/>
      <c r="II38" s="39"/>
      <c r="IJ38" s="39"/>
      <c r="IK38" s="8"/>
      <c r="IL38" s="73"/>
      <c r="IM38" s="73"/>
      <c r="IN38" s="73"/>
      <c r="IO38" s="73"/>
      <c r="IP38" s="39"/>
      <c r="IQ38" s="39"/>
      <c r="IR38" s="39"/>
    </row>
    <row r="39" spans="1:252" ht="13.9" customHeight="1">
      <c r="A39" s="8" t="s">
        <v>288</v>
      </c>
      <c r="B39" s="8" t="s">
        <v>289</v>
      </c>
      <c r="C39" s="3"/>
      <c r="D39" s="39"/>
      <c r="E39" s="152">
        <f>ROUND(F39/0.55,0)</f>
        <v>175865</v>
      </c>
      <c r="F39" s="140">
        <v>96726</v>
      </c>
      <c r="G39" s="140">
        <f t="shared" si="0"/>
        <v>77380.800000000003</v>
      </c>
      <c r="H39" s="163">
        <f t="shared" si="1"/>
        <v>11374977.6</v>
      </c>
      <c r="I39" s="157">
        <f t="shared" si="2"/>
        <v>16152468</v>
      </c>
      <c r="J39" s="254">
        <f t="shared" si="3"/>
        <v>0.29577463951638849</v>
      </c>
      <c r="K39" s="39"/>
      <c r="L39" s="39"/>
      <c r="M39" s="39"/>
      <c r="N39" s="8"/>
      <c r="O39" s="8"/>
      <c r="P39" s="8"/>
      <c r="Q39" s="8"/>
      <c r="R39" s="8"/>
      <c r="S39" s="39"/>
      <c r="T39" s="39"/>
      <c r="U39" s="8"/>
      <c r="V39" s="8"/>
      <c r="W39" s="8"/>
      <c r="X39" s="8"/>
      <c r="Y39" s="8"/>
      <c r="Z39" s="39"/>
      <c r="AA39" s="39"/>
      <c r="AB39" s="39"/>
      <c r="AC39" s="8"/>
      <c r="AD39" s="8"/>
      <c r="AE39" s="8"/>
      <c r="AF39" s="8"/>
      <c r="AG39" s="8"/>
      <c r="AH39" s="39"/>
      <c r="AI39" s="39"/>
      <c r="AJ39" s="39"/>
      <c r="AK39" s="8"/>
      <c r="AL39" s="8"/>
      <c r="AM39" s="8"/>
      <c r="AN39" s="8"/>
      <c r="AO39" s="8"/>
      <c r="AP39" s="39"/>
      <c r="AQ39" s="39"/>
      <c r="AR39" s="39"/>
      <c r="AS39" s="8"/>
      <c r="AT39" s="8"/>
      <c r="AU39" s="8"/>
      <c r="AV39" s="8"/>
      <c r="AW39" s="8"/>
      <c r="AX39" s="39"/>
      <c r="AY39" s="39"/>
      <c r="AZ39" s="39"/>
      <c r="BA39" s="8"/>
      <c r="BB39" s="8"/>
      <c r="BC39" s="8"/>
      <c r="BD39" s="8"/>
      <c r="BE39" s="8"/>
      <c r="BF39" s="39"/>
      <c r="BG39" s="39"/>
      <c r="BH39" s="39"/>
      <c r="BI39" s="8"/>
      <c r="BJ39" s="8"/>
      <c r="BK39" s="8"/>
      <c r="BL39" s="8"/>
      <c r="BM39" s="8"/>
      <c r="BN39" s="39"/>
      <c r="BO39" s="39"/>
      <c r="BP39" s="39"/>
      <c r="BQ39" s="8"/>
      <c r="BR39" s="8"/>
      <c r="BS39" s="8"/>
      <c r="BT39" s="8"/>
      <c r="BU39" s="8"/>
      <c r="BV39" s="39"/>
      <c r="BW39" s="39"/>
      <c r="BX39" s="39"/>
      <c r="BY39" s="8"/>
      <c r="BZ39" s="8"/>
      <c r="CA39" s="8"/>
      <c r="CB39" s="8"/>
      <c r="CC39" s="8"/>
      <c r="CD39" s="39"/>
      <c r="CE39" s="39"/>
      <c r="CF39" s="39"/>
      <c r="CG39" s="8"/>
      <c r="CH39" s="8"/>
      <c r="CI39" s="8"/>
      <c r="CJ39" s="8"/>
      <c r="CK39" s="8"/>
      <c r="CL39" s="39"/>
      <c r="CM39" s="39"/>
      <c r="CN39" s="39"/>
      <c r="CO39" s="8"/>
      <c r="CP39" s="8"/>
      <c r="CQ39" s="8"/>
      <c r="CR39" s="8"/>
      <c r="CS39" s="8"/>
      <c r="CT39" s="39"/>
      <c r="CU39" s="39"/>
      <c r="CV39" s="39"/>
      <c r="CW39" s="8"/>
      <c r="CX39" s="8"/>
      <c r="CY39" s="8"/>
      <c r="CZ39" s="8"/>
      <c r="DA39" s="8"/>
      <c r="DB39" s="39"/>
      <c r="DC39" s="39"/>
      <c r="DD39" s="39"/>
      <c r="DE39" s="8"/>
      <c r="DF39" s="8"/>
      <c r="DG39" s="8"/>
      <c r="DH39" s="8"/>
      <c r="DI39" s="8"/>
      <c r="DJ39" s="39"/>
      <c r="DK39" s="39"/>
      <c r="DL39" s="39"/>
      <c r="DM39" s="8"/>
      <c r="DN39" s="8"/>
      <c r="DO39" s="8"/>
      <c r="DP39" s="8"/>
      <c r="DQ39" s="8"/>
      <c r="DR39" s="39"/>
      <c r="DS39" s="39"/>
      <c r="DT39" s="39"/>
      <c r="DU39" s="8"/>
      <c r="DV39" s="8"/>
      <c r="DW39" s="8"/>
      <c r="DX39" s="8"/>
      <c r="DY39" s="8"/>
      <c r="DZ39" s="39"/>
      <c r="EA39" s="39"/>
      <c r="EB39" s="39"/>
      <c r="EC39" s="8"/>
      <c r="ED39" s="8"/>
      <c r="EE39" s="8"/>
      <c r="EF39" s="8"/>
      <c r="EG39" s="8"/>
      <c r="EH39" s="39"/>
      <c r="EI39" s="39"/>
      <c r="EJ39" s="39"/>
      <c r="EK39" s="8"/>
      <c r="EL39" s="8"/>
      <c r="EM39" s="8"/>
      <c r="EN39" s="8"/>
      <c r="EO39" s="8"/>
      <c r="EP39" s="39"/>
      <c r="EQ39" s="39"/>
      <c r="ER39" s="39"/>
      <c r="ES39" s="8"/>
      <c r="ET39" s="8"/>
      <c r="EU39" s="8"/>
      <c r="EV39" s="8"/>
      <c r="EW39" s="8"/>
      <c r="EX39" s="39"/>
      <c r="EY39" s="39"/>
      <c r="EZ39" s="39"/>
      <c r="FA39" s="8"/>
      <c r="FB39" s="8"/>
      <c r="FC39" s="8"/>
      <c r="FD39" s="8"/>
      <c r="FE39" s="8"/>
      <c r="FF39" s="39"/>
      <c r="FG39" s="39"/>
      <c r="FH39" s="39"/>
      <c r="FI39" s="8"/>
      <c r="FJ39" s="8"/>
      <c r="FK39" s="8"/>
      <c r="FL39" s="8"/>
      <c r="FM39" s="8"/>
      <c r="FN39" s="39"/>
      <c r="FO39" s="39"/>
      <c r="FP39" s="39"/>
      <c r="FQ39" s="8"/>
      <c r="FR39" s="8"/>
      <c r="FS39" s="8"/>
      <c r="FT39" s="8"/>
      <c r="FU39" s="8"/>
      <c r="FV39" s="39"/>
      <c r="FW39" s="39"/>
      <c r="FX39" s="39"/>
      <c r="FY39" s="8"/>
      <c r="FZ39" s="8"/>
      <c r="GA39" s="8"/>
      <c r="GB39" s="8"/>
      <c r="GC39" s="8"/>
      <c r="GD39" s="39"/>
      <c r="GE39" s="39"/>
      <c r="GF39" s="39"/>
      <c r="GG39" s="8"/>
      <c r="GH39" s="8"/>
      <c r="GI39" s="8"/>
      <c r="GJ39" s="8"/>
      <c r="GK39" s="8"/>
      <c r="GL39" s="39"/>
      <c r="GM39" s="39"/>
      <c r="GN39" s="39"/>
      <c r="GO39" s="8"/>
      <c r="GP39" s="8"/>
      <c r="GQ39" s="8"/>
      <c r="GR39" s="8"/>
      <c r="GS39" s="8"/>
      <c r="GT39" s="39"/>
      <c r="GU39" s="39"/>
      <c r="GV39" s="39"/>
      <c r="GW39" s="8"/>
      <c r="GX39" s="8"/>
      <c r="GY39" s="8"/>
      <c r="GZ39" s="8"/>
      <c r="HA39" s="8"/>
      <c r="HB39" s="39"/>
      <c r="HC39" s="39"/>
      <c r="HD39" s="39"/>
      <c r="HE39" s="8"/>
      <c r="HF39" s="8"/>
      <c r="HG39" s="8"/>
      <c r="HH39" s="8"/>
      <c r="HI39" s="8"/>
      <c r="HJ39" s="39"/>
      <c r="HK39" s="39"/>
      <c r="HL39" s="39"/>
      <c r="HM39" s="8"/>
      <c r="HN39" s="8"/>
      <c r="HO39" s="8"/>
      <c r="HP39" s="8"/>
      <c r="HQ39" s="8"/>
      <c r="HR39" s="39"/>
      <c r="HS39" s="39"/>
      <c r="HT39" s="39"/>
      <c r="HU39" s="8"/>
      <c r="HV39" s="8"/>
      <c r="HW39" s="8"/>
      <c r="HX39" s="8"/>
      <c r="HY39" s="8"/>
      <c r="HZ39" s="39"/>
      <c r="IA39" s="39"/>
      <c r="IB39" s="39"/>
      <c r="IC39" s="8"/>
      <c r="ID39" s="8"/>
      <c r="IE39" s="8"/>
      <c r="IF39" s="8"/>
      <c r="IG39" s="8"/>
      <c r="IH39" s="39"/>
      <c r="II39" s="39"/>
      <c r="IJ39" s="39"/>
      <c r="IK39" s="8"/>
      <c r="IL39" s="8"/>
      <c r="IM39" s="8"/>
      <c r="IN39" s="8"/>
      <c r="IO39" s="8"/>
      <c r="IP39" s="39"/>
      <c r="IQ39" s="39"/>
      <c r="IR39" s="39"/>
    </row>
    <row r="40" spans="1:252" ht="13.9" customHeight="1">
      <c r="B40" s="28" t="s">
        <v>290</v>
      </c>
      <c r="C40" s="62"/>
      <c r="D40" s="63"/>
      <c r="E40" s="195"/>
      <c r="F40" s="140"/>
      <c r="G40" s="14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14"/>
    </row>
    <row r="41" spans="1:252" ht="13.9" customHeight="1">
      <c r="A41" s="27"/>
      <c r="B41" s="28" t="s">
        <v>278</v>
      </c>
      <c r="C41" s="62"/>
      <c r="D41" s="63"/>
      <c r="E41" s="195"/>
      <c r="F41" s="140"/>
      <c r="G41" s="140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  <c r="K41" s="14"/>
    </row>
    <row r="42" spans="1:252" ht="13.9" customHeight="1">
      <c r="A42" s="27"/>
      <c r="B42" s="28" t="s">
        <v>286</v>
      </c>
      <c r="C42" s="29"/>
      <c r="D42" s="4"/>
      <c r="E42" s="195"/>
      <c r="F42" s="133"/>
      <c r="G42" s="133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</row>
    <row r="43" spans="1:252" ht="13.9" customHeight="1">
      <c r="A43" s="27"/>
      <c r="B43" s="28" t="s">
        <v>280</v>
      </c>
      <c r="C43" s="29"/>
      <c r="D43" s="4"/>
      <c r="E43" s="195"/>
      <c r="F43" s="133"/>
      <c r="G43" s="133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252" ht="13.9" customHeight="1">
      <c r="B44" s="28" t="s">
        <v>281</v>
      </c>
      <c r="C44" s="64"/>
      <c r="D44" s="65"/>
      <c r="E44" s="195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14"/>
    </row>
    <row r="45" spans="1:252" s="3" customFormat="1" ht="13.9" customHeight="1">
      <c r="A45" s="15"/>
      <c r="B45" s="38" t="s">
        <v>287</v>
      </c>
      <c r="C45" s="4"/>
      <c r="D45" s="4"/>
      <c r="E45" s="210"/>
      <c r="F45" s="142"/>
      <c r="G45" s="142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</row>
    <row r="46" spans="1:252" ht="13.9" customHeight="1">
      <c r="B46" s="28"/>
      <c r="C46" s="32"/>
      <c r="D46" s="32"/>
      <c r="E46" s="195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39"/>
      <c r="L46" s="39"/>
      <c r="M46" s="39"/>
      <c r="N46" s="8"/>
      <c r="O46" s="73"/>
      <c r="P46" s="73"/>
      <c r="Q46" s="73"/>
      <c r="R46" s="73"/>
      <c r="S46" s="39"/>
      <c r="T46" s="39"/>
      <c r="U46" s="8"/>
      <c r="V46" s="73"/>
      <c r="W46" s="73"/>
      <c r="X46" s="73"/>
      <c r="Y46" s="73"/>
      <c r="Z46" s="39"/>
      <c r="AA46" s="39"/>
      <c r="AB46" s="39"/>
      <c r="AC46" s="8"/>
      <c r="AD46" s="73"/>
      <c r="AE46" s="73"/>
      <c r="AF46" s="73"/>
      <c r="AG46" s="73"/>
      <c r="AH46" s="39"/>
      <c r="AI46" s="39"/>
      <c r="AJ46" s="39"/>
      <c r="AK46" s="8"/>
      <c r="AL46" s="73"/>
      <c r="AM46" s="73"/>
      <c r="AN46" s="73"/>
      <c r="AO46" s="73"/>
      <c r="AP46" s="39"/>
      <c r="AQ46" s="39"/>
      <c r="AR46" s="39"/>
      <c r="AS46" s="8"/>
      <c r="AT46" s="73"/>
      <c r="AU46" s="73"/>
      <c r="AV46" s="73"/>
      <c r="AW46" s="73"/>
      <c r="AX46" s="39"/>
      <c r="AY46" s="39"/>
      <c r="AZ46" s="39"/>
      <c r="BA46" s="8"/>
      <c r="BB46" s="73"/>
      <c r="BC46" s="73"/>
      <c r="BD46" s="73"/>
      <c r="BE46" s="73"/>
      <c r="BF46" s="39"/>
      <c r="BG46" s="39"/>
      <c r="BH46" s="39"/>
      <c r="BI46" s="8"/>
      <c r="BJ46" s="73"/>
      <c r="BK46" s="73"/>
      <c r="BL46" s="73"/>
      <c r="BM46" s="73"/>
      <c r="BN46" s="39"/>
      <c r="BO46" s="39"/>
      <c r="BP46" s="39"/>
      <c r="BQ46" s="8"/>
      <c r="BR46" s="73"/>
      <c r="BS46" s="73"/>
      <c r="BT46" s="73"/>
      <c r="BU46" s="73"/>
      <c r="BV46" s="39"/>
      <c r="BW46" s="39"/>
      <c r="BX46" s="39"/>
      <c r="BY46" s="8"/>
      <c r="BZ46" s="73"/>
      <c r="CA46" s="73"/>
      <c r="CB46" s="73"/>
      <c r="CC46" s="73"/>
      <c r="CD46" s="39"/>
      <c r="CE46" s="39"/>
      <c r="CF46" s="39"/>
      <c r="CG46" s="8"/>
      <c r="CH46" s="73"/>
      <c r="CI46" s="73"/>
      <c r="CJ46" s="73"/>
      <c r="CK46" s="73"/>
      <c r="CL46" s="39"/>
      <c r="CM46" s="39"/>
      <c r="CN46" s="39"/>
      <c r="CO46" s="8"/>
      <c r="CP46" s="73"/>
      <c r="CQ46" s="73"/>
      <c r="CR46" s="73"/>
      <c r="CS46" s="73"/>
      <c r="CT46" s="39"/>
      <c r="CU46" s="39"/>
      <c r="CV46" s="39"/>
      <c r="CW46" s="8"/>
      <c r="CX46" s="73"/>
      <c r="CY46" s="73"/>
      <c r="CZ46" s="73"/>
      <c r="DA46" s="73"/>
      <c r="DB46" s="39"/>
      <c r="DC46" s="39"/>
      <c r="DD46" s="39"/>
      <c r="DE46" s="8"/>
      <c r="DF46" s="73"/>
      <c r="DG46" s="73"/>
      <c r="DH46" s="73"/>
      <c r="DI46" s="73"/>
      <c r="DJ46" s="39"/>
      <c r="DK46" s="39"/>
      <c r="DL46" s="39"/>
      <c r="DM46" s="8"/>
      <c r="DN46" s="73"/>
      <c r="DO46" s="73"/>
      <c r="DP46" s="73"/>
      <c r="DQ46" s="73"/>
      <c r="DR46" s="39"/>
      <c r="DS46" s="39"/>
      <c r="DT46" s="39"/>
      <c r="DU46" s="8"/>
      <c r="DV46" s="73"/>
      <c r="DW46" s="73"/>
      <c r="DX46" s="73"/>
      <c r="DY46" s="73"/>
      <c r="DZ46" s="39"/>
      <c r="EA46" s="39"/>
      <c r="EB46" s="39"/>
      <c r="EC46" s="8"/>
      <c r="ED46" s="73"/>
      <c r="EE46" s="73"/>
      <c r="EF46" s="73"/>
      <c r="EG46" s="73"/>
      <c r="EH46" s="39"/>
      <c r="EI46" s="39"/>
      <c r="EJ46" s="39"/>
      <c r="EK46" s="8"/>
      <c r="EL46" s="73"/>
      <c r="EM46" s="73"/>
      <c r="EN46" s="73"/>
      <c r="EO46" s="73"/>
      <c r="EP46" s="39"/>
      <c r="EQ46" s="39"/>
      <c r="ER46" s="39"/>
      <c r="ES46" s="8"/>
      <c r="ET46" s="73"/>
      <c r="EU46" s="73"/>
      <c r="EV46" s="73"/>
      <c r="EW46" s="73"/>
      <c r="EX46" s="39"/>
      <c r="EY46" s="39"/>
      <c r="EZ46" s="39"/>
      <c r="FA46" s="8"/>
      <c r="FB46" s="73"/>
      <c r="FC46" s="73"/>
      <c r="FD46" s="73"/>
      <c r="FE46" s="73"/>
      <c r="FF46" s="39"/>
      <c r="FG46" s="39"/>
      <c r="FH46" s="39"/>
      <c r="FI46" s="8"/>
      <c r="FJ46" s="73"/>
      <c r="FK46" s="73"/>
      <c r="FL46" s="73"/>
      <c r="FM46" s="73"/>
      <c r="FN46" s="39"/>
      <c r="FO46" s="39"/>
      <c r="FP46" s="39"/>
      <c r="FQ46" s="8"/>
      <c r="FR46" s="73"/>
      <c r="FS46" s="73"/>
      <c r="FT46" s="73"/>
      <c r="FU46" s="73"/>
      <c r="FV46" s="39"/>
      <c r="FW46" s="39"/>
      <c r="FX46" s="39"/>
      <c r="FY46" s="8"/>
      <c r="FZ46" s="73"/>
      <c r="GA46" s="73"/>
      <c r="GB46" s="73"/>
      <c r="GC46" s="73"/>
      <c r="GD46" s="39"/>
      <c r="GE46" s="39"/>
      <c r="GF46" s="39"/>
      <c r="GG46" s="8"/>
      <c r="GH46" s="73"/>
      <c r="GI46" s="73"/>
      <c r="GJ46" s="73"/>
      <c r="GK46" s="73"/>
      <c r="GL46" s="39"/>
      <c r="GM46" s="39"/>
      <c r="GN46" s="39"/>
      <c r="GO46" s="8"/>
      <c r="GP46" s="73"/>
      <c r="GQ46" s="73"/>
      <c r="GR46" s="73"/>
      <c r="GS46" s="73"/>
      <c r="GT46" s="39"/>
      <c r="GU46" s="39"/>
      <c r="GV46" s="39"/>
      <c r="GW46" s="8"/>
      <c r="GX46" s="73"/>
      <c r="GY46" s="73"/>
      <c r="GZ46" s="73"/>
      <c r="HA46" s="73"/>
      <c r="HB46" s="39"/>
      <c r="HC46" s="39"/>
      <c r="HD46" s="39"/>
      <c r="HE46" s="8"/>
      <c r="HF46" s="73"/>
      <c r="HG46" s="73"/>
      <c r="HH46" s="73"/>
      <c r="HI46" s="73"/>
      <c r="HJ46" s="39"/>
      <c r="HK46" s="39"/>
      <c r="HL46" s="39"/>
      <c r="HM46" s="8"/>
      <c r="HN46" s="73"/>
      <c r="HO46" s="73"/>
      <c r="HP46" s="73"/>
      <c r="HQ46" s="73"/>
      <c r="HR46" s="39"/>
      <c r="HS46" s="39"/>
      <c r="HT46" s="39"/>
      <c r="HU46" s="8"/>
      <c r="HV46" s="73"/>
      <c r="HW46" s="73"/>
      <c r="HX46" s="73"/>
      <c r="HY46" s="73"/>
      <c r="HZ46" s="39"/>
      <c r="IA46" s="39"/>
      <c r="IB46" s="39"/>
      <c r="IC46" s="8"/>
      <c r="ID46" s="73"/>
      <c r="IE46" s="73"/>
      <c r="IF46" s="73"/>
      <c r="IG46" s="73"/>
      <c r="IH46" s="39"/>
      <c r="II46" s="39"/>
      <c r="IJ46" s="39"/>
      <c r="IK46" s="8"/>
      <c r="IL46" s="73"/>
      <c r="IM46" s="73"/>
      <c r="IN46" s="73"/>
      <c r="IO46" s="73"/>
      <c r="IP46" s="39"/>
      <c r="IQ46" s="39"/>
      <c r="IR46" s="39"/>
    </row>
    <row r="47" spans="1:252" ht="13.9" customHeight="1">
      <c r="A47" s="8" t="s">
        <v>291</v>
      </c>
      <c r="B47" s="8" t="s">
        <v>292</v>
      </c>
      <c r="C47" s="3"/>
      <c r="D47" s="39"/>
      <c r="E47" s="152">
        <f>ROUND(F47/0.55,0)</f>
        <v>175440</v>
      </c>
      <c r="F47" s="200">
        <v>96492</v>
      </c>
      <c r="G47" s="200">
        <f t="shared" si="0"/>
        <v>77193.600000000006</v>
      </c>
      <c r="H47" s="163">
        <f t="shared" si="1"/>
        <v>11347459.200000001</v>
      </c>
      <c r="I47" s="157">
        <f t="shared" si="2"/>
        <v>16113392</v>
      </c>
      <c r="J47" s="254">
        <f t="shared" si="3"/>
        <v>0.29577464509024537</v>
      </c>
      <c r="K47" s="39"/>
      <c r="L47" s="39"/>
      <c r="M47" s="39"/>
      <c r="N47" s="8"/>
      <c r="O47" s="8"/>
      <c r="P47" s="8"/>
      <c r="Q47" s="8"/>
      <c r="R47" s="8"/>
      <c r="S47" s="39"/>
      <c r="T47" s="39"/>
      <c r="U47" s="8"/>
      <c r="V47" s="8"/>
      <c r="W47" s="8"/>
      <c r="X47" s="8"/>
      <c r="Y47" s="8"/>
      <c r="Z47" s="39"/>
      <c r="AA47" s="39"/>
      <c r="AB47" s="39"/>
      <c r="AC47" s="8"/>
      <c r="AD47" s="8"/>
      <c r="AE47" s="8"/>
      <c r="AF47" s="8"/>
      <c r="AG47" s="8"/>
      <c r="AH47" s="39"/>
      <c r="AI47" s="39"/>
      <c r="AJ47" s="39"/>
      <c r="AK47" s="8"/>
      <c r="AL47" s="8"/>
      <c r="AM47" s="8"/>
      <c r="AN47" s="8"/>
      <c r="AO47" s="8"/>
      <c r="AP47" s="39"/>
      <c r="AQ47" s="39"/>
      <c r="AR47" s="39"/>
      <c r="AS47" s="8"/>
      <c r="AT47" s="8"/>
      <c r="AU47" s="8"/>
      <c r="AV47" s="8"/>
      <c r="AW47" s="8"/>
      <c r="AX47" s="39"/>
      <c r="AY47" s="39"/>
      <c r="AZ47" s="39"/>
      <c r="BA47" s="8"/>
      <c r="BB47" s="8"/>
      <c r="BC47" s="8"/>
      <c r="BD47" s="8"/>
      <c r="BE47" s="8"/>
      <c r="BF47" s="39"/>
      <c r="BG47" s="39"/>
      <c r="BH47" s="39"/>
      <c r="BI47" s="8"/>
      <c r="BJ47" s="8"/>
      <c r="BK47" s="8"/>
      <c r="BL47" s="8"/>
      <c r="BM47" s="8"/>
      <c r="BN47" s="39"/>
      <c r="BO47" s="39"/>
      <c r="BP47" s="39"/>
      <c r="BQ47" s="8"/>
      <c r="BR47" s="8"/>
      <c r="BS47" s="8"/>
      <c r="BT47" s="8"/>
      <c r="BU47" s="8"/>
      <c r="BV47" s="39"/>
      <c r="BW47" s="39"/>
      <c r="BX47" s="39"/>
      <c r="BY47" s="8"/>
      <c r="BZ47" s="8"/>
      <c r="CA47" s="8"/>
      <c r="CB47" s="8"/>
      <c r="CC47" s="8"/>
      <c r="CD47" s="39"/>
      <c r="CE47" s="39"/>
      <c r="CF47" s="39"/>
      <c r="CG47" s="8"/>
      <c r="CH47" s="8"/>
      <c r="CI47" s="8"/>
      <c r="CJ47" s="8"/>
      <c r="CK47" s="8"/>
      <c r="CL47" s="39"/>
      <c r="CM47" s="39"/>
      <c r="CN47" s="39"/>
      <c r="CO47" s="8"/>
      <c r="CP47" s="8"/>
      <c r="CQ47" s="8"/>
      <c r="CR47" s="8"/>
      <c r="CS47" s="8"/>
      <c r="CT47" s="39"/>
      <c r="CU47" s="39"/>
      <c r="CV47" s="39"/>
      <c r="CW47" s="8"/>
      <c r="CX47" s="8"/>
      <c r="CY47" s="8"/>
      <c r="CZ47" s="8"/>
      <c r="DA47" s="8"/>
      <c r="DB47" s="39"/>
      <c r="DC47" s="39"/>
      <c r="DD47" s="39"/>
      <c r="DE47" s="8"/>
      <c r="DF47" s="8"/>
      <c r="DG47" s="8"/>
      <c r="DH47" s="8"/>
      <c r="DI47" s="8"/>
      <c r="DJ47" s="39"/>
      <c r="DK47" s="39"/>
      <c r="DL47" s="39"/>
      <c r="DM47" s="8"/>
      <c r="DN47" s="8"/>
      <c r="DO47" s="8"/>
      <c r="DP47" s="8"/>
      <c r="DQ47" s="8"/>
      <c r="DR47" s="39"/>
      <c r="DS47" s="39"/>
      <c r="DT47" s="39"/>
      <c r="DU47" s="8"/>
      <c r="DV47" s="8"/>
      <c r="DW47" s="8"/>
      <c r="DX47" s="8"/>
      <c r="DY47" s="8"/>
      <c r="DZ47" s="39"/>
      <c r="EA47" s="39"/>
      <c r="EB47" s="39"/>
      <c r="EC47" s="8"/>
      <c r="ED47" s="8"/>
      <c r="EE47" s="8"/>
      <c r="EF47" s="8"/>
      <c r="EG47" s="8"/>
      <c r="EH47" s="39"/>
      <c r="EI47" s="39"/>
      <c r="EJ47" s="39"/>
      <c r="EK47" s="8"/>
      <c r="EL47" s="8"/>
      <c r="EM47" s="8"/>
      <c r="EN47" s="8"/>
      <c r="EO47" s="8"/>
      <c r="EP47" s="39"/>
      <c r="EQ47" s="39"/>
      <c r="ER47" s="39"/>
      <c r="ES47" s="8"/>
      <c r="ET47" s="8"/>
      <c r="EU47" s="8"/>
      <c r="EV47" s="8"/>
      <c r="EW47" s="8"/>
      <c r="EX47" s="39"/>
      <c r="EY47" s="39"/>
      <c r="EZ47" s="39"/>
      <c r="FA47" s="8"/>
      <c r="FB47" s="8"/>
      <c r="FC47" s="8"/>
      <c r="FD47" s="8"/>
      <c r="FE47" s="8"/>
      <c r="FF47" s="39"/>
      <c r="FG47" s="39"/>
      <c r="FH47" s="39"/>
      <c r="FI47" s="8"/>
      <c r="FJ47" s="8"/>
      <c r="FK47" s="8"/>
      <c r="FL47" s="8"/>
      <c r="FM47" s="8"/>
      <c r="FN47" s="39"/>
      <c r="FO47" s="39"/>
      <c r="FP47" s="39"/>
      <c r="FQ47" s="8"/>
      <c r="FR47" s="8"/>
      <c r="FS47" s="8"/>
      <c r="FT47" s="8"/>
      <c r="FU47" s="8"/>
      <c r="FV47" s="39"/>
      <c r="FW47" s="39"/>
      <c r="FX47" s="39"/>
      <c r="FY47" s="8"/>
      <c r="FZ47" s="8"/>
      <c r="GA47" s="8"/>
      <c r="GB47" s="8"/>
      <c r="GC47" s="8"/>
      <c r="GD47" s="39"/>
      <c r="GE47" s="39"/>
      <c r="GF47" s="39"/>
      <c r="GG47" s="8"/>
      <c r="GH47" s="8"/>
      <c r="GI47" s="8"/>
      <c r="GJ47" s="8"/>
      <c r="GK47" s="8"/>
      <c r="GL47" s="39"/>
      <c r="GM47" s="39"/>
      <c r="GN47" s="39"/>
      <c r="GO47" s="8"/>
      <c r="GP47" s="8"/>
      <c r="GQ47" s="8"/>
      <c r="GR47" s="8"/>
      <c r="GS47" s="8"/>
      <c r="GT47" s="39"/>
      <c r="GU47" s="39"/>
      <c r="GV47" s="39"/>
      <c r="GW47" s="8"/>
      <c r="GX47" s="8"/>
      <c r="GY47" s="8"/>
      <c r="GZ47" s="8"/>
      <c r="HA47" s="8"/>
      <c r="HB47" s="39"/>
      <c r="HC47" s="39"/>
      <c r="HD47" s="39"/>
      <c r="HE47" s="8"/>
      <c r="HF47" s="8"/>
      <c r="HG47" s="8"/>
      <c r="HH47" s="8"/>
      <c r="HI47" s="8"/>
      <c r="HJ47" s="39"/>
      <c r="HK47" s="39"/>
      <c r="HL47" s="39"/>
      <c r="HM47" s="8"/>
      <c r="HN47" s="8"/>
      <c r="HO47" s="8"/>
      <c r="HP47" s="8"/>
      <c r="HQ47" s="8"/>
      <c r="HR47" s="39"/>
      <c r="HS47" s="39"/>
      <c r="HT47" s="39"/>
      <c r="HU47" s="8"/>
      <c r="HV47" s="8"/>
      <c r="HW47" s="8"/>
      <c r="HX47" s="8"/>
      <c r="HY47" s="8"/>
      <c r="HZ47" s="39"/>
      <c r="IA47" s="39"/>
      <c r="IB47" s="39"/>
      <c r="IC47" s="8"/>
      <c r="ID47" s="8"/>
      <c r="IE47" s="8"/>
      <c r="IF47" s="8"/>
      <c r="IG47" s="8"/>
      <c r="IH47" s="39"/>
      <c r="II47" s="39"/>
      <c r="IJ47" s="39"/>
      <c r="IK47" s="8"/>
      <c r="IL47" s="8"/>
      <c r="IM47" s="8"/>
      <c r="IN47" s="8"/>
      <c r="IO47" s="8"/>
      <c r="IP47" s="39"/>
      <c r="IQ47" s="39"/>
      <c r="IR47" s="39"/>
    </row>
    <row r="48" spans="1:252" ht="13.9" customHeight="1">
      <c r="B48" s="28" t="s">
        <v>293</v>
      </c>
      <c r="C48" s="62"/>
      <c r="D48" s="63"/>
      <c r="E48" s="195"/>
      <c r="F48" s="140"/>
      <c r="G48" s="140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  <c r="K48" s="14"/>
    </row>
    <row r="49" spans="1:252" ht="13.9" customHeight="1">
      <c r="A49" s="27"/>
      <c r="B49" s="28" t="s">
        <v>278</v>
      </c>
      <c r="C49" s="62"/>
      <c r="D49" s="63"/>
      <c r="E49" s="152"/>
      <c r="F49" s="140"/>
      <c r="G49" s="140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K49" s="14"/>
    </row>
    <row r="50" spans="1:252" ht="13.9" customHeight="1">
      <c r="A50" s="27"/>
      <c r="B50" s="28" t="s">
        <v>286</v>
      </c>
      <c r="C50" s="29"/>
      <c r="D50" s="4"/>
      <c r="E50" s="152"/>
      <c r="F50" s="133"/>
      <c r="G50" s="133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K50" s="14"/>
    </row>
    <row r="51" spans="1:252" ht="13.9" customHeight="1">
      <c r="A51" s="27"/>
      <c r="B51" s="28" t="s">
        <v>280</v>
      </c>
      <c r="C51" s="29"/>
      <c r="D51" s="4"/>
      <c r="E51" s="195"/>
      <c r="F51" s="133"/>
      <c r="G51" s="133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K51" s="14"/>
    </row>
    <row r="52" spans="1:252" ht="13.9" customHeight="1">
      <c r="B52" s="28" t="s">
        <v>281</v>
      </c>
      <c r="C52" s="64"/>
      <c r="D52" s="65"/>
      <c r="E52" s="152"/>
      <c r="F52" s="140"/>
      <c r="G52" s="140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  <c r="K52" s="14"/>
    </row>
    <row r="53" spans="1:252" s="3" customFormat="1" ht="13.9" customHeight="1">
      <c r="A53" s="15"/>
      <c r="B53" s="38" t="s">
        <v>287</v>
      </c>
      <c r="C53" s="4"/>
      <c r="D53" s="4"/>
      <c r="E53" s="150"/>
      <c r="F53" s="142"/>
      <c r="G53" s="142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</row>
    <row r="54" spans="1:252" s="3" customFormat="1" ht="13.9" customHeight="1">
      <c r="A54" s="15"/>
      <c r="B54" s="38"/>
      <c r="C54" s="4"/>
      <c r="D54" s="4"/>
      <c r="E54" s="150"/>
      <c r="F54" s="142"/>
      <c r="G54" s="142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</row>
    <row r="55" spans="1:252" s="3" customFormat="1" ht="13.9" customHeight="1">
      <c r="A55" s="15"/>
      <c r="B55" s="28"/>
      <c r="C55" s="4"/>
      <c r="D55" s="4"/>
      <c r="E55" s="150"/>
      <c r="F55" s="142"/>
      <c r="G55" s="142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</row>
    <row r="56" spans="1:252" ht="13.9" customHeight="1">
      <c r="A56" s="58" t="s">
        <v>294</v>
      </c>
      <c r="B56" s="58"/>
      <c r="C56" s="22"/>
      <c r="D56" s="22"/>
      <c r="E56" s="174"/>
      <c r="F56" s="209"/>
      <c r="G56" s="209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  <c r="K56" s="14"/>
    </row>
    <row r="57" spans="1:252" ht="13.9" customHeight="1">
      <c r="B57" s="40"/>
      <c r="C57" s="32"/>
      <c r="D57" s="32"/>
      <c r="E57" s="152"/>
      <c r="F57" s="140"/>
      <c r="G57" s="140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  <c r="K57" s="32"/>
      <c r="L57" s="32"/>
      <c r="M57" s="32"/>
      <c r="N57" s="8"/>
      <c r="O57" s="40"/>
      <c r="P57" s="40"/>
      <c r="Q57" s="40"/>
      <c r="R57" s="40"/>
      <c r="S57" s="32"/>
      <c r="T57" s="32"/>
      <c r="U57" s="8"/>
      <c r="V57" s="40"/>
      <c r="W57" s="40"/>
      <c r="X57" s="40"/>
      <c r="Y57" s="40"/>
      <c r="Z57" s="32"/>
      <c r="AA57" s="32"/>
      <c r="AB57" s="32"/>
      <c r="AC57" s="8"/>
      <c r="AD57" s="40"/>
      <c r="AE57" s="40"/>
      <c r="AF57" s="40"/>
      <c r="AG57" s="40"/>
      <c r="AH57" s="32"/>
      <c r="AI57" s="32"/>
      <c r="AJ57" s="32"/>
      <c r="AK57" s="8"/>
      <c r="AL57" s="40"/>
      <c r="AM57" s="40"/>
      <c r="AN57" s="40"/>
      <c r="AO57" s="40"/>
      <c r="AP57" s="32"/>
      <c r="AQ57" s="32"/>
      <c r="AR57" s="32"/>
      <c r="AS57" s="8"/>
      <c r="AT57" s="40"/>
      <c r="AU57" s="40"/>
      <c r="AV57" s="40"/>
      <c r="AW57" s="40"/>
      <c r="AX57" s="32"/>
      <c r="AY57" s="32"/>
      <c r="AZ57" s="32"/>
      <c r="BA57" s="8"/>
      <c r="BB57" s="40"/>
      <c r="BC57" s="40"/>
      <c r="BD57" s="40"/>
      <c r="BE57" s="40"/>
      <c r="BF57" s="32"/>
      <c r="BG57" s="32"/>
      <c r="BH57" s="32"/>
      <c r="BI57" s="8"/>
      <c r="BJ57" s="40"/>
      <c r="BK57" s="40"/>
      <c r="BL57" s="40"/>
      <c r="BM57" s="40"/>
      <c r="BN57" s="32"/>
      <c r="BO57" s="32"/>
      <c r="BP57" s="32"/>
      <c r="BQ57" s="8"/>
      <c r="BR57" s="40"/>
      <c r="BS57" s="40"/>
      <c r="BT57" s="40"/>
      <c r="BU57" s="40"/>
      <c r="BV57" s="32"/>
      <c r="BW57" s="32"/>
      <c r="BX57" s="32"/>
      <c r="BY57" s="8"/>
      <c r="BZ57" s="40"/>
      <c r="CA57" s="40"/>
      <c r="CB57" s="40"/>
      <c r="CC57" s="40"/>
      <c r="CD57" s="32"/>
      <c r="CE57" s="32"/>
      <c r="CF57" s="32"/>
      <c r="CG57" s="8"/>
      <c r="CH57" s="40"/>
      <c r="CI57" s="40"/>
      <c r="CJ57" s="40"/>
      <c r="CK57" s="40"/>
      <c r="CL57" s="32"/>
      <c r="CM57" s="32"/>
      <c r="CN57" s="32"/>
      <c r="CO57" s="8"/>
      <c r="CP57" s="40"/>
      <c r="CQ57" s="40"/>
      <c r="CR57" s="40"/>
      <c r="CS57" s="40"/>
      <c r="CT57" s="32"/>
      <c r="CU57" s="32"/>
      <c r="CV57" s="32"/>
      <c r="CW57" s="8"/>
      <c r="CX57" s="40"/>
      <c r="CY57" s="40"/>
      <c r="CZ57" s="40"/>
      <c r="DA57" s="40"/>
      <c r="DB57" s="32"/>
      <c r="DC57" s="32"/>
      <c r="DD57" s="32"/>
      <c r="DE57" s="8"/>
      <c r="DF57" s="40"/>
      <c r="DG57" s="40"/>
      <c r="DH57" s="40"/>
      <c r="DI57" s="40"/>
      <c r="DJ57" s="32"/>
      <c r="DK57" s="32"/>
      <c r="DL57" s="32"/>
      <c r="DM57" s="8"/>
      <c r="DN57" s="40"/>
      <c r="DO57" s="40"/>
      <c r="DP57" s="40"/>
      <c r="DQ57" s="40"/>
      <c r="DR57" s="32"/>
      <c r="DS57" s="32"/>
      <c r="DT57" s="32"/>
      <c r="DU57" s="8"/>
      <c r="DV57" s="40"/>
      <c r="DW57" s="40"/>
      <c r="DX57" s="40"/>
      <c r="DY57" s="40"/>
      <c r="DZ57" s="32"/>
      <c r="EA57" s="32"/>
      <c r="EB57" s="32"/>
      <c r="EC57" s="8"/>
      <c r="ED57" s="40"/>
      <c r="EE57" s="40"/>
      <c r="EF57" s="40"/>
      <c r="EG57" s="40"/>
      <c r="EH57" s="32"/>
      <c r="EI57" s="32"/>
      <c r="EJ57" s="32"/>
      <c r="EK57" s="8"/>
      <c r="EL57" s="40"/>
      <c r="EM57" s="40"/>
      <c r="EN57" s="40"/>
      <c r="EO57" s="40"/>
      <c r="EP57" s="32"/>
      <c r="EQ57" s="32"/>
      <c r="ER57" s="32"/>
      <c r="ES57" s="8"/>
      <c r="ET57" s="40"/>
      <c r="EU57" s="40"/>
      <c r="EV57" s="40"/>
      <c r="EW57" s="40"/>
      <c r="EX57" s="32"/>
      <c r="EY57" s="32"/>
      <c r="EZ57" s="32"/>
      <c r="FA57" s="8"/>
      <c r="FB57" s="40"/>
      <c r="FC57" s="40"/>
      <c r="FD57" s="40"/>
      <c r="FE57" s="40"/>
      <c r="FF57" s="32"/>
      <c r="FG57" s="32"/>
      <c r="FH57" s="32"/>
      <c r="FI57" s="8"/>
      <c r="FJ57" s="40"/>
      <c r="FK57" s="40"/>
      <c r="FL57" s="40"/>
      <c r="FM57" s="40"/>
      <c r="FN57" s="32"/>
      <c r="FO57" s="32"/>
      <c r="FP57" s="32"/>
      <c r="FQ57" s="8"/>
      <c r="FR57" s="40"/>
      <c r="FS57" s="40"/>
      <c r="FT57" s="40"/>
      <c r="FU57" s="40"/>
      <c r="FV57" s="32"/>
      <c r="FW57" s="32"/>
      <c r="FX57" s="32"/>
      <c r="FY57" s="8"/>
      <c r="FZ57" s="40"/>
      <c r="GA57" s="40"/>
      <c r="GB57" s="40"/>
      <c r="GC57" s="40"/>
      <c r="GD57" s="32"/>
      <c r="GE57" s="32"/>
      <c r="GF57" s="32"/>
      <c r="GG57" s="8"/>
      <c r="GH57" s="40"/>
      <c r="GI57" s="40"/>
      <c r="GJ57" s="40"/>
      <c r="GK57" s="40"/>
      <c r="GL57" s="32"/>
      <c r="GM57" s="32"/>
      <c r="GN57" s="32"/>
      <c r="GO57" s="8"/>
      <c r="GP57" s="40"/>
      <c r="GQ57" s="40"/>
      <c r="GR57" s="40"/>
      <c r="GS57" s="40"/>
      <c r="GT57" s="32"/>
      <c r="GU57" s="32"/>
      <c r="GV57" s="32"/>
      <c r="GW57" s="8"/>
      <c r="GX57" s="40"/>
      <c r="GY57" s="40"/>
      <c r="GZ57" s="40"/>
      <c r="HA57" s="40"/>
      <c r="HB57" s="32"/>
      <c r="HC57" s="32"/>
      <c r="HD57" s="32"/>
      <c r="HE57" s="8"/>
      <c r="HF57" s="40"/>
      <c r="HG57" s="40"/>
      <c r="HH57" s="40"/>
      <c r="HI57" s="40"/>
      <c r="HJ57" s="32"/>
      <c r="HK57" s="32"/>
      <c r="HL57" s="32"/>
      <c r="HM57" s="8"/>
      <c r="HN57" s="40"/>
      <c r="HO57" s="40"/>
      <c r="HP57" s="40"/>
      <c r="HQ57" s="40"/>
      <c r="HR57" s="32"/>
      <c r="HS57" s="32"/>
      <c r="HT57" s="32"/>
      <c r="HU57" s="8"/>
      <c r="HV57" s="40"/>
      <c r="HW57" s="40"/>
      <c r="HX57" s="40"/>
      <c r="HY57" s="40"/>
      <c r="HZ57" s="32"/>
      <c r="IA57" s="32"/>
      <c r="IB57" s="32"/>
      <c r="IC57" s="8"/>
      <c r="ID57" s="40"/>
      <c r="IE57" s="40"/>
      <c r="IF57" s="40"/>
      <c r="IG57" s="40"/>
      <c r="IH57" s="32"/>
      <c r="II57" s="32"/>
      <c r="IJ57" s="32"/>
      <c r="IK57" s="8"/>
      <c r="IL57" s="40"/>
      <c r="IM57" s="40"/>
      <c r="IN57" s="40"/>
      <c r="IO57" s="40"/>
      <c r="IP57" s="32"/>
      <c r="IQ57" s="32"/>
      <c r="IR57" s="32"/>
    </row>
    <row r="58" spans="1:252" ht="13.9" customHeight="1">
      <c r="A58" s="8" t="s">
        <v>295</v>
      </c>
      <c r="B58" s="8" t="s">
        <v>296</v>
      </c>
      <c r="C58" s="32"/>
      <c r="D58" s="32"/>
      <c r="E58" s="152">
        <f>ROUND(F58/0.55,0)</f>
        <v>7364</v>
      </c>
      <c r="F58" s="140">
        <v>4050</v>
      </c>
      <c r="G58" s="140">
        <f t="shared" si="0"/>
        <v>3240</v>
      </c>
      <c r="H58" s="163">
        <f t="shared" si="1"/>
        <v>476280</v>
      </c>
      <c r="I58" s="157">
        <f t="shared" si="2"/>
        <v>676318</v>
      </c>
      <c r="J58" s="254">
        <f t="shared" si="3"/>
        <v>0.29577506439278567</v>
      </c>
      <c r="K58" s="32"/>
      <c r="L58" s="32"/>
      <c r="M58" s="32"/>
      <c r="N58" s="8"/>
      <c r="O58" s="40"/>
      <c r="P58" s="40"/>
      <c r="Q58" s="40"/>
      <c r="R58" s="40"/>
      <c r="S58" s="32"/>
      <c r="T58" s="32"/>
      <c r="U58" s="8"/>
      <c r="V58" s="40"/>
      <c r="W58" s="40"/>
      <c r="X58" s="40"/>
      <c r="Y58" s="40"/>
      <c r="Z58" s="32"/>
      <c r="AA58" s="32"/>
      <c r="AB58" s="32"/>
      <c r="AC58" s="8"/>
      <c r="AD58" s="40"/>
      <c r="AE58" s="40"/>
      <c r="AF58" s="40"/>
      <c r="AG58" s="40"/>
      <c r="AH58" s="32"/>
      <c r="AI58" s="32"/>
      <c r="AJ58" s="32"/>
      <c r="AK58" s="8"/>
      <c r="AL58" s="40"/>
      <c r="AM58" s="40"/>
      <c r="AN58" s="40"/>
      <c r="AO58" s="40"/>
      <c r="AP58" s="32"/>
      <c r="AQ58" s="32"/>
      <c r="AR58" s="32"/>
      <c r="AS58" s="8"/>
      <c r="AT58" s="40"/>
      <c r="AU58" s="40"/>
      <c r="AV58" s="40"/>
      <c r="AW58" s="40"/>
      <c r="AX58" s="32"/>
      <c r="AY58" s="32"/>
      <c r="AZ58" s="32"/>
      <c r="BA58" s="8"/>
      <c r="BB58" s="40"/>
      <c r="BC58" s="40"/>
      <c r="BD58" s="40"/>
      <c r="BE58" s="40"/>
      <c r="BF58" s="32"/>
      <c r="BG58" s="32"/>
      <c r="BH58" s="32"/>
      <c r="BI58" s="8"/>
      <c r="BJ58" s="40"/>
      <c r="BK58" s="40"/>
      <c r="BL58" s="40"/>
      <c r="BM58" s="40"/>
      <c r="BN58" s="32"/>
      <c r="BO58" s="32"/>
      <c r="BP58" s="32"/>
      <c r="BQ58" s="8"/>
      <c r="BR58" s="40"/>
      <c r="BS58" s="40"/>
      <c r="BT58" s="40"/>
      <c r="BU58" s="40"/>
      <c r="BV58" s="32"/>
      <c r="BW58" s="32"/>
      <c r="BX58" s="32"/>
      <c r="BY58" s="8"/>
      <c r="BZ58" s="40"/>
      <c r="CA58" s="40"/>
      <c r="CB58" s="40"/>
      <c r="CC58" s="40"/>
      <c r="CD58" s="32"/>
      <c r="CE58" s="32"/>
      <c r="CF58" s="32"/>
      <c r="CG58" s="8"/>
      <c r="CH58" s="40"/>
      <c r="CI58" s="40"/>
      <c r="CJ58" s="40"/>
      <c r="CK58" s="40"/>
      <c r="CL58" s="32"/>
      <c r="CM58" s="32"/>
      <c r="CN58" s="32"/>
      <c r="CO58" s="8"/>
      <c r="CP58" s="40"/>
      <c r="CQ58" s="40"/>
      <c r="CR58" s="40"/>
      <c r="CS58" s="40"/>
      <c r="CT58" s="32"/>
      <c r="CU58" s="32"/>
      <c r="CV58" s="32"/>
      <c r="CW58" s="8"/>
      <c r="CX58" s="40"/>
      <c r="CY58" s="40"/>
      <c r="CZ58" s="40"/>
      <c r="DA58" s="40"/>
      <c r="DB58" s="32"/>
      <c r="DC58" s="32"/>
      <c r="DD58" s="32"/>
      <c r="DE58" s="8"/>
      <c r="DF58" s="40"/>
      <c r="DG58" s="40"/>
      <c r="DH58" s="40"/>
      <c r="DI58" s="40"/>
      <c r="DJ58" s="32"/>
      <c r="DK58" s="32"/>
      <c r="DL58" s="32"/>
      <c r="DM58" s="8"/>
      <c r="DN58" s="40"/>
      <c r="DO58" s="40"/>
      <c r="DP58" s="40"/>
      <c r="DQ58" s="40"/>
      <c r="DR58" s="32"/>
      <c r="DS58" s="32"/>
      <c r="DT58" s="32"/>
      <c r="DU58" s="8"/>
      <c r="DV58" s="40"/>
      <c r="DW58" s="40"/>
      <c r="DX58" s="40"/>
      <c r="DY58" s="40"/>
      <c r="DZ58" s="32"/>
      <c r="EA58" s="32"/>
      <c r="EB58" s="32"/>
      <c r="EC58" s="8"/>
      <c r="ED58" s="40"/>
      <c r="EE58" s="40"/>
      <c r="EF58" s="40"/>
      <c r="EG58" s="40"/>
      <c r="EH58" s="32"/>
      <c r="EI58" s="32"/>
      <c r="EJ58" s="32"/>
      <c r="EK58" s="8"/>
      <c r="EL58" s="40"/>
      <c r="EM58" s="40"/>
      <c r="EN58" s="40"/>
      <c r="EO58" s="40"/>
      <c r="EP58" s="32"/>
      <c r="EQ58" s="32"/>
      <c r="ER58" s="32"/>
      <c r="ES58" s="8"/>
      <c r="ET58" s="40"/>
      <c r="EU58" s="40"/>
      <c r="EV58" s="40"/>
      <c r="EW58" s="40"/>
      <c r="EX58" s="32"/>
      <c r="EY58" s="32"/>
      <c r="EZ58" s="32"/>
      <c r="FA58" s="8"/>
      <c r="FB58" s="40"/>
      <c r="FC58" s="40"/>
      <c r="FD58" s="40"/>
      <c r="FE58" s="40"/>
      <c r="FF58" s="32"/>
      <c r="FG58" s="32"/>
      <c r="FH58" s="32"/>
      <c r="FI58" s="8"/>
      <c r="FJ58" s="40"/>
      <c r="FK58" s="40"/>
      <c r="FL58" s="40"/>
      <c r="FM58" s="40"/>
      <c r="FN58" s="32"/>
      <c r="FO58" s="32"/>
      <c r="FP58" s="32"/>
      <c r="FQ58" s="8"/>
      <c r="FR58" s="40"/>
      <c r="FS58" s="40"/>
      <c r="FT58" s="40"/>
      <c r="FU58" s="40"/>
      <c r="FV58" s="32"/>
      <c r="FW58" s="32"/>
      <c r="FX58" s="32"/>
      <c r="FY58" s="8"/>
      <c r="FZ58" s="40"/>
      <c r="GA58" s="40"/>
      <c r="GB58" s="40"/>
      <c r="GC58" s="40"/>
      <c r="GD58" s="32"/>
      <c r="GE58" s="32"/>
      <c r="GF58" s="32"/>
      <c r="GG58" s="8"/>
      <c r="GH58" s="40"/>
      <c r="GI58" s="40"/>
      <c r="GJ58" s="40"/>
      <c r="GK58" s="40"/>
      <c r="GL58" s="32"/>
      <c r="GM58" s="32"/>
      <c r="GN58" s="32"/>
      <c r="GO58" s="8"/>
      <c r="GP58" s="40"/>
      <c r="GQ58" s="40"/>
      <c r="GR58" s="40"/>
      <c r="GS58" s="40"/>
      <c r="GT58" s="32"/>
      <c r="GU58" s="32"/>
      <c r="GV58" s="32"/>
      <c r="GW58" s="8"/>
      <c r="GX58" s="40"/>
      <c r="GY58" s="40"/>
      <c r="GZ58" s="40"/>
      <c r="HA58" s="40"/>
      <c r="HB58" s="32"/>
      <c r="HC58" s="32"/>
      <c r="HD58" s="32"/>
      <c r="HE58" s="8"/>
      <c r="HF58" s="40"/>
      <c r="HG58" s="40"/>
      <c r="HH58" s="40"/>
      <c r="HI58" s="40"/>
      <c r="HJ58" s="32"/>
      <c r="HK58" s="32"/>
      <c r="HL58" s="32"/>
      <c r="HM58" s="8"/>
      <c r="HN58" s="40"/>
      <c r="HO58" s="40"/>
      <c r="HP58" s="40"/>
      <c r="HQ58" s="40"/>
      <c r="HR58" s="32"/>
      <c r="HS58" s="32"/>
      <c r="HT58" s="32"/>
      <c r="HU58" s="8"/>
      <c r="HV58" s="40"/>
      <c r="HW58" s="40"/>
      <c r="HX58" s="40"/>
      <c r="HY58" s="40"/>
      <c r="HZ58" s="32"/>
      <c r="IA58" s="32"/>
      <c r="IB58" s="32"/>
      <c r="IC58" s="8"/>
      <c r="ID58" s="40"/>
      <c r="IE58" s="40"/>
      <c r="IF58" s="40"/>
      <c r="IG58" s="40"/>
      <c r="IH58" s="32"/>
      <c r="II58" s="32"/>
      <c r="IJ58" s="32"/>
      <c r="IK58" s="8"/>
      <c r="IL58" s="40"/>
      <c r="IM58" s="40"/>
      <c r="IN58" s="40"/>
      <c r="IO58" s="40"/>
      <c r="IP58" s="32"/>
      <c r="IQ58" s="32"/>
      <c r="IR58" s="32"/>
    </row>
    <row r="59" spans="1:252" ht="13.9" customHeight="1">
      <c r="B59" s="40" t="s">
        <v>297</v>
      </c>
      <c r="C59" s="32"/>
      <c r="D59" s="32"/>
      <c r="E59" s="152"/>
      <c r="F59" s="140"/>
      <c r="G59" s="14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  <c r="K59" s="32"/>
      <c r="L59" s="32"/>
      <c r="M59" s="32"/>
      <c r="N59" s="8"/>
      <c r="O59" s="40"/>
      <c r="P59" s="40"/>
      <c r="Q59" s="40"/>
      <c r="R59" s="40"/>
      <c r="S59" s="32"/>
      <c r="T59" s="32"/>
      <c r="U59" s="8"/>
      <c r="V59" s="40"/>
      <c r="W59" s="40"/>
      <c r="X59" s="40"/>
      <c r="Y59" s="40"/>
      <c r="Z59" s="32"/>
      <c r="AA59" s="32"/>
      <c r="AB59" s="32"/>
      <c r="AC59" s="8"/>
      <c r="AD59" s="40"/>
      <c r="AE59" s="40"/>
      <c r="AF59" s="40"/>
      <c r="AG59" s="40"/>
      <c r="AH59" s="32"/>
      <c r="AI59" s="32"/>
      <c r="AJ59" s="32"/>
      <c r="AK59" s="8"/>
      <c r="AL59" s="40"/>
      <c r="AM59" s="40"/>
      <c r="AN59" s="40"/>
      <c r="AO59" s="40"/>
      <c r="AP59" s="32"/>
      <c r="AQ59" s="32"/>
      <c r="AR59" s="32"/>
      <c r="AS59" s="8"/>
      <c r="AT59" s="40"/>
      <c r="AU59" s="40"/>
      <c r="AV59" s="40"/>
      <c r="AW59" s="40"/>
      <c r="AX59" s="32"/>
      <c r="AY59" s="32"/>
      <c r="AZ59" s="32"/>
      <c r="BA59" s="8"/>
      <c r="BB59" s="40"/>
      <c r="BC59" s="40"/>
      <c r="BD59" s="40"/>
      <c r="BE59" s="40"/>
      <c r="BF59" s="32"/>
      <c r="BG59" s="32"/>
      <c r="BH59" s="32"/>
      <c r="BI59" s="8"/>
      <c r="BJ59" s="40"/>
      <c r="BK59" s="40"/>
      <c r="BL59" s="40"/>
      <c r="BM59" s="40"/>
      <c r="BN59" s="32"/>
      <c r="BO59" s="32"/>
      <c r="BP59" s="32"/>
      <c r="BQ59" s="8"/>
      <c r="BR59" s="40"/>
      <c r="BS59" s="40"/>
      <c r="BT59" s="40"/>
      <c r="BU59" s="40"/>
      <c r="BV59" s="32"/>
      <c r="BW59" s="32"/>
      <c r="BX59" s="32"/>
      <c r="BY59" s="8"/>
      <c r="BZ59" s="40"/>
      <c r="CA59" s="40"/>
      <c r="CB59" s="40"/>
      <c r="CC59" s="40"/>
      <c r="CD59" s="32"/>
      <c r="CE59" s="32"/>
      <c r="CF59" s="32"/>
      <c r="CG59" s="8"/>
      <c r="CH59" s="40"/>
      <c r="CI59" s="40"/>
      <c r="CJ59" s="40"/>
      <c r="CK59" s="40"/>
      <c r="CL59" s="32"/>
      <c r="CM59" s="32"/>
      <c r="CN59" s="32"/>
      <c r="CO59" s="8"/>
      <c r="CP59" s="40"/>
      <c r="CQ59" s="40"/>
      <c r="CR59" s="40"/>
      <c r="CS59" s="40"/>
      <c r="CT59" s="32"/>
      <c r="CU59" s="32"/>
      <c r="CV59" s="32"/>
      <c r="CW59" s="8"/>
      <c r="CX59" s="40"/>
      <c r="CY59" s="40"/>
      <c r="CZ59" s="40"/>
      <c r="DA59" s="40"/>
      <c r="DB59" s="32"/>
      <c r="DC59" s="32"/>
      <c r="DD59" s="32"/>
      <c r="DE59" s="8"/>
      <c r="DF59" s="40"/>
      <c r="DG59" s="40"/>
      <c r="DH59" s="40"/>
      <c r="DI59" s="40"/>
      <c r="DJ59" s="32"/>
      <c r="DK59" s="32"/>
      <c r="DL59" s="32"/>
      <c r="DM59" s="8"/>
      <c r="DN59" s="40"/>
      <c r="DO59" s="40"/>
      <c r="DP59" s="40"/>
      <c r="DQ59" s="40"/>
      <c r="DR59" s="32"/>
      <c r="DS59" s="32"/>
      <c r="DT59" s="32"/>
      <c r="DU59" s="8"/>
      <c r="DV59" s="40"/>
      <c r="DW59" s="40"/>
      <c r="DX59" s="40"/>
      <c r="DY59" s="40"/>
      <c r="DZ59" s="32"/>
      <c r="EA59" s="32"/>
      <c r="EB59" s="32"/>
      <c r="EC59" s="8"/>
      <c r="ED59" s="40"/>
      <c r="EE59" s="40"/>
      <c r="EF59" s="40"/>
      <c r="EG59" s="40"/>
      <c r="EH59" s="32"/>
      <c r="EI59" s="32"/>
      <c r="EJ59" s="32"/>
      <c r="EK59" s="8"/>
      <c r="EL59" s="40"/>
      <c r="EM59" s="40"/>
      <c r="EN59" s="40"/>
      <c r="EO59" s="40"/>
      <c r="EP59" s="32"/>
      <c r="EQ59" s="32"/>
      <c r="ER59" s="32"/>
      <c r="ES59" s="8"/>
      <c r="ET59" s="40"/>
      <c r="EU59" s="40"/>
      <c r="EV59" s="40"/>
      <c r="EW59" s="40"/>
      <c r="EX59" s="32"/>
      <c r="EY59" s="32"/>
      <c r="EZ59" s="32"/>
      <c r="FA59" s="8"/>
      <c r="FB59" s="40"/>
      <c r="FC59" s="40"/>
      <c r="FD59" s="40"/>
      <c r="FE59" s="40"/>
      <c r="FF59" s="32"/>
      <c r="FG59" s="32"/>
      <c r="FH59" s="32"/>
      <c r="FI59" s="8"/>
      <c r="FJ59" s="40"/>
      <c r="FK59" s="40"/>
      <c r="FL59" s="40"/>
      <c r="FM59" s="40"/>
      <c r="FN59" s="32"/>
      <c r="FO59" s="32"/>
      <c r="FP59" s="32"/>
      <c r="FQ59" s="8"/>
      <c r="FR59" s="40"/>
      <c r="FS59" s="40"/>
      <c r="FT59" s="40"/>
      <c r="FU59" s="40"/>
      <c r="FV59" s="32"/>
      <c r="FW59" s="32"/>
      <c r="FX59" s="32"/>
      <c r="FY59" s="8"/>
      <c r="FZ59" s="40"/>
      <c r="GA59" s="40"/>
      <c r="GB59" s="40"/>
      <c r="GC59" s="40"/>
      <c r="GD59" s="32"/>
      <c r="GE59" s="32"/>
      <c r="GF59" s="32"/>
      <c r="GG59" s="8"/>
      <c r="GH59" s="40"/>
      <c r="GI59" s="40"/>
      <c r="GJ59" s="40"/>
      <c r="GK59" s="40"/>
      <c r="GL59" s="32"/>
      <c r="GM59" s="32"/>
      <c r="GN59" s="32"/>
      <c r="GO59" s="8"/>
      <c r="GP59" s="40"/>
      <c r="GQ59" s="40"/>
      <c r="GR59" s="40"/>
      <c r="GS59" s="40"/>
      <c r="GT59" s="32"/>
      <c r="GU59" s="32"/>
      <c r="GV59" s="32"/>
      <c r="GW59" s="8"/>
      <c r="GX59" s="40"/>
      <c r="GY59" s="40"/>
      <c r="GZ59" s="40"/>
      <c r="HA59" s="40"/>
      <c r="HB59" s="32"/>
      <c r="HC59" s="32"/>
      <c r="HD59" s="32"/>
      <c r="HE59" s="8"/>
      <c r="HF59" s="40"/>
      <c r="HG59" s="40"/>
      <c r="HH59" s="40"/>
      <c r="HI59" s="40"/>
      <c r="HJ59" s="32"/>
      <c r="HK59" s="32"/>
      <c r="HL59" s="32"/>
      <c r="HM59" s="8"/>
      <c r="HN59" s="40"/>
      <c r="HO59" s="40"/>
      <c r="HP59" s="40"/>
      <c r="HQ59" s="40"/>
      <c r="HR59" s="32"/>
      <c r="HS59" s="32"/>
      <c r="HT59" s="32"/>
      <c r="HU59" s="8"/>
      <c r="HV59" s="40"/>
      <c r="HW59" s="40"/>
      <c r="HX59" s="40"/>
      <c r="HY59" s="40"/>
      <c r="HZ59" s="32"/>
      <c r="IA59" s="32"/>
      <c r="IB59" s="32"/>
      <c r="IC59" s="8"/>
      <c r="ID59" s="40"/>
      <c r="IE59" s="40"/>
      <c r="IF59" s="40"/>
      <c r="IG59" s="40"/>
      <c r="IH59" s="32"/>
      <c r="II59" s="32"/>
      <c r="IJ59" s="32"/>
      <c r="IK59" s="8"/>
      <c r="IL59" s="40"/>
      <c r="IM59" s="40"/>
      <c r="IN59" s="40"/>
      <c r="IO59" s="40"/>
      <c r="IP59" s="32"/>
      <c r="IQ59" s="32"/>
      <c r="IR59" s="32"/>
    </row>
    <row r="60" spans="1:252" ht="13.9" customHeight="1">
      <c r="B60" s="40"/>
      <c r="C60" s="32"/>
      <c r="D60" s="32"/>
      <c r="E60" s="152"/>
      <c r="F60" s="140"/>
      <c r="G60" s="14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  <c r="K60" s="32"/>
      <c r="L60" s="32"/>
      <c r="M60" s="32"/>
      <c r="N60" s="8"/>
      <c r="O60" s="40"/>
      <c r="P60" s="40"/>
      <c r="Q60" s="40"/>
      <c r="R60" s="40"/>
      <c r="S60" s="32"/>
      <c r="T60" s="32"/>
      <c r="U60" s="8"/>
      <c r="V60" s="40"/>
      <c r="W60" s="40"/>
      <c r="X60" s="40"/>
      <c r="Y60" s="40"/>
      <c r="Z60" s="32"/>
      <c r="AA60" s="32"/>
      <c r="AB60" s="32"/>
      <c r="AC60" s="8"/>
      <c r="AD60" s="40"/>
      <c r="AE60" s="40"/>
      <c r="AF60" s="40"/>
      <c r="AG60" s="40"/>
      <c r="AH60" s="32"/>
      <c r="AI60" s="32"/>
      <c r="AJ60" s="32"/>
      <c r="AK60" s="8"/>
      <c r="AL60" s="40"/>
      <c r="AM60" s="40"/>
      <c r="AN60" s="40"/>
      <c r="AO60" s="40"/>
      <c r="AP60" s="32"/>
      <c r="AQ60" s="32"/>
      <c r="AR60" s="32"/>
      <c r="AS60" s="8"/>
      <c r="AT60" s="40"/>
      <c r="AU60" s="40"/>
      <c r="AV60" s="40"/>
      <c r="AW60" s="40"/>
      <c r="AX60" s="32"/>
      <c r="AY60" s="32"/>
      <c r="AZ60" s="32"/>
      <c r="BA60" s="8"/>
      <c r="BB60" s="40"/>
      <c r="BC60" s="40"/>
      <c r="BD60" s="40"/>
      <c r="BE60" s="40"/>
      <c r="BF60" s="32"/>
      <c r="BG60" s="32"/>
      <c r="BH60" s="32"/>
      <c r="BI60" s="8"/>
      <c r="BJ60" s="40"/>
      <c r="BK60" s="40"/>
      <c r="BL60" s="40"/>
      <c r="BM60" s="40"/>
      <c r="BN60" s="32"/>
      <c r="BO60" s="32"/>
      <c r="BP60" s="32"/>
      <c r="BQ60" s="8"/>
      <c r="BR60" s="40"/>
      <c r="BS60" s="40"/>
      <c r="BT60" s="40"/>
      <c r="BU60" s="40"/>
      <c r="BV60" s="32"/>
      <c r="BW60" s="32"/>
      <c r="BX60" s="32"/>
      <c r="BY60" s="8"/>
      <c r="BZ60" s="40"/>
      <c r="CA60" s="40"/>
      <c r="CB60" s="40"/>
      <c r="CC60" s="40"/>
      <c r="CD60" s="32"/>
      <c r="CE60" s="32"/>
      <c r="CF60" s="32"/>
      <c r="CG60" s="8"/>
      <c r="CH60" s="40"/>
      <c r="CI60" s="40"/>
      <c r="CJ60" s="40"/>
      <c r="CK60" s="40"/>
      <c r="CL60" s="32"/>
      <c r="CM60" s="32"/>
      <c r="CN60" s="32"/>
      <c r="CO60" s="8"/>
      <c r="CP60" s="40"/>
      <c r="CQ60" s="40"/>
      <c r="CR60" s="40"/>
      <c r="CS60" s="40"/>
      <c r="CT60" s="32"/>
      <c r="CU60" s="32"/>
      <c r="CV60" s="32"/>
      <c r="CW60" s="8"/>
      <c r="CX60" s="40"/>
      <c r="CY60" s="40"/>
      <c r="CZ60" s="40"/>
      <c r="DA60" s="40"/>
      <c r="DB60" s="32"/>
      <c r="DC60" s="32"/>
      <c r="DD60" s="32"/>
      <c r="DE60" s="8"/>
      <c r="DF60" s="40"/>
      <c r="DG60" s="40"/>
      <c r="DH60" s="40"/>
      <c r="DI60" s="40"/>
      <c r="DJ60" s="32"/>
      <c r="DK60" s="32"/>
      <c r="DL60" s="32"/>
      <c r="DM60" s="8"/>
      <c r="DN60" s="40"/>
      <c r="DO60" s="40"/>
      <c r="DP60" s="40"/>
      <c r="DQ60" s="40"/>
      <c r="DR60" s="32"/>
      <c r="DS60" s="32"/>
      <c r="DT60" s="32"/>
      <c r="DU60" s="8"/>
      <c r="DV60" s="40"/>
      <c r="DW60" s="40"/>
      <c r="DX60" s="40"/>
      <c r="DY60" s="40"/>
      <c r="DZ60" s="32"/>
      <c r="EA60" s="32"/>
      <c r="EB60" s="32"/>
      <c r="EC60" s="8"/>
      <c r="ED60" s="40"/>
      <c r="EE60" s="40"/>
      <c r="EF60" s="40"/>
      <c r="EG60" s="40"/>
      <c r="EH60" s="32"/>
      <c r="EI60" s="32"/>
      <c r="EJ60" s="32"/>
      <c r="EK60" s="8"/>
      <c r="EL60" s="40"/>
      <c r="EM60" s="40"/>
      <c r="EN60" s="40"/>
      <c r="EO60" s="40"/>
      <c r="EP60" s="32"/>
      <c r="EQ60" s="32"/>
      <c r="ER60" s="32"/>
      <c r="ES60" s="8"/>
      <c r="ET60" s="40"/>
      <c r="EU60" s="40"/>
      <c r="EV60" s="40"/>
      <c r="EW60" s="40"/>
      <c r="EX60" s="32"/>
      <c r="EY60" s="32"/>
      <c r="EZ60" s="32"/>
      <c r="FA60" s="8"/>
      <c r="FB60" s="40"/>
      <c r="FC60" s="40"/>
      <c r="FD60" s="40"/>
      <c r="FE60" s="40"/>
      <c r="FF60" s="32"/>
      <c r="FG60" s="32"/>
      <c r="FH60" s="32"/>
      <c r="FI60" s="8"/>
      <c r="FJ60" s="40"/>
      <c r="FK60" s="40"/>
      <c r="FL60" s="40"/>
      <c r="FM60" s="40"/>
      <c r="FN60" s="32"/>
      <c r="FO60" s="32"/>
      <c r="FP60" s="32"/>
      <c r="FQ60" s="8"/>
      <c r="FR60" s="40"/>
      <c r="FS60" s="40"/>
      <c r="FT60" s="40"/>
      <c r="FU60" s="40"/>
      <c r="FV60" s="32"/>
      <c r="FW60" s="32"/>
      <c r="FX60" s="32"/>
      <c r="FY60" s="8"/>
      <c r="FZ60" s="40"/>
      <c r="GA60" s="40"/>
      <c r="GB60" s="40"/>
      <c r="GC60" s="40"/>
      <c r="GD60" s="32"/>
      <c r="GE60" s="32"/>
      <c r="GF60" s="32"/>
      <c r="GG60" s="8"/>
      <c r="GH60" s="40"/>
      <c r="GI60" s="40"/>
      <c r="GJ60" s="40"/>
      <c r="GK60" s="40"/>
      <c r="GL60" s="32"/>
      <c r="GM60" s="32"/>
      <c r="GN60" s="32"/>
      <c r="GO60" s="8"/>
      <c r="GP60" s="40"/>
      <c r="GQ60" s="40"/>
      <c r="GR60" s="40"/>
      <c r="GS60" s="40"/>
      <c r="GT60" s="32"/>
      <c r="GU60" s="32"/>
      <c r="GV60" s="32"/>
      <c r="GW60" s="8"/>
      <c r="GX60" s="40"/>
      <c r="GY60" s="40"/>
      <c r="GZ60" s="40"/>
      <c r="HA60" s="40"/>
      <c r="HB60" s="32"/>
      <c r="HC60" s="32"/>
      <c r="HD60" s="32"/>
      <c r="HE60" s="8"/>
      <c r="HF60" s="40"/>
      <c r="HG60" s="40"/>
      <c r="HH60" s="40"/>
      <c r="HI60" s="40"/>
      <c r="HJ60" s="32"/>
      <c r="HK60" s="32"/>
      <c r="HL60" s="32"/>
      <c r="HM60" s="8"/>
      <c r="HN60" s="40"/>
      <c r="HO60" s="40"/>
      <c r="HP60" s="40"/>
      <c r="HQ60" s="40"/>
      <c r="HR60" s="32"/>
      <c r="HS60" s="32"/>
      <c r="HT60" s="32"/>
      <c r="HU60" s="8"/>
      <c r="HV60" s="40"/>
      <c r="HW60" s="40"/>
      <c r="HX60" s="40"/>
      <c r="HY60" s="40"/>
      <c r="HZ60" s="32"/>
      <c r="IA60" s="32"/>
      <c r="IB60" s="32"/>
      <c r="IC60" s="8"/>
      <c r="ID60" s="40"/>
      <c r="IE60" s="40"/>
      <c r="IF60" s="40"/>
      <c r="IG60" s="40"/>
      <c r="IH60" s="32"/>
      <c r="II60" s="32"/>
      <c r="IJ60" s="32"/>
      <c r="IK60" s="8"/>
      <c r="IL60" s="40"/>
      <c r="IM60" s="40"/>
      <c r="IN60" s="40"/>
      <c r="IO60" s="40"/>
      <c r="IP60" s="32"/>
      <c r="IQ60" s="32"/>
      <c r="IR60" s="32"/>
    </row>
    <row r="61" spans="1:252" ht="13.9" customHeight="1">
      <c r="A61" s="8" t="s">
        <v>298</v>
      </c>
      <c r="B61" s="8" t="s">
        <v>299</v>
      </c>
      <c r="C61" s="32"/>
      <c r="D61" s="32"/>
      <c r="E61" s="152">
        <f>ROUND(F61/0.55,0)</f>
        <v>6251</v>
      </c>
      <c r="F61" s="140">
        <v>3438</v>
      </c>
      <c r="G61" s="140">
        <f t="shared" si="0"/>
        <v>2750.4</v>
      </c>
      <c r="H61" s="163">
        <f t="shared" si="1"/>
        <v>404308.8</v>
      </c>
      <c r="I61" s="157">
        <f t="shared" si="2"/>
        <v>574118</v>
      </c>
      <c r="J61" s="254">
        <f t="shared" si="3"/>
        <v>0.29577403948317249</v>
      </c>
      <c r="K61" s="32"/>
      <c r="L61" s="32"/>
      <c r="M61" s="32"/>
      <c r="N61" s="8"/>
      <c r="O61" s="40"/>
      <c r="P61" s="40"/>
      <c r="Q61" s="40"/>
      <c r="R61" s="40"/>
      <c r="S61" s="32"/>
      <c r="T61" s="32"/>
      <c r="U61" s="8"/>
      <c r="V61" s="40"/>
      <c r="W61" s="40"/>
      <c r="X61" s="40"/>
      <c r="Y61" s="40"/>
      <c r="Z61" s="32"/>
      <c r="AA61" s="32"/>
      <c r="AB61" s="32"/>
      <c r="AC61" s="8"/>
      <c r="AD61" s="40"/>
      <c r="AE61" s="40"/>
      <c r="AF61" s="40"/>
      <c r="AG61" s="40"/>
      <c r="AH61" s="32"/>
      <c r="AI61" s="32"/>
      <c r="AJ61" s="32"/>
      <c r="AK61" s="8"/>
      <c r="AL61" s="40"/>
      <c r="AM61" s="40"/>
      <c r="AN61" s="40"/>
      <c r="AO61" s="40"/>
      <c r="AP61" s="32"/>
      <c r="AQ61" s="32"/>
      <c r="AR61" s="32"/>
      <c r="AS61" s="8"/>
      <c r="AT61" s="40"/>
      <c r="AU61" s="40"/>
      <c r="AV61" s="40"/>
      <c r="AW61" s="40"/>
      <c r="AX61" s="32"/>
      <c r="AY61" s="32"/>
      <c r="AZ61" s="32"/>
      <c r="BA61" s="8"/>
      <c r="BB61" s="40"/>
      <c r="BC61" s="40"/>
      <c r="BD61" s="40"/>
      <c r="BE61" s="40"/>
      <c r="BF61" s="32"/>
      <c r="BG61" s="32"/>
      <c r="BH61" s="32"/>
      <c r="BI61" s="8"/>
      <c r="BJ61" s="40"/>
      <c r="BK61" s="40"/>
      <c r="BL61" s="40"/>
      <c r="BM61" s="40"/>
      <c r="BN61" s="32"/>
      <c r="BO61" s="32"/>
      <c r="BP61" s="32"/>
      <c r="BQ61" s="8"/>
      <c r="BR61" s="40"/>
      <c r="BS61" s="40"/>
      <c r="BT61" s="40"/>
      <c r="BU61" s="40"/>
      <c r="BV61" s="32"/>
      <c r="BW61" s="32"/>
      <c r="BX61" s="32"/>
      <c r="BY61" s="8"/>
      <c r="BZ61" s="40"/>
      <c r="CA61" s="40"/>
      <c r="CB61" s="40"/>
      <c r="CC61" s="40"/>
      <c r="CD61" s="32"/>
      <c r="CE61" s="32"/>
      <c r="CF61" s="32"/>
      <c r="CG61" s="8"/>
      <c r="CH61" s="40"/>
      <c r="CI61" s="40"/>
      <c r="CJ61" s="40"/>
      <c r="CK61" s="40"/>
      <c r="CL61" s="32"/>
      <c r="CM61" s="32"/>
      <c r="CN61" s="32"/>
      <c r="CO61" s="8"/>
      <c r="CP61" s="40"/>
      <c r="CQ61" s="40"/>
      <c r="CR61" s="40"/>
      <c r="CS61" s="40"/>
      <c r="CT61" s="32"/>
      <c r="CU61" s="32"/>
      <c r="CV61" s="32"/>
      <c r="CW61" s="8"/>
      <c r="CX61" s="40"/>
      <c r="CY61" s="40"/>
      <c r="CZ61" s="40"/>
      <c r="DA61" s="40"/>
      <c r="DB61" s="32"/>
      <c r="DC61" s="32"/>
      <c r="DD61" s="32"/>
      <c r="DE61" s="8"/>
      <c r="DF61" s="40"/>
      <c r="DG61" s="40"/>
      <c r="DH61" s="40"/>
      <c r="DI61" s="40"/>
      <c r="DJ61" s="32"/>
      <c r="DK61" s="32"/>
      <c r="DL61" s="32"/>
      <c r="DM61" s="8"/>
      <c r="DN61" s="40"/>
      <c r="DO61" s="40"/>
      <c r="DP61" s="40"/>
      <c r="DQ61" s="40"/>
      <c r="DR61" s="32"/>
      <c r="DS61" s="32"/>
      <c r="DT61" s="32"/>
      <c r="DU61" s="8"/>
      <c r="DV61" s="40"/>
      <c r="DW61" s="40"/>
      <c r="DX61" s="40"/>
      <c r="DY61" s="40"/>
      <c r="DZ61" s="32"/>
      <c r="EA61" s="32"/>
      <c r="EB61" s="32"/>
      <c r="EC61" s="8"/>
      <c r="ED61" s="40"/>
      <c r="EE61" s="40"/>
      <c r="EF61" s="40"/>
      <c r="EG61" s="40"/>
      <c r="EH61" s="32"/>
      <c r="EI61" s="32"/>
      <c r="EJ61" s="32"/>
      <c r="EK61" s="8"/>
      <c r="EL61" s="40"/>
      <c r="EM61" s="40"/>
      <c r="EN61" s="40"/>
      <c r="EO61" s="40"/>
      <c r="EP61" s="32"/>
      <c r="EQ61" s="32"/>
      <c r="ER61" s="32"/>
      <c r="ES61" s="8"/>
      <c r="ET61" s="40"/>
      <c r="EU61" s="40"/>
      <c r="EV61" s="40"/>
      <c r="EW61" s="40"/>
      <c r="EX61" s="32"/>
      <c r="EY61" s="32"/>
      <c r="EZ61" s="32"/>
      <c r="FA61" s="8"/>
      <c r="FB61" s="40"/>
      <c r="FC61" s="40"/>
      <c r="FD61" s="40"/>
      <c r="FE61" s="40"/>
      <c r="FF61" s="32"/>
      <c r="FG61" s="32"/>
      <c r="FH61" s="32"/>
      <c r="FI61" s="8"/>
      <c r="FJ61" s="40"/>
      <c r="FK61" s="40"/>
      <c r="FL61" s="40"/>
      <c r="FM61" s="40"/>
      <c r="FN61" s="32"/>
      <c r="FO61" s="32"/>
      <c r="FP61" s="32"/>
      <c r="FQ61" s="8"/>
      <c r="FR61" s="40"/>
      <c r="FS61" s="40"/>
      <c r="FT61" s="40"/>
      <c r="FU61" s="40"/>
      <c r="FV61" s="32"/>
      <c r="FW61" s="32"/>
      <c r="FX61" s="32"/>
      <c r="FY61" s="8"/>
      <c r="FZ61" s="40"/>
      <c r="GA61" s="40"/>
      <c r="GB61" s="40"/>
      <c r="GC61" s="40"/>
      <c r="GD61" s="32"/>
      <c r="GE61" s="32"/>
      <c r="GF61" s="32"/>
      <c r="GG61" s="8"/>
      <c r="GH61" s="40"/>
      <c r="GI61" s="40"/>
      <c r="GJ61" s="40"/>
      <c r="GK61" s="40"/>
      <c r="GL61" s="32"/>
      <c r="GM61" s="32"/>
      <c r="GN61" s="32"/>
      <c r="GO61" s="8"/>
      <c r="GP61" s="40"/>
      <c r="GQ61" s="40"/>
      <c r="GR61" s="40"/>
      <c r="GS61" s="40"/>
      <c r="GT61" s="32"/>
      <c r="GU61" s="32"/>
      <c r="GV61" s="32"/>
      <c r="GW61" s="8"/>
      <c r="GX61" s="40"/>
      <c r="GY61" s="40"/>
      <c r="GZ61" s="40"/>
      <c r="HA61" s="40"/>
      <c r="HB61" s="32"/>
      <c r="HC61" s="32"/>
      <c r="HD61" s="32"/>
      <c r="HE61" s="8"/>
      <c r="HF61" s="40"/>
      <c r="HG61" s="40"/>
      <c r="HH61" s="40"/>
      <c r="HI61" s="40"/>
      <c r="HJ61" s="32"/>
      <c r="HK61" s="32"/>
      <c r="HL61" s="32"/>
      <c r="HM61" s="8"/>
      <c r="HN61" s="40"/>
      <c r="HO61" s="40"/>
      <c r="HP61" s="40"/>
      <c r="HQ61" s="40"/>
      <c r="HR61" s="32"/>
      <c r="HS61" s="32"/>
      <c r="HT61" s="32"/>
      <c r="HU61" s="8"/>
      <c r="HV61" s="40"/>
      <c r="HW61" s="40"/>
      <c r="HX61" s="40"/>
      <c r="HY61" s="40"/>
      <c r="HZ61" s="32"/>
      <c r="IA61" s="32"/>
      <c r="IB61" s="32"/>
      <c r="IC61" s="8"/>
      <c r="ID61" s="40"/>
      <c r="IE61" s="40"/>
      <c r="IF61" s="40"/>
      <c r="IG61" s="40"/>
      <c r="IH61" s="32"/>
      <c r="II61" s="32"/>
      <c r="IJ61" s="32"/>
      <c r="IK61" s="8"/>
      <c r="IL61" s="40"/>
      <c r="IM61" s="40"/>
      <c r="IN61" s="40"/>
      <c r="IO61" s="40"/>
      <c r="IP61" s="32"/>
      <c r="IQ61" s="32"/>
      <c r="IR61" s="32"/>
    </row>
    <row r="62" spans="1:252" ht="13.9" customHeight="1">
      <c r="B62" s="40" t="s">
        <v>300</v>
      </c>
      <c r="C62" s="32"/>
      <c r="D62" s="32"/>
      <c r="E62" s="152"/>
      <c r="F62" s="140"/>
      <c r="G62" s="140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  <c r="K62" s="32"/>
      <c r="L62" s="32"/>
      <c r="M62" s="32"/>
      <c r="N62" s="8"/>
      <c r="O62" s="40"/>
      <c r="P62" s="40"/>
      <c r="Q62" s="40"/>
      <c r="R62" s="40"/>
      <c r="S62" s="32"/>
      <c r="T62" s="32"/>
      <c r="U62" s="8"/>
      <c r="V62" s="40"/>
      <c r="W62" s="40"/>
      <c r="X62" s="40"/>
      <c r="Y62" s="40"/>
      <c r="Z62" s="32"/>
      <c r="AA62" s="32"/>
      <c r="AB62" s="32"/>
      <c r="AC62" s="8"/>
      <c r="AD62" s="40"/>
      <c r="AE62" s="40"/>
      <c r="AF62" s="40"/>
      <c r="AG62" s="40"/>
      <c r="AH62" s="32"/>
      <c r="AI62" s="32"/>
      <c r="AJ62" s="32"/>
      <c r="AK62" s="8"/>
      <c r="AL62" s="40"/>
      <c r="AM62" s="40"/>
      <c r="AN62" s="40"/>
      <c r="AO62" s="40"/>
      <c r="AP62" s="32"/>
      <c r="AQ62" s="32"/>
      <c r="AR62" s="32"/>
      <c r="AS62" s="8"/>
      <c r="AT62" s="40"/>
      <c r="AU62" s="40"/>
      <c r="AV62" s="40"/>
      <c r="AW62" s="40"/>
      <c r="AX62" s="32"/>
      <c r="AY62" s="32"/>
      <c r="AZ62" s="32"/>
      <c r="BA62" s="8"/>
      <c r="BB62" s="40"/>
      <c r="BC62" s="40"/>
      <c r="BD62" s="40"/>
      <c r="BE62" s="40"/>
      <c r="BF62" s="32"/>
      <c r="BG62" s="32"/>
      <c r="BH62" s="32"/>
      <c r="BI62" s="8"/>
      <c r="BJ62" s="40"/>
      <c r="BK62" s="40"/>
      <c r="BL62" s="40"/>
      <c r="BM62" s="40"/>
      <c r="BN62" s="32"/>
      <c r="BO62" s="32"/>
      <c r="BP62" s="32"/>
      <c r="BQ62" s="8"/>
      <c r="BR62" s="40"/>
      <c r="BS62" s="40"/>
      <c r="BT62" s="40"/>
      <c r="BU62" s="40"/>
      <c r="BV62" s="32"/>
      <c r="BW62" s="32"/>
      <c r="BX62" s="32"/>
      <c r="BY62" s="8"/>
      <c r="BZ62" s="40"/>
      <c r="CA62" s="40"/>
      <c r="CB62" s="40"/>
      <c r="CC62" s="40"/>
      <c r="CD62" s="32"/>
      <c r="CE62" s="32"/>
      <c r="CF62" s="32"/>
      <c r="CG62" s="8"/>
      <c r="CH62" s="40"/>
      <c r="CI62" s="40"/>
      <c r="CJ62" s="40"/>
      <c r="CK62" s="40"/>
      <c r="CL62" s="32"/>
      <c r="CM62" s="32"/>
      <c r="CN62" s="32"/>
      <c r="CO62" s="8"/>
      <c r="CP62" s="40"/>
      <c r="CQ62" s="40"/>
      <c r="CR62" s="40"/>
      <c r="CS62" s="40"/>
      <c r="CT62" s="32"/>
      <c r="CU62" s="32"/>
      <c r="CV62" s="32"/>
      <c r="CW62" s="8"/>
      <c r="CX62" s="40"/>
      <c r="CY62" s="40"/>
      <c r="CZ62" s="40"/>
      <c r="DA62" s="40"/>
      <c r="DB62" s="32"/>
      <c r="DC62" s="32"/>
      <c r="DD62" s="32"/>
      <c r="DE62" s="8"/>
      <c r="DF62" s="40"/>
      <c r="DG62" s="40"/>
      <c r="DH62" s="40"/>
      <c r="DI62" s="40"/>
      <c r="DJ62" s="32"/>
      <c r="DK62" s="32"/>
      <c r="DL62" s="32"/>
      <c r="DM62" s="8"/>
      <c r="DN62" s="40"/>
      <c r="DO62" s="40"/>
      <c r="DP62" s="40"/>
      <c r="DQ62" s="40"/>
      <c r="DR62" s="32"/>
      <c r="DS62" s="32"/>
      <c r="DT62" s="32"/>
      <c r="DU62" s="8"/>
      <c r="DV62" s="40"/>
      <c r="DW62" s="40"/>
      <c r="DX62" s="40"/>
      <c r="DY62" s="40"/>
      <c r="DZ62" s="32"/>
      <c r="EA62" s="32"/>
      <c r="EB62" s="32"/>
      <c r="EC62" s="8"/>
      <c r="ED62" s="40"/>
      <c r="EE62" s="40"/>
      <c r="EF62" s="40"/>
      <c r="EG62" s="40"/>
      <c r="EH62" s="32"/>
      <c r="EI62" s="32"/>
      <c r="EJ62" s="32"/>
      <c r="EK62" s="8"/>
      <c r="EL62" s="40"/>
      <c r="EM62" s="40"/>
      <c r="EN62" s="40"/>
      <c r="EO62" s="40"/>
      <c r="EP62" s="32"/>
      <c r="EQ62" s="32"/>
      <c r="ER62" s="32"/>
      <c r="ES62" s="8"/>
      <c r="ET62" s="40"/>
      <c r="EU62" s="40"/>
      <c r="EV62" s="40"/>
      <c r="EW62" s="40"/>
      <c r="EX62" s="32"/>
      <c r="EY62" s="32"/>
      <c r="EZ62" s="32"/>
      <c r="FA62" s="8"/>
      <c r="FB62" s="40"/>
      <c r="FC62" s="40"/>
      <c r="FD62" s="40"/>
      <c r="FE62" s="40"/>
      <c r="FF62" s="32"/>
      <c r="FG62" s="32"/>
      <c r="FH62" s="32"/>
      <c r="FI62" s="8"/>
      <c r="FJ62" s="40"/>
      <c r="FK62" s="40"/>
      <c r="FL62" s="40"/>
      <c r="FM62" s="40"/>
      <c r="FN62" s="32"/>
      <c r="FO62" s="32"/>
      <c r="FP62" s="32"/>
      <c r="FQ62" s="8"/>
      <c r="FR62" s="40"/>
      <c r="FS62" s="40"/>
      <c r="FT62" s="40"/>
      <c r="FU62" s="40"/>
      <c r="FV62" s="32"/>
      <c r="FW62" s="32"/>
      <c r="FX62" s="32"/>
      <c r="FY62" s="8"/>
      <c r="FZ62" s="40"/>
      <c r="GA62" s="40"/>
      <c r="GB62" s="40"/>
      <c r="GC62" s="40"/>
      <c r="GD62" s="32"/>
      <c r="GE62" s="32"/>
      <c r="GF62" s="32"/>
      <c r="GG62" s="8"/>
      <c r="GH62" s="40"/>
      <c r="GI62" s="40"/>
      <c r="GJ62" s="40"/>
      <c r="GK62" s="40"/>
      <c r="GL62" s="32"/>
      <c r="GM62" s="32"/>
      <c r="GN62" s="32"/>
      <c r="GO62" s="8"/>
      <c r="GP62" s="40"/>
      <c r="GQ62" s="40"/>
      <c r="GR62" s="40"/>
      <c r="GS62" s="40"/>
      <c r="GT62" s="32"/>
      <c r="GU62" s="32"/>
      <c r="GV62" s="32"/>
      <c r="GW62" s="8"/>
      <c r="GX62" s="40"/>
      <c r="GY62" s="40"/>
      <c r="GZ62" s="40"/>
      <c r="HA62" s="40"/>
      <c r="HB62" s="32"/>
      <c r="HC62" s="32"/>
      <c r="HD62" s="32"/>
      <c r="HE62" s="8"/>
      <c r="HF62" s="40"/>
      <c r="HG62" s="40"/>
      <c r="HH62" s="40"/>
      <c r="HI62" s="40"/>
      <c r="HJ62" s="32"/>
      <c r="HK62" s="32"/>
      <c r="HL62" s="32"/>
      <c r="HM62" s="8"/>
      <c r="HN62" s="40"/>
      <c r="HO62" s="40"/>
      <c r="HP62" s="40"/>
      <c r="HQ62" s="40"/>
      <c r="HR62" s="32"/>
      <c r="HS62" s="32"/>
      <c r="HT62" s="32"/>
      <c r="HU62" s="8"/>
      <c r="HV62" s="40"/>
      <c r="HW62" s="40"/>
      <c r="HX62" s="40"/>
      <c r="HY62" s="40"/>
      <c r="HZ62" s="32"/>
      <c r="IA62" s="32"/>
      <c r="IB62" s="32"/>
      <c r="IC62" s="8"/>
      <c r="ID62" s="40"/>
      <c r="IE62" s="40"/>
      <c r="IF62" s="40"/>
      <c r="IG62" s="40"/>
      <c r="IH62" s="32"/>
      <c r="II62" s="32"/>
      <c r="IJ62" s="32"/>
      <c r="IK62" s="8"/>
      <c r="IL62" s="40"/>
      <c r="IM62" s="40"/>
      <c r="IN62" s="40"/>
      <c r="IO62" s="40"/>
      <c r="IP62" s="32"/>
      <c r="IQ62" s="32"/>
      <c r="IR62" s="32"/>
    </row>
    <row r="63" spans="1:252" ht="13.9" customHeight="1">
      <c r="B63" s="40"/>
      <c r="C63" s="32"/>
      <c r="D63" s="32"/>
      <c r="E63" s="152"/>
      <c r="F63" s="140"/>
      <c r="G63" s="140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  <c r="K63" s="32"/>
      <c r="L63" s="32"/>
      <c r="M63" s="32"/>
      <c r="N63" s="8"/>
      <c r="O63" s="40"/>
      <c r="P63" s="40"/>
      <c r="Q63" s="40"/>
      <c r="R63" s="40"/>
      <c r="S63" s="32"/>
      <c r="T63" s="32"/>
      <c r="U63" s="8"/>
      <c r="V63" s="40"/>
      <c r="W63" s="40"/>
      <c r="X63" s="40"/>
      <c r="Y63" s="40"/>
      <c r="Z63" s="32"/>
      <c r="AA63" s="32"/>
      <c r="AB63" s="32"/>
      <c r="AC63" s="8"/>
      <c r="AD63" s="40"/>
      <c r="AE63" s="40"/>
      <c r="AF63" s="40"/>
      <c r="AG63" s="40"/>
      <c r="AH63" s="32"/>
      <c r="AI63" s="32"/>
      <c r="AJ63" s="32"/>
      <c r="AK63" s="8"/>
      <c r="AL63" s="40"/>
      <c r="AM63" s="40"/>
      <c r="AN63" s="40"/>
      <c r="AO63" s="40"/>
      <c r="AP63" s="32"/>
      <c r="AQ63" s="32"/>
      <c r="AR63" s="32"/>
      <c r="AS63" s="8"/>
      <c r="AT63" s="40"/>
      <c r="AU63" s="40"/>
      <c r="AV63" s="40"/>
      <c r="AW63" s="40"/>
      <c r="AX63" s="32"/>
      <c r="AY63" s="32"/>
      <c r="AZ63" s="32"/>
      <c r="BA63" s="8"/>
      <c r="BB63" s="40"/>
      <c r="BC63" s="40"/>
      <c r="BD63" s="40"/>
      <c r="BE63" s="40"/>
      <c r="BF63" s="32"/>
      <c r="BG63" s="32"/>
      <c r="BH63" s="32"/>
      <c r="BI63" s="8"/>
      <c r="BJ63" s="40"/>
      <c r="BK63" s="40"/>
      <c r="BL63" s="40"/>
      <c r="BM63" s="40"/>
      <c r="BN63" s="32"/>
      <c r="BO63" s="32"/>
      <c r="BP63" s="32"/>
      <c r="BQ63" s="8"/>
      <c r="BR63" s="40"/>
      <c r="BS63" s="40"/>
      <c r="BT63" s="40"/>
      <c r="BU63" s="40"/>
      <c r="BV63" s="32"/>
      <c r="BW63" s="32"/>
      <c r="BX63" s="32"/>
      <c r="BY63" s="8"/>
      <c r="BZ63" s="40"/>
      <c r="CA63" s="40"/>
      <c r="CB63" s="40"/>
      <c r="CC63" s="40"/>
      <c r="CD63" s="32"/>
      <c r="CE63" s="32"/>
      <c r="CF63" s="32"/>
      <c r="CG63" s="8"/>
      <c r="CH63" s="40"/>
      <c r="CI63" s="40"/>
      <c r="CJ63" s="40"/>
      <c r="CK63" s="40"/>
      <c r="CL63" s="32"/>
      <c r="CM63" s="32"/>
      <c r="CN63" s="32"/>
      <c r="CO63" s="8"/>
      <c r="CP63" s="40"/>
      <c r="CQ63" s="40"/>
      <c r="CR63" s="40"/>
      <c r="CS63" s="40"/>
      <c r="CT63" s="32"/>
      <c r="CU63" s="32"/>
      <c r="CV63" s="32"/>
      <c r="CW63" s="8"/>
      <c r="CX63" s="40"/>
      <c r="CY63" s="40"/>
      <c r="CZ63" s="40"/>
      <c r="DA63" s="40"/>
      <c r="DB63" s="32"/>
      <c r="DC63" s="32"/>
      <c r="DD63" s="32"/>
      <c r="DE63" s="8"/>
      <c r="DF63" s="40"/>
      <c r="DG63" s="40"/>
      <c r="DH63" s="40"/>
      <c r="DI63" s="40"/>
      <c r="DJ63" s="32"/>
      <c r="DK63" s="32"/>
      <c r="DL63" s="32"/>
      <c r="DM63" s="8"/>
      <c r="DN63" s="40"/>
      <c r="DO63" s="40"/>
      <c r="DP63" s="40"/>
      <c r="DQ63" s="40"/>
      <c r="DR63" s="32"/>
      <c r="DS63" s="32"/>
      <c r="DT63" s="32"/>
      <c r="DU63" s="8"/>
      <c r="DV63" s="40"/>
      <c r="DW63" s="40"/>
      <c r="DX63" s="40"/>
      <c r="DY63" s="40"/>
      <c r="DZ63" s="32"/>
      <c r="EA63" s="32"/>
      <c r="EB63" s="32"/>
      <c r="EC63" s="8"/>
      <c r="ED63" s="40"/>
      <c r="EE63" s="40"/>
      <c r="EF63" s="40"/>
      <c r="EG63" s="40"/>
      <c r="EH63" s="32"/>
      <c r="EI63" s="32"/>
      <c r="EJ63" s="32"/>
      <c r="EK63" s="8"/>
      <c r="EL63" s="40"/>
      <c r="EM63" s="40"/>
      <c r="EN63" s="40"/>
      <c r="EO63" s="40"/>
      <c r="EP63" s="32"/>
      <c r="EQ63" s="32"/>
      <c r="ER63" s="32"/>
      <c r="ES63" s="8"/>
      <c r="ET63" s="40"/>
      <c r="EU63" s="40"/>
      <c r="EV63" s="40"/>
      <c r="EW63" s="40"/>
      <c r="EX63" s="32"/>
      <c r="EY63" s="32"/>
      <c r="EZ63" s="32"/>
      <c r="FA63" s="8"/>
      <c r="FB63" s="40"/>
      <c r="FC63" s="40"/>
      <c r="FD63" s="40"/>
      <c r="FE63" s="40"/>
      <c r="FF63" s="32"/>
      <c r="FG63" s="32"/>
      <c r="FH63" s="32"/>
      <c r="FI63" s="8"/>
      <c r="FJ63" s="40"/>
      <c r="FK63" s="40"/>
      <c r="FL63" s="40"/>
      <c r="FM63" s="40"/>
      <c r="FN63" s="32"/>
      <c r="FO63" s="32"/>
      <c r="FP63" s="32"/>
      <c r="FQ63" s="8"/>
      <c r="FR63" s="40"/>
      <c r="FS63" s="40"/>
      <c r="FT63" s="40"/>
      <c r="FU63" s="40"/>
      <c r="FV63" s="32"/>
      <c r="FW63" s="32"/>
      <c r="FX63" s="32"/>
      <c r="FY63" s="8"/>
      <c r="FZ63" s="40"/>
      <c r="GA63" s="40"/>
      <c r="GB63" s="40"/>
      <c r="GC63" s="40"/>
      <c r="GD63" s="32"/>
      <c r="GE63" s="32"/>
      <c r="GF63" s="32"/>
      <c r="GG63" s="8"/>
      <c r="GH63" s="40"/>
      <c r="GI63" s="40"/>
      <c r="GJ63" s="40"/>
      <c r="GK63" s="40"/>
      <c r="GL63" s="32"/>
      <c r="GM63" s="32"/>
      <c r="GN63" s="32"/>
      <c r="GO63" s="8"/>
      <c r="GP63" s="40"/>
      <c r="GQ63" s="40"/>
      <c r="GR63" s="40"/>
      <c r="GS63" s="40"/>
      <c r="GT63" s="32"/>
      <c r="GU63" s="32"/>
      <c r="GV63" s="32"/>
      <c r="GW63" s="8"/>
      <c r="GX63" s="40"/>
      <c r="GY63" s="40"/>
      <c r="GZ63" s="40"/>
      <c r="HA63" s="40"/>
      <c r="HB63" s="32"/>
      <c r="HC63" s="32"/>
      <c r="HD63" s="32"/>
      <c r="HE63" s="8"/>
      <c r="HF63" s="40"/>
      <c r="HG63" s="40"/>
      <c r="HH63" s="40"/>
      <c r="HI63" s="40"/>
      <c r="HJ63" s="32"/>
      <c r="HK63" s="32"/>
      <c r="HL63" s="32"/>
      <c r="HM63" s="8"/>
      <c r="HN63" s="40"/>
      <c r="HO63" s="40"/>
      <c r="HP63" s="40"/>
      <c r="HQ63" s="40"/>
      <c r="HR63" s="32"/>
      <c r="HS63" s="32"/>
      <c r="HT63" s="32"/>
      <c r="HU63" s="8"/>
      <c r="HV63" s="40"/>
      <c r="HW63" s="40"/>
      <c r="HX63" s="40"/>
      <c r="HY63" s="40"/>
      <c r="HZ63" s="32"/>
      <c r="IA63" s="32"/>
      <c r="IB63" s="32"/>
      <c r="IC63" s="8"/>
      <c r="ID63" s="40"/>
      <c r="IE63" s="40"/>
      <c r="IF63" s="40"/>
      <c r="IG63" s="40"/>
      <c r="IH63" s="32"/>
      <c r="II63" s="32"/>
      <c r="IJ63" s="32"/>
      <c r="IK63" s="8"/>
      <c r="IL63" s="40"/>
      <c r="IM63" s="40"/>
      <c r="IN63" s="40"/>
      <c r="IO63" s="40"/>
      <c r="IP63" s="32"/>
      <c r="IQ63" s="32"/>
      <c r="IR63" s="32"/>
    </row>
    <row r="64" spans="1:252" ht="13.9" customHeight="1">
      <c r="A64" s="8" t="s">
        <v>301</v>
      </c>
      <c r="B64" s="8" t="s">
        <v>302</v>
      </c>
      <c r="C64" s="32"/>
      <c r="D64" s="32"/>
      <c r="E64" s="152">
        <f>ROUND(F64/0.55,0)</f>
        <v>6038</v>
      </c>
      <c r="F64" s="140">
        <v>3321</v>
      </c>
      <c r="G64" s="140">
        <f t="shared" si="0"/>
        <v>2656.8</v>
      </c>
      <c r="H64" s="163">
        <f t="shared" si="1"/>
        <v>390549.60000000003</v>
      </c>
      <c r="I64" s="157">
        <f t="shared" si="2"/>
        <v>554580</v>
      </c>
      <c r="J64" s="254">
        <f t="shared" si="3"/>
        <v>0.29577409931840304</v>
      </c>
      <c r="K64" s="32"/>
      <c r="L64" s="32"/>
      <c r="M64" s="32"/>
      <c r="N64" s="8"/>
      <c r="O64" s="40"/>
      <c r="P64" s="40"/>
      <c r="Q64" s="40"/>
      <c r="R64" s="40"/>
      <c r="S64" s="32"/>
      <c r="T64" s="32"/>
      <c r="U64" s="8"/>
      <c r="V64" s="40"/>
      <c r="W64" s="40"/>
      <c r="X64" s="40"/>
      <c r="Y64" s="40"/>
      <c r="Z64" s="32"/>
      <c r="AA64" s="32"/>
      <c r="AB64" s="32"/>
      <c r="AC64" s="8"/>
      <c r="AD64" s="40"/>
      <c r="AE64" s="40"/>
      <c r="AF64" s="40"/>
      <c r="AG64" s="40"/>
      <c r="AH64" s="32"/>
      <c r="AI64" s="32"/>
      <c r="AJ64" s="32"/>
      <c r="AK64" s="8"/>
      <c r="AL64" s="40"/>
      <c r="AM64" s="40"/>
      <c r="AN64" s="40"/>
      <c r="AO64" s="40"/>
      <c r="AP64" s="32"/>
      <c r="AQ64" s="32"/>
      <c r="AR64" s="32"/>
      <c r="AS64" s="8"/>
      <c r="AT64" s="40"/>
      <c r="AU64" s="40"/>
      <c r="AV64" s="40"/>
      <c r="AW64" s="40"/>
      <c r="AX64" s="32"/>
      <c r="AY64" s="32"/>
      <c r="AZ64" s="32"/>
      <c r="BA64" s="8"/>
      <c r="BB64" s="40"/>
      <c r="BC64" s="40"/>
      <c r="BD64" s="40"/>
      <c r="BE64" s="40"/>
      <c r="BF64" s="32"/>
      <c r="BG64" s="32"/>
      <c r="BH64" s="32"/>
      <c r="BI64" s="8"/>
      <c r="BJ64" s="40"/>
      <c r="BK64" s="40"/>
      <c r="BL64" s="40"/>
      <c r="BM64" s="40"/>
      <c r="BN64" s="32"/>
      <c r="BO64" s="32"/>
      <c r="BP64" s="32"/>
      <c r="BQ64" s="8"/>
      <c r="BR64" s="40"/>
      <c r="BS64" s="40"/>
      <c r="BT64" s="40"/>
      <c r="BU64" s="40"/>
      <c r="BV64" s="32"/>
      <c r="BW64" s="32"/>
      <c r="BX64" s="32"/>
      <c r="BY64" s="8"/>
      <c r="BZ64" s="40"/>
      <c r="CA64" s="40"/>
      <c r="CB64" s="40"/>
      <c r="CC64" s="40"/>
      <c r="CD64" s="32"/>
      <c r="CE64" s="32"/>
      <c r="CF64" s="32"/>
      <c r="CG64" s="8"/>
      <c r="CH64" s="40"/>
      <c r="CI64" s="40"/>
      <c r="CJ64" s="40"/>
      <c r="CK64" s="40"/>
      <c r="CL64" s="32"/>
      <c r="CM64" s="32"/>
      <c r="CN64" s="32"/>
      <c r="CO64" s="8"/>
      <c r="CP64" s="40"/>
      <c r="CQ64" s="40"/>
      <c r="CR64" s="40"/>
      <c r="CS64" s="40"/>
      <c r="CT64" s="32"/>
      <c r="CU64" s="32"/>
      <c r="CV64" s="32"/>
      <c r="CW64" s="8"/>
      <c r="CX64" s="40"/>
      <c r="CY64" s="40"/>
      <c r="CZ64" s="40"/>
      <c r="DA64" s="40"/>
      <c r="DB64" s="32"/>
      <c r="DC64" s="32"/>
      <c r="DD64" s="32"/>
      <c r="DE64" s="8"/>
      <c r="DF64" s="40"/>
      <c r="DG64" s="40"/>
      <c r="DH64" s="40"/>
      <c r="DI64" s="40"/>
      <c r="DJ64" s="32"/>
      <c r="DK64" s="32"/>
      <c r="DL64" s="32"/>
      <c r="DM64" s="8"/>
      <c r="DN64" s="40"/>
      <c r="DO64" s="40"/>
      <c r="DP64" s="40"/>
      <c r="DQ64" s="40"/>
      <c r="DR64" s="32"/>
      <c r="DS64" s="32"/>
      <c r="DT64" s="32"/>
      <c r="DU64" s="8"/>
      <c r="DV64" s="40"/>
      <c r="DW64" s="40"/>
      <c r="DX64" s="40"/>
      <c r="DY64" s="40"/>
      <c r="DZ64" s="32"/>
      <c r="EA64" s="32"/>
      <c r="EB64" s="32"/>
      <c r="EC64" s="8"/>
      <c r="ED64" s="40"/>
      <c r="EE64" s="40"/>
      <c r="EF64" s="40"/>
      <c r="EG64" s="40"/>
      <c r="EH64" s="32"/>
      <c r="EI64" s="32"/>
      <c r="EJ64" s="32"/>
      <c r="EK64" s="8"/>
      <c r="EL64" s="40"/>
      <c r="EM64" s="40"/>
      <c r="EN64" s="40"/>
      <c r="EO64" s="40"/>
      <c r="EP64" s="32"/>
      <c r="EQ64" s="32"/>
      <c r="ER64" s="32"/>
      <c r="ES64" s="8"/>
      <c r="ET64" s="40"/>
      <c r="EU64" s="40"/>
      <c r="EV64" s="40"/>
      <c r="EW64" s="40"/>
      <c r="EX64" s="32"/>
      <c r="EY64" s="32"/>
      <c r="EZ64" s="32"/>
      <c r="FA64" s="8"/>
      <c r="FB64" s="40"/>
      <c r="FC64" s="40"/>
      <c r="FD64" s="40"/>
      <c r="FE64" s="40"/>
      <c r="FF64" s="32"/>
      <c r="FG64" s="32"/>
      <c r="FH64" s="32"/>
      <c r="FI64" s="8"/>
      <c r="FJ64" s="40"/>
      <c r="FK64" s="40"/>
      <c r="FL64" s="40"/>
      <c r="FM64" s="40"/>
      <c r="FN64" s="32"/>
      <c r="FO64" s="32"/>
      <c r="FP64" s="32"/>
      <c r="FQ64" s="8"/>
      <c r="FR64" s="40"/>
      <c r="FS64" s="40"/>
      <c r="FT64" s="40"/>
      <c r="FU64" s="40"/>
      <c r="FV64" s="32"/>
      <c r="FW64" s="32"/>
      <c r="FX64" s="32"/>
      <c r="FY64" s="8"/>
      <c r="FZ64" s="40"/>
      <c r="GA64" s="40"/>
      <c r="GB64" s="40"/>
      <c r="GC64" s="40"/>
      <c r="GD64" s="32"/>
      <c r="GE64" s="32"/>
      <c r="GF64" s="32"/>
      <c r="GG64" s="8"/>
      <c r="GH64" s="40"/>
      <c r="GI64" s="40"/>
      <c r="GJ64" s="40"/>
      <c r="GK64" s="40"/>
      <c r="GL64" s="32"/>
      <c r="GM64" s="32"/>
      <c r="GN64" s="32"/>
      <c r="GO64" s="8"/>
      <c r="GP64" s="40"/>
      <c r="GQ64" s="40"/>
      <c r="GR64" s="40"/>
      <c r="GS64" s="40"/>
      <c r="GT64" s="32"/>
      <c r="GU64" s="32"/>
      <c r="GV64" s="32"/>
      <c r="GW64" s="8"/>
      <c r="GX64" s="40"/>
      <c r="GY64" s="40"/>
      <c r="GZ64" s="40"/>
      <c r="HA64" s="40"/>
      <c r="HB64" s="32"/>
      <c r="HC64" s="32"/>
      <c r="HD64" s="32"/>
      <c r="HE64" s="8"/>
      <c r="HF64" s="40"/>
      <c r="HG64" s="40"/>
      <c r="HH64" s="40"/>
      <c r="HI64" s="40"/>
      <c r="HJ64" s="32"/>
      <c r="HK64" s="32"/>
      <c r="HL64" s="32"/>
      <c r="HM64" s="8"/>
      <c r="HN64" s="40"/>
      <c r="HO64" s="40"/>
      <c r="HP64" s="40"/>
      <c r="HQ64" s="40"/>
      <c r="HR64" s="32"/>
      <c r="HS64" s="32"/>
      <c r="HT64" s="32"/>
      <c r="HU64" s="8"/>
      <c r="HV64" s="40"/>
      <c r="HW64" s="40"/>
      <c r="HX64" s="40"/>
      <c r="HY64" s="40"/>
      <c r="HZ64" s="32"/>
      <c r="IA64" s="32"/>
      <c r="IB64" s="32"/>
      <c r="IC64" s="8"/>
      <c r="ID64" s="40"/>
      <c r="IE64" s="40"/>
      <c r="IF64" s="40"/>
      <c r="IG64" s="40"/>
      <c r="IH64" s="32"/>
      <c r="II64" s="32"/>
      <c r="IJ64" s="32"/>
      <c r="IK64" s="8"/>
      <c r="IL64" s="40"/>
      <c r="IM64" s="40"/>
      <c r="IN64" s="40"/>
      <c r="IO64" s="40"/>
      <c r="IP64" s="32"/>
      <c r="IQ64" s="32"/>
      <c r="IR64" s="32"/>
    </row>
    <row r="65" spans="1:252" ht="13.9" customHeight="1">
      <c r="B65" s="40" t="s">
        <v>303</v>
      </c>
      <c r="C65" s="32"/>
      <c r="D65" s="32"/>
      <c r="E65" s="152"/>
      <c r="F65" s="140"/>
      <c r="G65" s="140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  <c r="K65" s="32"/>
      <c r="L65" s="32"/>
      <c r="M65" s="32"/>
      <c r="N65" s="8"/>
      <c r="O65" s="40"/>
      <c r="P65" s="40"/>
      <c r="Q65" s="40"/>
      <c r="R65" s="40"/>
      <c r="S65" s="32"/>
      <c r="T65" s="32"/>
      <c r="U65" s="8"/>
      <c r="V65" s="40"/>
      <c r="W65" s="40"/>
      <c r="X65" s="40"/>
      <c r="Y65" s="40"/>
      <c r="Z65" s="32"/>
      <c r="AA65" s="32"/>
      <c r="AB65" s="32"/>
      <c r="AC65" s="8"/>
      <c r="AD65" s="40"/>
      <c r="AE65" s="40"/>
      <c r="AF65" s="40"/>
      <c r="AG65" s="40"/>
      <c r="AH65" s="32"/>
      <c r="AI65" s="32"/>
      <c r="AJ65" s="32"/>
      <c r="AK65" s="8"/>
      <c r="AL65" s="40"/>
      <c r="AM65" s="40"/>
      <c r="AN65" s="40"/>
      <c r="AO65" s="40"/>
      <c r="AP65" s="32"/>
      <c r="AQ65" s="32"/>
      <c r="AR65" s="32"/>
      <c r="AS65" s="8"/>
      <c r="AT65" s="40"/>
      <c r="AU65" s="40"/>
      <c r="AV65" s="40"/>
      <c r="AW65" s="40"/>
      <c r="AX65" s="32"/>
      <c r="AY65" s="32"/>
      <c r="AZ65" s="32"/>
      <c r="BA65" s="8"/>
      <c r="BB65" s="40"/>
      <c r="BC65" s="40"/>
      <c r="BD65" s="40"/>
      <c r="BE65" s="40"/>
      <c r="BF65" s="32"/>
      <c r="BG65" s="32"/>
      <c r="BH65" s="32"/>
      <c r="BI65" s="8"/>
      <c r="BJ65" s="40"/>
      <c r="BK65" s="40"/>
      <c r="BL65" s="40"/>
      <c r="BM65" s="40"/>
      <c r="BN65" s="32"/>
      <c r="BO65" s="32"/>
      <c r="BP65" s="32"/>
      <c r="BQ65" s="8"/>
      <c r="BR65" s="40"/>
      <c r="BS65" s="40"/>
      <c r="BT65" s="40"/>
      <c r="BU65" s="40"/>
      <c r="BV65" s="32"/>
      <c r="BW65" s="32"/>
      <c r="BX65" s="32"/>
      <c r="BY65" s="8"/>
      <c r="BZ65" s="40"/>
      <c r="CA65" s="40"/>
      <c r="CB65" s="40"/>
      <c r="CC65" s="40"/>
      <c r="CD65" s="32"/>
      <c r="CE65" s="32"/>
      <c r="CF65" s="32"/>
      <c r="CG65" s="8"/>
      <c r="CH65" s="40"/>
      <c r="CI65" s="40"/>
      <c r="CJ65" s="40"/>
      <c r="CK65" s="40"/>
      <c r="CL65" s="32"/>
      <c r="CM65" s="32"/>
      <c r="CN65" s="32"/>
      <c r="CO65" s="8"/>
      <c r="CP65" s="40"/>
      <c r="CQ65" s="40"/>
      <c r="CR65" s="40"/>
      <c r="CS65" s="40"/>
      <c r="CT65" s="32"/>
      <c r="CU65" s="32"/>
      <c r="CV65" s="32"/>
      <c r="CW65" s="8"/>
      <c r="CX65" s="40"/>
      <c r="CY65" s="40"/>
      <c r="CZ65" s="40"/>
      <c r="DA65" s="40"/>
      <c r="DB65" s="32"/>
      <c r="DC65" s="32"/>
      <c r="DD65" s="32"/>
      <c r="DE65" s="8"/>
      <c r="DF65" s="40"/>
      <c r="DG65" s="40"/>
      <c r="DH65" s="40"/>
      <c r="DI65" s="40"/>
      <c r="DJ65" s="32"/>
      <c r="DK65" s="32"/>
      <c r="DL65" s="32"/>
      <c r="DM65" s="8"/>
      <c r="DN65" s="40"/>
      <c r="DO65" s="40"/>
      <c r="DP65" s="40"/>
      <c r="DQ65" s="40"/>
      <c r="DR65" s="32"/>
      <c r="DS65" s="32"/>
      <c r="DT65" s="32"/>
      <c r="DU65" s="8"/>
      <c r="DV65" s="40"/>
      <c r="DW65" s="40"/>
      <c r="DX65" s="40"/>
      <c r="DY65" s="40"/>
      <c r="DZ65" s="32"/>
      <c r="EA65" s="32"/>
      <c r="EB65" s="32"/>
      <c r="EC65" s="8"/>
      <c r="ED65" s="40"/>
      <c r="EE65" s="40"/>
      <c r="EF65" s="40"/>
      <c r="EG65" s="40"/>
      <c r="EH65" s="32"/>
      <c r="EI65" s="32"/>
      <c r="EJ65" s="32"/>
      <c r="EK65" s="8"/>
      <c r="EL65" s="40"/>
      <c r="EM65" s="40"/>
      <c r="EN65" s="40"/>
      <c r="EO65" s="40"/>
      <c r="EP65" s="32"/>
      <c r="EQ65" s="32"/>
      <c r="ER65" s="32"/>
      <c r="ES65" s="8"/>
      <c r="ET65" s="40"/>
      <c r="EU65" s="40"/>
      <c r="EV65" s="40"/>
      <c r="EW65" s="40"/>
      <c r="EX65" s="32"/>
      <c r="EY65" s="32"/>
      <c r="EZ65" s="32"/>
      <c r="FA65" s="8"/>
      <c r="FB65" s="40"/>
      <c r="FC65" s="40"/>
      <c r="FD65" s="40"/>
      <c r="FE65" s="40"/>
      <c r="FF65" s="32"/>
      <c r="FG65" s="32"/>
      <c r="FH65" s="32"/>
      <c r="FI65" s="8"/>
      <c r="FJ65" s="40"/>
      <c r="FK65" s="40"/>
      <c r="FL65" s="40"/>
      <c r="FM65" s="40"/>
      <c r="FN65" s="32"/>
      <c r="FO65" s="32"/>
      <c r="FP65" s="32"/>
      <c r="FQ65" s="8"/>
      <c r="FR65" s="40"/>
      <c r="FS65" s="40"/>
      <c r="FT65" s="40"/>
      <c r="FU65" s="40"/>
      <c r="FV65" s="32"/>
      <c r="FW65" s="32"/>
      <c r="FX65" s="32"/>
      <c r="FY65" s="8"/>
      <c r="FZ65" s="40"/>
      <c r="GA65" s="40"/>
      <c r="GB65" s="40"/>
      <c r="GC65" s="40"/>
      <c r="GD65" s="32"/>
      <c r="GE65" s="32"/>
      <c r="GF65" s="32"/>
      <c r="GG65" s="8"/>
      <c r="GH65" s="40"/>
      <c r="GI65" s="40"/>
      <c r="GJ65" s="40"/>
      <c r="GK65" s="40"/>
      <c r="GL65" s="32"/>
      <c r="GM65" s="32"/>
      <c r="GN65" s="32"/>
      <c r="GO65" s="8"/>
      <c r="GP65" s="40"/>
      <c r="GQ65" s="40"/>
      <c r="GR65" s="40"/>
      <c r="GS65" s="40"/>
      <c r="GT65" s="32"/>
      <c r="GU65" s="32"/>
      <c r="GV65" s="32"/>
      <c r="GW65" s="8"/>
      <c r="GX65" s="40"/>
      <c r="GY65" s="40"/>
      <c r="GZ65" s="40"/>
      <c r="HA65" s="40"/>
      <c r="HB65" s="32"/>
      <c r="HC65" s="32"/>
      <c r="HD65" s="32"/>
      <c r="HE65" s="8"/>
      <c r="HF65" s="40"/>
      <c r="HG65" s="40"/>
      <c r="HH65" s="40"/>
      <c r="HI65" s="40"/>
      <c r="HJ65" s="32"/>
      <c r="HK65" s="32"/>
      <c r="HL65" s="32"/>
      <c r="HM65" s="8"/>
      <c r="HN65" s="40"/>
      <c r="HO65" s="40"/>
      <c r="HP65" s="40"/>
      <c r="HQ65" s="40"/>
      <c r="HR65" s="32"/>
      <c r="HS65" s="32"/>
      <c r="HT65" s="32"/>
      <c r="HU65" s="8"/>
      <c r="HV65" s="40"/>
      <c r="HW65" s="40"/>
      <c r="HX65" s="40"/>
      <c r="HY65" s="40"/>
      <c r="HZ65" s="32"/>
      <c r="IA65" s="32"/>
      <c r="IB65" s="32"/>
      <c r="IC65" s="8"/>
      <c r="ID65" s="40"/>
      <c r="IE65" s="40"/>
      <c r="IF65" s="40"/>
      <c r="IG65" s="40"/>
      <c r="IH65" s="32"/>
      <c r="II65" s="32"/>
      <c r="IJ65" s="32"/>
      <c r="IK65" s="8"/>
      <c r="IL65" s="40"/>
      <c r="IM65" s="40"/>
      <c r="IN65" s="40"/>
      <c r="IO65" s="40"/>
      <c r="IP65" s="32"/>
      <c r="IQ65" s="32"/>
      <c r="IR65" s="32"/>
    </row>
    <row r="66" spans="1:252" ht="13.9" customHeight="1">
      <c r="B66" s="40"/>
      <c r="C66" s="32"/>
      <c r="D66" s="32"/>
      <c r="E66" s="152"/>
      <c r="F66" s="140"/>
      <c r="G66" s="140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  <c r="K66" s="32"/>
      <c r="L66" s="32"/>
      <c r="M66" s="32"/>
      <c r="N66" s="8"/>
      <c r="O66" s="40"/>
      <c r="P66" s="40"/>
      <c r="Q66" s="40"/>
      <c r="R66" s="40"/>
      <c r="S66" s="32"/>
      <c r="T66" s="32"/>
      <c r="U66" s="8"/>
      <c r="V66" s="40"/>
      <c r="W66" s="40"/>
      <c r="X66" s="40"/>
      <c r="Y66" s="40"/>
      <c r="Z66" s="32"/>
      <c r="AA66" s="32"/>
      <c r="AB66" s="32"/>
      <c r="AC66" s="8"/>
      <c r="AD66" s="40"/>
      <c r="AE66" s="40"/>
      <c r="AF66" s="40"/>
      <c r="AG66" s="40"/>
      <c r="AH66" s="32"/>
      <c r="AI66" s="32"/>
      <c r="AJ66" s="32"/>
      <c r="AK66" s="8"/>
      <c r="AL66" s="40"/>
      <c r="AM66" s="40"/>
      <c r="AN66" s="40"/>
      <c r="AO66" s="40"/>
      <c r="AP66" s="32"/>
      <c r="AQ66" s="32"/>
      <c r="AR66" s="32"/>
      <c r="AS66" s="8"/>
      <c r="AT66" s="40"/>
      <c r="AU66" s="40"/>
      <c r="AV66" s="40"/>
      <c r="AW66" s="40"/>
      <c r="AX66" s="32"/>
      <c r="AY66" s="32"/>
      <c r="AZ66" s="32"/>
      <c r="BA66" s="8"/>
      <c r="BB66" s="40"/>
      <c r="BC66" s="40"/>
      <c r="BD66" s="40"/>
      <c r="BE66" s="40"/>
      <c r="BF66" s="32"/>
      <c r="BG66" s="32"/>
      <c r="BH66" s="32"/>
      <c r="BI66" s="8"/>
      <c r="BJ66" s="40"/>
      <c r="BK66" s="40"/>
      <c r="BL66" s="40"/>
      <c r="BM66" s="40"/>
      <c r="BN66" s="32"/>
      <c r="BO66" s="32"/>
      <c r="BP66" s="32"/>
      <c r="BQ66" s="8"/>
      <c r="BR66" s="40"/>
      <c r="BS66" s="40"/>
      <c r="BT66" s="40"/>
      <c r="BU66" s="40"/>
      <c r="BV66" s="32"/>
      <c r="BW66" s="32"/>
      <c r="BX66" s="32"/>
      <c r="BY66" s="8"/>
      <c r="BZ66" s="40"/>
      <c r="CA66" s="40"/>
      <c r="CB66" s="40"/>
      <c r="CC66" s="40"/>
      <c r="CD66" s="32"/>
      <c r="CE66" s="32"/>
      <c r="CF66" s="32"/>
      <c r="CG66" s="8"/>
      <c r="CH66" s="40"/>
      <c r="CI66" s="40"/>
      <c r="CJ66" s="40"/>
      <c r="CK66" s="40"/>
      <c r="CL66" s="32"/>
      <c r="CM66" s="32"/>
      <c r="CN66" s="32"/>
      <c r="CO66" s="8"/>
      <c r="CP66" s="40"/>
      <c r="CQ66" s="40"/>
      <c r="CR66" s="40"/>
      <c r="CS66" s="40"/>
      <c r="CT66" s="32"/>
      <c r="CU66" s="32"/>
      <c r="CV66" s="32"/>
      <c r="CW66" s="8"/>
      <c r="CX66" s="40"/>
      <c r="CY66" s="40"/>
      <c r="CZ66" s="40"/>
      <c r="DA66" s="40"/>
      <c r="DB66" s="32"/>
      <c r="DC66" s="32"/>
      <c r="DD66" s="32"/>
      <c r="DE66" s="8"/>
      <c r="DF66" s="40"/>
      <c r="DG66" s="40"/>
      <c r="DH66" s="40"/>
      <c r="DI66" s="40"/>
      <c r="DJ66" s="32"/>
      <c r="DK66" s="32"/>
      <c r="DL66" s="32"/>
      <c r="DM66" s="8"/>
      <c r="DN66" s="40"/>
      <c r="DO66" s="40"/>
      <c r="DP66" s="40"/>
      <c r="DQ66" s="40"/>
      <c r="DR66" s="32"/>
      <c r="DS66" s="32"/>
      <c r="DT66" s="32"/>
      <c r="DU66" s="8"/>
      <c r="DV66" s="40"/>
      <c r="DW66" s="40"/>
      <c r="DX66" s="40"/>
      <c r="DY66" s="40"/>
      <c r="DZ66" s="32"/>
      <c r="EA66" s="32"/>
      <c r="EB66" s="32"/>
      <c r="EC66" s="8"/>
      <c r="ED66" s="40"/>
      <c r="EE66" s="40"/>
      <c r="EF66" s="40"/>
      <c r="EG66" s="40"/>
      <c r="EH66" s="32"/>
      <c r="EI66" s="32"/>
      <c r="EJ66" s="32"/>
      <c r="EK66" s="8"/>
      <c r="EL66" s="40"/>
      <c r="EM66" s="40"/>
      <c r="EN66" s="40"/>
      <c r="EO66" s="40"/>
      <c r="EP66" s="32"/>
      <c r="EQ66" s="32"/>
      <c r="ER66" s="32"/>
      <c r="ES66" s="8"/>
      <c r="ET66" s="40"/>
      <c r="EU66" s="40"/>
      <c r="EV66" s="40"/>
      <c r="EW66" s="40"/>
      <c r="EX66" s="32"/>
      <c r="EY66" s="32"/>
      <c r="EZ66" s="32"/>
      <c r="FA66" s="8"/>
      <c r="FB66" s="40"/>
      <c r="FC66" s="40"/>
      <c r="FD66" s="40"/>
      <c r="FE66" s="40"/>
      <c r="FF66" s="32"/>
      <c r="FG66" s="32"/>
      <c r="FH66" s="32"/>
      <c r="FI66" s="8"/>
      <c r="FJ66" s="40"/>
      <c r="FK66" s="40"/>
      <c r="FL66" s="40"/>
      <c r="FM66" s="40"/>
      <c r="FN66" s="32"/>
      <c r="FO66" s="32"/>
      <c r="FP66" s="32"/>
      <c r="FQ66" s="8"/>
      <c r="FR66" s="40"/>
      <c r="FS66" s="40"/>
      <c r="FT66" s="40"/>
      <c r="FU66" s="40"/>
      <c r="FV66" s="32"/>
      <c r="FW66" s="32"/>
      <c r="FX66" s="32"/>
      <c r="FY66" s="8"/>
      <c r="FZ66" s="40"/>
      <c r="GA66" s="40"/>
      <c r="GB66" s="40"/>
      <c r="GC66" s="40"/>
      <c r="GD66" s="32"/>
      <c r="GE66" s="32"/>
      <c r="GF66" s="32"/>
      <c r="GG66" s="8"/>
      <c r="GH66" s="40"/>
      <c r="GI66" s="40"/>
      <c r="GJ66" s="40"/>
      <c r="GK66" s="40"/>
      <c r="GL66" s="32"/>
      <c r="GM66" s="32"/>
      <c r="GN66" s="32"/>
      <c r="GO66" s="8"/>
      <c r="GP66" s="40"/>
      <c r="GQ66" s="40"/>
      <c r="GR66" s="40"/>
      <c r="GS66" s="40"/>
      <c r="GT66" s="32"/>
      <c r="GU66" s="32"/>
      <c r="GV66" s="32"/>
      <c r="GW66" s="8"/>
      <c r="GX66" s="40"/>
      <c r="GY66" s="40"/>
      <c r="GZ66" s="40"/>
      <c r="HA66" s="40"/>
      <c r="HB66" s="32"/>
      <c r="HC66" s="32"/>
      <c r="HD66" s="32"/>
      <c r="HE66" s="8"/>
      <c r="HF66" s="40"/>
      <c r="HG66" s="40"/>
      <c r="HH66" s="40"/>
      <c r="HI66" s="40"/>
      <c r="HJ66" s="32"/>
      <c r="HK66" s="32"/>
      <c r="HL66" s="32"/>
      <c r="HM66" s="8"/>
      <c r="HN66" s="40"/>
      <c r="HO66" s="40"/>
      <c r="HP66" s="40"/>
      <c r="HQ66" s="40"/>
      <c r="HR66" s="32"/>
      <c r="HS66" s="32"/>
      <c r="HT66" s="32"/>
      <c r="HU66" s="8"/>
      <c r="HV66" s="40"/>
      <c r="HW66" s="40"/>
      <c r="HX66" s="40"/>
      <c r="HY66" s="40"/>
      <c r="HZ66" s="32"/>
      <c r="IA66" s="32"/>
      <c r="IB66" s="32"/>
      <c r="IC66" s="8"/>
      <c r="ID66" s="40"/>
      <c r="IE66" s="40"/>
      <c r="IF66" s="40"/>
      <c r="IG66" s="40"/>
      <c r="IH66" s="32"/>
      <c r="II66" s="32"/>
      <c r="IJ66" s="32"/>
      <c r="IK66" s="8"/>
      <c r="IL66" s="40"/>
      <c r="IM66" s="40"/>
      <c r="IN66" s="40"/>
      <c r="IO66" s="40"/>
      <c r="IP66" s="32"/>
      <c r="IQ66" s="32"/>
      <c r="IR66" s="32"/>
    </row>
    <row r="67" spans="1:252" ht="13.9" customHeight="1">
      <c r="A67" s="8" t="s">
        <v>304</v>
      </c>
      <c r="B67" s="8" t="s">
        <v>305</v>
      </c>
      <c r="C67" s="32"/>
      <c r="D67" s="32"/>
      <c r="E67" s="152">
        <f>ROUND(F67/0.55,0)</f>
        <v>1864</v>
      </c>
      <c r="F67" s="140">
        <v>1025</v>
      </c>
      <c r="G67" s="140">
        <f t="shared" si="0"/>
        <v>820</v>
      </c>
      <c r="H67" s="163">
        <f t="shared" si="1"/>
        <v>120540</v>
      </c>
      <c r="I67" s="157">
        <f t="shared" si="2"/>
        <v>171167</v>
      </c>
      <c r="J67" s="254">
        <f t="shared" si="3"/>
        <v>0.29577547073910276</v>
      </c>
      <c r="K67" s="32"/>
      <c r="L67" s="32"/>
      <c r="M67" s="32"/>
      <c r="N67" s="8"/>
      <c r="O67" s="40"/>
      <c r="P67" s="40"/>
      <c r="Q67" s="40"/>
      <c r="R67" s="40"/>
      <c r="S67" s="32"/>
      <c r="T67" s="32"/>
      <c r="U67" s="8"/>
      <c r="V67" s="40"/>
      <c r="W67" s="40"/>
      <c r="X67" s="40"/>
      <c r="Y67" s="40"/>
      <c r="Z67" s="32"/>
      <c r="AA67" s="32"/>
      <c r="AB67" s="32"/>
      <c r="AC67" s="8"/>
      <c r="AD67" s="40"/>
      <c r="AE67" s="40"/>
      <c r="AF67" s="40"/>
      <c r="AG67" s="40"/>
      <c r="AH67" s="32"/>
      <c r="AI67" s="32"/>
      <c r="AJ67" s="32"/>
      <c r="AK67" s="8"/>
      <c r="AL67" s="40"/>
      <c r="AM67" s="40"/>
      <c r="AN67" s="40"/>
      <c r="AO67" s="40"/>
      <c r="AP67" s="32"/>
      <c r="AQ67" s="32"/>
      <c r="AR67" s="32"/>
      <c r="AS67" s="8"/>
      <c r="AT67" s="40"/>
      <c r="AU67" s="40"/>
      <c r="AV67" s="40"/>
      <c r="AW67" s="40"/>
      <c r="AX67" s="32"/>
      <c r="AY67" s="32"/>
      <c r="AZ67" s="32"/>
      <c r="BA67" s="8"/>
      <c r="BB67" s="40"/>
      <c r="BC67" s="40"/>
      <c r="BD67" s="40"/>
      <c r="BE67" s="40"/>
      <c r="BF67" s="32"/>
      <c r="BG67" s="32"/>
      <c r="BH67" s="32"/>
      <c r="BI67" s="8"/>
      <c r="BJ67" s="40"/>
      <c r="BK67" s="40"/>
      <c r="BL67" s="40"/>
      <c r="BM67" s="40"/>
      <c r="BN67" s="32"/>
      <c r="BO67" s="32"/>
      <c r="BP67" s="32"/>
      <c r="BQ67" s="8"/>
      <c r="BR67" s="40"/>
      <c r="BS67" s="40"/>
      <c r="BT67" s="40"/>
      <c r="BU67" s="40"/>
      <c r="BV67" s="32"/>
      <c r="BW67" s="32"/>
      <c r="BX67" s="32"/>
      <c r="BY67" s="8"/>
      <c r="BZ67" s="40"/>
      <c r="CA67" s="40"/>
      <c r="CB67" s="40"/>
      <c r="CC67" s="40"/>
      <c r="CD67" s="32"/>
      <c r="CE67" s="32"/>
      <c r="CF67" s="32"/>
      <c r="CG67" s="8"/>
      <c r="CH67" s="40"/>
      <c r="CI67" s="40"/>
      <c r="CJ67" s="40"/>
      <c r="CK67" s="40"/>
      <c r="CL67" s="32"/>
      <c r="CM67" s="32"/>
      <c r="CN67" s="32"/>
      <c r="CO67" s="8"/>
      <c r="CP67" s="40"/>
      <c r="CQ67" s="40"/>
      <c r="CR67" s="40"/>
      <c r="CS67" s="40"/>
      <c r="CT67" s="32"/>
      <c r="CU67" s="32"/>
      <c r="CV67" s="32"/>
      <c r="CW67" s="8"/>
      <c r="CX67" s="40"/>
      <c r="CY67" s="40"/>
      <c r="CZ67" s="40"/>
      <c r="DA67" s="40"/>
      <c r="DB67" s="32"/>
      <c r="DC67" s="32"/>
      <c r="DD67" s="32"/>
      <c r="DE67" s="8"/>
      <c r="DF67" s="40"/>
      <c r="DG67" s="40"/>
      <c r="DH67" s="40"/>
      <c r="DI67" s="40"/>
      <c r="DJ67" s="32"/>
      <c r="DK67" s="32"/>
      <c r="DL67" s="32"/>
      <c r="DM67" s="8"/>
      <c r="DN67" s="40"/>
      <c r="DO67" s="40"/>
      <c r="DP67" s="40"/>
      <c r="DQ67" s="40"/>
      <c r="DR67" s="32"/>
      <c r="DS67" s="32"/>
      <c r="DT67" s="32"/>
      <c r="DU67" s="8"/>
      <c r="DV67" s="40"/>
      <c r="DW67" s="40"/>
      <c r="DX67" s="40"/>
      <c r="DY67" s="40"/>
      <c r="DZ67" s="32"/>
      <c r="EA67" s="32"/>
      <c r="EB67" s="32"/>
      <c r="EC67" s="8"/>
      <c r="ED67" s="40"/>
      <c r="EE67" s="40"/>
      <c r="EF67" s="40"/>
      <c r="EG67" s="40"/>
      <c r="EH67" s="32"/>
      <c r="EI67" s="32"/>
      <c r="EJ67" s="32"/>
      <c r="EK67" s="8"/>
      <c r="EL67" s="40"/>
      <c r="EM67" s="40"/>
      <c r="EN67" s="40"/>
      <c r="EO67" s="40"/>
      <c r="EP67" s="32"/>
      <c r="EQ67" s="32"/>
      <c r="ER67" s="32"/>
      <c r="ES67" s="8"/>
      <c r="ET67" s="40"/>
      <c r="EU67" s="40"/>
      <c r="EV67" s="40"/>
      <c r="EW67" s="40"/>
      <c r="EX67" s="32"/>
      <c r="EY67" s="32"/>
      <c r="EZ67" s="32"/>
      <c r="FA67" s="8"/>
      <c r="FB67" s="40"/>
      <c r="FC67" s="40"/>
      <c r="FD67" s="40"/>
      <c r="FE67" s="40"/>
      <c r="FF67" s="32"/>
      <c r="FG67" s="32"/>
      <c r="FH67" s="32"/>
      <c r="FI67" s="8"/>
      <c r="FJ67" s="40"/>
      <c r="FK67" s="40"/>
      <c r="FL67" s="40"/>
      <c r="FM67" s="40"/>
      <c r="FN67" s="32"/>
      <c r="FO67" s="32"/>
      <c r="FP67" s="32"/>
      <c r="FQ67" s="8"/>
      <c r="FR67" s="40"/>
      <c r="FS67" s="40"/>
      <c r="FT67" s="40"/>
      <c r="FU67" s="40"/>
      <c r="FV67" s="32"/>
      <c r="FW67" s="32"/>
      <c r="FX67" s="32"/>
      <c r="FY67" s="8"/>
      <c r="FZ67" s="40"/>
      <c r="GA67" s="40"/>
      <c r="GB67" s="40"/>
      <c r="GC67" s="40"/>
      <c r="GD67" s="32"/>
      <c r="GE67" s="32"/>
      <c r="GF67" s="32"/>
      <c r="GG67" s="8"/>
      <c r="GH67" s="40"/>
      <c r="GI67" s="40"/>
      <c r="GJ67" s="40"/>
      <c r="GK67" s="40"/>
      <c r="GL67" s="32"/>
      <c r="GM67" s="32"/>
      <c r="GN67" s="32"/>
      <c r="GO67" s="8"/>
      <c r="GP67" s="40"/>
      <c r="GQ67" s="40"/>
      <c r="GR67" s="40"/>
      <c r="GS67" s="40"/>
      <c r="GT67" s="32"/>
      <c r="GU67" s="32"/>
      <c r="GV67" s="32"/>
      <c r="GW67" s="8"/>
      <c r="GX67" s="40"/>
      <c r="GY67" s="40"/>
      <c r="GZ67" s="40"/>
      <c r="HA67" s="40"/>
      <c r="HB67" s="32"/>
      <c r="HC67" s="32"/>
      <c r="HD67" s="32"/>
      <c r="HE67" s="8"/>
      <c r="HF67" s="40"/>
      <c r="HG67" s="40"/>
      <c r="HH67" s="40"/>
      <c r="HI67" s="40"/>
      <c r="HJ67" s="32"/>
      <c r="HK67" s="32"/>
      <c r="HL67" s="32"/>
      <c r="HM67" s="8"/>
      <c r="HN67" s="40"/>
      <c r="HO67" s="40"/>
      <c r="HP67" s="40"/>
      <c r="HQ67" s="40"/>
      <c r="HR67" s="32"/>
      <c r="HS67" s="32"/>
      <c r="HT67" s="32"/>
      <c r="HU67" s="8"/>
      <c r="HV67" s="40"/>
      <c r="HW67" s="40"/>
      <c r="HX67" s="40"/>
      <c r="HY67" s="40"/>
      <c r="HZ67" s="32"/>
      <c r="IA67" s="32"/>
      <c r="IB67" s="32"/>
      <c r="IC67" s="8"/>
      <c r="ID67" s="40"/>
      <c r="IE67" s="40"/>
      <c r="IF67" s="40"/>
      <c r="IG67" s="40"/>
      <c r="IH67" s="32"/>
      <c r="II67" s="32"/>
      <c r="IJ67" s="32"/>
      <c r="IK67" s="8"/>
      <c r="IL67" s="40"/>
      <c r="IM67" s="40"/>
      <c r="IN67" s="40"/>
      <c r="IO67" s="40"/>
      <c r="IP67" s="32"/>
      <c r="IQ67" s="32"/>
      <c r="IR67" s="32"/>
    </row>
    <row r="68" spans="1:252" ht="13.9" customHeight="1">
      <c r="B68" s="40" t="s">
        <v>306</v>
      </c>
      <c r="C68" s="32"/>
      <c r="D68" s="32"/>
      <c r="E68" s="152"/>
      <c r="F68" s="140"/>
      <c r="G68" s="140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  <c r="K68" s="32"/>
      <c r="L68" s="32"/>
      <c r="M68" s="32"/>
      <c r="N68" s="8"/>
      <c r="O68" s="40"/>
      <c r="P68" s="40"/>
      <c r="Q68" s="40"/>
      <c r="R68" s="40"/>
      <c r="S68" s="32"/>
      <c r="T68" s="32"/>
      <c r="U68" s="8"/>
      <c r="V68" s="40"/>
      <c r="W68" s="40"/>
      <c r="X68" s="40"/>
      <c r="Y68" s="40"/>
      <c r="Z68" s="32"/>
      <c r="AA68" s="32"/>
      <c r="AB68" s="32"/>
      <c r="AC68" s="8"/>
      <c r="AD68" s="40"/>
      <c r="AE68" s="40"/>
      <c r="AF68" s="40"/>
      <c r="AG68" s="40"/>
      <c r="AH68" s="32"/>
      <c r="AI68" s="32"/>
      <c r="AJ68" s="32"/>
      <c r="AK68" s="8"/>
      <c r="AL68" s="40"/>
      <c r="AM68" s="40"/>
      <c r="AN68" s="40"/>
      <c r="AO68" s="40"/>
      <c r="AP68" s="32"/>
      <c r="AQ68" s="32"/>
      <c r="AR68" s="32"/>
      <c r="AS68" s="8"/>
      <c r="AT68" s="40"/>
      <c r="AU68" s="40"/>
      <c r="AV68" s="40"/>
      <c r="AW68" s="40"/>
      <c r="AX68" s="32"/>
      <c r="AY68" s="32"/>
      <c r="AZ68" s="32"/>
      <c r="BA68" s="8"/>
      <c r="BB68" s="40"/>
      <c r="BC68" s="40"/>
      <c r="BD68" s="40"/>
      <c r="BE68" s="40"/>
      <c r="BF68" s="32"/>
      <c r="BG68" s="32"/>
      <c r="BH68" s="32"/>
      <c r="BI68" s="8"/>
      <c r="BJ68" s="40"/>
      <c r="BK68" s="40"/>
      <c r="BL68" s="40"/>
      <c r="BM68" s="40"/>
      <c r="BN68" s="32"/>
      <c r="BO68" s="32"/>
      <c r="BP68" s="32"/>
      <c r="BQ68" s="8"/>
      <c r="BR68" s="40"/>
      <c r="BS68" s="40"/>
      <c r="BT68" s="40"/>
      <c r="BU68" s="40"/>
      <c r="BV68" s="32"/>
      <c r="BW68" s="32"/>
      <c r="BX68" s="32"/>
      <c r="BY68" s="8"/>
      <c r="BZ68" s="40"/>
      <c r="CA68" s="40"/>
      <c r="CB68" s="40"/>
      <c r="CC68" s="40"/>
      <c r="CD68" s="32"/>
      <c r="CE68" s="32"/>
      <c r="CF68" s="32"/>
      <c r="CG68" s="8"/>
      <c r="CH68" s="40"/>
      <c r="CI68" s="40"/>
      <c r="CJ68" s="40"/>
      <c r="CK68" s="40"/>
      <c r="CL68" s="32"/>
      <c r="CM68" s="32"/>
      <c r="CN68" s="32"/>
      <c r="CO68" s="8"/>
      <c r="CP68" s="40"/>
      <c r="CQ68" s="40"/>
      <c r="CR68" s="40"/>
      <c r="CS68" s="40"/>
      <c r="CT68" s="32"/>
      <c r="CU68" s="32"/>
      <c r="CV68" s="32"/>
      <c r="CW68" s="8"/>
      <c r="CX68" s="40"/>
      <c r="CY68" s="40"/>
      <c r="CZ68" s="40"/>
      <c r="DA68" s="40"/>
      <c r="DB68" s="32"/>
      <c r="DC68" s="32"/>
      <c r="DD68" s="32"/>
      <c r="DE68" s="8"/>
      <c r="DF68" s="40"/>
      <c r="DG68" s="40"/>
      <c r="DH68" s="40"/>
      <c r="DI68" s="40"/>
      <c r="DJ68" s="32"/>
      <c r="DK68" s="32"/>
      <c r="DL68" s="32"/>
      <c r="DM68" s="8"/>
      <c r="DN68" s="40"/>
      <c r="DO68" s="40"/>
      <c r="DP68" s="40"/>
      <c r="DQ68" s="40"/>
      <c r="DR68" s="32"/>
      <c r="DS68" s="32"/>
      <c r="DT68" s="32"/>
      <c r="DU68" s="8"/>
      <c r="DV68" s="40"/>
      <c r="DW68" s="40"/>
      <c r="DX68" s="40"/>
      <c r="DY68" s="40"/>
      <c r="DZ68" s="32"/>
      <c r="EA68" s="32"/>
      <c r="EB68" s="32"/>
      <c r="EC68" s="8"/>
      <c r="ED68" s="40"/>
      <c r="EE68" s="40"/>
      <c r="EF68" s="40"/>
      <c r="EG68" s="40"/>
      <c r="EH68" s="32"/>
      <c r="EI68" s="32"/>
      <c r="EJ68" s="32"/>
      <c r="EK68" s="8"/>
      <c r="EL68" s="40"/>
      <c r="EM68" s="40"/>
      <c r="EN68" s="40"/>
      <c r="EO68" s="40"/>
      <c r="EP68" s="32"/>
      <c r="EQ68" s="32"/>
      <c r="ER68" s="32"/>
      <c r="ES68" s="8"/>
      <c r="ET68" s="40"/>
      <c r="EU68" s="40"/>
      <c r="EV68" s="40"/>
      <c r="EW68" s="40"/>
      <c r="EX68" s="32"/>
      <c r="EY68" s="32"/>
      <c r="EZ68" s="32"/>
      <c r="FA68" s="8"/>
      <c r="FB68" s="40"/>
      <c r="FC68" s="40"/>
      <c r="FD68" s="40"/>
      <c r="FE68" s="40"/>
      <c r="FF68" s="32"/>
      <c r="FG68" s="32"/>
      <c r="FH68" s="32"/>
      <c r="FI68" s="8"/>
      <c r="FJ68" s="40"/>
      <c r="FK68" s="40"/>
      <c r="FL68" s="40"/>
      <c r="FM68" s="40"/>
      <c r="FN68" s="32"/>
      <c r="FO68" s="32"/>
      <c r="FP68" s="32"/>
      <c r="FQ68" s="8"/>
      <c r="FR68" s="40"/>
      <c r="FS68" s="40"/>
      <c r="FT68" s="40"/>
      <c r="FU68" s="40"/>
      <c r="FV68" s="32"/>
      <c r="FW68" s="32"/>
      <c r="FX68" s="32"/>
      <c r="FY68" s="8"/>
      <c r="FZ68" s="40"/>
      <c r="GA68" s="40"/>
      <c r="GB68" s="40"/>
      <c r="GC68" s="40"/>
      <c r="GD68" s="32"/>
      <c r="GE68" s="32"/>
      <c r="GF68" s="32"/>
      <c r="GG68" s="8"/>
      <c r="GH68" s="40"/>
      <c r="GI68" s="40"/>
      <c r="GJ68" s="40"/>
      <c r="GK68" s="40"/>
      <c r="GL68" s="32"/>
      <c r="GM68" s="32"/>
      <c r="GN68" s="32"/>
      <c r="GO68" s="8"/>
      <c r="GP68" s="40"/>
      <c r="GQ68" s="40"/>
      <c r="GR68" s="40"/>
      <c r="GS68" s="40"/>
      <c r="GT68" s="32"/>
      <c r="GU68" s="32"/>
      <c r="GV68" s="32"/>
      <c r="GW68" s="8"/>
      <c r="GX68" s="40"/>
      <c r="GY68" s="40"/>
      <c r="GZ68" s="40"/>
      <c r="HA68" s="40"/>
      <c r="HB68" s="32"/>
      <c r="HC68" s="32"/>
      <c r="HD68" s="32"/>
      <c r="HE68" s="8"/>
      <c r="HF68" s="40"/>
      <c r="HG68" s="40"/>
      <c r="HH68" s="40"/>
      <c r="HI68" s="40"/>
      <c r="HJ68" s="32"/>
      <c r="HK68" s="32"/>
      <c r="HL68" s="32"/>
      <c r="HM68" s="8"/>
      <c r="HN68" s="40"/>
      <c r="HO68" s="40"/>
      <c r="HP68" s="40"/>
      <c r="HQ68" s="40"/>
      <c r="HR68" s="32"/>
      <c r="HS68" s="32"/>
      <c r="HT68" s="32"/>
      <c r="HU68" s="8"/>
      <c r="HV68" s="40"/>
      <c r="HW68" s="40"/>
      <c r="HX68" s="40"/>
      <c r="HY68" s="40"/>
      <c r="HZ68" s="32"/>
      <c r="IA68" s="32"/>
      <c r="IB68" s="32"/>
      <c r="IC68" s="8"/>
      <c r="ID68" s="40"/>
      <c r="IE68" s="40"/>
      <c r="IF68" s="40"/>
      <c r="IG68" s="40"/>
      <c r="IH68" s="32"/>
      <c r="II68" s="32"/>
      <c r="IJ68" s="32"/>
      <c r="IK68" s="8"/>
      <c r="IL68" s="40"/>
      <c r="IM68" s="40"/>
      <c r="IN68" s="40"/>
      <c r="IO68" s="40"/>
      <c r="IP68" s="32"/>
      <c r="IQ68" s="32"/>
      <c r="IR68" s="32"/>
    </row>
    <row r="69" spans="1:252" ht="13.9" customHeight="1">
      <c r="B69" s="40"/>
      <c r="C69" s="32"/>
      <c r="D69" s="32"/>
      <c r="E69" s="152"/>
      <c r="F69" s="140"/>
      <c r="G69" s="140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  <c r="K69" s="32"/>
      <c r="L69" s="32"/>
      <c r="M69" s="32"/>
      <c r="N69" s="8"/>
      <c r="O69" s="40"/>
      <c r="P69" s="40"/>
      <c r="Q69" s="40"/>
      <c r="R69" s="40"/>
      <c r="S69" s="32"/>
      <c r="T69" s="32"/>
      <c r="U69" s="8"/>
      <c r="V69" s="40"/>
      <c r="W69" s="40"/>
      <c r="X69" s="40"/>
      <c r="Y69" s="40"/>
      <c r="Z69" s="32"/>
      <c r="AA69" s="32"/>
      <c r="AB69" s="32"/>
      <c r="AC69" s="8"/>
      <c r="AD69" s="40"/>
      <c r="AE69" s="40"/>
      <c r="AF69" s="40"/>
      <c r="AG69" s="40"/>
      <c r="AH69" s="32"/>
      <c r="AI69" s="32"/>
      <c r="AJ69" s="32"/>
      <c r="AK69" s="8"/>
      <c r="AL69" s="40"/>
      <c r="AM69" s="40"/>
      <c r="AN69" s="40"/>
      <c r="AO69" s="40"/>
      <c r="AP69" s="32"/>
      <c r="AQ69" s="32"/>
      <c r="AR69" s="32"/>
      <c r="AS69" s="8"/>
      <c r="AT69" s="40"/>
      <c r="AU69" s="40"/>
      <c r="AV69" s="40"/>
      <c r="AW69" s="40"/>
      <c r="AX69" s="32"/>
      <c r="AY69" s="32"/>
      <c r="AZ69" s="32"/>
      <c r="BA69" s="8"/>
      <c r="BB69" s="40"/>
      <c r="BC69" s="40"/>
      <c r="BD69" s="40"/>
      <c r="BE69" s="40"/>
      <c r="BF69" s="32"/>
      <c r="BG69" s="32"/>
      <c r="BH69" s="32"/>
      <c r="BI69" s="8"/>
      <c r="BJ69" s="40"/>
      <c r="BK69" s="40"/>
      <c r="BL69" s="40"/>
      <c r="BM69" s="40"/>
      <c r="BN69" s="32"/>
      <c r="BO69" s="32"/>
      <c r="BP69" s="32"/>
      <c r="BQ69" s="8"/>
      <c r="BR69" s="40"/>
      <c r="BS69" s="40"/>
      <c r="BT69" s="40"/>
      <c r="BU69" s="40"/>
      <c r="BV69" s="32"/>
      <c r="BW69" s="32"/>
      <c r="BX69" s="32"/>
      <c r="BY69" s="8"/>
      <c r="BZ69" s="40"/>
      <c r="CA69" s="40"/>
      <c r="CB69" s="40"/>
      <c r="CC69" s="40"/>
      <c r="CD69" s="32"/>
      <c r="CE69" s="32"/>
      <c r="CF69" s="32"/>
      <c r="CG69" s="8"/>
      <c r="CH69" s="40"/>
      <c r="CI69" s="40"/>
      <c r="CJ69" s="40"/>
      <c r="CK69" s="40"/>
      <c r="CL69" s="32"/>
      <c r="CM69" s="32"/>
      <c r="CN69" s="32"/>
      <c r="CO69" s="8"/>
      <c r="CP69" s="40"/>
      <c r="CQ69" s="40"/>
      <c r="CR69" s="40"/>
      <c r="CS69" s="40"/>
      <c r="CT69" s="32"/>
      <c r="CU69" s="32"/>
      <c r="CV69" s="32"/>
      <c r="CW69" s="8"/>
      <c r="CX69" s="40"/>
      <c r="CY69" s="40"/>
      <c r="CZ69" s="40"/>
      <c r="DA69" s="40"/>
      <c r="DB69" s="32"/>
      <c r="DC69" s="32"/>
      <c r="DD69" s="32"/>
      <c r="DE69" s="8"/>
      <c r="DF69" s="40"/>
      <c r="DG69" s="40"/>
      <c r="DH69" s="40"/>
      <c r="DI69" s="40"/>
      <c r="DJ69" s="32"/>
      <c r="DK69" s="32"/>
      <c r="DL69" s="32"/>
      <c r="DM69" s="8"/>
      <c r="DN69" s="40"/>
      <c r="DO69" s="40"/>
      <c r="DP69" s="40"/>
      <c r="DQ69" s="40"/>
      <c r="DR69" s="32"/>
      <c r="DS69" s="32"/>
      <c r="DT69" s="32"/>
      <c r="DU69" s="8"/>
      <c r="DV69" s="40"/>
      <c r="DW69" s="40"/>
      <c r="DX69" s="40"/>
      <c r="DY69" s="40"/>
      <c r="DZ69" s="32"/>
      <c r="EA69" s="32"/>
      <c r="EB69" s="32"/>
      <c r="EC69" s="8"/>
      <c r="ED69" s="40"/>
      <c r="EE69" s="40"/>
      <c r="EF69" s="40"/>
      <c r="EG69" s="40"/>
      <c r="EH69" s="32"/>
      <c r="EI69" s="32"/>
      <c r="EJ69" s="32"/>
      <c r="EK69" s="8"/>
      <c r="EL69" s="40"/>
      <c r="EM69" s="40"/>
      <c r="EN69" s="40"/>
      <c r="EO69" s="40"/>
      <c r="EP69" s="32"/>
      <c r="EQ69" s="32"/>
      <c r="ER69" s="32"/>
      <c r="ES69" s="8"/>
      <c r="ET69" s="40"/>
      <c r="EU69" s="40"/>
      <c r="EV69" s="40"/>
      <c r="EW69" s="40"/>
      <c r="EX69" s="32"/>
      <c r="EY69" s="32"/>
      <c r="EZ69" s="32"/>
      <c r="FA69" s="8"/>
      <c r="FB69" s="40"/>
      <c r="FC69" s="40"/>
      <c r="FD69" s="40"/>
      <c r="FE69" s="40"/>
      <c r="FF69" s="32"/>
      <c r="FG69" s="32"/>
      <c r="FH69" s="32"/>
      <c r="FI69" s="8"/>
      <c r="FJ69" s="40"/>
      <c r="FK69" s="40"/>
      <c r="FL69" s="40"/>
      <c r="FM69" s="40"/>
      <c r="FN69" s="32"/>
      <c r="FO69" s="32"/>
      <c r="FP69" s="32"/>
      <c r="FQ69" s="8"/>
      <c r="FR69" s="40"/>
      <c r="FS69" s="40"/>
      <c r="FT69" s="40"/>
      <c r="FU69" s="40"/>
      <c r="FV69" s="32"/>
      <c r="FW69" s="32"/>
      <c r="FX69" s="32"/>
      <c r="FY69" s="8"/>
      <c r="FZ69" s="40"/>
      <c r="GA69" s="40"/>
      <c r="GB69" s="40"/>
      <c r="GC69" s="40"/>
      <c r="GD69" s="32"/>
      <c r="GE69" s="32"/>
      <c r="GF69" s="32"/>
      <c r="GG69" s="8"/>
      <c r="GH69" s="40"/>
      <c r="GI69" s="40"/>
      <c r="GJ69" s="40"/>
      <c r="GK69" s="40"/>
      <c r="GL69" s="32"/>
      <c r="GM69" s="32"/>
      <c r="GN69" s="32"/>
      <c r="GO69" s="8"/>
      <c r="GP69" s="40"/>
      <c r="GQ69" s="40"/>
      <c r="GR69" s="40"/>
      <c r="GS69" s="40"/>
      <c r="GT69" s="32"/>
      <c r="GU69" s="32"/>
      <c r="GV69" s="32"/>
      <c r="GW69" s="8"/>
      <c r="GX69" s="40"/>
      <c r="GY69" s="40"/>
      <c r="GZ69" s="40"/>
      <c r="HA69" s="40"/>
      <c r="HB69" s="32"/>
      <c r="HC69" s="32"/>
      <c r="HD69" s="32"/>
      <c r="HE69" s="8"/>
      <c r="HF69" s="40"/>
      <c r="HG69" s="40"/>
      <c r="HH69" s="40"/>
      <c r="HI69" s="40"/>
      <c r="HJ69" s="32"/>
      <c r="HK69" s="32"/>
      <c r="HL69" s="32"/>
      <c r="HM69" s="8"/>
      <c r="HN69" s="40"/>
      <c r="HO69" s="40"/>
      <c r="HP69" s="40"/>
      <c r="HQ69" s="40"/>
      <c r="HR69" s="32"/>
      <c r="HS69" s="32"/>
      <c r="HT69" s="32"/>
      <c r="HU69" s="8"/>
      <c r="HV69" s="40"/>
      <c r="HW69" s="40"/>
      <c r="HX69" s="40"/>
      <c r="HY69" s="40"/>
      <c r="HZ69" s="32"/>
      <c r="IA69" s="32"/>
      <c r="IB69" s="32"/>
      <c r="IC69" s="8"/>
      <c r="ID69" s="40"/>
      <c r="IE69" s="40"/>
      <c r="IF69" s="40"/>
      <c r="IG69" s="40"/>
      <c r="IH69" s="32"/>
      <c r="II69" s="32"/>
      <c r="IJ69" s="32"/>
      <c r="IK69" s="8"/>
      <c r="IL69" s="40"/>
      <c r="IM69" s="40"/>
      <c r="IN69" s="40"/>
      <c r="IO69" s="40"/>
      <c r="IP69" s="32"/>
      <c r="IQ69" s="32"/>
      <c r="IR69" s="32"/>
    </row>
    <row r="70" spans="1:252" ht="13.9" customHeight="1">
      <c r="A70" s="8" t="s">
        <v>307</v>
      </c>
      <c r="B70" s="8" t="s">
        <v>308</v>
      </c>
      <c r="C70" s="32"/>
      <c r="D70" s="32"/>
      <c r="E70" s="152">
        <f>ROUND(F70/0.55,0)</f>
        <v>1864</v>
      </c>
      <c r="F70" s="140">
        <v>1025</v>
      </c>
      <c r="G70" s="140">
        <f t="shared" si="0"/>
        <v>820</v>
      </c>
      <c r="H70" s="163">
        <f t="shared" si="1"/>
        <v>120540</v>
      </c>
      <c r="I70" s="157">
        <f t="shared" si="2"/>
        <v>171167</v>
      </c>
      <c r="J70" s="254">
        <f t="shared" si="3"/>
        <v>0.29577547073910276</v>
      </c>
      <c r="K70" s="32"/>
      <c r="L70" s="32"/>
      <c r="M70" s="32"/>
      <c r="N70" s="8"/>
      <c r="O70" s="40"/>
      <c r="P70" s="40"/>
      <c r="Q70" s="40"/>
      <c r="R70" s="40"/>
      <c r="S70" s="32"/>
      <c r="T70" s="32"/>
      <c r="U70" s="8"/>
      <c r="V70" s="40"/>
      <c r="W70" s="40"/>
      <c r="X70" s="40"/>
      <c r="Y70" s="40"/>
      <c r="Z70" s="32"/>
      <c r="AA70" s="32"/>
      <c r="AB70" s="32"/>
      <c r="AC70" s="8"/>
      <c r="AD70" s="40"/>
      <c r="AE70" s="40"/>
      <c r="AF70" s="40"/>
      <c r="AG70" s="40"/>
      <c r="AH70" s="32"/>
      <c r="AI70" s="32"/>
      <c r="AJ70" s="32"/>
      <c r="AK70" s="8"/>
      <c r="AL70" s="40"/>
      <c r="AM70" s="40"/>
      <c r="AN70" s="40"/>
      <c r="AO70" s="40"/>
      <c r="AP70" s="32"/>
      <c r="AQ70" s="32"/>
      <c r="AR70" s="32"/>
      <c r="AS70" s="8"/>
      <c r="AT70" s="40"/>
      <c r="AU70" s="40"/>
      <c r="AV70" s="40"/>
      <c r="AW70" s="40"/>
      <c r="AX70" s="32"/>
      <c r="AY70" s="32"/>
      <c r="AZ70" s="32"/>
      <c r="BA70" s="8"/>
      <c r="BB70" s="40"/>
      <c r="BC70" s="40"/>
      <c r="BD70" s="40"/>
      <c r="BE70" s="40"/>
      <c r="BF70" s="32"/>
      <c r="BG70" s="32"/>
      <c r="BH70" s="32"/>
      <c r="BI70" s="8"/>
      <c r="BJ70" s="40"/>
      <c r="BK70" s="40"/>
      <c r="BL70" s="40"/>
      <c r="BM70" s="40"/>
      <c r="BN70" s="32"/>
      <c r="BO70" s="32"/>
      <c r="BP70" s="32"/>
      <c r="BQ70" s="8"/>
      <c r="BR70" s="40"/>
      <c r="BS70" s="40"/>
      <c r="BT70" s="40"/>
      <c r="BU70" s="40"/>
      <c r="BV70" s="32"/>
      <c r="BW70" s="32"/>
      <c r="BX70" s="32"/>
      <c r="BY70" s="8"/>
      <c r="BZ70" s="40"/>
      <c r="CA70" s="40"/>
      <c r="CB70" s="40"/>
      <c r="CC70" s="40"/>
      <c r="CD70" s="32"/>
      <c r="CE70" s="32"/>
      <c r="CF70" s="32"/>
      <c r="CG70" s="8"/>
      <c r="CH70" s="40"/>
      <c r="CI70" s="40"/>
      <c r="CJ70" s="40"/>
      <c r="CK70" s="40"/>
      <c r="CL70" s="32"/>
      <c r="CM70" s="32"/>
      <c r="CN70" s="32"/>
      <c r="CO70" s="8"/>
      <c r="CP70" s="40"/>
      <c r="CQ70" s="40"/>
      <c r="CR70" s="40"/>
      <c r="CS70" s="40"/>
      <c r="CT70" s="32"/>
      <c r="CU70" s="32"/>
      <c r="CV70" s="32"/>
      <c r="CW70" s="8"/>
      <c r="CX70" s="40"/>
      <c r="CY70" s="40"/>
      <c r="CZ70" s="40"/>
      <c r="DA70" s="40"/>
      <c r="DB70" s="32"/>
      <c r="DC70" s="32"/>
      <c r="DD70" s="32"/>
      <c r="DE70" s="8"/>
      <c r="DF70" s="40"/>
      <c r="DG70" s="40"/>
      <c r="DH70" s="40"/>
      <c r="DI70" s="40"/>
      <c r="DJ70" s="32"/>
      <c r="DK70" s="32"/>
      <c r="DL70" s="32"/>
      <c r="DM70" s="8"/>
      <c r="DN70" s="40"/>
      <c r="DO70" s="40"/>
      <c r="DP70" s="40"/>
      <c r="DQ70" s="40"/>
      <c r="DR70" s="32"/>
      <c r="DS70" s="32"/>
      <c r="DT70" s="32"/>
      <c r="DU70" s="8"/>
      <c r="DV70" s="40"/>
      <c r="DW70" s="40"/>
      <c r="DX70" s="40"/>
      <c r="DY70" s="40"/>
      <c r="DZ70" s="32"/>
      <c r="EA70" s="32"/>
      <c r="EB70" s="32"/>
      <c r="EC70" s="8"/>
      <c r="ED70" s="40"/>
      <c r="EE70" s="40"/>
      <c r="EF70" s="40"/>
      <c r="EG70" s="40"/>
      <c r="EH70" s="32"/>
      <c r="EI70" s="32"/>
      <c r="EJ70" s="32"/>
      <c r="EK70" s="8"/>
      <c r="EL70" s="40"/>
      <c r="EM70" s="40"/>
      <c r="EN70" s="40"/>
      <c r="EO70" s="40"/>
      <c r="EP70" s="32"/>
      <c r="EQ70" s="32"/>
      <c r="ER70" s="32"/>
      <c r="ES70" s="8"/>
      <c r="ET70" s="40"/>
      <c r="EU70" s="40"/>
      <c r="EV70" s="40"/>
      <c r="EW70" s="40"/>
      <c r="EX70" s="32"/>
      <c r="EY70" s="32"/>
      <c r="EZ70" s="32"/>
      <c r="FA70" s="8"/>
      <c r="FB70" s="40"/>
      <c r="FC70" s="40"/>
      <c r="FD70" s="40"/>
      <c r="FE70" s="40"/>
      <c r="FF70" s="32"/>
      <c r="FG70" s="32"/>
      <c r="FH70" s="32"/>
      <c r="FI70" s="8"/>
      <c r="FJ70" s="40"/>
      <c r="FK70" s="40"/>
      <c r="FL70" s="40"/>
      <c r="FM70" s="40"/>
      <c r="FN70" s="32"/>
      <c r="FO70" s="32"/>
      <c r="FP70" s="32"/>
      <c r="FQ70" s="8"/>
      <c r="FR70" s="40"/>
      <c r="FS70" s="40"/>
      <c r="FT70" s="40"/>
      <c r="FU70" s="40"/>
      <c r="FV70" s="32"/>
      <c r="FW70" s="32"/>
      <c r="FX70" s="32"/>
      <c r="FY70" s="8"/>
      <c r="FZ70" s="40"/>
      <c r="GA70" s="40"/>
      <c r="GB70" s="40"/>
      <c r="GC70" s="40"/>
      <c r="GD70" s="32"/>
      <c r="GE70" s="32"/>
      <c r="GF70" s="32"/>
      <c r="GG70" s="8"/>
      <c r="GH70" s="40"/>
      <c r="GI70" s="40"/>
      <c r="GJ70" s="40"/>
      <c r="GK70" s="40"/>
      <c r="GL70" s="32"/>
      <c r="GM70" s="32"/>
      <c r="GN70" s="32"/>
      <c r="GO70" s="8"/>
      <c r="GP70" s="40"/>
      <c r="GQ70" s="40"/>
      <c r="GR70" s="40"/>
      <c r="GS70" s="40"/>
      <c r="GT70" s="32"/>
      <c r="GU70" s="32"/>
      <c r="GV70" s="32"/>
      <c r="GW70" s="8"/>
      <c r="GX70" s="40"/>
      <c r="GY70" s="40"/>
      <c r="GZ70" s="40"/>
      <c r="HA70" s="40"/>
      <c r="HB70" s="32"/>
      <c r="HC70" s="32"/>
      <c r="HD70" s="32"/>
      <c r="HE70" s="8"/>
      <c r="HF70" s="40"/>
      <c r="HG70" s="40"/>
      <c r="HH70" s="40"/>
      <c r="HI70" s="40"/>
      <c r="HJ70" s="32"/>
      <c r="HK70" s="32"/>
      <c r="HL70" s="32"/>
      <c r="HM70" s="8"/>
      <c r="HN70" s="40"/>
      <c r="HO70" s="40"/>
      <c r="HP70" s="40"/>
      <c r="HQ70" s="40"/>
      <c r="HR70" s="32"/>
      <c r="HS70" s="32"/>
      <c r="HT70" s="32"/>
      <c r="HU70" s="8"/>
      <c r="HV70" s="40"/>
      <c r="HW70" s="40"/>
      <c r="HX70" s="40"/>
      <c r="HY70" s="40"/>
      <c r="HZ70" s="32"/>
      <c r="IA70" s="32"/>
      <c r="IB70" s="32"/>
      <c r="IC70" s="8"/>
      <c r="ID70" s="40"/>
      <c r="IE70" s="40"/>
      <c r="IF70" s="40"/>
      <c r="IG70" s="40"/>
      <c r="IH70" s="32"/>
      <c r="II70" s="32"/>
      <c r="IJ70" s="32"/>
      <c r="IK70" s="8"/>
      <c r="IL70" s="40"/>
      <c r="IM70" s="40"/>
      <c r="IN70" s="40"/>
      <c r="IO70" s="40"/>
      <c r="IP70" s="32"/>
      <c r="IQ70" s="32"/>
      <c r="IR70" s="32"/>
    </row>
    <row r="71" spans="1:252" ht="13.9" customHeight="1">
      <c r="B71" s="40" t="s">
        <v>309</v>
      </c>
      <c r="C71" s="32"/>
      <c r="D71" s="32"/>
      <c r="E71" s="152"/>
      <c r="F71" s="140"/>
      <c r="G71" s="140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  <c r="K71" s="32"/>
      <c r="L71" s="32"/>
      <c r="M71" s="32"/>
      <c r="N71" s="8"/>
      <c r="O71" s="40"/>
      <c r="P71" s="40"/>
      <c r="Q71" s="40"/>
      <c r="R71" s="40"/>
      <c r="S71" s="32"/>
      <c r="T71" s="32"/>
      <c r="U71" s="8"/>
      <c r="V71" s="40"/>
      <c r="W71" s="40"/>
      <c r="X71" s="40"/>
      <c r="Y71" s="40"/>
      <c r="Z71" s="32"/>
      <c r="AA71" s="32"/>
      <c r="AB71" s="32"/>
      <c r="AC71" s="8"/>
      <c r="AD71" s="40"/>
      <c r="AE71" s="40"/>
      <c r="AF71" s="40"/>
      <c r="AG71" s="40"/>
      <c r="AH71" s="32"/>
      <c r="AI71" s="32"/>
      <c r="AJ71" s="32"/>
      <c r="AK71" s="8"/>
      <c r="AL71" s="40"/>
      <c r="AM71" s="40"/>
      <c r="AN71" s="40"/>
      <c r="AO71" s="40"/>
      <c r="AP71" s="32"/>
      <c r="AQ71" s="32"/>
      <c r="AR71" s="32"/>
      <c r="AS71" s="8"/>
      <c r="AT71" s="40"/>
      <c r="AU71" s="40"/>
      <c r="AV71" s="40"/>
      <c r="AW71" s="40"/>
      <c r="AX71" s="32"/>
      <c r="AY71" s="32"/>
      <c r="AZ71" s="32"/>
      <c r="BA71" s="8"/>
      <c r="BB71" s="40"/>
      <c r="BC71" s="40"/>
      <c r="BD71" s="40"/>
      <c r="BE71" s="40"/>
      <c r="BF71" s="32"/>
      <c r="BG71" s="32"/>
      <c r="BH71" s="32"/>
      <c r="BI71" s="8"/>
      <c r="BJ71" s="40"/>
      <c r="BK71" s="40"/>
      <c r="BL71" s="40"/>
      <c r="BM71" s="40"/>
      <c r="BN71" s="32"/>
      <c r="BO71" s="32"/>
      <c r="BP71" s="32"/>
      <c r="BQ71" s="8"/>
      <c r="BR71" s="40"/>
      <c r="BS71" s="40"/>
      <c r="BT71" s="40"/>
      <c r="BU71" s="40"/>
      <c r="BV71" s="32"/>
      <c r="BW71" s="32"/>
      <c r="BX71" s="32"/>
      <c r="BY71" s="8"/>
      <c r="BZ71" s="40"/>
      <c r="CA71" s="40"/>
      <c r="CB71" s="40"/>
      <c r="CC71" s="40"/>
      <c r="CD71" s="32"/>
      <c r="CE71" s="32"/>
      <c r="CF71" s="32"/>
      <c r="CG71" s="8"/>
      <c r="CH71" s="40"/>
      <c r="CI71" s="40"/>
      <c r="CJ71" s="40"/>
      <c r="CK71" s="40"/>
      <c r="CL71" s="32"/>
      <c r="CM71" s="32"/>
      <c r="CN71" s="32"/>
      <c r="CO71" s="8"/>
      <c r="CP71" s="40"/>
      <c r="CQ71" s="40"/>
      <c r="CR71" s="40"/>
      <c r="CS71" s="40"/>
      <c r="CT71" s="32"/>
      <c r="CU71" s="32"/>
      <c r="CV71" s="32"/>
      <c r="CW71" s="8"/>
      <c r="CX71" s="40"/>
      <c r="CY71" s="40"/>
      <c r="CZ71" s="40"/>
      <c r="DA71" s="40"/>
      <c r="DB71" s="32"/>
      <c r="DC71" s="32"/>
      <c r="DD71" s="32"/>
      <c r="DE71" s="8"/>
      <c r="DF71" s="40"/>
      <c r="DG71" s="40"/>
      <c r="DH71" s="40"/>
      <c r="DI71" s="40"/>
      <c r="DJ71" s="32"/>
      <c r="DK71" s="32"/>
      <c r="DL71" s="32"/>
      <c r="DM71" s="8"/>
      <c r="DN71" s="40"/>
      <c r="DO71" s="40"/>
      <c r="DP71" s="40"/>
      <c r="DQ71" s="40"/>
      <c r="DR71" s="32"/>
      <c r="DS71" s="32"/>
      <c r="DT71" s="32"/>
      <c r="DU71" s="8"/>
      <c r="DV71" s="40"/>
      <c r="DW71" s="40"/>
      <c r="DX71" s="40"/>
      <c r="DY71" s="40"/>
      <c r="DZ71" s="32"/>
      <c r="EA71" s="32"/>
      <c r="EB71" s="32"/>
      <c r="EC71" s="8"/>
      <c r="ED71" s="40"/>
      <c r="EE71" s="40"/>
      <c r="EF71" s="40"/>
      <c r="EG71" s="40"/>
      <c r="EH71" s="32"/>
      <c r="EI71" s="32"/>
      <c r="EJ71" s="32"/>
      <c r="EK71" s="8"/>
      <c r="EL71" s="40"/>
      <c r="EM71" s="40"/>
      <c r="EN71" s="40"/>
      <c r="EO71" s="40"/>
      <c r="EP71" s="32"/>
      <c r="EQ71" s="32"/>
      <c r="ER71" s="32"/>
      <c r="ES71" s="8"/>
      <c r="ET71" s="40"/>
      <c r="EU71" s="40"/>
      <c r="EV71" s="40"/>
      <c r="EW71" s="40"/>
      <c r="EX71" s="32"/>
      <c r="EY71" s="32"/>
      <c r="EZ71" s="32"/>
      <c r="FA71" s="8"/>
      <c r="FB71" s="40"/>
      <c r="FC71" s="40"/>
      <c r="FD71" s="40"/>
      <c r="FE71" s="40"/>
      <c r="FF71" s="32"/>
      <c r="FG71" s="32"/>
      <c r="FH71" s="32"/>
      <c r="FI71" s="8"/>
      <c r="FJ71" s="40"/>
      <c r="FK71" s="40"/>
      <c r="FL71" s="40"/>
      <c r="FM71" s="40"/>
      <c r="FN71" s="32"/>
      <c r="FO71" s="32"/>
      <c r="FP71" s="32"/>
      <c r="FQ71" s="8"/>
      <c r="FR71" s="40"/>
      <c r="FS71" s="40"/>
      <c r="FT71" s="40"/>
      <c r="FU71" s="40"/>
      <c r="FV71" s="32"/>
      <c r="FW71" s="32"/>
      <c r="FX71" s="32"/>
      <c r="FY71" s="8"/>
      <c r="FZ71" s="40"/>
      <c r="GA71" s="40"/>
      <c r="GB71" s="40"/>
      <c r="GC71" s="40"/>
      <c r="GD71" s="32"/>
      <c r="GE71" s="32"/>
      <c r="GF71" s="32"/>
      <c r="GG71" s="8"/>
      <c r="GH71" s="40"/>
      <c r="GI71" s="40"/>
      <c r="GJ71" s="40"/>
      <c r="GK71" s="40"/>
      <c r="GL71" s="32"/>
      <c r="GM71" s="32"/>
      <c r="GN71" s="32"/>
      <c r="GO71" s="8"/>
      <c r="GP71" s="40"/>
      <c r="GQ71" s="40"/>
      <c r="GR71" s="40"/>
      <c r="GS71" s="40"/>
      <c r="GT71" s="32"/>
      <c r="GU71" s="32"/>
      <c r="GV71" s="32"/>
      <c r="GW71" s="8"/>
      <c r="GX71" s="40"/>
      <c r="GY71" s="40"/>
      <c r="GZ71" s="40"/>
      <c r="HA71" s="40"/>
      <c r="HB71" s="32"/>
      <c r="HC71" s="32"/>
      <c r="HD71" s="32"/>
      <c r="HE71" s="8"/>
      <c r="HF71" s="40"/>
      <c r="HG71" s="40"/>
      <c r="HH71" s="40"/>
      <c r="HI71" s="40"/>
      <c r="HJ71" s="32"/>
      <c r="HK71" s="32"/>
      <c r="HL71" s="32"/>
      <c r="HM71" s="8"/>
      <c r="HN71" s="40"/>
      <c r="HO71" s="40"/>
      <c r="HP71" s="40"/>
      <c r="HQ71" s="40"/>
      <c r="HR71" s="32"/>
      <c r="HS71" s="32"/>
      <c r="HT71" s="32"/>
      <c r="HU71" s="8"/>
      <c r="HV71" s="40"/>
      <c r="HW71" s="40"/>
      <c r="HX71" s="40"/>
      <c r="HY71" s="40"/>
      <c r="HZ71" s="32"/>
      <c r="IA71" s="32"/>
      <c r="IB71" s="32"/>
      <c r="IC71" s="8"/>
      <c r="ID71" s="40"/>
      <c r="IE71" s="40"/>
      <c r="IF71" s="40"/>
      <c r="IG71" s="40"/>
      <c r="IH71" s="32"/>
      <c r="II71" s="32"/>
      <c r="IJ71" s="32"/>
      <c r="IK71" s="8"/>
      <c r="IL71" s="40"/>
      <c r="IM71" s="40"/>
      <c r="IN71" s="40"/>
      <c r="IO71" s="40"/>
      <c r="IP71" s="32"/>
      <c r="IQ71" s="32"/>
      <c r="IR71" s="32"/>
    </row>
    <row r="72" spans="1:252" ht="13.9" customHeight="1">
      <c r="B72" s="40"/>
      <c r="C72" s="32"/>
      <c r="D72" s="32"/>
      <c r="E72" s="152"/>
      <c r="F72" s="140"/>
      <c r="G72" s="140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  <c r="K72" s="32"/>
      <c r="L72" s="32"/>
      <c r="M72" s="32"/>
      <c r="N72" s="8"/>
      <c r="O72" s="40"/>
      <c r="P72" s="40"/>
      <c r="Q72" s="40"/>
      <c r="R72" s="40"/>
      <c r="S72" s="32"/>
      <c r="T72" s="32"/>
      <c r="U72" s="8"/>
      <c r="V72" s="40"/>
      <c r="W72" s="40"/>
      <c r="X72" s="40"/>
      <c r="Y72" s="40"/>
      <c r="Z72" s="32"/>
      <c r="AA72" s="32"/>
      <c r="AB72" s="32"/>
      <c r="AC72" s="8"/>
      <c r="AD72" s="40"/>
      <c r="AE72" s="40"/>
      <c r="AF72" s="40"/>
      <c r="AG72" s="40"/>
      <c r="AH72" s="32"/>
      <c r="AI72" s="32"/>
      <c r="AJ72" s="32"/>
      <c r="AK72" s="8"/>
      <c r="AL72" s="40"/>
      <c r="AM72" s="40"/>
      <c r="AN72" s="40"/>
      <c r="AO72" s="40"/>
      <c r="AP72" s="32"/>
      <c r="AQ72" s="32"/>
      <c r="AR72" s="32"/>
      <c r="AS72" s="8"/>
      <c r="AT72" s="40"/>
      <c r="AU72" s="40"/>
      <c r="AV72" s="40"/>
      <c r="AW72" s="40"/>
      <c r="AX72" s="32"/>
      <c r="AY72" s="32"/>
      <c r="AZ72" s="32"/>
      <c r="BA72" s="8"/>
      <c r="BB72" s="40"/>
      <c r="BC72" s="40"/>
      <c r="BD72" s="40"/>
      <c r="BE72" s="40"/>
      <c r="BF72" s="32"/>
      <c r="BG72" s="32"/>
      <c r="BH72" s="32"/>
      <c r="BI72" s="8"/>
      <c r="BJ72" s="40"/>
      <c r="BK72" s="40"/>
      <c r="BL72" s="40"/>
      <c r="BM72" s="40"/>
      <c r="BN72" s="32"/>
      <c r="BO72" s="32"/>
      <c r="BP72" s="32"/>
      <c r="BQ72" s="8"/>
      <c r="BR72" s="40"/>
      <c r="BS72" s="40"/>
      <c r="BT72" s="40"/>
      <c r="BU72" s="40"/>
      <c r="BV72" s="32"/>
      <c r="BW72" s="32"/>
      <c r="BX72" s="32"/>
      <c r="BY72" s="8"/>
      <c r="BZ72" s="40"/>
      <c r="CA72" s="40"/>
      <c r="CB72" s="40"/>
      <c r="CC72" s="40"/>
      <c r="CD72" s="32"/>
      <c r="CE72" s="32"/>
      <c r="CF72" s="32"/>
      <c r="CG72" s="8"/>
      <c r="CH72" s="40"/>
      <c r="CI72" s="40"/>
      <c r="CJ72" s="40"/>
      <c r="CK72" s="40"/>
      <c r="CL72" s="32"/>
      <c r="CM72" s="32"/>
      <c r="CN72" s="32"/>
      <c r="CO72" s="8"/>
      <c r="CP72" s="40"/>
      <c r="CQ72" s="40"/>
      <c r="CR72" s="40"/>
      <c r="CS72" s="40"/>
      <c r="CT72" s="32"/>
      <c r="CU72" s="32"/>
      <c r="CV72" s="32"/>
      <c r="CW72" s="8"/>
      <c r="CX72" s="40"/>
      <c r="CY72" s="40"/>
      <c r="CZ72" s="40"/>
      <c r="DA72" s="40"/>
      <c r="DB72" s="32"/>
      <c r="DC72" s="32"/>
      <c r="DD72" s="32"/>
      <c r="DE72" s="8"/>
      <c r="DF72" s="40"/>
      <c r="DG72" s="40"/>
      <c r="DH72" s="40"/>
      <c r="DI72" s="40"/>
      <c r="DJ72" s="32"/>
      <c r="DK72" s="32"/>
      <c r="DL72" s="32"/>
      <c r="DM72" s="8"/>
      <c r="DN72" s="40"/>
      <c r="DO72" s="40"/>
      <c r="DP72" s="40"/>
      <c r="DQ72" s="40"/>
      <c r="DR72" s="32"/>
      <c r="DS72" s="32"/>
      <c r="DT72" s="32"/>
      <c r="DU72" s="8"/>
      <c r="DV72" s="40"/>
      <c r="DW72" s="40"/>
      <c r="DX72" s="40"/>
      <c r="DY72" s="40"/>
      <c r="DZ72" s="32"/>
      <c r="EA72" s="32"/>
      <c r="EB72" s="32"/>
      <c r="EC72" s="8"/>
      <c r="ED72" s="40"/>
      <c r="EE72" s="40"/>
      <c r="EF72" s="40"/>
      <c r="EG72" s="40"/>
      <c r="EH72" s="32"/>
      <c r="EI72" s="32"/>
      <c r="EJ72" s="32"/>
      <c r="EK72" s="8"/>
      <c r="EL72" s="40"/>
      <c r="EM72" s="40"/>
      <c r="EN72" s="40"/>
      <c r="EO72" s="40"/>
      <c r="EP72" s="32"/>
      <c r="EQ72" s="32"/>
      <c r="ER72" s="32"/>
      <c r="ES72" s="8"/>
      <c r="ET72" s="40"/>
      <c r="EU72" s="40"/>
      <c r="EV72" s="40"/>
      <c r="EW72" s="40"/>
      <c r="EX72" s="32"/>
      <c r="EY72" s="32"/>
      <c r="EZ72" s="32"/>
      <c r="FA72" s="8"/>
      <c r="FB72" s="40"/>
      <c r="FC72" s="40"/>
      <c r="FD72" s="40"/>
      <c r="FE72" s="40"/>
      <c r="FF72" s="32"/>
      <c r="FG72" s="32"/>
      <c r="FH72" s="32"/>
      <c r="FI72" s="8"/>
      <c r="FJ72" s="40"/>
      <c r="FK72" s="40"/>
      <c r="FL72" s="40"/>
      <c r="FM72" s="40"/>
      <c r="FN72" s="32"/>
      <c r="FO72" s="32"/>
      <c r="FP72" s="32"/>
      <c r="FQ72" s="8"/>
      <c r="FR72" s="40"/>
      <c r="FS72" s="40"/>
      <c r="FT72" s="40"/>
      <c r="FU72" s="40"/>
      <c r="FV72" s="32"/>
      <c r="FW72" s="32"/>
      <c r="FX72" s="32"/>
      <c r="FY72" s="8"/>
      <c r="FZ72" s="40"/>
      <c r="GA72" s="40"/>
      <c r="GB72" s="40"/>
      <c r="GC72" s="40"/>
      <c r="GD72" s="32"/>
      <c r="GE72" s="32"/>
      <c r="GF72" s="32"/>
      <c r="GG72" s="8"/>
      <c r="GH72" s="40"/>
      <c r="GI72" s="40"/>
      <c r="GJ72" s="40"/>
      <c r="GK72" s="40"/>
      <c r="GL72" s="32"/>
      <c r="GM72" s="32"/>
      <c r="GN72" s="32"/>
      <c r="GO72" s="8"/>
      <c r="GP72" s="40"/>
      <c r="GQ72" s="40"/>
      <c r="GR72" s="40"/>
      <c r="GS72" s="40"/>
      <c r="GT72" s="32"/>
      <c r="GU72" s="32"/>
      <c r="GV72" s="32"/>
      <c r="GW72" s="8"/>
      <c r="GX72" s="40"/>
      <c r="GY72" s="40"/>
      <c r="GZ72" s="40"/>
      <c r="HA72" s="40"/>
      <c r="HB72" s="32"/>
      <c r="HC72" s="32"/>
      <c r="HD72" s="32"/>
      <c r="HE72" s="8"/>
      <c r="HF72" s="40"/>
      <c r="HG72" s="40"/>
      <c r="HH72" s="40"/>
      <c r="HI72" s="40"/>
      <c r="HJ72" s="32"/>
      <c r="HK72" s="32"/>
      <c r="HL72" s="32"/>
      <c r="HM72" s="8"/>
      <c r="HN72" s="40"/>
      <c r="HO72" s="40"/>
      <c r="HP72" s="40"/>
      <c r="HQ72" s="40"/>
      <c r="HR72" s="32"/>
      <c r="HS72" s="32"/>
      <c r="HT72" s="32"/>
      <c r="HU72" s="8"/>
      <c r="HV72" s="40"/>
      <c r="HW72" s="40"/>
      <c r="HX72" s="40"/>
      <c r="HY72" s="40"/>
      <c r="HZ72" s="32"/>
      <c r="IA72" s="32"/>
      <c r="IB72" s="32"/>
      <c r="IC72" s="8"/>
      <c r="ID72" s="40"/>
      <c r="IE72" s="40"/>
      <c r="IF72" s="40"/>
      <c r="IG72" s="40"/>
      <c r="IH72" s="32"/>
      <c r="II72" s="32"/>
      <c r="IJ72" s="32"/>
      <c r="IK72" s="8"/>
      <c r="IL72" s="40"/>
      <c r="IM72" s="40"/>
      <c r="IN72" s="40"/>
      <c r="IO72" s="40"/>
      <c r="IP72" s="32"/>
      <c r="IQ72" s="32"/>
      <c r="IR72" s="32"/>
    </row>
    <row r="73" spans="1:252" ht="13.9" customHeight="1">
      <c r="A73" s="8" t="s">
        <v>310</v>
      </c>
      <c r="B73" s="8" t="s">
        <v>311</v>
      </c>
      <c r="C73" s="32"/>
      <c r="D73" s="32"/>
      <c r="E73" s="152"/>
      <c r="F73" s="140" t="s">
        <v>312</v>
      </c>
      <c r="G73" s="140"/>
      <c r="H73" s="163">
        <f t="shared" si="1"/>
        <v>0</v>
      </c>
      <c r="I73" s="157">
        <f t="shared" si="2"/>
        <v>0</v>
      </c>
      <c r="J73" s="254" t="str">
        <f t="shared" si="3"/>
        <v/>
      </c>
      <c r="K73" s="32"/>
      <c r="L73" s="32"/>
      <c r="M73" s="32"/>
      <c r="N73" s="8"/>
      <c r="O73" s="40"/>
      <c r="P73" s="40"/>
      <c r="Q73" s="40"/>
      <c r="R73" s="40"/>
      <c r="S73" s="32"/>
      <c r="T73" s="32"/>
      <c r="U73" s="8"/>
      <c r="V73" s="40"/>
      <c r="W73" s="40"/>
      <c r="X73" s="40"/>
      <c r="Y73" s="40"/>
      <c r="Z73" s="32"/>
      <c r="AA73" s="32"/>
      <c r="AB73" s="32"/>
      <c r="AC73" s="8"/>
      <c r="AD73" s="40"/>
      <c r="AE73" s="40"/>
      <c r="AF73" s="40"/>
      <c r="AG73" s="40"/>
      <c r="AH73" s="32"/>
      <c r="AI73" s="32"/>
      <c r="AJ73" s="32"/>
      <c r="AK73" s="8"/>
      <c r="AL73" s="40"/>
      <c r="AM73" s="40"/>
      <c r="AN73" s="40"/>
      <c r="AO73" s="40"/>
      <c r="AP73" s="32"/>
      <c r="AQ73" s="32"/>
      <c r="AR73" s="32"/>
      <c r="AS73" s="8"/>
      <c r="AT73" s="40"/>
      <c r="AU73" s="40"/>
      <c r="AV73" s="40"/>
      <c r="AW73" s="40"/>
      <c r="AX73" s="32"/>
      <c r="AY73" s="32"/>
      <c r="AZ73" s="32"/>
      <c r="BA73" s="8"/>
      <c r="BB73" s="40"/>
      <c r="BC73" s="40"/>
      <c r="BD73" s="40"/>
      <c r="BE73" s="40"/>
      <c r="BF73" s="32"/>
      <c r="BG73" s="32"/>
      <c r="BH73" s="32"/>
      <c r="BI73" s="8"/>
      <c r="BJ73" s="40"/>
      <c r="BK73" s="40"/>
      <c r="BL73" s="40"/>
      <c r="BM73" s="40"/>
      <c r="BN73" s="32"/>
      <c r="BO73" s="32"/>
      <c r="BP73" s="32"/>
      <c r="BQ73" s="8"/>
      <c r="BR73" s="40"/>
      <c r="BS73" s="40"/>
      <c r="BT73" s="40"/>
      <c r="BU73" s="40"/>
      <c r="BV73" s="32"/>
      <c r="BW73" s="32"/>
      <c r="BX73" s="32"/>
      <c r="BY73" s="8"/>
      <c r="BZ73" s="40"/>
      <c r="CA73" s="40"/>
      <c r="CB73" s="40"/>
      <c r="CC73" s="40"/>
      <c r="CD73" s="32"/>
      <c r="CE73" s="32"/>
      <c r="CF73" s="32"/>
      <c r="CG73" s="8"/>
      <c r="CH73" s="40"/>
      <c r="CI73" s="40"/>
      <c r="CJ73" s="40"/>
      <c r="CK73" s="40"/>
      <c r="CL73" s="32"/>
      <c r="CM73" s="32"/>
      <c r="CN73" s="32"/>
      <c r="CO73" s="8"/>
      <c r="CP73" s="40"/>
      <c r="CQ73" s="40"/>
      <c r="CR73" s="40"/>
      <c r="CS73" s="40"/>
      <c r="CT73" s="32"/>
      <c r="CU73" s="32"/>
      <c r="CV73" s="32"/>
      <c r="CW73" s="8"/>
      <c r="CX73" s="40"/>
      <c r="CY73" s="40"/>
      <c r="CZ73" s="40"/>
      <c r="DA73" s="40"/>
      <c r="DB73" s="32"/>
      <c r="DC73" s="32"/>
      <c r="DD73" s="32"/>
      <c r="DE73" s="8"/>
      <c r="DF73" s="40"/>
      <c r="DG73" s="40"/>
      <c r="DH73" s="40"/>
      <c r="DI73" s="40"/>
      <c r="DJ73" s="32"/>
      <c r="DK73" s="32"/>
      <c r="DL73" s="32"/>
      <c r="DM73" s="8"/>
      <c r="DN73" s="40"/>
      <c r="DO73" s="40"/>
      <c r="DP73" s="40"/>
      <c r="DQ73" s="40"/>
      <c r="DR73" s="32"/>
      <c r="DS73" s="32"/>
      <c r="DT73" s="32"/>
      <c r="DU73" s="8"/>
      <c r="DV73" s="40"/>
      <c r="DW73" s="40"/>
      <c r="DX73" s="40"/>
      <c r="DY73" s="40"/>
      <c r="DZ73" s="32"/>
      <c r="EA73" s="32"/>
      <c r="EB73" s="32"/>
      <c r="EC73" s="8"/>
      <c r="ED73" s="40"/>
      <c r="EE73" s="40"/>
      <c r="EF73" s="40"/>
      <c r="EG73" s="40"/>
      <c r="EH73" s="32"/>
      <c r="EI73" s="32"/>
      <c r="EJ73" s="32"/>
      <c r="EK73" s="8"/>
      <c r="EL73" s="40"/>
      <c r="EM73" s="40"/>
      <c r="EN73" s="40"/>
      <c r="EO73" s="40"/>
      <c r="EP73" s="32"/>
      <c r="EQ73" s="32"/>
      <c r="ER73" s="32"/>
      <c r="ES73" s="8"/>
      <c r="ET73" s="40"/>
      <c r="EU73" s="40"/>
      <c r="EV73" s="40"/>
      <c r="EW73" s="40"/>
      <c r="EX73" s="32"/>
      <c r="EY73" s="32"/>
      <c r="EZ73" s="32"/>
      <c r="FA73" s="8"/>
      <c r="FB73" s="40"/>
      <c r="FC73" s="40"/>
      <c r="FD73" s="40"/>
      <c r="FE73" s="40"/>
      <c r="FF73" s="32"/>
      <c r="FG73" s="32"/>
      <c r="FH73" s="32"/>
      <c r="FI73" s="8"/>
      <c r="FJ73" s="40"/>
      <c r="FK73" s="40"/>
      <c r="FL73" s="40"/>
      <c r="FM73" s="40"/>
      <c r="FN73" s="32"/>
      <c r="FO73" s="32"/>
      <c r="FP73" s="32"/>
      <c r="FQ73" s="8"/>
      <c r="FR73" s="40"/>
      <c r="FS73" s="40"/>
      <c r="FT73" s="40"/>
      <c r="FU73" s="40"/>
      <c r="FV73" s="32"/>
      <c r="FW73" s="32"/>
      <c r="FX73" s="32"/>
      <c r="FY73" s="8"/>
      <c r="FZ73" s="40"/>
      <c r="GA73" s="40"/>
      <c r="GB73" s="40"/>
      <c r="GC73" s="40"/>
      <c r="GD73" s="32"/>
      <c r="GE73" s="32"/>
      <c r="GF73" s="32"/>
      <c r="GG73" s="8"/>
      <c r="GH73" s="40"/>
      <c r="GI73" s="40"/>
      <c r="GJ73" s="40"/>
      <c r="GK73" s="40"/>
      <c r="GL73" s="32"/>
      <c r="GM73" s="32"/>
      <c r="GN73" s="32"/>
      <c r="GO73" s="8"/>
      <c r="GP73" s="40"/>
      <c r="GQ73" s="40"/>
      <c r="GR73" s="40"/>
      <c r="GS73" s="40"/>
      <c r="GT73" s="32"/>
      <c r="GU73" s="32"/>
      <c r="GV73" s="32"/>
      <c r="GW73" s="8"/>
      <c r="GX73" s="40"/>
      <c r="GY73" s="40"/>
      <c r="GZ73" s="40"/>
      <c r="HA73" s="40"/>
      <c r="HB73" s="32"/>
      <c r="HC73" s="32"/>
      <c r="HD73" s="32"/>
      <c r="HE73" s="8"/>
      <c r="HF73" s="40"/>
      <c r="HG73" s="40"/>
      <c r="HH73" s="40"/>
      <c r="HI73" s="40"/>
      <c r="HJ73" s="32"/>
      <c r="HK73" s="32"/>
      <c r="HL73" s="32"/>
      <c r="HM73" s="8"/>
      <c r="HN73" s="40"/>
      <c r="HO73" s="40"/>
      <c r="HP73" s="40"/>
      <c r="HQ73" s="40"/>
      <c r="HR73" s="32"/>
      <c r="HS73" s="32"/>
      <c r="HT73" s="32"/>
      <c r="HU73" s="8"/>
      <c r="HV73" s="40"/>
      <c r="HW73" s="40"/>
      <c r="HX73" s="40"/>
      <c r="HY73" s="40"/>
      <c r="HZ73" s="32"/>
      <c r="IA73" s="32"/>
      <c r="IB73" s="32"/>
      <c r="IC73" s="8"/>
      <c r="ID73" s="40"/>
      <c r="IE73" s="40"/>
      <c r="IF73" s="40"/>
      <c r="IG73" s="40"/>
      <c r="IH73" s="32"/>
      <c r="II73" s="32"/>
      <c r="IJ73" s="32"/>
      <c r="IK73" s="8"/>
      <c r="IL73" s="40"/>
      <c r="IM73" s="40"/>
      <c r="IN73" s="40"/>
      <c r="IO73" s="40"/>
      <c r="IP73" s="32"/>
      <c r="IQ73" s="32"/>
      <c r="IR73" s="32"/>
    </row>
    <row r="74" spans="1:252" ht="13.9" customHeight="1">
      <c r="B74" s="40" t="s">
        <v>313</v>
      </c>
      <c r="C74" s="32"/>
      <c r="D74" s="32"/>
      <c r="E74" s="152"/>
      <c r="F74" s="140"/>
      <c r="G74" s="140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  <c r="K74" s="32"/>
      <c r="L74" s="32"/>
      <c r="M74" s="32"/>
      <c r="N74" s="8"/>
      <c r="O74" s="40"/>
      <c r="P74" s="40"/>
      <c r="Q74" s="40"/>
      <c r="R74" s="40"/>
      <c r="S74" s="32"/>
      <c r="T74" s="32"/>
      <c r="U74" s="8"/>
      <c r="V74" s="40"/>
      <c r="W74" s="40"/>
      <c r="X74" s="40"/>
      <c r="Y74" s="40"/>
      <c r="Z74" s="32"/>
      <c r="AA74" s="32"/>
      <c r="AB74" s="32"/>
      <c r="AC74" s="8"/>
      <c r="AD74" s="40"/>
      <c r="AE74" s="40"/>
      <c r="AF74" s="40"/>
      <c r="AG74" s="40"/>
      <c r="AH74" s="32"/>
      <c r="AI74" s="32"/>
      <c r="AJ74" s="32"/>
      <c r="AK74" s="8"/>
      <c r="AL74" s="40"/>
      <c r="AM74" s="40"/>
      <c r="AN74" s="40"/>
      <c r="AO74" s="40"/>
      <c r="AP74" s="32"/>
      <c r="AQ74" s="32"/>
      <c r="AR74" s="32"/>
      <c r="AS74" s="8"/>
      <c r="AT74" s="40"/>
      <c r="AU74" s="40"/>
      <c r="AV74" s="40"/>
      <c r="AW74" s="40"/>
      <c r="AX74" s="32"/>
      <c r="AY74" s="32"/>
      <c r="AZ74" s="32"/>
      <c r="BA74" s="8"/>
      <c r="BB74" s="40"/>
      <c r="BC74" s="40"/>
      <c r="BD74" s="40"/>
      <c r="BE74" s="40"/>
      <c r="BF74" s="32"/>
      <c r="BG74" s="32"/>
      <c r="BH74" s="32"/>
      <c r="BI74" s="8"/>
      <c r="BJ74" s="40"/>
      <c r="BK74" s="40"/>
      <c r="BL74" s="40"/>
      <c r="BM74" s="40"/>
      <c r="BN74" s="32"/>
      <c r="BO74" s="32"/>
      <c r="BP74" s="32"/>
      <c r="BQ74" s="8"/>
      <c r="BR74" s="40"/>
      <c r="BS74" s="40"/>
      <c r="BT74" s="40"/>
      <c r="BU74" s="40"/>
      <c r="BV74" s="32"/>
      <c r="BW74" s="32"/>
      <c r="BX74" s="32"/>
      <c r="BY74" s="8"/>
      <c r="BZ74" s="40"/>
      <c r="CA74" s="40"/>
      <c r="CB74" s="40"/>
      <c r="CC74" s="40"/>
      <c r="CD74" s="32"/>
      <c r="CE74" s="32"/>
      <c r="CF74" s="32"/>
      <c r="CG74" s="8"/>
      <c r="CH74" s="40"/>
      <c r="CI74" s="40"/>
      <c r="CJ74" s="40"/>
      <c r="CK74" s="40"/>
      <c r="CL74" s="32"/>
      <c r="CM74" s="32"/>
      <c r="CN74" s="32"/>
      <c r="CO74" s="8"/>
      <c r="CP74" s="40"/>
      <c r="CQ74" s="40"/>
      <c r="CR74" s="40"/>
      <c r="CS74" s="40"/>
      <c r="CT74" s="32"/>
      <c r="CU74" s="32"/>
      <c r="CV74" s="32"/>
      <c r="CW74" s="8"/>
      <c r="CX74" s="40"/>
      <c r="CY74" s="40"/>
      <c r="CZ74" s="40"/>
      <c r="DA74" s="40"/>
      <c r="DB74" s="32"/>
      <c r="DC74" s="32"/>
      <c r="DD74" s="32"/>
      <c r="DE74" s="8"/>
      <c r="DF74" s="40"/>
      <c r="DG74" s="40"/>
      <c r="DH74" s="40"/>
      <c r="DI74" s="40"/>
      <c r="DJ74" s="32"/>
      <c r="DK74" s="32"/>
      <c r="DL74" s="32"/>
      <c r="DM74" s="8"/>
      <c r="DN74" s="40"/>
      <c r="DO74" s="40"/>
      <c r="DP74" s="40"/>
      <c r="DQ74" s="40"/>
      <c r="DR74" s="32"/>
      <c r="DS74" s="32"/>
      <c r="DT74" s="32"/>
      <c r="DU74" s="8"/>
      <c r="DV74" s="40"/>
      <c r="DW74" s="40"/>
      <c r="DX74" s="40"/>
      <c r="DY74" s="40"/>
      <c r="DZ74" s="32"/>
      <c r="EA74" s="32"/>
      <c r="EB74" s="32"/>
      <c r="EC74" s="8"/>
      <c r="ED74" s="40"/>
      <c r="EE74" s="40"/>
      <c r="EF74" s="40"/>
      <c r="EG74" s="40"/>
      <c r="EH74" s="32"/>
      <c r="EI74" s="32"/>
      <c r="EJ74" s="32"/>
      <c r="EK74" s="8"/>
      <c r="EL74" s="40"/>
      <c r="EM74" s="40"/>
      <c r="EN74" s="40"/>
      <c r="EO74" s="40"/>
      <c r="EP74" s="32"/>
      <c r="EQ74" s="32"/>
      <c r="ER74" s="32"/>
      <c r="ES74" s="8"/>
      <c r="ET74" s="40"/>
      <c r="EU74" s="40"/>
      <c r="EV74" s="40"/>
      <c r="EW74" s="40"/>
      <c r="EX74" s="32"/>
      <c r="EY74" s="32"/>
      <c r="EZ74" s="32"/>
      <c r="FA74" s="8"/>
      <c r="FB74" s="40"/>
      <c r="FC74" s="40"/>
      <c r="FD74" s="40"/>
      <c r="FE74" s="40"/>
      <c r="FF74" s="32"/>
      <c r="FG74" s="32"/>
      <c r="FH74" s="32"/>
      <c r="FI74" s="8"/>
      <c r="FJ74" s="40"/>
      <c r="FK74" s="40"/>
      <c r="FL74" s="40"/>
      <c r="FM74" s="40"/>
      <c r="FN74" s="32"/>
      <c r="FO74" s="32"/>
      <c r="FP74" s="32"/>
      <c r="FQ74" s="8"/>
      <c r="FR74" s="40"/>
      <c r="FS74" s="40"/>
      <c r="FT74" s="40"/>
      <c r="FU74" s="40"/>
      <c r="FV74" s="32"/>
      <c r="FW74" s="32"/>
      <c r="FX74" s="32"/>
      <c r="FY74" s="8"/>
      <c r="FZ74" s="40"/>
      <c r="GA74" s="40"/>
      <c r="GB74" s="40"/>
      <c r="GC74" s="40"/>
      <c r="GD74" s="32"/>
      <c r="GE74" s="32"/>
      <c r="GF74" s="32"/>
      <c r="GG74" s="8"/>
      <c r="GH74" s="40"/>
      <c r="GI74" s="40"/>
      <c r="GJ74" s="40"/>
      <c r="GK74" s="40"/>
      <c r="GL74" s="32"/>
      <c r="GM74" s="32"/>
      <c r="GN74" s="32"/>
      <c r="GO74" s="8"/>
      <c r="GP74" s="40"/>
      <c r="GQ74" s="40"/>
      <c r="GR74" s="40"/>
      <c r="GS74" s="40"/>
      <c r="GT74" s="32"/>
      <c r="GU74" s="32"/>
      <c r="GV74" s="32"/>
      <c r="GW74" s="8"/>
      <c r="GX74" s="40"/>
      <c r="GY74" s="40"/>
      <c r="GZ74" s="40"/>
      <c r="HA74" s="40"/>
      <c r="HB74" s="32"/>
      <c r="HC74" s="32"/>
      <c r="HD74" s="32"/>
      <c r="HE74" s="8"/>
      <c r="HF74" s="40"/>
      <c r="HG74" s="40"/>
      <c r="HH74" s="40"/>
      <c r="HI74" s="40"/>
      <c r="HJ74" s="32"/>
      <c r="HK74" s="32"/>
      <c r="HL74" s="32"/>
      <c r="HM74" s="8"/>
      <c r="HN74" s="40"/>
      <c r="HO74" s="40"/>
      <c r="HP74" s="40"/>
      <c r="HQ74" s="40"/>
      <c r="HR74" s="32"/>
      <c r="HS74" s="32"/>
      <c r="HT74" s="32"/>
      <c r="HU74" s="8"/>
      <c r="HV74" s="40"/>
      <c r="HW74" s="40"/>
      <c r="HX74" s="40"/>
      <c r="HY74" s="40"/>
      <c r="HZ74" s="32"/>
      <c r="IA74" s="32"/>
      <c r="IB74" s="32"/>
      <c r="IC74" s="8"/>
      <c r="ID74" s="40"/>
      <c r="IE74" s="40"/>
      <c r="IF74" s="40"/>
      <c r="IG74" s="40"/>
      <c r="IH74" s="32"/>
      <c r="II74" s="32"/>
      <c r="IJ74" s="32"/>
      <c r="IK74" s="8"/>
      <c r="IL74" s="40"/>
      <c r="IM74" s="40"/>
      <c r="IN74" s="40"/>
      <c r="IO74" s="40"/>
      <c r="IP74" s="32"/>
      <c r="IQ74" s="32"/>
      <c r="IR74" s="32"/>
    </row>
    <row r="75" spans="1:252" ht="13.9" customHeight="1">
      <c r="B75" s="40"/>
      <c r="C75" s="32"/>
      <c r="D75" s="32"/>
      <c r="E75" s="152"/>
      <c r="F75" s="140"/>
      <c r="G75" s="140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  <c r="K75" s="32"/>
      <c r="L75" s="32"/>
      <c r="M75" s="32"/>
      <c r="N75" s="8"/>
      <c r="O75" s="40"/>
      <c r="P75" s="40"/>
      <c r="Q75" s="40"/>
      <c r="R75" s="40"/>
      <c r="S75" s="32"/>
      <c r="T75" s="32"/>
      <c r="U75" s="8"/>
      <c r="V75" s="40"/>
      <c r="W75" s="40"/>
      <c r="X75" s="40"/>
      <c r="Y75" s="40"/>
      <c r="Z75" s="32"/>
      <c r="AA75" s="32"/>
      <c r="AB75" s="32"/>
      <c r="AC75" s="8"/>
      <c r="AD75" s="40"/>
      <c r="AE75" s="40"/>
      <c r="AF75" s="40"/>
      <c r="AG75" s="40"/>
      <c r="AH75" s="32"/>
      <c r="AI75" s="32"/>
      <c r="AJ75" s="32"/>
      <c r="AK75" s="8"/>
      <c r="AL75" s="40"/>
      <c r="AM75" s="40"/>
      <c r="AN75" s="40"/>
      <c r="AO75" s="40"/>
      <c r="AP75" s="32"/>
      <c r="AQ75" s="32"/>
      <c r="AR75" s="32"/>
      <c r="AS75" s="8"/>
      <c r="AT75" s="40"/>
      <c r="AU75" s="40"/>
      <c r="AV75" s="40"/>
      <c r="AW75" s="40"/>
      <c r="AX75" s="32"/>
      <c r="AY75" s="32"/>
      <c r="AZ75" s="32"/>
      <c r="BA75" s="8"/>
      <c r="BB75" s="40"/>
      <c r="BC75" s="40"/>
      <c r="BD75" s="40"/>
      <c r="BE75" s="40"/>
      <c r="BF75" s="32"/>
      <c r="BG75" s="32"/>
      <c r="BH75" s="32"/>
      <c r="BI75" s="8"/>
      <c r="BJ75" s="40"/>
      <c r="BK75" s="40"/>
      <c r="BL75" s="40"/>
      <c r="BM75" s="40"/>
      <c r="BN75" s="32"/>
      <c r="BO75" s="32"/>
      <c r="BP75" s="32"/>
      <c r="BQ75" s="8"/>
      <c r="BR75" s="40"/>
      <c r="BS75" s="40"/>
      <c r="BT75" s="40"/>
      <c r="BU75" s="40"/>
      <c r="BV75" s="32"/>
      <c r="BW75" s="32"/>
      <c r="BX75" s="32"/>
      <c r="BY75" s="8"/>
      <c r="BZ75" s="40"/>
      <c r="CA75" s="40"/>
      <c r="CB75" s="40"/>
      <c r="CC75" s="40"/>
      <c r="CD75" s="32"/>
      <c r="CE75" s="32"/>
      <c r="CF75" s="32"/>
      <c r="CG75" s="8"/>
      <c r="CH75" s="40"/>
      <c r="CI75" s="40"/>
      <c r="CJ75" s="40"/>
      <c r="CK75" s="40"/>
      <c r="CL75" s="32"/>
      <c r="CM75" s="32"/>
      <c r="CN75" s="32"/>
      <c r="CO75" s="8"/>
      <c r="CP75" s="40"/>
      <c r="CQ75" s="40"/>
      <c r="CR75" s="40"/>
      <c r="CS75" s="40"/>
      <c r="CT75" s="32"/>
      <c r="CU75" s="32"/>
      <c r="CV75" s="32"/>
      <c r="CW75" s="8"/>
      <c r="CX75" s="40"/>
      <c r="CY75" s="40"/>
      <c r="CZ75" s="40"/>
      <c r="DA75" s="40"/>
      <c r="DB75" s="32"/>
      <c r="DC75" s="32"/>
      <c r="DD75" s="32"/>
      <c r="DE75" s="8"/>
      <c r="DF75" s="40"/>
      <c r="DG75" s="40"/>
      <c r="DH75" s="40"/>
      <c r="DI75" s="40"/>
      <c r="DJ75" s="32"/>
      <c r="DK75" s="32"/>
      <c r="DL75" s="32"/>
      <c r="DM75" s="8"/>
      <c r="DN75" s="40"/>
      <c r="DO75" s="40"/>
      <c r="DP75" s="40"/>
      <c r="DQ75" s="40"/>
      <c r="DR75" s="32"/>
      <c r="DS75" s="32"/>
      <c r="DT75" s="32"/>
      <c r="DU75" s="8"/>
      <c r="DV75" s="40"/>
      <c r="DW75" s="40"/>
      <c r="DX75" s="40"/>
      <c r="DY75" s="40"/>
      <c r="DZ75" s="32"/>
      <c r="EA75" s="32"/>
      <c r="EB75" s="32"/>
      <c r="EC75" s="8"/>
      <c r="ED75" s="40"/>
      <c r="EE75" s="40"/>
      <c r="EF75" s="40"/>
      <c r="EG75" s="40"/>
      <c r="EH75" s="32"/>
      <c r="EI75" s="32"/>
      <c r="EJ75" s="32"/>
      <c r="EK75" s="8"/>
      <c r="EL75" s="40"/>
      <c r="EM75" s="40"/>
      <c r="EN75" s="40"/>
      <c r="EO75" s="40"/>
      <c r="EP75" s="32"/>
      <c r="EQ75" s="32"/>
      <c r="ER75" s="32"/>
      <c r="ES75" s="8"/>
      <c r="ET75" s="40"/>
      <c r="EU75" s="40"/>
      <c r="EV75" s="40"/>
      <c r="EW75" s="40"/>
      <c r="EX75" s="32"/>
      <c r="EY75" s="32"/>
      <c r="EZ75" s="32"/>
      <c r="FA75" s="8"/>
      <c r="FB75" s="40"/>
      <c r="FC75" s="40"/>
      <c r="FD75" s="40"/>
      <c r="FE75" s="40"/>
      <c r="FF75" s="32"/>
      <c r="FG75" s="32"/>
      <c r="FH75" s="32"/>
      <c r="FI75" s="8"/>
      <c r="FJ75" s="40"/>
      <c r="FK75" s="40"/>
      <c r="FL75" s="40"/>
      <c r="FM75" s="40"/>
      <c r="FN75" s="32"/>
      <c r="FO75" s="32"/>
      <c r="FP75" s="32"/>
      <c r="FQ75" s="8"/>
      <c r="FR75" s="40"/>
      <c r="FS75" s="40"/>
      <c r="FT75" s="40"/>
      <c r="FU75" s="40"/>
      <c r="FV75" s="32"/>
      <c r="FW75" s="32"/>
      <c r="FX75" s="32"/>
      <c r="FY75" s="8"/>
      <c r="FZ75" s="40"/>
      <c r="GA75" s="40"/>
      <c r="GB75" s="40"/>
      <c r="GC75" s="40"/>
      <c r="GD75" s="32"/>
      <c r="GE75" s="32"/>
      <c r="GF75" s="32"/>
      <c r="GG75" s="8"/>
      <c r="GH75" s="40"/>
      <c r="GI75" s="40"/>
      <c r="GJ75" s="40"/>
      <c r="GK75" s="40"/>
      <c r="GL75" s="32"/>
      <c r="GM75" s="32"/>
      <c r="GN75" s="32"/>
      <c r="GO75" s="8"/>
      <c r="GP75" s="40"/>
      <c r="GQ75" s="40"/>
      <c r="GR75" s="40"/>
      <c r="GS75" s="40"/>
      <c r="GT75" s="32"/>
      <c r="GU75" s="32"/>
      <c r="GV75" s="32"/>
      <c r="GW75" s="8"/>
      <c r="GX75" s="40"/>
      <c r="GY75" s="40"/>
      <c r="GZ75" s="40"/>
      <c r="HA75" s="40"/>
      <c r="HB75" s="32"/>
      <c r="HC75" s="32"/>
      <c r="HD75" s="32"/>
      <c r="HE75" s="8"/>
      <c r="HF75" s="40"/>
      <c r="HG75" s="40"/>
      <c r="HH75" s="40"/>
      <c r="HI75" s="40"/>
      <c r="HJ75" s="32"/>
      <c r="HK75" s="32"/>
      <c r="HL75" s="32"/>
      <c r="HM75" s="8"/>
      <c r="HN75" s="40"/>
      <c r="HO75" s="40"/>
      <c r="HP75" s="40"/>
      <c r="HQ75" s="40"/>
      <c r="HR75" s="32"/>
      <c r="HS75" s="32"/>
      <c r="HT75" s="32"/>
      <c r="HU75" s="8"/>
      <c r="HV75" s="40"/>
      <c r="HW75" s="40"/>
      <c r="HX75" s="40"/>
      <c r="HY75" s="40"/>
      <c r="HZ75" s="32"/>
      <c r="IA75" s="32"/>
      <c r="IB75" s="32"/>
      <c r="IC75" s="8"/>
      <c r="ID75" s="40"/>
      <c r="IE75" s="40"/>
      <c r="IF75" s="40"/>
      <c r="IG75" s="40"/>
      <c r="IH75" s="32"/>
      <c r="II75" s="32"/>
      <c r="IJ75" s="32"/>
      <c r="IK75" s="8"/>
      <c r="IL75" s="40"/>
      <c r="IM75" s="40"/>
      <c r="IN75" s="40"/>
      <c r="IO75" s="40"/>
      <c r="IP75" s="32"/>
      <c r="IQ75" s="32"/>
      <c r="IR75" s="32"/>
    </row>
    <row r="76" spans="1:252" ht="13.9" customHeight="1">
      <c r="A76" s="8" t="s">
        <v>314</v>
      </c>
      <c r="B76" s="51" t="s">
        <v>315</v>
      </c>
      <c r="C76" s="32"/>
      <c r="D76" s="32"/>
      <c r="E76" s="152">
        <f>ROUND(F76/0.55,0)</f>
        <v>14545</v>
      </c>
      <c r="F76" s="140">
        <v>8000</v>
      </c>
      <c r="G76" s="140">
        <f t="shared" si="0"/>
        <v>6400</v>
      </c>
      <c r="H76" s="163">
        <f t="shared" si="1"/>
        <v>940800</v>
      </c>
      <c r="I76" s="157">
        <f t="shared" si="2"/>
        <v>1335936</v>
      </c>
      <c r="J76" s="254">
        <f t="shared" si="3"/>
        <v>0.29577464788732394</v>
      </c>
      <c r="K76" s="32"/>
      <c r="L76" s="32"/>
      <c r="M76" s="32"/>
      <c r="N76" s="8"/>
      <c r="O76" s="40"/>
      <c r="P76" s="40"/>
      <c r="Q76" s="40"/>
      <c r="R76" s="40"/>
      <c r="S76" s="32"/>
      <c r="T76" s="32"/>
      <c r="U76" s="8"/>
      <c r="V76" s="40"/>
      <c r="W76" s="40"/>
      <c r="X76" s="40"/>
      <c r="Y76" s="40"/>
      <c r="Z76" s="32"/>
      <c r="AA76" s="32"/>
      <c r="AB76" s="32"/>
      <c r="AC76" s="8"/>
      <c r="AD76" s="40"/>
      <c r="AE76" s="40"/>
      <c r="AF76" s="40"/>
      <c r="AG76" s="40"/>
      <c r="AH76" s="32"/>
      <c r="AI76" s="32"/>
      <c r="AJ76" s="32"/>
      <c r="AK76" s="8"/>
      <c r="AL76" s="40"/>
      <c r="AM76" s="40"/>
      <c r="AN76" s="40"/>
      <c r="AO76" s="40"/>
      <c r="AP76" s="32"/>
      <c r="AQ76" s="32"/>
      <c r="AR76" s="32"/>
      <c r="AS76" s="8"/>
      <c r="AT76" s="40"/>
      <c r="AU76" s="40"/>
      <c r="AV76" s="40"/>
      <c r="AW76" s="40"/>
      <c r="AX76" s="32"/>
      <c r="AY76" s="32"/>
      <c r="AZ76" s="32"/>
      <c r="BA76" s="8"/>
      <c r="BB76" s="40"/>
      <c r="BC76" s="40"/>
      <c r="BD76" s="40"/>
      <c r="BE76" s="40"/>
      <c r="BF76" s="32"/>
      <c r="BG76" s="32"/>
      <c r="BH76" s="32"/>
      <c r="BI76" s="8"/>
      <c r="BJ76" s="40"/>
      <c r="BK76" s="40"/>
      <c r="BL76" s="40"/>
      <c r="BM76" s="40"/>
      <c r="BN76" s="32"/>
      <c r="BO76" s="32"/>
      <c r="BP76" s="32"/>
      <c r="BQ76" s="8"/>
      <c r="BR76" s="40"/>
      <c r="BS76" s="40"/>
      <c r="BT76" s="40"/>
      <c r="BU76" s="40"/>
      <c r="BV76" s="32"/>
      <c r="BW76" s="32"/>
      <c r="BX76" s="32"/>
      <c r="BY76" s="8"/>
      <c r="BZ76" s="40"/>
      <c r="CA76" s="40"/>
      <c r="CB76" s="40"/>
      <c r="CC76" s="40"/>
      <c r="CD76" s="32"/>
      <c r="CE76" s="32"/>
      <c r="CF76" s="32"/>
      <c r="CG76" s="8"/>
      <c r="CH76" s="40"/>
      <c r="CI76" s="40"/>
      <c r="CJ76" s="40"/>
      <c r="CK76" s="40"/>
      <c r="CL76" s="32"/>
      <c r="CM76" s="32"/>
      <c r="CN76" s="32"/>
      <c r="CO76" s="8"/>
      <c r="CP76" s="40"/>
      <c r="CQ76" s="40"/>
      <c r="CR76" s="40"/>
      <c r="CS76" s="40"/>
      <c r="CT76" s="32"/>
      <c r="CU76" s="32"/>
      <c r="CV76" s="32"/>
      <c r="CW76" s="8"/>
      <c r="CX76" s="40"/>
      <c r="CY76" s="40"/>
      <c r="CZ76" s="40"/>
      <c r="DA76" s="40"/>
      <c r="DB76" s="32"/>
      <c r="DC76" s="32"/>
      <c r="DD76" s="32"/>
      <c r="DE76" s="8"/>
      <c r="DF76" s="40"/>
      <c r="DG76" s="40"/>
      <c r="DH76" s="40"/>
      <c r="DI76" s="40"/>
      <c r="DJ76" s="32"/>
      <c r="DK76" s="32"/>
      <c r="DL76" s="32"/>
      <c r="DM76" s="8"/>
      <c r="DN76" s="40"/>
      <c r="DO76" s="40"/>
      <c r="DP76" s="40"/>
      <c r="DQ76" s="40"/>
      <c r="DR76" s="32"/>
      <c r="DS76" s="32"/>
      <c r="DT76" s="32"/>
      <c r="DU76" s="8"/>
      <c r="DV76" s="40"/>
      <c r="DW76" s="40"/>
      <c r="DX76" s="40"/>
      <c r="DY76" s="40"/>
      <c r="DZ76" s="32"/>
      <c r="EA76" s="32"/>
      <c r="EB76" s="32"/>
      <c r="EC76" s="8"/>
      <c r="ED76" s="40"/>
      <c r="EE76" s="40"/>
      <c r="EF76" s="40"/>
      <c r="EG76" s="40"/>
      <c r="EH76" s="32"/>
      <c r="EI76" s="32"/>
      <c r="EJ76" s="32"/>
      <c r="EK76" s="8"/>
      <c r="EL76" s="40"/>
      <c r="EM76" s="40"/>
      <c r="EN76" s="40"/>
      <c r="EO76" s="40"/>
      <c r="EP76" s="32"/>
      <c r="EQ76" s="32"/>
      <c r="ER76" s="32"/>
      <c r="ES76" s="8"/>
      <c r="ET76" s="40"/>
      <c r="EU76" s="40"/>
      <c r="EV76" s="40"/>
      <c r="EW76" s="40"/>
      <c r="EX76" s="32"/>
      <c r="EY76" s="32"/>
      <c r="EZ76" s="32"/>
      <c r="FA76" s="8"/>
      <c r="FB76" s="40"/>
      <c r="FC76" s="40"/>
      <c r="FD76" s="40"/>
      <c r="FE76" s="40"/>
      <c r="FF76" s="32"/>
      <c r="FG76" s="32"/>
      <c r="FH76" s="32"/>
      <c r="FI76" s="8"/>
      <c r="FJ76" s="40"/>
      <c r="FK76" s="40"/>
      <c r="FL76" s="40"/>
      <c r="FM76" s="40"/>
      <c r="FN76" s="32"/>
      <c r="FO76" s="32"/>
      <c r="FP76" s="32"/>
      <c r="FQ76" s="8"/>
      <c r="FR76" s="40"/>
      <c r="FS76" s="40"/>
      <c r="FT76" s="40"/>
      <c r="FU76" s="40"/>
      <c r="FV76" s="32"/>
      <c r="FW76" s="32"/>
      <c r="FX76" s="32"/>
      <c r="FY76" s="8"/>
      <c r="FZ76" s="40"/>
      <c r="GA76" s="40"/>
      <c r="GB76" s="40"/>
      <c r="GC76" s="40"/>
      <c r="GD76" s="32"/>
      <c r="GE76" s="32"/>
      <c r="GF76" s="32"/>
      <c r="GG76" s="8"/>
      <c r="GH76" s="40"/>
      <c r="GI76" s="40"/>
      <c r="GJ76" s="40"/>
      <c r="GK76" s="40"/>
      <c r="GL76" s="32"/>
      <c r="GM76" s="32"/>
      <c r="GN76" s="32"/>
      <c r="GO76" s="8"/>
      <c r="GP76" s="40"/>
      <c r="GQ76" s="40"/>
      <c r="GR76" s="40"/>
      <c r="GS76" s="40"/>
      <c r="GT76" s="32"/>
      <c r="GU76" s="32"/>
      <c r="GV76" s="32"/>
      <c r="GW76" s="8"/>
      <c r="GX76" s="40"/>
      <c r="GY76" s="40"/>
      <c r="GZ76" s="40"/>
      <c r="HA76" s="40"/>
      <c r="HB76" s="32"/>
      <c r="HC76" s="32"/>
      <c r="HD76" s="32"/>
      <c r="HE76" s="8"/>
      <c r="HF76" s="40"/>
      <c r="HG76" s="40"/>
      <c r="HH76" s="40"/>
      <c r="HI76" s="40"/>
      <c r="HJ76" s="32"/>
      <c r="HK76" s="32"/>
      <c r="HL76" s="32"/>
      <c r="HM76" s="8"/>
      <c r="HN76" s="40"/>
      <c r="HO76" s="40"/>
      <c r="HP76" s="40"/>
      <c r="HQ76" s="40"/>
      <c r="HR76" s="32"/>
      <c r="HS76" s="32"/>
      <c r="HT76" s="32"/>
      <c r="HU76" s="8"/>
      <c r="HV76" s="40"/>
      <c r="HW76" s="40"/>
      <c r="HX76" s="40"/>
      <c r="HY76" s="40"/>
      <c r="HZ76" s="32"/>
      <c r="IA76" s="32"/>
      <c r="IB76" s="32"/>
      <c r="IC76" s="8"/>
      <c r="ID76" s="40"/>
      <c r="IE76" s="40"/>
      <c r="IF76" s="40"/>
      <c r="IG76" s="40"/>
      <c r="IH76" s="32"/>
      <c r="II76" s="32"/>
      <c r="IJ76" s="32"/>
      <c r="IK76" s="8"/>
      <c r="IL76" s="40"/>
      <c r="IM76" s="40"/>
      <c r="IN76" s="40"/>
      <c r="IO76" s="40"/>
      <c r="IP76" s="32"/>
      <c r="IQ76" s="32"/>
      <c r="IR76" s="32"/>
    </row>
    <row r="77" spans="1:252" ht="13.9" customHeight="1">
      <c r="B77" s="40" t="s">
        <v>253</v>
      </c>
      <c r="C77" s="32"/>
      <c r="D77" s="32"/>
      <c r="E77" s="152"/>
      <c r="F77" s="140"/>
      <c r="G77" s="140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  <c r="K77" s="32"/>
      <c r="L77" s="32"/>
      <c r="M77" s="32"/>
      <c r="N77" s="8"/>
      <c r="O77" s="40"/>
      <c r="P77" s="40"/>
      <c r="Q77" s="40"/>
      <c r="R77" s="40"/>
      <c r="S77" s="32"/>
      <c r="T77" s="32"/>
      <c r="U77" s="8"/>
      <c r="V77" s="40"/>
      <c r="W77" s="40"/>
      <c r="X77" s="40"/>
      <c r="Y77" s="40"/>
      <c r="Z77" s="32"/>
      <c r="AA77" s="32"/>
      <c r="AB77" s="32"/>
      <c r="AC77" s="8"/>
      <c r="AD77" s="40"/>
      <c r="AE77" s="40"/>
      <c r="AF77" s="40"/>
      <c r="AG77" s="40"/>
      <c r="AH77" s="32"/>
      <c r="AI77" s="32"/>
      <c r="AJ77" s="32"/>
      <c r="AK77" s="8"/>
      <c r="AL77" s="40"/>
      <c r="AM77" s="40"/>
      <c r="AN77" s="40"/>
      <c r="AO77" s="40"/>
      <c r="AP77" s="32"/>
      <c r="AQ77" s="32"/>
      <c r="AR77" s="32"/>
      <c r="AS77" s="8"/>
      <c r="AT77" s="40"/>
      <c r="AU77" s="40"/>
      <c r="AV77" s="40"/>
      <c r="AW77" s="40"/>
      <c r="AX77" s="32"/>
      <c r="AY77" s="32"/>
      <c r="AZ77" s="32"/>
      <c r="BA77" s="8"/>
      <c r="BB77" s="40"/>
      <c r="BC77" s="40"/>
      <c r="BD77" s="40"/>
      <c r="BE77" s="40"/>
      <c r="BF77" s="32"/>
      <c r="BG77" s="32"/>
      <c r="BH77" s="32"/>
      <c r="BI77" s="8"/>
      <c r="BJ77" s="40"/>
      <c r="BK77" s="40"/>
      <c r="BL77" s="40"/>
      <c r="BM77" s="40"/>
      <c r="BN77" s="32"/>
      <c r="BO77" s="32"/>
      <c r="BP77" s="32"/>
      <c r="BQ77" s="8"/>
      <c r="BR77" s="40"/>
      <c r="BS77" s="40"/>
      <c r="BT77" s="40"/>
      <c r="BU77" s="40"/>
      <c r="BV77" s="32"/>
      <c r="BW77" s="32"/>
      <c r="BX77" s="32"/>
      <c r="BY77" s="8"/>
      <c r="BZ77" s="40"/>
      <c r="CA77" s="40"/>
      <c r="CB77" s="40"/>
      <c r="CC77" s="40"/>
      <c r="CD77" s="32"/>
      <c r="CE77" s="32"/>
      <c r="CF77" s="32"/>
      <c r="CG77" s="8"/>
      <c r="CH77" s="40"/>
      <c r="CI77" s="40"/>
      <c r="CJ77" s="40"/>
      <c r="CK77" s="40"/>
      <c r="CL77" s="32"/>
      <c r="CM77" s="32"/>
      <c r="CN77" s="32"/>
      <c r="CO77" s="8"/>
      <c r="CP77" s="40"/>
      <c r="CQ77" s="40"/>
      <c r="CR77" s="40"/>
      <c r="CS77" s="40"/>
      <c r="CT77" s="32"/>
      <c r="CU77" s="32"/>
      <c r="CV77" s="32"/>
      <c r="CW77" s="8"/>
      <c r="CX77" s="40"/>
      <c r="CY77" s="40"/>
      <c r="CZ77" s="40"/>
      <c r="DA77" s="40"/>
      <c r="DB77" s="32"/>
      <c r="DC77" s="32"/>
      <c r="DD77" s="32"/>
      <c r="DE77" s="8"/>
      <c r="DF77" s="40"/>
      <c r="DG77" s="40"/>
      <c r="DH77" s="40"/>
      <c r="DI77" s="40"/>
      <c r="DJ77" s="32"/>
      <c r="DK77" s="32"/>
      <c r="DL77" s="32"/>
      <c r="DM77" s="8"/>
      <c r="DN77" s="40"/>
      <c r="DO77" s="40"/>
      <c r="DP77" s="40"/>
      <c r="DQ77" s="40"/>
      <c r="DR77" s="32"/>
      <c r="DS77" s="32"/>
      <c r="DT77" s="32"/>
      <c r="DU77" s="8"/>
      <c r="DV77" s="40"/>
      <c r="DW77" s="40"/>
      <c r="DX77" s="40"/>
      <c r="DY77" s="40"/>
      <c r="DZ77" s="32"/>
      <c r="EA77" s="32"/>
      <c r="EB77" s="32"/>
      <c r="EC77" s="8"/>
      <c r="ED77" s="40"/>
      <c r="EE77" s="40"/>
      <c r="EF77" s="40"/>
      <c r="EG77" s="40"/>
      <c r="EH77" s="32"/>
      <c r="EI77" s="32"/>
      <c r="EJ77" s="32"/>
      <c r="EK77" s="8"/>
      <c r="EL77" s="40"/>
      <c r="EM77" s="40"/>
      <c r="EN77" s="40"/>
      <c r="EO77" s="40"/>
      <c r="EP77" s="32"/>
      <c r="EQ77" s="32"/>
      <c r="ER77" s="32"/>
      <c r="ES77" s="8"/>
      <c r="ET77" s="40"/>
      <c r="EU77" s="40"/>
      <c r="EV77" s="40"/>
      <c r="EW77" s="40"/>
      <c r="EX77" s="32"/>
      <c r="EY77" s="32"/>
      <c r="EZ77" s="32"/>
      <c r="FA77" s="8"/>
      <c r="FB77" s="40"/>
      <c r="FC77" s="40"/>
      <c r="FD77" s="40"/>
      <c r="FE77" s="40"/>
      <c r="FF77" s="32"/>
      <c r="FG77" s="32"/>
      <c r="FH77" s="32"/>
      <c r="FI77" s="8"/>
      <c r="FJ77" s="40"/>
      <c r="FK77" s="40"/>
      <c r="FL77" s="40"/>
      <c r="FM77" s="40"/>
      <c r="FN77" s="32"/>
      <c r="FO77" s="32"/>
      <c r="FP77" s="32"/>
      <c r="FQ77" s="8"/>
      <c r="FR77" s="40"/>
      <c r="FS77" s="40"/>
      <c r="FT77" s="40"/>
      <c r="FU77" s="40"/>
      <c r="FV77" s="32"/>
      <c r="FW77" s="32"/>
      <c r="FX77" s="32"/>
      <c r="FY77" s="8"/>
      <c r="FZ77" s="40"/>
      <c r="GA77" s="40"/>
      <c r="GB77" s="40"/>
      <c r="GC77" s="40"/>
      <c r="GD77" s="32"/>
      <c r="GE77" s="32"/>
      <c r="GF77" s="32"/>
      <c r="GG77" s="8"/>
      <c r="GH77" s="40"/>
      <c r="GI77" s="40"/>
      <c r="GJ77" s="40"/>
      <c r="GK77" s="40"/>
      <c r="GL77" s="32"/>
      <c r="GM77" s="32"/>
      <c r="GN77" s="32"/>
      <c r="GO77" s="8"/>
      <c r="GP77" s="40"/>
      <c r="GQ77" s="40"/>
      <c r="GR77" s="40"/>
      <c r="GS77" s="40"/>
      <c r="GT77" s="32"/>
      <c r="GU77" s="32"/>
      <c r="GV77" s="32"/>
      <c r="GW77" s="8"/>
      <c r="GX77" s="40"/>
      <c r="GY77" s="40"/>
      <c r="GZ77" s="40"/>
      <c r="HA77" s="40"/>
      <c r="HB77" s="32"/>
      <c r="HC77" s="32"/>
      <c r="HD77" s="32"/>
      <c r="HE77" s="8"/>
      <c r="HF77" s="40"/>
      <c r="HG77" s="40"/>
      <c r="HH77" s="40"/>
      <c r="HI77" s="40"/>
      <c r="HJ77" s="32"/>
      <c r="HK77" s="32"/>
      <c r="HL77" s="32"/>
      <c r="HM77" s="8"/>
      <c r="HN77" s="40"/>
      <c r="HO77" s="40"/>
      <c r="HP77" s="40"/>
      <c r="HQ77" s="40"/>
      <c r="HR77" s="32"/>
      <c r="HS77" s="32"/>
      <c r="HT77" s="32"/>
      <c r="HU77" s="8"/>
      <c r="HV77" s="40"/>
      <c r="HW77" s="40"/>
      <c r="HX77" s="40"/>
      <c r="HY77" s="40"/>
      <c r="HZ77" s="32"/>
      <c r="IA77" s="32"/>
      <c r="IB77" s="32"/>
      <c r="IC77" s="8"/>
      <c r="ID77" s="40"/>
      <c r="IE77" s="40"/>
      <c r="IF77" s="40"/>
      <c r="IG77" s="40"/>
      <c r="IH77" s="32"/>
      <c r="II77" s="32"/>
      <c r="IJ77" s="32"/>
      <c r="IK77" s="8"/>
      <c r="IL77" s="40"/>
      <c r="IM77" s="40"/>
      <c r="IN77" s="40"/>
      <c r="IO77" s="40"/>
      <c r="IP77" s="32"/>
      <c r="IQ77" s="32"/>
      <c r="IR77" s="32"/>
    </row>
    <row r="78" spans="1:252" ht="13.9" customHeight="1">
      <c r="B78" s="40"/>
      <c r="C78" s="32"/>
      <c r="D78" s="32"/>
      <c r="E78" s="152"/>
      <c r="F78" s="140"/>
      <c r="G78" s="140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  <c r="K78" s="32"/>
      <c r="L78" s="32"/>
      <c r="M78" s="32"/>
      <c r="N78" s="8"/>
      <c r="O78" s="40"/>
      <c r="P78" s="40"/>
      <c r="Q78" s="40"/>
      <c r="R78" s="40"/>
      <c r="S78" s="32"/>
      <c r="T78" s="32"/>
      <c r="U78" s="8"/>
      <c r="V78" s="40"/>
      <c r="W78" s="40"/>
      <c r="X78" s="40"/>
      <c r="Y78" s="40"/>
      <c r="Z78" s="32"/>
      <c r="AA78" s="32"/>
      <c r="AB78" s="32"/>
      <c r="AC78" s="8"/>
      <c r="AD78" s="40"/>
      <c r="AE78" s="40"/>
      <c r="AF78" s="40"/>
      <c r="AG78" s="40"/>
      <c r="AH78" s="32"/>
      <c r="AI78" s="32"/>
      <c r="AJ78" s="32"/>
      <c r="AK78" s="8"/>
      <c r="AL78" s="40"/>
      <c r="AM78" s="40"/>
      <c r="AN78" s="40"/>
      <c r="AO78" s="40"/>
      <c r="AP78" s="32"/>
      <c r="AQ78" s="32"/>
      <c r="AR78" s="32"/>
      <c r="AS78" s="8"/>
      <c r="AT78" s="40"/>
      <c r="AU78" s="40"/>
      <c r="AV78" s="40"/>
      <c r="AW78" s="40"/>
      <c r="AX78" s="32"/>
      <c r="AY78" s="32"/>
      <c r="AZ78" s="32"/>
      <c r="BA78" s="8"/>
      <c r="BB78" s="40"/>
      <c r="BC78" s="40"/>
      <c r="BD78" s="40"/>
      <c r="BE78" s="40"/>
      <c r="BF78" s="32"/>
      <c r="BG78" s="32"/>
      <c r="BH78" s="32"/>
      <c r="BI78" s="8"/>
      <c r="BJ78" s="40"/>
      <c r="BK78" s="40"/>
      <c r="BL78" s="40"/>
      <c r="BM78" s="40"/>
      <c r="BN78" s="32"/>
      <c r="BO78" s="32"/>
      <c r="BP78" s="32"/>
      <c r="BQ78" s="8"/>
      <c r="BR78" s="40"/>
      <c r="BS78" s="40"/>
      <c r="BT78" s="40"/>
      <c r="BU78" s="40"/>
      <c r="BV78" s="32"/>
      <c r="BW78" s="32"/>
      <c r="BX78" s="32"/>
      <c r="BY78" s="8"/>
      <c r="BZ78" s="40"/>
      <c r="CA78" s="40"/>
      <c r="CB78" s="40"/>
      <c r="CC78" s="40"/>
      <c r="CD78" s="32"/>
      <c r="CE78" s="32"/>
      <c r="CF78" s="32"/>
      <c r="CG78" s="8"/>
      <c r="CH78" s="40"/>
      <c r="CI78" s="40"/>
      <c r="CJ78" s="40"/>
      <c r="CK78" s="40"/>
      <c r="CL78" s="32"/>
      <c r="CM78" s="32"/>
      <c r="CN78" s="32"/>
      <c r="CO78" s="8"/>
      <c r="CP78" s="40"/>
      <c r="CQ78" s="40"/>
      <c r="CR78" s="40"/>
      <c r="CS78" s="40"/>
      <c r="CT78" s="32"/>
      <c r="CU78" s="32"/>
      <c r="CV78" s="32"/>
      <c r="CW78" s="8"/>
      <c r="CX78" s="40"/>
      <c r="CY78" s="40"/>
      <c r="CZ78" s="40"/>
      <c r="DA78" s="40"/>
      <c r="DB78" s="32"/>
      <c r="DC78" s="32"/>
      <c r="DD78" s="32"/>
      <c r="DE78" s="8"/>
      <c r="DF78" s="40"/>
      <c r="DG78" s="40"/>
      <c r="DH78" s="40"/>
      <c r="DI78" s="40"/>
      <c r="DJ78" s="32"/>
      <c r="DK78" s="32"/>
      <c r="DL78" s="32"/>
      <c r="DM78" s="8"/>
      <c r="DN78" s="40"/>
      <c r="DO78" s="40"/>
      <c r="DP78" s="40"/>
      <c r="DQ78" s="40"/>
      <c r="DR78" s="32"/>
      <c r="DS78" s="32"/>
      <c r="DT78" s="32"/>
      <c r="DU78" s="8"/>
      <c r="DV78" s="40"/>
      <c r="DW78" s="40"/>
      <c r="DX78" s="40"/>
      <c r="DY78" s="40"/>
      <c r="DZ78" s="32"/>
      <c r="EA78" s="32"/>
      <c r="EB78" s="32"/>
      <c r="EC78" s="8"/>
      <c r="ED78" s="40"/>
      <c r="EE78" s="40"/>
      <c r="EF78" s="40"/>
      <c r="EG78" s="40"/>
      <c r="EH78" s="32"/>
      <c r="EI78" s="32"/>
      <c r="EJ78" s="32"/>
      <c r="EK78" s="8"/>
      <c r="EL78" s="40"/>
      <c r="EM78" s="40"/>
      <c r="EN78" s="40"/>
      <c r="EO78" s="40"/>
      <c r="EP78" s="32"/>
      <c r="EQ78" s="32"/>
      <c r="ER78" s="32"/>
      <c r="ES78" s="8"/>
      <c r="ET78" s="40"/>
      <c r="EU78" s="40"/>
      <c r="EV78" s="40"/>
      <c r="EW78" s="40"/>
      <c r="EX78" s="32"/>
      <c r="EY78" s="32"/>
      <c r="EZ78" s="32"/>
      <c r="FA78" s="8"/>
      <c r="FB78" s="40"/>
      <c r="FC78" s="40"/>
      <c r="FD78" s="40"/>
      <c r="FE78" s="40"/>
      <c r="FF78" s="32"/>
      <c r="FG78" s="32"/>
      <c r="FH78" s="32"/>
      <c r="FI78" s="8"/>
      <c r="FJ78" s="40"/>
      <c r="FK78" s="40"/>
      <c r="FL78" s="40"/>
      <c r="FM78" s="40"/>
      <c r="FN78" s="32"/>
      <c r="FO78" s="32"/>
      <c r="FP78" s="32"/>
      <c r="FQ78" s="8"/>
      <c r="FR78" s="40"/>
      <c r="FS78" s="40"/>
      <c r="FT78" s="40"/>
      <c r="FU78" s="40"/>
      <c r="FV78" s="32"/>
      <c r="FW78" s="32"/>
      <c r="FX78" s="32"/>
      <c r="FY78" s="8"/>
      <c r="FZ78" s="40"/>
      <c r="GA78" s="40"/>
      <c r="GB78" s="40"/>
      <c r="GC78" s="40"/>
      <c r="GD78" s="32"/>
      <c r="GE78" s="32"/>
      <c r="GF78" s="32"/>
      <c r="GG78" s="8"/>
      <c r="GH78" s="40"/>
      <c r="GI78" s="40"/>
      <c r="GJ78" s="40"/>
      <c r="GK78" s="40"/>
      <c r="GL78" s="32"/>
      <c r="GM78" s="32"/>
      <c r="GN78" s="32"/>
      <c r="GO78" s="8"/>
      <c r="GP78" s="40"/>
      <c r="GQ78" s="40"/>
      <c r="GR78" s="40"/>
      <c r="GS78" s="40"/>
      <c r="GT78" s="32"/>
      <c r="GU78" s="32"/>
      <c r="GV78" s="32"/>
      <c r="GW78" s="8"/>
      <c r="GX78" s="40"/>
      <c r="GY78" s="40"/>
      <c r="GZ78" s="40"/>
      <c r="HA78" s="40"/>
      <c r="HB78" s="32"/>
      <c r="HC78" s="32"/>
      <c r="HD78" s="32"/>
      <c r="HE78" s="8"/>
      <c r="HF78" s="40"/>
      <c r="HG78" s="40"/>
      <c r="HH78" s="40"/>
      <c r="HI78" s="40"/>
      <c r="HJ78" s="32"/>
      <c r="HK78" s="32"/>
      <c r="HL78" s="32"/>
      <c r="HM78" s="8"/>
      <c r="HN78" s="40"/>
      <c r="HO78" s="40"/>
      <c r="HP78" s="40"/>
      <c r="HQ78" s="40"/>
      <c r="HR78" s="32"/>
      <c r="HS78" s="32"/>
      <c r="HT78" s="32"/>
      <c r="HU78" s="8"/>
      <c r="HV78" s="40"/>
      <c r="HW78" s="40"/>
      <c r="HX78" s="40"/>
      <c r="HY78" s="40"/>
      <c r="HZ78" s="32"/>
      <c r="IA78" s="32"/>
      <c r="IB78" s="32"/>
      <c r="IC78" s="8"/>
      <c r="ID78" s="40"/>
      <c r="IE78" s="40"/>
      <c r="IF78" s="40"/>
      <c r="IG78" s="40"/>
      <c r="IH78" s="32"/>
      <c r="II78" s="32"/>
      <c r="IJ78" s="32"/>
      <c r="IK78" s="8"/>
      <c r="IL78" s="40"/>
      <c r="IM78" s="40"/>
      <c r="IN78" s="40"/>
      <c r="IO78" s="40"/>
      <c r="IP78" s="32"/>
      <c r="IQ78" s="32"/>
      <c r="IR78" s="32"/>
    </row>
    <row r="79" spans="1:252" ht="13.9" customHeight="1">
      <c r="A79" s="8" t="s">
        <v>316</v>
      </c>
      <c r="B79" s="51" t="s">
        <v>317</v>
      </c>
      <c r="C79" s="32"/>
      <c r="D79" s="32"/>
      <c r="E79" s="152">
        <f>ROUND(F79/0.55,0)</f>
        <v>3364</v>
      </c>
      <c r="F79" s="140">
        <v>1850</v>
      </c>
      <c r="G79" s="140">
        <f t="shared" si="0"/>
        <v>1480</v>
      </c>
      <c r="H79" s="163">
        <f t="shared" si="1"/>
        <v>217560</v>
      </c>
      <c r="I79" s="157">
        <f t="shared" si="2"/>
        <v>308935</v>
      </c>
      <c r="J79" s="254">
        <f t="shared" si="3"/>
        <v>0.29577419198213217</v>
      </c>
      <c r="K79" s="32"/>
      <c r="L79" s="32"/>
      <c r="M79" s="32"/>
      <c r="N79" s="8"/>
      <c r="O79" s="40"/>
      <c r="P79" s="40"/>
      <c r="Q79" s="40"/>
      <c r="R79" s="40"/>
      <c r="S79" s="32"/>
      <c r="T79" s="32"/>
      <c r="U79" s="8"/>
      <c r="V79" s="40"/>
      <c r="W79" s="40"/>
      <c r="X79" s="40"/>
      <c r="Y79" s="40"/>
      <c r="Z79" s="32"/>
      <c r="AA79" s="32"/>
      <c r="AB79" s="32"/>
      <c r="AC79" s="8"/>
      <c r="AD79" s="40"/>
      <c r="AE79" s="40"/>
      <c r="AF79" s="40"/>
      <c r="AG79" s="40"/>
      <c r="AH79" s="32"/>
      <c r="AI79" s="32"/>
      <c r="AJ79" s="32"/>
      <c r="AK79" s="8"/>
      <c r="AL79" s="40"/>
      <c r="AM79" s="40"/>
      <c r="AN79" s="40"/>
      <c r="AO79" s="40"/>
      <c r="AP79" s="32"/>
      <c r="AQ79" s="32"/>
      <c r="AR79" s="32"/>
      <c r="AS79" s="8"/>
      <c r="AT79" s="40"/>
      <c r="AU79" s="40"/>
      <c r="AV79" s="40"/>
      <c r="AW79" s="40"/>
      <c r="AX79" s="32"/>
      <c r="AY79" s="32"/>
      <c r="AZ79" s="32"/>
      <c r="BA79" s="8"/>
      <c r="BB79" s="40"/>
      <c r="BC79" s="40"/>
      <c r="BD79" s="40"/>
      <c r="BE79" s="40"/>
      <c r="BF79" s="32"/>
      <c r="BG79" s="32"/>
      <c r="BH79" s="32"/>
      <c r="BI79" s="8"/>
      <c r="BJ79" s="40"/>
      <c r="BK79" s="40"/>
      <c r="BL79" s="40"/>
      <c r="BM79" s="40"/>
      <c r="BN79" s="32"/>
      <c r="BO79" s="32"/>
      <c r="BP79" s="32"/>
      <c r="BQ79" s="8"/>
      <c r="BR79" s="40"/>
      <c r="BS79" s="40"/>
      <c r="BT79" s="40"/>
      <c r="BU79" s="40"/>
      <c r="BV79" s="32"/>
      <c r="BW79" s="32"/>
      <c r="BX79" s="32"/>
      <c r="BY79" s="8"/>
      <c r="BZ79" s="40"/>
      <c r="CA79" s="40"/>
      <c r="CB79" s="40"/>
      <c r="CC79" s="40"/>
      <c r="CD79" s="32"/>
      <c r="CE79" s="32"/>
      <c r="CF79" s="32"/>
      <c r="CG79" s="8"/>
      <c r="CH79" s="40"/>
      <c r="CI79" s="40"/>
      <c r="CJ79" s="40"/>
      <c r="CK79" s="40"/>
      <c r="CL79" s="32"/>
      <c r="CM79" s="32"/>
      <c r="CN79" s="32"/>
      <c r="CO79" s="8"/>
      <c r="CP79" s="40"/>
      <c r="CQ79" s="40"/>
      <c r="CR79" s="40"/>
      <c r="CS79" s="40"/>
      <c r="CT79" s="32"/>
      <c r="CU79" s="32"/>
      <c r="CV79" s="32"/>
      <c r="CW79" s="8"/>
      <c r="CX79" s="40"/>
      <c r="CY79" s="40"/>
      <c r="CZ79" s="40"/>
      <c r="DA79" s="40"/>
      <c r="DB79" s="32"/>
      <c r="DC79" s="32"/>
      <c r="DD79" s="32"/>
      <c r="DE79" s="8"/>
      <c r="DF79" s="40"/>
      <c r="DG79" s="40"/>
      <c r="DH79" s="40"/>
      <c r="DI79" s="40"/>
      <c r="DJ79" s="32"/>
      <c r="DK79" s="32"/>
      <c r="DL79" s="32"/>
      <c r="DM79" s="8"/>
      <c r="DN79" s="40"/>
      <c r="DO79" s="40"/>
      <c r="DP79" s="40"/>
      <c r="DQ79" s="40"/>
      <c r="DR79" s="32"/>
      <c r="DS79" s="32"/>
      <c r="DT79" s="32"/>
      <c r="DU79" s="8"/>
      <c r="DV79" s="40"/>
      <c r="DW79" s="40"/>
      <c r="DX79" s="40"/>
      <c r="DY79" s="40"/>
      <c r="DZ79" s="32"/>
      <c r="EA79" s="32"/>
      <c r="EB79" s="32"/>
      <c r="EC79" s="8"/>
      <c r="ED79" s="40"/>
      <c r="EE79" s="40"/>
      <c r="EF79" s="40"/>
      <c r="EG79" s="40"/>
      <c r="EH79" s="32"/>
      <c r="EI79" s="32"/>
      <c r="EJ79" s="32"/>
      <c r="EK79" s="8"/>
      <c r="EL79" s="40"/>
      <c r="EM79" s="40"/>
      <c r="EN79" s="40"/>
      <c r="EO79" s="40"/>
      <c r="EP79" s="32"/>
      <c r="EQ79" s="32"/>
      <c r="ER79" s="32"/>
      <c r="ES79" s="8"/>
      <c r="ET79" s="40"/>
      <c r="EU79" s="40"/>
      <c r="EV79" s="40"/>
      <c r="EW79" s="40"/>
      <c r="EX79" s="32"/>
      <c r="EY79" s="32"/>
      <c r="EZ79" s="32"/>
      <c r="FA79" s="8"/>
      <c r="FB79" s="40"/>
      <c r="FC79" s="40"/>
      <c r="FD79" s="40"/>
      <c r="FE79" s="40"/>
      <c r="FF79" s="32"/>
      <c r="FG79" s="32"/>
      <c r="FH79" s="32"/>
      <c r="FI79" s="8"/>
      <c r="FJ79" s="40"/>
      <c r="FK79" s="40"/>
      <c r="FL79" s="40"/>
      <c r="FM79" s="40"/>
      <c r="FN79" s="32"/>
      <c r="FO79" s="32"/>
      <c r="FP79" s="32"/>
      <c r="FQ79" s="8"/>
      <c r="FR79" s="40"/>
      <c r="FS79" s="40"/>
      <c r="FT79" s="40"/>
      <c r="FU79" s="40"/>
      <c r="FV79" s="32"/>
      <c r="FW79" s="32"/>
      <c r="FX79" s="32"/>
      <c r="FY79" s="8"/>
      <c r="FZ79" s="40"/>
      <c r="GA79" s="40"/>
      <c r="GB79" s="40"/>
      <c r="GC79" s="40"/>
      <c r="GD79" s="32"/>
      <c r="GE79" s="32"/>
      <c r="GF79" s="32"/>
      <c r="GG79" s="8"/>
      <c r="GH79" s="40"/>
      <c r="GI79" s="40"/>
      <c r="GJ79" s="40"/>
      <c r="GK79" s="40"/>
      <c r="GL79" s="32"/>
      <c r="GM79" s="32"/>
      <c r="GN79" s="32"/>
      <c r="GO79" s="8"/>
      <c r="GP79" s="40"/>
      <c r="GQ79" s="40"/>
      <c r="GR79" s="40"/>
      <c r="GS79" s="40"/>
      <c r="GT79" s="32"/>
      <c r="GU79" s="32"/>
      <c r="GV79" s="32"/>
      <c r="GW79" s="8"/>
      <c r="GX79" s="40"/>
      <c r="GY79" s="40"/>
      <c r="GZ79" s="40"/>
      <c r="HA79" s="40"/>
      <c r="HB79" s="32"/>
      <c r="HC79" s="32"/>
      <c r="HD79" s="32"/>
      <c r="HE79" s="8"/>
      <c r="HF79" s="40"/>
      <c r="HG79" s="40"/>
      <c r="HH79" s="40"/>
      <c r="HI79" s="40"/>
      <c r="HJ79" s="32"/>
      <c r="HK79" s="32"/>
      <c r="HL79" s="32"/>
      <c r="HM79" s="8"/>
      <c r="HN79" s="40"/>
      <c r="HO79" s="40"/>
      <c r="HP79" s="40"/>
      <c r="HQ79" s="40"/>
      <c r="HR79" s="32"/>
      <c r="HS79" s="32"/>
      <c r="HT79" s="32"/>
      <c r="HU79" s="8"/>
      <c r="HV79" s="40"/>
      <c r="HW79" s="40"/>
      <c r="HX79" s="40"/>
      <c r="HY79" s="40"/>
      <c r="HZ79" s="32"/>
      <c r="IA79" s="32"/>
      <c r="IB79" s="32"/>
      <c r="IC79" s="8"/>
      <c r="ID79" s="40"/>
      <c r="IE79" s="40"/>
      <c r="IF79" s="40"/>
      <c r="IG79" s="40"/>
      <c r="IH79" s="32"/>
      <c r="II79" s="32"/>
      <c r="IJ79" s="32"/>
      <c r="IK79" s="8"/>
      <c r="IL79" s="40"/>
      <c r="IM79" s="40"/>
      <c r="IN79" s="40"/>
      <c r="IO79" s="40"/>
      <c r="IP79" s="32"/>
      <c r="IQ79" s="32"/>
      <c r="IR79" s="32"/>
    </row>
    <row r="80" spans="1:252" s="3" customFormat="1" ht="13.9" customHeight="1">
      <c r="A80" s="15"/>
      <c r="B80" s="38" t="s">
        <v>318</v>
      </c>
      <c r="C80" s="4"/>
      <c r="D80" s="4"/>
      <c r="E80" s="150"/>
      <c r="F80" s="142"/>
      <c r="G80" s="142"/>
      <c r="I80" s="14"/>
    </row>
    <row r="81" spans="1:252" ht="13.9" customHeight="1">
      <c r="B81" s="40"/>
      <c r="C81" s="32"/>
      <c r="D81" s="32"/>
      <c r="E81" s="152"/>
      <c r="F81" s="140"/>
      <c r="G81" s="140"/>
      <c r="H81" s="40"/>
      <c r="I81" s="40"/>
      <c r="J81" s="40"/>
      <c r="K81" s="32"/>
      <c r="L81" s="32"/>
      <c r="M81" s="32"/>
      <c r="N81" s="8"/>
      <c r="O81" s="40"/>
      <c r="P81" s="40"/>
      <c r="Q81" s="40"/>
      <c r="R81" s="40"/>
      <c r="S81" s="32"/>
      <c r="T81" s="32"/>
      <c r="U81" s="8"/>
      <c r="V81" s="40"/>
      <c r="W81" s="40"/>
      <c r="X81" s="40"/>
      <c r="Y81" s="40"/>
      <c r="Z81" s="32"/>
      <c r="AA81" s="32"/>
      <c r="AB81" s="32"/>
      <c r="AC81" s="8"/>
      <c r="AD81" s="40"/>
      <c r="AE81" s="40"/>
      <c r="AF81" s="40"/>
      <c r="AG81" s="40"/>
      <c r="AH81" s="32"/>
      <c r="AI81" s="32"/>
      <c r="AJ81" s="32"/>
      <c r="AK81" s="8"/>
      <c r="AL81" s="40"/>
      <c r="AM81" s="40"/>
      <c r="AN81" s="40"/>
      <c r="AO81" s="40"/>
      <c r="AP81" s="32"/>
      <c r="AQ81" s="32"/>
      <c r="AR81" s="32"/>
      <c r="AS81" s="8"/>
      <c r="AT81" s="40"/>
      <c r="AU81" s="40"/>
      <c r="AV81" s="40"/>
      <c r="AW81" s="40"/>
      <c r="AX81" s="32"/>
      <c r="AY81" s="32"/>
      <c r="AZ81" s="32"/>
      <c r="BA81" s="8"/>
      <c r="BB81" s="40"/>
      <c r="BC81" s="40"/>
      <c r="BD81" s="40"/>
      <c r="BE81" s="40"/>
      <c r="BF81" s="32"/>
      <c r="BG81" s="32"/>
      <c r="BH81" s="32"/>
      <c r="BI81" s="8"/>
      <c r="BJ81" s="40"/>
      <c r="BK81" s="40"/>
      <c r="BL81" s="40"/>
      <c r="BM81" s="40"/>
      <c r="BN81" s="32"/>
      <c r="BO81" s="32"/>
      <c r="BP81" s="32"/>
      <c r="BQ81" s="8"/>
      <c r="BR81" s="40"/>
      <c r="BS81" s="40"/>
      <c r="BT81" s="40"/>
      <c r="BU81" s="40"/>
      <c r="BV81" s="32"/>
      <c r="BW81" s="32"/>
      <c r="BX81" s="32"/>
      <c r="BY81" s="8"/>
      <c r="BZ81" s="40"/>
      <c r="CA81" s="40"/>
      <c r="CB81" s="40"/>
      <c r="CC81" s="40"/>
      <c r="CD81" s="32"/>
      <c r="CE81" s="32"/>
      <c r="CF81" s="32"/>
      <c r="CG81" s="8"/>
      <c r="CH81" s="40"/>
      <c r="CI81" s="40"/>
      <c r="CJ81" s="40"/>
      <c r="CK81" s="40"/>
      <c r="CL81" s="32"/>
      <c r="CM81" s="32"/>
      <c r="CN81" s="32"/>
      <c r="CO81" s="8"/>
      <c r="CP81" s="40"/>
      <c r="CQ81" s="40"/>
      <c r="CR81" s="40"/>
      <c r="CS81" s="40"/>
      <c r="CT81" s="32"/>
      <c r="CU81" s="32"/>
      <c r="CV81" s="32"/>
      <c r="CW81" s="8"/>
      <c r="CX81" s="40"/>
      <c r="CY81" s="40"/>
      <c r="CZ81" s="40"/>
      <c r="DA81" s="40"/>
      <c r="DB81" s="32"/>
      <c r="DC81" s="32"/>
      <c r="DD81" s="32"/>
      <c r="DE81" s="8"/>
      <c r="DF81" s="40"/>
      <c r="DG81" s="40"/>
      <c r="DH81" s="40"/>
      <c r="DI81" s="40"/>
      <c r="DJ81" s="32"/>
      <c r="DK81" s="32"/>
      <c r="DL81" s="32"/>
      <c r="DM81" s="8"/>
      <c r="DN81" s="40"/>
      <c r="DO81" s="40"/>
      <c r="DP81" s="40"/>
      <c r="DQ81" s="40"/>
      <c r="DR81" s="32"/>
      <c r="DS81" s="32"/>
      <c r="DT81" s="32"/>
      <c r="DU81" s="8"/>
      <c r="DV81" s="40"/>
      <c r="DW81" s="40"/>
      <c r="DX81" s="40"/>
      <c r="DY81" s="40"/>
      <c r="DZ81" s="32"/>
      <c r="EA81" s="32"/>
      <c r="EB81" s="32"/>
      <c r="EC81" s="8"/>
      <c r="ED81" s="40"/>
      <c r="EE81" s="40"/>
      <c r="EF81" s="40"/>
      <c r="EG81" s="40"/>
      <c r="EH81" s="32"/>
      <c r="EI81" s="32"/>
      <c r="EJ81" s="32"/>
      <c r="EK81" s="8"/>
      <c r="EL81" s="40"/>
      <c r="EM81" s="40"/>
      <c r="EN81" s="40"/>
      <c r="EO81" s="40"/>
      <c r="EP81" s="32"/>
      <c r="EQ81" s="32"/>
      <c r="ER81" s="32"/>
      <c r="ES81" s="8"/>
      <c r="ET81" s="40"/>
      <c r="EU81" s="40"/>
      <c r="EV81" s="40"/>
      <c r="EW81" s="40"/>
      <c r="EX81" s="32"/>
      <c r="EY81" s="32"/>
      <c r="EZ81" s="32"/>
      <c r="FA81" s="8"/>
      <c r="FB81" s="40"/>
      <c r="FC81" s="40"/>
      <c r="FD81" s="40"/>
      <c r="FE81" s="40"/>
      <c r="FF81" s="32"/>
      <c r="FG81" s="32"/>
      <c r="FH81" s="32"/>
      <c r="FI81" s="8"/>
      <c r="FJ81" s="40"/>
      <c r="FK81" s="40"/>
      <c r="FL81" s="40"/>
      <c r="FM81" s="40"/>
      <c r="FN81" s="32"/>
      <c r="FO81" s="32"/>
      <c r="FP81" s="32"/>
      <c r="FQ81" s="8"/>
      <c r="FR81" s="40"/>
      <c r="FS81" s="40"/>
      <c r="FT81" s="40"/>
      <c r="FU81" s="40"/>
      <c r="FV81" s="32"/>
      <c r="FW81" s="32"/>
      <c r="FX81" s="32"/>
      <c r="FY81" s="8"/>
      <c r="FZ81" s="40"/>
      <c r="GA81" s="40"/>
      <c r="GB81" s="40"/>
      <c r="GC81" s="40"/>
      <c r="GD81" s="32"/>
      <c r="GE81" s="32"/>
      <c r="GF81" s="32"/>
      <c r="GG81" s="8"/>
      <c r="GH81" s="40"/>
      <c r="GI81" s="40"/>
      <c r="GJ81" s="40"/>
      <c r="GK81" s="40"/>
      <c r="GL81" s="32"/>
      <c r="GM81" s="32"/>
      <c r="GN81" s="32"/>
      <c r="GO81" s="8"/>
      <c r="GP81" s="40"/>
      <c r="GQ81" s="40"/>
      <c r="GR81" s="40"/>
      <c r="GS81" s="40"/>
      <c r="GT81" s="32"/>
      <c r="GU81" s="32"/>
      <c r="GV81" s="32"/>
      <c r="GW81" s="8"/>
      <c r="GX81" s="40"/>
      <c r="GY81" s="40"/>
      <c r="GZ81" s="40"/>
      <c r="HA81" s="40"/>
      <c r="HB81" s="32"/>
      <c r="HC81" s="32"/>
      <c r="HD81" s="32"/>
      <c r="HE81" s="8"/>
      <c r="HF81" s="40"/>
      <c r="HG81" s="40"/>
      <c r="HH81" s="40"/>
      <c r="HI81" s="40"/>
      <c r="HJ81" s="32"/>
      <c r="HK81" s="32"/>
      <c r="HL81" s="32"/>
      <c r="HM81" s="8"/>
      <c r="HN81" s="40"/>
      <c r="HO81" s="40"/>
      <c r="HP81" s="40"/>
      <c r="HQ81" s="40"/>
      <c r="HR81" s="32"/>
      <c r="HS81" s="32"/>
      <c r="HT81" s="32"/>
      <c r="HU81" s="8"/>
      <c r="HV81" s="40"/>
      <c r="HW81" s="40"/>
      <c r="HX81" s="40"/>
      <c r="HY81" s="40"/>
      <c r="HZ81" s="32"/>
      <c r="IA81" s="32"/>
      <c r="IB81" s="32"/>
      <c r="IC81" s="8"/>
      <c r="ID81" s="40"/>
      <c r="IE81" s="40"/>
      <c r="IF81" s="40"/>
      <c r="IG81" s="40"/>
      <c r="IH81" s="32"/>
      <c r="II81" s="32"/>
      <c r="IJ81" s="32"/>
      <c r="IK81" s="8"/>
      <c r="IL81" s="40"/>
      <c r="IM81" s="40"/>
      <c r="IN81" s="40"/>
      <c r="IO81" s="40"/>
      <c r="IP81" s="32"/>
      <c r="IQ81" s="32"/>
      <c r="IR81" s="32"/>
    </row>
    <row r="82" spans="1:252" ht="13.9" customHeight="1">
      <c r="A82" s="8" t="s">
        <v>319</v>
      </c>
      <c r="B82" s="51" t="s">
        <v>320</v>
      </c>
      <c r="C82" s="32"/>
      <c r="D82" s="32"/>
      <c r="E82" s="152"/>
      <c r="F82" s="140" t="s">
        <v>312</v>
      </c>
      <c r="G82" s="140"/>
      <c r="H82" s="40"/>
      <c r="I82" s="40"/>
      <c r="J82" s="40"/>
      <c r="K82" s="32"/>
      <c r="L82" s="32"/>
      <c r="M82" s="32"/>
      <c r="N82" s="8"/>
      <c r="O82" s="40"/>
      <c r="P82" s="40"/>
      <c r="Q82" s="40"/>
      <c r="R82" s="40"/>
      <c r="S82" s="32"/>
      <c r="T82" s="32"/>
      <c r="U82" s="8"/>
      <c r="V82" s="40"/>
      <c r="W82" s="40"/>
      <c r="X82" s="40"/>
      <c r="Y82" s="40"/>
      <c r="Z82" s="32"/>
      <c r="AA82" s="32"/>
      <c r="AB82" s="32"/>
      <c r="AC82" s="8"/>
      <c r="AD82" s="40"/>
      <c r="AE82" s="40"/>
      <c r="AF82" s="40"/>
      <c r="AG82" s="40"/>
      <c r="AH82" s="32"/>
      <c r="AI82" s="32"/>
      <c r="AJ82" s="32"/>
      <c r="AK82" s="8"/>
      <c r="AL82" s="40"/>
      <c r="AM82" s="40"/>
      <c r="AN82" s="40"/>
      <c r="AO82" s="40"/>
      <c r="AP82" s="32"/>
      <c r="AQ82" s="32"/>
      <c r="AR82" s="32"/>
      <c r="AS82" s="8"/>
      <c r="AT82" s="40"/>
      <c r="AU82" s="40"/>
      <c r="AV82" s="40"/>
      <c r="AW82" s="40"/>
      <c r="AX82" s="32"/>
      <c r="AY82" s="32"/>
      <c r="AZ82" s="32"/>
      <c r="BA82" s="8"/>
      <c r="BB82" s="40"/>
      <c r="BC82" s="40"/>
      <c r="BD82" s="40"/>
      <c r="BE82" s="40"/>
      <c r="BF82" s="32"/>
      <c r="BG82" s="32"/>
      <c r="BH82" s="32"/>
      <c r="BI82" s="8"/>
      <c r="BJ82" s="40"/>
      <c r="BK82" s="40"/>
      <c r="BL82" s="40"/>
      <c r="BM82" s="40"/>
      <c r="BN82" s="32"/>
      <c r="BO82" s="32"/>
      <c r="BP82" s="32"/>
      <c r="BQ82" s="8"/>
      <c r="BR82" s="40"/>
      <c r="BS82" s="40"/>
      <c r="BT82" s="40"/>
      <c r="BU82" s="40"/>
      <c r="BV82" s="32"/>
      <c r="BW82" s="32"/>
      <c r="BX82" s="32"/>
      <c r="BY82" s="8"/>
      <c r="BZ82" s="40"/>
      <c r="CA82" s="40"/>
      <c r="CB82" s="40"/>
      <c r="CC82" s="40"/>
      <c r="CD82" s="32"/>
      <c r="CE82" s="32"/>
      <c r="CF82" s="32"/>
      <c r="CG82" s="8"/>
      <c r="CH82" s="40"/>
      <c r="CI82" s="40"/>
      <c r="CJ82" s="40"/>
      <c r="CK82" s="40"/>
      <c r="CL82" s="32"/>
      <c r="CM82" s="32"/>
      <c r="CN82" s="32"/>
      <c r="CO82" s="8"/>
      <c r="CP82" s="40"/>
      <c r="CQ82" s="40"/>
      <c r="CR82" s="40"/>
      <c r="CS82" s="40"/>
      <c r="CT82" s="32"/>
      <c r="CU82" s="32"/>
      <c r="CV82" s="32"/>
      <c r="CW82" s="8"/>
      <c r="CX82" s="40"/>
      <c r="CY82" s="40"/>
      <c r="CZ82" s="40"/>
      <c r="DA82" s="40"/>
      <c r="DB82" s="32"/>
      <c r="DC82" s="32"/>
      <c r="DD82" s="32"/>
      <c r="DE82" s="8"/>
      <c r="DF82" s="40"/>
      <c r="DG82" s="40"/>
      <c r="DH82" s="40"/>
      <c r="DI82" s="40"/>
      <c r="DJ82" s="32"/>
      <c r="DK82" s="32"/>
      <c r="DL82" s="32"/>
      <c r="DM82" s="8"/>
      <c r="DN82" s="40"/>
      <c r="DO82" s="40"/>
      <c r="DP82" s="40"/>
      <c r="DQ82" s="40"/>
      <c r="DR82" s="32"/>
      <c r="DS82" s="32"/>
      <c r="DT82" s="32"/>
      <c r="DU82" s="8"/>
      <c r="DV82" s="40"/>
      <c r="DW82" s="40"/>
      <c r="DX82" s="40"/>
      <c r="DY82" s="40"/>
      <c r="DZ82" s="32"/>
      <c r="EA82" s="32"/>
      <c r="EB82" s="32"/>
      <c r="EC82" s="8"/>
      <c r="ED82" s="40"/>
      <c r="EE82" s="40"/>
      <c r="EF82" s="40"/>
      <c r="EG82" s="40"/>
      <c r="EH82" s="32"/>
      <c r="EI82" s="32"/>
      <c r="EJ82" s="32"/>
      <c r="EK82" s="8"/>
      <c r="EL82" s="40"/>
      <c r="EM82" s="40"/>
      <c r="EN82" s="40"/>
      <c r="EO82" s="40"/>
      <c r="EP82" s="32"/>
      <c r="EQ82" s="32"/>
      <c r="ER82" s="32"/>
      <c r="ES82" s="8"/>
      <c r="ET82" s="40"/>
      <c r="EU82" s="40"/>
      <c r="EV82" s="40"/>
      <c r="EW82" s="40"/>
      <c r="EX82" s="32"/>
      <c r="EY82" s="32"/>
      <c r="EZ82" s="32"/>
      <c r="FA82" s="8"/>
      <c r="FB82" s="40"/>
      <c r="FC82" s="40"/>
      <c r="FD82" s="40"/>
      <c r="FE82" s="40"/>
      <c r="FF82" s="32"/>
      <c r="FG82" s="32"/>
      <c r="FH82" s="32"/>
      <c r="FI82" s="8"/>
      <c r="FJ82" s="40"/>
      <c r="FK82" s="40"/>
      <c r="FL82" s="40"/>
      <c r="FM82" s="40"/>
      <c r="FN82" s="32"/>
      <c r="FO82" s="32"/>
      <c r="FP82" s="32"/>
      <c r="FQ82" s="8"/>
      <c r="FR82" s="40"/>
      <c r="FS82" s="40"/>
      <c r="FT82" s="40"/>
      <c r="FU82" s="40"/>
      <c r="FV82" s="32"/>
      <c r="FW82" s="32"/>
      <c r="FX82" s="32"/>
      <c r="FY82" s="8"/>
      <c r="FZ82" s="40"/>
      <c r="GA82" s="40"/>
      <c r="GB82" s="40"/>
      <c r="GC82" s="40"/>
      <c r="GD82" s="32"/>
      <c r="GE82" s="32"/>
      <c r="GF82" s="32"/>
      <c r="GG82" s="8"/>
      <c r="GH82" s="40"/>
      <c r="GI82" s="40"/>
      <c r="GJ82" s="40"/>
      <c r="GK82" s="40"/>
      <c r="GL82" s="32"/>
      <c r="GM82" s="32"/>
      <c r="GN82" s="32"/>
      <c r="GO82" s="8"/>
      <c r="GP82" s="40"/>
      <c r="GQ82" s="40"/>
      <c r="GR82" s="40"/>
      <c r="GS82" s="40"/>
      <c r="GT82" s="32"/>
      <c r="GU82" s="32"/>
      <c r="GV82" s="32"/>
      <c r="GW82" s="8"/>
      <c r="GX82" s="40"/>
      <c r="GY82" s="40"/>
      <c r="GZ82" s="40"/>
      <c r="HA82" s="40"/>
      <c r="HB82" s="32"/>
      <c r="HC82" s="32"/>
      <c r="HD82" s="32"/>
      <c r="HE82" s="8"/>
      <c r="HF82" s="40"/>
      <c r="HG82" s="40"/>
      <c r="HH82" s="40"/>
      <c r="HI82" s="40"/>
      <c r="HJ82" s="32"/>
      <c r="HK82" s="32"/>
      <c r="HL82" s="32"/>
      <c r="HM82" s="8"/>
      <c r="HN82" s="40"/>
      <c r="HO82" s="40"/>
      <c r="HP82" s="40"/>
      <c r="HQ82" s="40"/>
      <c r="HR82" s="32"/>
      <c r="HS82" s="32"/>
      <c r="HT82" s="32"/>
      <c r="HU82" s="8"/>
      <c r="HV82" s="40"/>
      <c r="HW82" s="40"/>
      <c r="HX82" s="40"/>
      <c r="HY82" s="40"/>
      <c r="HZ82" s="32"/>
      <c r="IA82" s="32"/>
      <c r="IB82" s="32"/>
      <c r="IC82" s="8"/>
      <c r="ID82" s="40"/>
      <c r="IE82" s="40"/>
      <c r="IF82" s="40"/>
      <c r="IG82" s="40"/>
      <c r="IH82" s="32"/>
      <c r="II82" s="32"/>
      <c r="IJ82" s="32"/>
      <c r="IK82" s="8"/>
      <c r="IL82" s="40"/>
      <c r="IM82" s="40"/>
      <c r="IN82" s="40"/>
      <c r="IO82" s="40"/>
      <c r="IP82" s="32"/>
      <c r="IQ82" s="32"/>
      <c r="IR82" s="32"/>
    </row>
    <row r="83" spans="1:252" s="3" customFormat="1" ht="13.9" customHeight="1">
      <c r="A83" s="15"/>
      <c r="B83" s="38" t="s">
        <v>321</v>
      </c>
      <c r="C83" s="4"/>
      <c r="D83" s="4"/>
      <c r="E83" s="150"/>
      <c r="F83" s="142"/>
      <c r="G83" s="142"/>
      <c r="I83" s="14"/>
    </row>
    <row r="84" spans="1:252" ht="13.9" customHeight="1">
      <c r="B84" s="40"/>
      <c r="C84" s="32"/>
      <c r="D84" s="32"/>
      <c r="E84" s="152"/>
      <c r="F84" s="140"/>
      <c r="G84" s="140"/>
      <c r="H84" s="40"/>
      <c r="I84" s="40"/>
      <c r="J84" s="40"/>
      <c r="K84" s="32"/>
      <c r="L84" s="32"/>
      <c r="M84" s="32"/>
      <c r="N84" s="8"/>
      <c r="O84" s="40"/>
      <c r="P84" s="40"/>
      <c r="Q84" s="40"/>
      <c r="R84" s="40"/>
      <c r="S84" s="32"/>
      <c r="T84" s="32"/>
      <c r="U84" s="8"/>
      <c r="V84" s="40"/>
      <c r="W84" s="40"/>
      <c r="X84" s="40"/>
      <c r="Y84" s="40"/>
      <c r="Z84" s="32"/>
      <c r="AA84" s="32"/>
      <c r="AB84" s="32"/>
      <c r="AC84" s="8"/>
      <c r="AD84" s="40"/>
      <c r="AE84" s="40"/>
      <c r="AF84" s="40"/>
      <c r="AG84" s="40"/>
      <c r="AH84" s="32"/>
      <c r="AI84" s="32"/>
      <c r="AJ84" s="32"/>
      <c r="AK84" s="8"/>
      <c r="AL84" s="40"/>
      <c r="AM84" s="40"/>
      <c r="AN84" s="40"/>
      <c r="AO84" s="40"/>
      <c r="AP84" s="32"/>
      <c r="AQ84" s="32"/>
      <c r="AR84" s="32"/>
      <c r="AS84" s="8"/>
      <c r="AT84" s="40"/>
      <c r="AU84" s="40"/>
      <c r="AV84" s="40"/>
      <c r="AW84" s="40"/>
      <c r="AX84" s="32"/>
      <c r="AY84" s="32"/>
      <c r="AZ84" s="32"/>
      <c r="BA84" s="8"/>
      <c r="BB84" s="40"/>
      <c r="BC84" s="40"/>
      <c r="BD84" s="40"/>
      <c r="BE84" s="40"/>
      <c r="BF84" s="32"/>
      <c r="BG84" s="32"/>
      <c r="BH84" s="32"/>
      <c r="BI84" s="8"/>
      <c r="BJ84" s="40"/>
      <c r="BK84" s="40"/>
      <c r="BL84" s="40"/>
      <c r="BM84" s="40"/>
      <c r="BN84" s="32"/>
      <c r="BO84" s="32"/>
      <c r="BP84" s="32"/>
      <c r="BQ84" s="8"/>
      <c r="BR84" s="40"/>
      <c r="BS84" s="40"/>
      <c r="BT84" s="40"/>
      <c r="BU84" s="40"/>
      <c r="BV84" s="32"/>
      <c r="BW84" s="32"/>
      <c r="BX84" s="32"/>
      <c r="BY84" s="8"/>
      <c r="BZ84" s="40"/>
      <c r="CA84" s="40"/>
      <c r="CB84" s="40"/>
      <c r="CC84" s="40"/>
      <c r="CD84" s="32"/>
      <c r="CE84" s="32"/>
      <c r="CF84" s="32"/>
      <c r="CG84" s="8"/>
      <c r="CH84" s="40"/>
      <c r="CI84" s="40"/>
      <c r="CJ84" s="40"/>
      <c r="CK84" s="40"/>
      <c r="CL84" s="32"/>
      <c r="CM84" s="32"/>
      <c r="CN84" s="32"/>
      <c r="CO84" s="8"/>
      <c r="CP84" s="40"/>
      <c r="CQ84" s="40"/>
      <c r="CR84" s="40"/>
      <c r="CS84" s="40"/>
      <c r="CT84" s="32"/>
      <c r="CU84" s="32"/>
      <c r="CV84" s="32"/>
      <c r="CW84" s="8"/>
      <c r="CX84" s="40"/>
      <c r="CY84" s="40"/>
      <c r="CZ84" s="40"/>
      <c r="DA84" s="40"/>
      <c r="DB84" s="32"/>
      <c r="DC84" s="32"/>
      <c r="DD84" s="32"/>
      <c r="DE84" s="8"/>
      <c r="DF84" s="40"/>
      <c r="DG84" s="40"/>
      <c r="DH84" s="40"/>
      <c r="DI84" s="40"/>
      <c r="DJ84" s="32"/>
      <c r="DK84" s="32"/>
      <c r="DL84" s="32"/>
      <c r="DM84" s="8"/>
      <c r="DN84" s="40"/>
      <c r="DO84" s="40"/>
      <c r="DP84" s="40"/>
      <c r="DQ84" s="40"/>
      <c r="DR84" s="32"/>
      <c r="DS84" s="32"/>
      <c r="DT84" s="32"/>
      <c r="DU84" s="8"/>
      <c r="DV84" s="40"/>
      <c r="DW84" s="40"/>
      <c r="DX84" s="40"/>
      <c r="DY84" s="40"/>
      <c r="DZ84" s="32"/>
      <c r="EA84" s="32"/>
      <c r="EB84" s="32"/>
      <c r="EC84" s="8"/>
      <c r="ED84" s="40"/>
      <c r="EE84" s="40"/>
      <c r="EF84" s="40"/>
      <c r="EG84" s="40"/>
      <c r="EH84" s="32"/>
      <c r="EI84" s="32"/>
      <c r="EJ84" s="32"/>
      <c r="EK84" s="8"/>
      <c r="EL84" s="40"/>
      <c r="EM84" s="40"/>
      <c r="EN84" s="40"/>
      <c r="EO84" s="40"/>
      <c r="EP84" s="32"/>
      <c r="EQ84" s="32"/>
      <c r="ER84" s="32"/>
      <c r="ES84" s="8"/>
      <c r="ET84" s="40"/>
      <c r="EU84" s="40"/>
      <c r="EV84" s="40"/>
      <c r="EW84" s="40"/>
      <c r="EX84" s="32"/>
      <c r="EY84" s="32"/>
      <c r="EZ84" s="32"/>
      <c r="FA84" s="8"/>
      <c r="FB84" s="40"/>
      <c r="FC84" s="40"/>
      <c r="FD84" s="40"/>
      <c r="FE84" s="40"/>
      <c r="FF84" s="32"/>
      <c r="FG84" s="32"/>
      <c r="FH84" s="32"/>
      <c r="FI84" s="8"/>
      <c r="FJ84" s="40"/>
      <c r="FK84" s="40"/>
      <c r="FL84" s="40"/>
      <c r="FM84" s="40"/>
      <c r="FN84" s="32"/>
      <c r="FO84" s="32"/>
      <c r="FP84" s="32"/>
      <c r="FQ84" s="8"/>
      <c r="FR84" s="40"/>
      <c r="FS84" s="40"/>
      <c r="FT84" s="40"/>
      <c r="FU84" s="40"/>
      <c r="FV84" s="32"/>
      <c r="FW84" s="32"/>
      <c r="FX84" s="32"/>
      <c r="FY84" s="8"/>
      <c r="FZ84" s="40"/>
      <c r="GA84" s="40"/>
      <c r="GB84" s="40"/>
      <c r="GC84" s="40"/>
      <c r="GD84" s="32"/>
      <c r="GE84" s="32"/>
      <c r="GF84" s="32"/>
      <c r="GG84" s="8"/>
      <c r="GH84" s="40"/>
      <c r="GI84" s="40"/>
      <c r="GJ84" s="40"/>
      <c r="GK84" s="40"/>
      <c r="GL84" s="32"/>
      <c r="GM84" s="32"/>
      <c r="GN84" s="32"/>
      <c r="GO84" s="8"/>
      <c r="GP84" s="40"/>
      <c r="GQ84" s="40"/>
      <c r="GR84" s="40"/>
      <c r="GS84" s="40"/>
      <c r="GT84" s="32"/>
      <c r="GU84" s="32"/>
      <c r="GV84" s="32"/>
      <c r="GW84" s="8"/>
      <c r="GX84" s="40"/>
      <c r="GY84" s="40"/>
      <c r="GZ84" s="40"/>
      <c r="HA84" s="40"/>
      <c r="HB84" s="32"/>
      <c r="HC84" s="32"/>
      <c r="HD84" s="32"/>
      <c r="HE84" s="8"/>
      <c r="HF84" s="40"/>
      <c r="HG84" s="40"/>
      <c r="HH84" s="40"/>
      <c r="HI84" s="40"/>
      <c r="HJ84" s="32"/>
      <c r="HK84" s="32"/>
      <c r="HL84" s="32"/>
      <c r="HM84" s="8"/>
      <c r="HN84" s="40"/>
      <c r="HO84" s="40"/>
      <c r="HP84" s="40"/>
      <c r="HQ84" s="40"/>
      <c r="HR84" s="32"/>
      <c r="HS84" s="32"/>
      <c r="HT84" s="32"/>
      <c r="HU84" s="8"/>
      <c r="HV84" s="40"/>
      <c r="HW84" s="40"/>
      <c r="HX84" s="40"/>
      <c r="HY84" s="40"/>
      <c r="HZ84" s="32"/>
      <c r="IA84" s="32"/>
      <c r="IB84" s="32"/>
      <c r="IC84" s="8"/>
      <c r="ID84" s="40"/>
      <c r="IE84" s="40"/>
      <c r="IF84" s="40"/>
      <c r="IG84" s="40"/>
      <c r="IH84" s="32"/>
      <c r="II84" s="32"/>
      <c r="IJ84" s="32"/>
      <c r="IK84" s="8"/>
      <c r="IL84" s="40"/>
      <c r="IM84" s="40"/>
      <c r="IN84" s="40"/>
      <c r="IO84" s="40"/>
      <c r="IP84" s="32"/>
      <c r="IQ84" s="32"/>
      <c r="IR84" s="32"/>
    </row>
    <row r="85" spans="1:252" s="3" customFormat="1" ht="13.9" customHeight="1">
      <c r="A85" s="27"/>
      <c r="B85" s="42" t="s">
        <v>197</v>
      </c>
      <c r="C85" s="29"/>
      <c r="D85" s="4"/>
      <c r="E85" s="152"/>
      <c r="F85" s="142"/>
      <c r="G85" s="142"/>
    </row>
    <row r="86" spans="1:252" s="3" customFormat="1" ht="13.9" customHeight="1">
      <c r="A86" s="8"/>
      <c r="B86" s="43" t="s">
        <v>65</v>
      </c>
      <c r="C86" s="44"/>
      <c r="D86" s="45"/>
      <c r="E86" s="152"/>
      <c r="F86" s="143"/>
      <c r="G86" s="143"/>
    </row>
    <row r="88" spans="1:252" ht="13.9" customHeight="1">
      <c r="C88" s="60" t="s">
        <v>0</v>
      </c>
    </row>
  </sheetData>
  <mergeCells count="10">
    <mergeCell ref="B8:E8"/>
    <mergeCell ref="B9:E9"/>
    <mergeCell ref="B10:E10"/>
    <mergeCell ref="B12:E12"/>
    <mergeCell ref="B13:E13"/>
    <mergeCell ref="B7:E7"/>
    <mergeCell ref="B1:E1"/>
    <mergeCell ref="B3:E3"/>
    <mergeCell ref="B5:E5"/>
    <mergeCell ref="B6:E6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2027-1E7F-49DF-B01F-5A9931676F47}">
  <dimension ref="A1:IR156"/>
  <sheetViews>
    <sheetView showGridLines="0" zoomScaleNormal="100" zoomScaleSheetLayoutView="100" workbookViewId="0"/>
  </sheetViews>
  <sheetFormatPr defaultColWidth="9.28515625" defaultRowHeight="13.9" customHeight="1"/>
  <cols>
    <col min="1" max="1" width="18.5703125" style="8" customWidth="1"/>
    <col min="2" max="2" width="59.7109375" style="3" customWidth="1"/>
    <col min="3" max="4" width="17.7109375" style="4" customWidth="1"/>
    <col min="5" max="7" width="17.7109375" style="133" customWidth="1"/>
    <col min="8" max="8" width="13.5703125" style="158" bestFit="1" customWidth="1"/>
    <col min="9" max="9" width="15" style="158" bestFit="1" customWidth="1"/>
    <col min="10" max="257" width="9.28515625" style="3"/>
    <col min="258" max="258" width="18.5703125" style="3" customWidth="1"/>
    <col min="259" max="259" width="59.7109375" style="3" customWidth="1"/>
    <col min="260" max="263" width="17.7109375" style="3" customWidth="1"/>
    <col min="264" max="264" width="8.7109375" style="3" customWidth="1"/>
    <col min="265" max="513" width="9.28515625" style="3"/>
    <col min="514" max="514" width="18.5703125" style="3" customWidth="1"/>
    <col min="515" max="515" width="59.7109375" style="3" customWidth="1"/>
    <col min="516" max="519" width="17.7109375" style="3" customWidth="1"/>
    <col min="520" max="520" width="8.7109375" style="3" customWidth="1"/>
    <col min="521" max="769" width="9.28515625" style="3"/>
    <col min="770" max="770" width="18.5703125" style="3" customWidth="1"/>
    <col min="771" max="771" width="59.7109375" style="3" customWidth="1"/>
    <col min="772" max="775" width="17.7109375" style="3" customWidth="1"/>
    <col min="776" max="776" width="8.7109375" style="3" customWidth="1"/>
    <col min="777" max="1025" width="9.28515625" style="3"/>
    <col min="1026" max="1026" width="18.5703125" style="3" customWidth="1"/>
    <col min="1027" max="1027" width="59.7109375" style="3" customWidth="1"/>
    <col min="1028" max="1031" width="17.7109375" style="3" customWidth="1"/>
    <col min="1032" max="1032" width="8.7109375" style="3" customWidth="1"/>
    <col min="1033" max="1281" width="9.28515625" style="3"/>
    <col min="1282" max="1282" width="18.5703125" style="3" customWidth="1"/>
    <col min="1283" max="1283" width="59.7109375" style="3" customWidth="1"/>
    <col min="1284" max="1287" width="17.7109375" style="3" customWidth="1"/>
    <col min="1288" max="1288" width="8.7109375" style="3" customWidth="1"/>
    <col min="1289" max="1537" width="9.28515625" style="3"/>
    <col min="1538" max="1538" width="18.5703125" style="3" customWidth="1"/>
    <col min="1539" max="1539" width="59.7109375" style="3" customWidth="1"/>
    <col min="1540" max="1543" width="17.7109375" style="3" customWidth="1"/>
    <col min="1544" max="1544" width="8.7109375" style="3" customWidth="1"/>
    <col min="1545" max="1793" width="9.28515625" style="3"/>
    <col min="1794" max="1794" width="18.5703125" style="3" customWidth="1"/>
    <col min="1795" max="1795" width="59.7109375" style="3" customWidth="1"/>
    <col min="1796" max="1799" width="17.7109375" style="3" customWidth="1"/>
    <col min="1800" max="1800" width="8.7109375" style="3" customWidth="1"/>
    <col min="1801" max="2049" width="9.28515625" style="3"/>
    <col min="2050" max="2050" width="18.5703125" style="3" customWidth="1"/>
    <col min="2051" max="2051" width="59.7109375" style="3" customWidth="1"/>
    <col min="2052" max="2055" width="17.7109375" style="3" customWidth="1"/>
    <col min="2056" max="2056" width="8.7109375" style="3" customWidth="1"/>
    <col min="2057" max="2305" width="9.28515625" style="3"/>
    <col min="2306" max="2306" width="18.5703125" style="3" customWidth="1"/>
    <col min="2307" max="2307" width="59.7109375" style="3" customWidth="1"/>
    <col min="2308" max="2311" width="17.7109375" style="3" customWidth="1"/>
    <col min="2312" max="2312" width="8.7109375" style="3" customWidth="1"/>
    <col min="2313" max="2561" width="9.28515625" style="3"/>
    <col min="2562" max="2562" width="18.5703125" style="3" customWidth="1"/>
    <col min="2563" max="2563" width="59.7109375" style="3" customWidth="1"/>
    <col min="2564" max="2567" width="17.7109375" style="3" customWidth="1"/>
    <col min="2568" max="2568" width="8.7109375" style="3" customWidth="1"/>
    <col min="2569" max="2817" width="9.28515625" style="3"/>
    <col min="2818" max="2818" width="18.5703125" style="3" customWidth="1"/>
    <col min="2819" max="2819" width="59.7109375" style="3" customWidth="1"/>
    <col min="2820" max="2823" width="17.7109375" style="3" customWidth="1"/>
    <col min="2824" max="2824" width="8.7109375" style="3" customWidth="1"/>
    <col min="2825" max="3073" width="9.28515625" style="3"/>
    <col min="3074" max="3074" width="18.5703125" style="3" customWidth="1"/>
    <col min="3075" max="3075" width="59.7109375" style="3" customWidth="1"/>
    <col min="3076" max="3079" width="17.7109375" style="3" customWidth="1"/>
    <col min="3080" max="3080" width="8.7109375" style="3" customWidth="1"/>
    <col min="3081" max="3329" width="9.28515625" style="3"/>
    <col min="3330" max="3330" width="18.5703125" style="3" customWidth="1"/>
    <col min="3331" max="3331" width="59.7109375" style="3" customWidth="1"/>
    <col min="3332" max="3335" width="17.7109375" style="3" customWidth="1"/>
    <col min="3336" max="3336" width="8.7109375" style="3" customWidth="1"/>
    <col min="3337" max="3585" width="9.28515625" style="3"/>
    <col min="3586" max="3586" width="18.5703125" style="3" customWidth="1"/>
    <col min="3587" max="3587" width="59.7109375" style="3" customWidth="1"/>
    <col min="3588" max="3591" width="17.7109375" style="3" customWidth="1"/>
    <col min="3592" max="3592" width="8.7109375" style="3" customWidth="1"/>
    <col min="3593" max="3841" width="9.28515625" style="3"/>
    <col min="3842" max="3842" width="18.5703125" style="3" customWidth="1"/>
    <col min="3843" max="3843" width="59.7109375" style="3" customWidth="1"/>
    <col min="3844" max="3847" width="17.7109375" style="3" customWidth="1"/>
    <col min="3848" max="3848" width="8.7109375" style="3" customWidth="1"/>
    <col min="3849" max="4097" width="9.28515625" style="3"/>
    <col min="4098" max="4098" width="18.5703125" style="3" customWidth="1"/>
    <col min="4099" max="4099" width="59.7109375" style="3" customWidth="1"/>
    <col min="4100" max="4103" width="17.7109375" style="3" customWidth="1"/>
    <col min="4104" max="4104" width="8.7109375" style="3" customWidth="1"/>
    <col min="4105" max="4353" width="9.28515625" style="3"/>
    <col min="4354" max="4354" width="18.5703125" style="3" customWidth="1"/>
    <col min="4355" max="4355" width="59.7109375" style="3" customWidth="1"/>
    <col min="4356" max="4359" width="17.7109375" style="3" customWidth="1"/>
    <col min="4360" max="4360" width="8.7109375" style="3" customWidth="1"/>
    <col min="4361" max="4609" width="9.28515625" style="3"/>
    <col min="4610" max="4610" width="18.5703125" style="3" customWidth="1"/>
    <col min="4611" max="4611" width="59.7109375" style="3" customWidth="1"/>
    <col min="4612" max="4615" width="17.7109375" style="3" customWidth="1"/>
    <col min="4616" max="4616" width="8.7109375" style="3" customWidth="1"/>
    <col min="4617" max="4865" width="9.28515625" style="3"/>
    <col min="4866" max="4866" width="18.5703125" style="3" customWidth="1"/>
    <col min="4867" max="4867" width="59.7109375" style="3" customWidth="1"/>
    <col min="4868" max="4871" width="17.7109375" style="3" customWidth="1"/>
    <col min="4872" max="4872" width="8.7109375" style="3" customWidth="1"/>
    <col min="4873" max="5121" width="9.28515625" style="3"/>
    <col min="5122" max="5122" width="18.5703125" style="3" customWidth="1"/>
    <col min="5123" max="5123" width="59.7109375" style="3" customWidth="1"/>
    <col min="5124" max="5127" width="17.7109375" style="3" customWidth="1"/>
    <col min="5128" max="5128" width="8.7109375" style="3" customWidth="1"/>
    <col min="5129" max="5377" width="9.28515625" style="3"/>
    <col min="5378" max="5378" width="18.5703125" style="3" customWidth="1"/>
    <col min="5379" max="5379" width="59.7109375" style="3" customWidth="1"/>
    <col min="5380" max="5383" width="17.7109375" style="3" customWidth="1"/>
    <col min="5384" max="5384" width="8.7109375" style="3" customWidth="1"/>
    <col min="5385" max="5633" width="9.28515625" style="3"/>
    <col min="5634" max="5634" width="18.5703125" style="3" customWidth="1"/>
    <col min="5635" max="5635" width="59.7109375" style="3" customWidth="1"/>
    <col min="5636" max="5639" width="17.7109375" style="3" customWidth="1"/>
    <col min="5640" max="5640" width="8.7109375" style="3" customWidth="1"/>
    <col min="5641" max="5889" width="9.28515625" style="3"/>
    <col min="5890" max="5890" width="18.5703125" style="3" customWidth="1"/>
    <col min="5891" max="5891" width="59.7109375" style="3" customWidth="1"/>
    <col min="5892" max="5895" width="17.7109375" style="3" customWidth="1"/>
    <col min="5896" max="5896" width="8.7109375" style="3" customWidth="1"/>
    <col min="5897" max="6145" width="9.28515625" style="3"/>
    <col min="6146" max="6146" width="18.5703125" style="3" customWidth="1"/>
    <col min="6147" max="6147" width="59.7109375" style="3" customWidth="1"/>
    <col min="6148" max="6151" width="17.7109375" style="3" customWidth="1"/>
    <col min="6152" max="6152" width="8.7109375" style="3" customWidth="1"/>
    <col min="6153" max="6401" width="9.28515625" style="3"/>
    <col min="6402" max="6402" width="18.5703125" style="3" customWidth="1"/>
    <col min="6403" max="6403" width="59.7109375" style="3" customWidth="1"/>
    <col min="6404" max="6407" width="17.7109375" style="3" customWidth="1"/>
    <col min="6408" max="6408" width="8.7109375" style="3" customWidth="1"/>
    <col min="6409" max="6657" width="9.28515625" style="3"/>
    <col min="6658" max="6658" width="18.5703125" style="3" customWidth="1"/>
    <col min="6659" max="6659" width="59.7109375" style="3" customWidth="1"/>
    <col min="6660" max="6663" width="17.7109375" style="3" customWidth="1"/>
    <col min="6664" max="6664" width="8.7109375" style="3" customWidth="1"/>
    <col min="6665" max="6913" width="9.28515625" style="3"/>
    <col min="6914" max="6914" width="18.5703125" style="3" customWidth="1"/>
    <col min="6915" max="6915" width="59.7109375" style="3" customWidth="1"/>
    <col min="6916" max="6919" width="17.7109375" style="3" customWidth="1"/>
    <col min="6920" max="6920" width="8.7109375" style="3" customWidth="1"/>
    <col min="6921" max="7169" width="9.28515625" style="3"/>
    <col min="7170" max="7170" width="18.5703125" style="3" customWidth="1"/>
    <col min="7171" max="7171" width="59.7109375" style="3" customWidth="1"/>
    <col min="7172" max="7175" width="17.7109375" style="3" customWidth="1"/>
    <col min="7176" max="7176" width="8.7109375" style="3" customWidth="1"/>
    <col min="7177" max="7425" width="9.28515625" style="3"/>
    <col min="7426" max="7426" width="18.5703125" style="3" customWidth="1"/>
    <col min="7427" max="7427" width="59.7109375" style="3" customWidth="1"/>
    <col min="7428" max="7431" width="17.7109375" style="3" customWidth="1"/>
    <col min="7432" max="7432" width="8.7109375" style="3" customWidth="1"/>
    <col min="7433" max="7681" width="9.28515625" style="3"/>
    <col min="7682" max="7682" width="18.5703125" style="3" customWidth="1"/>
    <col min="7683" max="7683" width="59.7109375" style="3" customWidth="1"/>
    <col min="7684" max="7687" width="17.7109375" style="3" customWidth="1"/>
    <col min="7688" max="7688" width="8.7109375" style="3" customWidth="1"/>
    <col min="7689" max="7937" width="9.28515625" style="3"/>
    <col min="7938" max="7938" width="18.5703125" style="3" customWidth="1"/>
    <col min="7939" max="7939" width="59.7109375" style="3" customWidth="1"/>
    <col min="7940" max="7943" width="17.7109375" style="3" customWidth="1"/>
    <col min="7944" max="7944" width="8.7109375" style="3" customWidth="1"/>
    <col min="7945" max="8193" width="9.28515625" style="3"/>
    <col min="8194" max="8194" width="18.5703125" style="3" customWidth="1"/>
    <col min="8195" max="8195" width="59.7109375" style="3" customWidth="1"/>
    <col min="8196" max="8199" width="17.7109375" style="3" customWidth="1"/>
    <col min="8200" max="8200" width="8.7109375" style="3" customWidth="1"/>
    <col min="8201" max="8449" width="9.28515625" style="3"/>
    <col min="8450" max="8450" width="18.5703125" style="3" customWidth="1"/>
    <col min="8451" max="8451" width="59.7109375" style="3" customWidth="1"/>
    <col min="8452" max="8455" width="17.7109375" style="3" customWidth="1"/>
    <col min="8456" max="8456" width="8.7109375" style="3" customWidth="1"/>
    <col min="8457" max="8705" width="9.28515625" style="3"/>
    <col min="8706" max="8706" width="18.5703125" style="3" customWidth="1"/>
    <col min="8707" max="8707" width="59.7109375" style="3" customWidth="1"/>
    <col min="8708" max="8711" width="17.7109375" style="3" customWidth="1"/>
    <col min="8712" max="8712" width="8.7109375" style="3" customWidth="1"/>
    <col min="8713" max="8961" width="9.28515625" style="3"/>
    <col min="8962" max="8962" width="18.5703125" style="3" customWidth="1"/>
    <col min="8963" max="8963" width="59.7109375" style="3" customWidth="1"/>
    <col min="8964" max="8967" width="17.7109375" style="3" customWidth="1"/>
    <col min="8968" max="8968" width="8.7109375" style="3" customWidth="1"/>
    <col min="8969" max="9217" width="9.28515625" style="3"/>
    <col min="9218" max="9218" width="18.5703125" style="3" customWidth="1"/>
    <col min="9219" max="9219" width="59.7109375" style="3" customWidth="1"/>
    <col min="9220" max="9223" width="17.7109375" style="3" customWidth="1"/>
    <col min="9224" max="9224" width="8.7109375" style="3" customWidth="1"/>
    <col min="9225" max="9473" width="9.28515625" style="3"/>
    <col min="9474" max="9474" width="18.5703125" style="3" customWidth="1"/>
    <col min="9475" max="9475" width="59.7109375" style="3" customWidth="1"/>
    <col min="9476" max="9479" width="17.7109375" style="3" customWidth="1"/>
    <col min="9480" max="9480" width="8.7109375" style="3" customWidth="1"/>
    <col min="9481" max="9729" width="9.28515625" style="3"/>
    <col min="9730" max="9730" width="18.5703125" style="3" customWidth="1"/>
    <col min="9731" max="9731" width="59.7109375" style="3" customWidth="1"/>
    <col min="9732" max="9735" width="17.7109375" style="3" customWidth="1"/>
    <col min="9736" max="9736" width="8.7109375" style="3" customWidth="1"/>
    <col min="9737" max="9985" width="9.28515625" style="3"/>
    <col min="9986" max="9986" width="18.5703125" style="3" customWidth="1"/>
    <col min="9987" max="9987" width="59.7109375" style="3" customWidth="1"/>
    <col min="9988" max="9991" width="17.7109375" style="3" customWidth="1"/>
    <col min="9992" max="9992" width="8.7109375" style="3" customWidth="1"/>
    <col min="9993" max="10241" width="9.28515625" style="3"/>
    <col min="10242" max="10242" width="18.5703125" style="3" customWidth="1"/>
    <col min="10243" max="10243" width="59.7109375" style="3" customWidth="1"/>
    <col min="10244" max="10247" width="17.7109375" style="3" customWidth="1"/>
    <col min="10248" max="10248" width="8.7109375" style="3" customWidth="1"/>
    <col min="10249" max="10497" width="9.28515625" style="3"/>
    <col min="10498" max="10498" width="18.5703125" style="3" customWidth="1"/>
    <col min="10499" max="10499" width="59.7109375" style="3" customWidth="1"/>
    <col min="10500" max="10503" width="17.7109375" style="3" customWidth="1"/>
    <col min="10504" max="10504" width="8.7109375" style="3" customWidth="1"/>
    <col min="10505" max="10753" width="9.28515625" style="3"/>
    <col min="10754" max="10754" width="18.5703125" style="3" customWidth="1"/>
    <col min="10755" max="10755" width="59.7109375" style="3" customWidth="1"/>
    <col min="10756" max="10759" width="17.7109375" style="3" customWidth="1"/>
    <col min="10760" max="10760" width="8.7109375" style="3" customWidth="1"/>
    <col min="10761" max="11009" width="9.28515625" style="3"/>
    <col min="11010" max="11010" width="18.5703125" style="3" customWidth="1"/>
    <col min="11011" max="11011" width="59.7109375" style="3" customWidth="1"/>
    <col min="11012" max="11015" width="17.7109375" style="3" customWidth="1"/>
    <col min="11016" max="11016" width="8.7109375" style="3" customWidth="1"/>
    <col min="11017" max="11265" width="9.28515625" style="3"/>
    <col min="11266" max="11266" width="18.5703125" style="3" customWidth="1"/>
    <col min="11267" max="11267" width="59.7109375" style="3" customWidth="1"/>
    <col min="11268" max="11271" width="17.7109375" style="3" customWidth="1"/>
    <col min="11272" max="11272" width="8.7109375" style="3" customWidth="1"/>
    <col min="11273" max="11521" width="9.28515625" style="3"/>
    <col min="11522" max="11522" width="18.5703125" style="3" customWidth="1"/>
    <col min="11523" max="11523" width="59.7109375" style="3" customWidth="1"/>
    <col min="11524" max="11527" width="17.7109375" style="3" customWidth="1"/>
    <col min="11528" max="11528" width="8.7109375" style="3" customWidth="1"/>
    <col min="11529" max="11777" width="9.28515625" style="3"/>
    <col min="11778" max="11778" width="18.5703125" style="3" customWidth="1"/>
    <col min="11779" max="11779" width="59.7109375" style="3" customWidth="1"/>
    <col min="11780" max="11783" width="17.7109375" style="3" customWidth="1"/>
    <col min="11784" max="11784" width="8.7109375" style="3" customWidth="1"/>
    <col min="11785" max="12033" width="9.28515625" style="3"/>
    <col min="12034" max="12034" width="18.5703125" style="3" customWidth="1"/>
    <col min="12035" max="12035" width="59.7109375" style="3" customWidth="1"/>
    <col min="12036" max="12039" width="17.7109375" style="3" customWidth="1"/>
    <col min="12040" max="12040" width="8.7109375" style="3" customWidth="1"/>
    <col min="12041" max="12289" width="9.28515625" style="3"/>
    <col min="12290" max="12290" width="18.5703125" style="3" customWidth="1"/>
    <col min="12291" max="12291" width="59.7109375" style="3" customWidth="1"/>
    <col min="12292" max="12295" width="17.7109375" style="3" customWidth="1"/>
    <col min="12296" max="12296" width="8.7109375" style="3" customWidth="1"/>
    <col min="12297" max="12545" width="9.28515625" style="3"/>
    <col min="12546" max="12546" width="18.5703125" style="3" customWidth="1"/>
    <col min="12547" max="12547" width="59.7109375" style="3" customWidth="1"/>
    <col min="12548" max="12551" width="17.7109375" style="3" customWidth="1"/>
    <col min="12552" max="12552" width="8.7109375" style="3" customWidth="1"/>
    <col min="12553" max="12801" width="9.28515625" style="3"/>
    <col min="12802" max="12802" width="18.5703125" style="3" customWidth="1"/>
    <col min="12803" max="12803" width="59.7109375" style="3" customWidth="1"/>
    <col min="12804" max="12807" width="17.7109375" style="3" customWidth="1"/>
    <col min="12808" max="12808" width="8.7109375" style="3" customWidth="1"/>
    <col min="12809" max="13057" width="9.28515625" style="3"/>
    <col min="13058" max="13058" width="18.5703125" style="3" customWidth="1"/>
    <col min="13059" max="13059" width="59.7109375" style="3" customWidth="1"/>
    <col min="13060" max="13063" width="17.7109375" style="3" customWidth="1"/>
    <col min="13064" max="13064" width="8.7109375" style="3" customWidth="1"/>
    <col min="13065" max="13313" width="9.28515625" style="3"/>
    <col min="13314" max="13314" width="18.5703125" style="3" customWidth="1"/>
    <col min="13315" max="13315" width="59.7109375" style="3" customWidth="1"/>
    <col min="13316" max="13319" width="17.7109375" style="3" customWidth="1"/>
    <col min="13320" max="13320" width="8.7109375" style="3" customWidth="1"/>
    <col min="13321" max="13569" width="9.28515625" style="3"/>
    <col min="13570" max="13570" width="18.5703125" style="3" customWidth="1"/>
    <col min="13571" max="13571" width="59.7109375" style="3" customWidth="1"/>
    <col min="13572" max="13575" width="17.7109375" style="3" customWidth="1"/>
    <col min="13576" max="13576" width="8.7109375" style="3" customWidth="1"/>
    <col min="13577" max="13825" width="9.28515625" style="3"/>
    <col min="13826" max="13826" width="18.5703125" style="3" customWidth="1"/>
    <col min="13827" max="13827" width="59.7109375" style="3" customWidth="1"/>
    <col min="13828" max="13831" width="17.7109375" style="3" customWidth="1"/>
    <col min="13832" max="13832" width="8.7109375" style="3" customWidth="1"/>
    <col min="13833" max="14081" width="9.28515625" style="3"/>
    <col min="14082" max="14082" width="18.5703125" style="3" customWidth="1"/>
    <col min="14083" max="14083" width="59.7109375" style="3" customWidth="1"/>
    <col min="14084" max="14087" width="17.7109375" style="3" customWidth="1"/>
    <col min="14088" max="14088" width="8.7109375" style="3" customWidth="1"/>
    <col min="14089" max="14337" width="9.28515625" style="3"/>
    <col min="14338" max="14338" width="18.5703125" style="3" customWidth="1"/>
    <col min="14339" max="14339" width="59.7109375" style="3" customWidth="1"/>
    <col min="14340" max="14343" width="17.7109375" style="3" customWidth="1"/>
    <col min="14344" max="14344" width="8.7109375" style="3" customWidth="1"/>
    <col min="14345" max="14593" width="9.28515625" style="3"/>
    <col min="14594" max="14594" width="18.5703125" style="3" customWidth="1"/>
    <col min="14595" max="14595" width="59.7109375" style="3" customWidth="1"/>
    <col min="14596" max="14599" width="17.7109375" style="3" customWidth="1"/>
    <col min="14600" max="14600" width="8.7109375" style="3" customWidth="1"/>
    <col min="14601" max="14849" width="9.28515625" style="3"/>
    <col min="14850" max="14850" width="18.5703125" style="3" customWidth="1"/>
    <col min="14851" max="14851" width="59.7109375" style="3" customWidth="1"/>
    <col min="14852" max="14855" width="17.7109375" style="3" customWidth="1"/>
    <col min="14856" max="14856" width="8.7109375" style="3" customWidth="1"/>
    <col min="14857" max="15105" width="9.28515625" style="3"/>
    <col min="15106" max="15106" width="18.5703125" style="3" customWidth="1"/>
    <col min="15107" max="15107" width="59.7109375" style="3" customWidth="1"/>
    <col min="15108" max="15111" width="17.7109375" style="3" customWidth="1"/>
    <col min="15112" max="15112" width="8.7109375" style="3" customWidth="1"/>
    <col min="15113" max="15361" width="9.28515625" style="3"/>
    <col min="15362" max="15362" width="18.5703125" style="3" customWidth="1"/>
    <col min="15363" max="15363" width="59.7109375" style="3" customWidth="1"/>
    <col min="15364" max="15367" width="17.7109375" style="3" customWidth="1"/>
    <col min="15368" max="15368" width="8.7109375" style="3" customWidth="1"/>
    <col min="15369" max="15617" width="9.28515625" style="3"/>
    <col min="15618" max="15618" width="18.5703125" style="3" customWidth="1"/>
    <col min="15619" max="15619" width="59.7109375" style="3" customWidth="1"/>
    <col min="15620" max="15623" width="17.7109375" style="3" customWidth="1"/>
    <col min="15624" max="15624" width="8.7109375" style="3" customWidth="1"/>
    <col min="15625" max="15873" width="9.28515625" style="3"/>
    <col min="15874" max="15874" width="18.5703125" style="3" customWidth="1"/>
    <col min="15875" max="15875" width="59.7109375" style="3" customWidth="1"/>
    <col min="15876" max="15879" width="17.7109375" style="3" customWidth="1"/>
    <col min="15880" max="15880" width="8.7109375" style="3" customWidth="1"/>
    <col min="15881" max="16129" width="9.28515625" style="3"/>
    <col min="16130" max="16130" width="18.5703125" style="3" customWidth="1"/>
    <col min="16131" max="16131" width="59.7109375" style="3" customWidth="1"/>
    <col min="16132" max="16135" width="17.7109375" style="3" customWidth="1"/>
    <col min="16136" max="16136" width="8.7109375" style="3" customWidth="1"/>
    <col min="16137" max="16384" width="9.28515625" style="3"/>
  </cols>
  <sheetData>
    <row r="1" spans="1:11" s="5" customFormat="1" ht="17.45" customHeight="1">
      <c r="B1" s="321" t="s">
        <v>738</v>
      </c>
      <c r="C1" s="321"/>
      <c r="D1" s="321"/>
      <c r="E1" s="321"/>
      <c r="F1" s="170"/>
      <c r="G1" s="170"/>
      <c r="H1" s="167"/>
      <c r="I1" s="167"/>
    </row>
    <row r="3" spans="1:11" ht="17.45" customHeight="1">
      <c r="B3" s="322" t="s">
        <v>2</v>
      </c>
      <c r="C3" s="322"/>
      <c r="D3" s="322"/>
      <c r="E3" s="322"/>
    </row>
    <row r="4" spans="1:11" ht="13.9" customHeight="1">
      <c r="C4" s="6"/>
    </row>
    <row r="6" spans="1:11" ht="13.9" customHeight="1">
      <c r="B6" s="319" t="s">
        <v>3</v>
      </c>
      <c r="C6" s="319"/>
      <c r="D6" s="319"/>
      <c r="E6" s="319"/>
      <c r="F6" s="171"/>
      <c r="G6" s="171"/>
    </row>
    <row r="7" spans="1:11" ht="13.9" customHeight="1">
      <c r="B7" s="319" t="s">
        <v>4</v>
      </c>
      <c r="C7" s="319"/>
      <c r="D7" s="319"/>
      <c r="E7" s="319"/>
      <c r="F7" s="171"/>
      <c r="G7" s="171"/>
    </row>
    <row r="8" spans="1:11" ht="13.9" customHeight="1">
      <c r="B8" s="319" t="s">
        <v>5</v>
      </c>
      <c r="C8" s="319"/>
      <c r="D8" s="319"/>
      <c r="E8" s="319"/>
      <c r="F8" s="171"/>
      <c r="G8" s="171"/>
    </row>
    <row r="9" spans="1:11" ht="13.9" customHeight="1">
      <c r="B9" s="319" t="s">
        <v>6</v>
      </c>
      <c r="C9" s="319"/>
      <c r="D9" s="319"/>
      <c r="E9" s="319"/>
      <c r="F9" s="171"/>
      <c r="G9" s="171"/>
    </row>
    <row r="10" spans="1:11" ht="13.9" customHeight="1">
      <c r="B10" s="319" t="s">
        <v>7</v>
      </c>
      <c r="C10" s="319"/>
      <c r="D10" s="319"/>
      <c r="E10" s="319"/>
      <c r="F10" s="171"/>
      <c r="G10" s="171"/>
    </row>
    <row r="11" spans="1:11" ht="13.9" customHeight="1">
      <c r="A11" s="102"/>
      <c r="B11" s="319" t="s">
        <v>8</v>
      </c>
      <c r="C11" s="319"/>
      <c r="D11" s="319"/>
      <c r="E11" s="319"/>
      <c r="F11" s="171"/>
      <c r="G11" s="171"/>
    </row>
    <row r="12" spans="1:11" ht="13.9" customHeight="1">
      <c r="A12" s="102"/>
      <c r="C12" s="9"/>
      <c r="D12" s="9"/>
      <c r="E12" s="172"/>
    </row>
    <row r="13" spans="1:11" ht="13.9" customHeight="1">
      <c r="A13" s="102"/>
      <c r="B13" s="320" t="s">
        <v>9</v>
      </c>
      <c r="C13" s="320"/>
      <c r="D13" s="320"/>
      <c r="E13" s="320"/>
      <c r="H13" s="168"/>
    </row>
    <row r="14" spans="1:11" ht="13.9" customHeight="1">
      <c r="A14" s="102"/>
      <c r="B14" s="320" t="s">
        <v>323</v>
      </c>
      <c r="C14" s="320"/>
      <c r="D14" s="320"/>
      <c r="E14" s="320"/>
      <c r="H14" s="168"/>
    </row>
    <row r="15" spans="1:11" s="11" customFormat="1" ht="13.9" customHeight="1">
      <c r="A15" s="5"/>
      <c r="E15" s="173"/>
      <c r="F15" s="134"/>
      <c r="G15" s="134"/>
      <c r="H15" s="155"/>
      <c r="I15" s="155"/>
    </row>
    <row r="16" spans="1:11" ht="13.9" customHeight="1">
      <c r="A16" s="8" t="s">
        <v>11</v>
      </c>
      <c r="B16" s="8" t="s">
        <v>12</v>
      </c>
      <c r="C16" s="13"/>
      <c r="D16" s="13"/>
      <c r="E16" s="135" t="s">
        <v>13</v>
      </c>
      <c r="F16" s="135" t="s">
        <v>14</v>
      </c>
      <c r="G16" s="135" t="s">
        <v>1042</v>
      </c>
      <c r="H16" s="156" t="s">
        <v>1040</v>
      </c>
      <c r="I16" s="157" t="s">
        <v>1041</v>
      </c>
      <c r="J16" s="253" t="s">
        <v>1149</v>
      </c>
      <c r="K16" s="14"/>
    </row>
    <row r="17" spans="1:11" ht="13.9" customHeight="1">
      <c r="B17" s="9"/>
      <c r="C17" s="32"/>
      <c r="D17" s="32"/>
      <c r="E17" s="150"/>
      <c r="F17" s="152"/>
      <c r="G17" s="152"/>
      <c r="H17" s="159">
        <v>147</v>
      </c>
      <c r="I17" s="159">
        <v>1.42</v>
      </c>
      <c r="J17" s="14" t="s">
        <v>1150</v>
      </c>
      <c r="K17" s="14"/>
    </row>
    <row r="18" spans="1:11" s="1" customFormat="1" ht="13.9" customHeight="1">
      <c r="A18" s="18" t="s">
        <v>739</v>
      </c>
      <c r="B18" s="18"/>
      <c r="C18" s="19"/>
      <c r="D18" s="19"/>
      <c r="E18" s="147"/>
      <c r="F18" s="174"/>
      <c r="G18" s="174"/>
      <c r="H18" s="154"/>
      <c r="I18" s="157"/>
      <c r="J18" s="14"/>
      <c r="K18" s="14"/>
    </row>
    <row r="19" spans="1:11" s="1" customFormat="1" ht="13.9" customHeight="1">
      <c r="A19" s="72"/>
      <c r="B19" s="72"/>
      <c r="C19" s="121"/>
      <c r="D19" s="121"/>
      <c r="E19" s="175"/>
      <c r="F19" s="140"/>
      <c r="G19" s="140"/>
      <c r="H19" s="154"/>
      <c r="I19" s="157"/>
      <c r="J19" s="14"/>
      <c r="K19" s="14"/>
    </row>
    <row r="20" spans="1:11" s="1" customFormat="1" ht="13.9" customHeight="1">
      <c r="A20" s="8" t="s">
        <v>740</v>
      </c>
      <c r="B20" s="8" t="s">
        <v>741</v>
      </c>
      <c r="C20" s="39"/>
      <c r="D20" s="39"/>
      <c r="E20" s="150">
        <f>ROUND(F20/0.55,0)</f>
        <v>817</v>
      </c>
      <c r="F20" s="140">
        <v>449.09999999999997</v>
      </c>
      <c r="G20" s="139">
        <f>IF(F20-F20*0%=0,"",F20-F20*0%)</f>
        <v>449.09999999999997</v>
      </c>
      <c r="H20" s="163">
        <f>IFERROR(G20*$H$17,"")</f>
        <v>66017.7</v>
      </c>
      <c r="I20" s="157">
        <f>IFERROR(ROUND(H20*$I$17,0),"")</f>
        <v>93745</v>
      </c>
      <c r="J20" s="254">
        <f>IFERROR((I20-H20)/I20,"")</f>
        <v>0.2957736412608673</v>
      </c>
      <c r="K20" s="14"/>
    </row>
    <row r="21" spans="1:11" s="1" customFormat="1" ht="13.9" customHeight="1">
      <c r="A21" s="27"/>
      <c r="B21" s="28" t="s">
        <v>742</v>
      </c>
      <c r="C21" s="29"/>
      <c r="D21" s="29"/>
      <c r="E21" s="141"/>
      <c r="F21" s="140"/>
      <c r="G21" s="140" t="str">
        <f t="shared" ref="G21:G45" si="0">IF(F21-F21*0%=0,"",F21-F21*0%)</f>
        <v/>
      </c>
      <c r="H21" s="163" t="str">
        <f t="shared" ref="H21:H53" si="1">IFERROR(G21*$H$17,"")</f>
        <v/>
      </c>
      <c r="I21" s="157" t="str">
        <f t="shared" ref="I21:I84" si="2">IFERROR(ROUND(H21*$I$17,0),"")</f>
        <v/>
      </c>
      <c r="J21" s="254" t="str">
        <f t="shared" ref="J21:J84" si="3">IFERROR((I21-H21)/I21,"")</f>
        <v/>
      </c>
      <c r="K21" s="14"/>
    </row>
    <row r="22" spans="1:11" s="1" customFormat="1" ht="13.9" customHeight="1">
      <c r="A22" s="8"/>
      <c r="B22" s="41"/>
      <c r="C22" s="29"/>
      <c r="D22" s="29"/>
      <c r="E22" s="176"/>
      <c r="F22" s="140"/>
      <c r="G22" s="14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</row>
    <row r="23" spans="1:11" s="1" customFormat="1" ht="13.9" customHeight="1">
      <c r="A23" s="8" t="s">
        <v>743</v>
      </c>
      <c r="B23" s="8" t="s">
        <v>744</v>
      </c>
      <c r="C23" s="39"/>
      <c r="D23" s="39"/>
      <c r="E23" s="150">
        <f>ROUND(F23/0.55,0)</f>
        <v>817</v>
      </c>
      <c r="F23" s="140">
        <v>449.09999999999997</v>
      </c>
      <c r="G23" s="140">
        <f t="shared" si="0"/>
        <v>449.09999999999997</v>
      </c>
      <c r="H23" s="163">
        <f t="shared" si="1"/>
        <v>66017.7</v>
      </c>
      <c r="I23" s="157">
        <f t="shared" si="2"/>
        <v>93745</v>
      </c>
      <c r="J23" s="254">
        <f t="shared" si="3"/>
        <v>0.2957736412608673</v>
      </c>
      <c r="K23" s="14"/>
    </row>
    <row r="24" spans="1:11" s="1" customFormat="1" ht="13.9" customHeight="1">
      <c r="A24" s="27"/>
      <c r="B24" s="40" t="s">
        <v>745</v>
      </c>
      <c r="C24" s="29"/>
      <c r="D24" s="29"/>
      <c r="E24" s="141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</row>
    <row r="25" spans="1:11" s="1" customFormat="1" ht="13.9" customHeight="1">
      <c r="A25" s="27"/>
      <c r="B25" s="40"/>
      <c r="C25" s="29"/>
      <c r="D25" s="29"/>
      <c r="E25" s="141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</row>
    <row r="26" spans="1:11" s="1" customFormat="1" ht="13.9" customHeight="1">
      <c r="A26" s="8" t="s">
        <v>746</v>
      </c>
      <c r="B26" s="8" t="s">
        <v>747</v>
      </c>
      <c r="C26" s="39"/>
      <c r="D26" s="39"/>
      <c r="E26" s="150">
        <f>ROUND(F26/0.55,0)</f>
        <v>44</v>
      </c>
      <c r="F26" s="140">
        <v>24.3</v>
      </c>
      <c r="G26" s="140">
        <f t="shared" si="0"/>
        <v>24.3</v>
      </c>
      <c r="H26" s="163">
        <f t="shared" si="1"/>
        <v>3572.1</v>
      </c>
      <c r="I26" s="157">
        <f t="shared" si="2"/>
        <v>5072</v>
      </c>
      <c r="J26" s="254">
        <f t="shared" si="3"/>
        <v>0.29572160883280757</v>
      </c>
      <c r="K26" s="14"/>
    </row>
    <row r="27" spans="1:11" s="1" customFormat="1" ht="13.9" customHeight="1">
      <c r="A27" s="27"/>
      <c r="B27" s="40" t="s">
        <v>748</v>
      </c>
      <c r="C27" s="29"/>
      <c r="D27" s="29"/>
      <c r="E27" s="150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14"/>
    </row>
    <row r="28" spans="1:11" s="1" customFormat="1" ht="13.9" customHeight="1">
      <c r="A28" s="27"/>
      <c r="B28" s="40"/>
      <c r="C28" s="29"/>
      <c r="D28" s="29"/>
      <c r="E28" s="150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14"/>
    </row>
    <row r="29" spans="1:11" s="1" customFormat="1" ht="13.9" customHeight="1">
      <c r="A29" s="8" t="s">
        <v>749</v>
      </c>
      <c r="B29" s="8" t="s">
        <v>750</v>
      </c>
      <c r="C29" s="39"/>
      <c r="D29" s="39"/>
      <c r="E29" s="150">
        <f>ROUND(F29/0.55,0)</f>
        <v>2700</v>
      </c>
      <c r="F29" s="140">
        <v>1485</v>
      </c>
      <c r="G29" s="140">
        <f t="shared" si="0"/>
        <v>1485</v>
      </c>
      <c r="H29" s="163">
        <f t="shared" si="1"/>
        <v>218295</v>
      </c>
      <c r="I29" s="157">
        <f t="shared" si="2"/>
        <v>309979</v>
      </c>
      <c r="J29" s="254">
        <f t="shared" si="3"/>
        <v>0.29577487507218231</v>
      </c>
      <c r="K29" s="14"/>
    </row>
    <row r="30" spans="1:11" s="1" customFormat="1" ht="13.9" customHeight="1">
      <c r="A30" s="27"/>
      <c r="B30" s="40" t="s">
        <v>751</v>
      </c>
      <c r="C30" s="29"/>
      <c r="D30" s="29"/>
      <c r="E30" s="150"/>
      <c r="F30" s="140"/>
      <c r="G30" s="14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14"/>
    </row>
    <row r="31" spans="1:11" s="1" customFormat="1" ht="13.9" customHeight="1">
      <c r="A31" s="27"/>
      <c r="B31" s="40"/>
      <c r="C31" s="29"/>
      <c r="D31" s="29"/>
      <c r="E31" s="150"/>
      <c r="F31" s="140"/>
      <c r="G31" s="14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  <c r="K31" s="14"/>
    </row>
    <row r="32" spans="1:11" s="1" customFormat="1" ht="13.9" customHeight="1">
      <c r="A32" s="8" t="s">
        <v>752</v>
      </c>
      <c r="B32" s="8" t="s">
        <v>753</v>
      </c>
      <c r="C32" s="39"/>
      <c r="D32" s="39"/>
      <c r="E32" s="150">
        <f>ROUND(F32/0.55,0)</f>
        <v>1718</v>
      </c>
      <c r="F32" s="140">
        <v>945</v>
      </c>
      <c r="G32" s="140">
        <f t="shared" si="0"/>
        <v>945</v>
      </c>
      <c r="H32" s="163">
        <f t="shared" si="1"/>
        <v>138915</v>
      </c>
      <c r="I32" s="157">
        <f t="shared" si="2"/>
        <v>197259</v>
      </c>
      <c r="J32" s="254">
        <f t="shared" si="3"/>
        <v>0.2957735768710173</v>
      </c>
      <c r="K32" s="14"/>
    </row>
    <row r="33" spans="1:11" s="1" customFormat="1" ht="13.9" customHeight="1">
      <c r="A33" s="27"/>
      <c r="B33" s="40" t="s">
        <v>754</v>
      </c>
      <c r="C33" s="29"/>
      <c r="D33" s="29"/>
      <c r="E33" s="150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14"/>
    </row>
    <row r="34" spans="1:11" s="1" customFormat="1" ht="13.9" customHeight="1">
      <c r="A34" s="27"/>
      <c r="B34" s="40"/>
      <c r="C34" s="29"/>
      <c r="D34" s="29"/>
      <c r="E34" s="150"/>
      <c r="F34" s="140"/>
      <c r="G34" s="14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14"/>
    </row>
    <row r="35" spans="1:11" s="1" customFormat="1" ht="13.9" customHeight="1">
      <c r="A35" s="8" t="s">
        <v>755</v>
      </c>
      <c r="B35" s="8" t="s">
        <v>756</v>
      </c>
      <c r="C35" s="39"/>
      <c r="D35" s="39"/>
      <c r="E35" s="150">
        <f>ROUND(F35/0.55,0)</f>
        <v>1497</v>
      </c>
      <c r="F35" s="140">
        <v>823.5</v>
      </c>
      <c r="G35" s="140">
        <f t="shared" si="0"/>
        <v>823.5</v>
      </c>
      <c r="H35" s="163">
        <f t="shared" si="1"/>
        <v>121054.5</v>
      </c>
      <c r="I35" s="157">
        <f t="shared" si="2"/>
        <v>171897</v>
      </c>
      <c r="J35" s="254">
        <f t="shared" si="3"/>
        <v>0.2957730501404911</v>
      </c>
      <c r="K35" s="14"/>
    </row>
    <row r="36" spans="1:11" s="1" customFormat="1" ht="13.9" customHeight="1">
      <c r="A36" s="27"/>
      <c r="B36" s="40" t="s">
        <v>757</v>
      </c>
      <c r="C36" s="29"/>
      <c r="D36" s="29"/>
      <c r="E36" s="150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14"/>
    </row>
    <row r="37" spans="1:11" s="1" customFormat="1" ht="13.9" customHeight="1">
      <c r="A37" s="27"/>
      <c r="B37" s="40"/>
      <c r="C37" s="29"/>
      <c r="D37" s="29"/>
      <c r="E37" s="150"/>
      <c r="F37" s="140"/>
      <c r="G37" s="14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K37" s="14"/>
    </row>
    <row r="38" spans="1:11" s="1" customFormat="1" ht="13.9" customHeight="1">
      <c r="A38" s="8" t="s">
        <v>758</v>
      </c>
      <c r="B38" s="8" t="s">
        <v>759</v>
      </c>
      <c r="C38" s="39"/>
      <c r="D38" s="39"/>
      <c r="E38" s="150">
        <f>ROUND(F38/0.55,0)</f>
        <v>6055</v>
      </c>
      <c r="F38" s="140">
        <v>3330</v>
      </c>
      <c r="G38" s="140">
        <f t="shared" si="0"/>
        <v>3330</v>
      </c>
      <c r="H38" s="163">
        <f t="shared" si="1"/>
        <v>489510</v>
      </c>
      <c r="I38" s="157">
        <f t="shared" si="2"/>
        <v>695104</v>
      </c>
      <c r="J38" s="254">
        <f t="shared" si="3"/>
        <v>0.29577444526286711</v>
      </c>
      <c r="K38" s="14"/>
    </row>
    <row r="39" spans="1:11" s="1" customFormat="1" ht="13.9" customHeight="1">
      <c r="A39" s="27"/>
      <c r="B39" s="40" t="s">
        <v>760</v>
      </c>
      <c r="C39" s="29"/>
      <c r="D39" s="29"/>
      <c r="E39" s="150"/>
      <c r="F39" s="140"/>
      <c r="G39" s="140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  <c r="K39" s="14"/>
    </row>
    <row r="40" spans="1:11" s="1" customFormat="1" ht="13.9" customHeight="1">
      <c r="A40" s="27"/>
      <c r="B40" s="40"/>
      <c r="C40" s="29"/>
      <c r="D40" s="29"/>
      <c r="E40" s="150"/>
      <c r="F40" s="140"/>
      <c r="G40" s="14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14"/>
    </row>
    <row r="41" spans="1:11" s="1" customFormat="1" ht="13.9" customHeight="1">
      <c r="A41" s="8" t="s">
        <v>761</v>
      </c>
      <c r="B41" s="8" t="s">
        <v>762</v>
      </c>
      <c r="C41" s="39"/>
      <c r="D41" s="39"/>
      <c r="E41" s="150">
        <f>ROUND(F41/0.55,0)</f>
        <v>3845</v>
      </c>
      <c r="F41" s="140">
        <v>2115</v>
      </c>
      <c r="G41" s="140">
        <f t="shared" si="0"/>
        <v>2115</v>
      </c>
      <c r="H41" s="163">
        <f t="shared" si="1"/>
        <v>310905</v>
      </c>
      <c r="I41" s="157">
        <f t="shared" si="2"/>
        <v>441485</v>
      </c>
      <c r="J41" s="254">
        <f t="shared" si="3"/>
        <v>0.29577448837446346</v>
      </c>
      <c r="K41" s="14"/>
    </row>
    <row r="42" spans="1:11" s="1" customFormat="1" ht="13.9" customHeight="1">
      <c r="A42" s="27"/>
      <c r="B42" s="40" t="s">
        <v>763</v>
      </c>
      <c r="C42" s="29"/>
      <c r="D42" s="29"/>
      <c r="E42" s="150"/>
      <c r="F42" s="140"/>
      <c r="G42" s="14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</row>
    <row r="43" spans="1:11" s="1" customFormat="1" ht="13.9" customHeight="1">
      <c r="A43" s="27"/>
      <c r="B43" s="40"/>
      <c r="C43" s="29"/>
      <c r="D43" s="29"/>
      <c r="E43" s="150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11" s="1" customFormat="1" ht="13.9" customHeight="1">
      <c r="A44" s="8" t="s">
        <v>764</v>
      </c>
      <c r="B44" s="8" t="s">
        <v>765</v>
      </c>
      <c r="C44" s="39"/>
      <c r="D44" s="39"/>
      <c r="E44" s="150">
        <f>ROUND(F44/0.55,0)</f>
        <v>3215</v>
      </c>
      <c r="F44" s="140">
        <v>1768.5</v>
      </c>
      <c r="G44" s="140">
        <f t="shared" si="0"/>
        <v>1768.5</v>
      </c>
      <c r="H44" s="163">
        <f t="shared" si="1"/>
        <v>259969.5</v>
      </c>
      <c r="I44" s="157">
        <f t="shared" si="2"/>
        <v>369157</v>
      </c>
      <c r="J44" s="254">
        <f t="shared" si="3"/>
        <v>0.29577523926134408</v>
      </c>
      <c r="K44" s="14"/>
    </row>
    <row r="45" spans="1:11" s="1" customFormat="1" ht="13.9" customHeight="1">
      <c r="A45" s="27"/>
      <c r="B45" s="40" t="s">
        <v>766</v>
      </c>
      <c r="C45" s="29"/>
      <c r="D45" s="29"/>
      <c r="E45" s="150"/>
      <c r="F45" s="140"/>
      <c r="G45" s="140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  <c r="K45" s="14"/>
    </row>
    <row r="46" spans="1:11" s="1" customFormat="1" ht="13.9" customHeight="1">
      <c r="A46" s="27"/>
      <c r="B46" s="40"/>
      <c r="C46" s="29"/>
      <c r="D46" s="29"/>
      <c r="E46" s="150"/>
      <c r="F46" s="140"/>
      <c r="G46" s="140"/>
      <c r="H46" s="163"/>
      <c r="I46" s="157"/>
      <c r="J46" s="254" t="str">
        <f t="shared" si="3"/>
        <v/>
      </c>
      <c r="K46" s="14"/>
    </row>
    <row r="47" spans="1:11" s="1" customFormat="1" ht="13.9" customHeight="1">
      <c r="A47" s="27"/>
      <c r="B47" s="40"/>
      <c r="C47" s="29"/>
      <c r="D47" s="29"/>
      <c r="E47" s="150"/>
      <c r="F47" s="140"/>
      <c r="G47" s="140"/>
      <c r="H47" s="163"/>
      <c r="I47" s="157"/>
      <c r="J47" s="254" t="str">
        <f t="shared" si="3"/>
        <v/>
      </c>
      <c r="K47" s="14"/>
    </row>
    <row r="48" spans="1:11" s="1" customFormat="1" ht="13.9" customHeight="1">
      <c r="A48" s="27"/>
      <c r="B48" s="40"/>
      <c r="C48" s="29"/>
      <c r="D48" s="29"/>
      <c r="E48" s="150"/>
      <c r="F48" s="140"/>
      <c r="G48" s="140"/>
      <c r="H48" s="163"/>
      <c r="I48" s="157"/>
      <c r="J48" s="254" t="str">
        <f t="shared" si="3"/>
        <v/>
      </c>
      <c r="K48" s="14"/>
    </row>
    <row r="49" spans="1:252" ht="13.9" customHeight="1">
      <c r="A49" s="8" t="s">
        <v>11</v>
      </c>
      <c r="B49" s="8" t="s">
        <v>12</v>
      </c>
      <c r="C49" s="13"/>
      <c r="D49" s="13"/>
      <c r="E49" s="135" t="s">
        <v>767</v>
      </c>
      <c r="F49" s="135" t="s">
        <v>14</v>
      </c>
      <c r="G49" s="135" t="s">
        <v>1042</v>
      </c>
      <c r="H49" s="163"/>
      <c r="I49" s="157"/>
      <c r="J49" s="254" t="str">
        <f t="shared" si="3"/>
        <v/>
      </c>
      <c r="K49" s="14"/>
    </row>
    <row r="50" spans="1:252" ht="13.9" customHeight="1">
      <c r="B50" s="9"/>
      <c r="C50" s="32"/>
      <c r="D50" s="32"/>
      <c r="E50" s="150"/>
      <c r="F50" s="152"/>
      <c r="G50" s="152"/>
      <c r="H50" s="163"/>
      <c r="I50" s="157"/>
      <c r="J50" s="254" t="str">
        <f t="shared" si="3"/>
        <v/>
      </c>
      <c r="K50" s="14"/>
    </row>
    <row r="51" spans="1:252" s="1" customFormat="1" ht="13.9" customHeight="1">
      <c r="A51" s="18" t="s">
        <v>768</v>
      </c>
      <c r="B51" s="18"/>
      <c r="C51" s="19"/>
      <c r="D51" s="19"/>
      <c r="E51" s="147"/>
      <c r="F51" s="174">
        <v>0</v>
      </c>
      <c r="G51" s="174"/>
      <c r="H51" s="163"/>
      <c r="I51" s="157"/>
      <c r="J51" s="254" t="str">
        <f t="shared" si="3"/>
        <v/>
      </c>
      <c r="K51" s="14"/>
    </row>
    <row r="52" spans="1:252" s="1" customFormat="1" ht="13.9" customHeight="1">
      <c r="A52" s="72"/>
      <c r="B52" s="72"/>
      <c r="C52" s="121"/>
      <c r="D52" s="121"/>
      <c r="E52" s="175"/>
      <c r="F52" s="140"/>
      <c r="G52" s="140"/>
      <c r="H52" s="163"/>
      <c r="I52" s="157"/>
      <c r="J52" s="254" t="str">
        <f t="shared" si="3"/>
        <v/>
      </c>
      <c r="K52" s="14"/>
    </row>
    <row r="53" spans="1:252" s="1" customFormat="1" ht="13.9" customHeight="1">
      <c r="A53" s="8" t="s">
        <v>769</v>
      </c>
      <c r="B53" s="8" t="s">
        <v>770</v>
      </c>
      <c r="C53" s="39"/>
      <c r="D53" s="39"/>
      <c r="E53" s="150">
        <v>528</v>
      </c>
      <c r="F53" s="140">
        <v>337.5</v>
      </c>
      <c r="G53" s="140">
        <f t="shared" ref="G53:G78" si="4">IF(F53-F53*0%=0,"",F53-F53*0%)</f>
        <v>337.5</v>
      </c>
      <c r="H53" s="163">
        <f t="shared" si="1"/>
        <v>49612.5</v>
      </c>
      <c r="I53" s="157">
        <f t="shared" si="2"/>
        <v>70450</v>
      </c>
      <c r="J53" s="254">
        <f t="shared" si="3"/>
        <v>0.29577714691270407</v>
      </c>
      <c r="K53" s="14"/>
    </row>
    <row r="54" spans="1:252" s="1" customFormat="1" ht="13.9" customHeight="1">
      <c r="A54" s="27"/>
      <c r="B54" s="40" t="s">
        <v>771</v>
      </c>
      <c r="C54" s="29"/>
      <c r="D54" s="29"/>
      <c r="E54" s="150"/>
      <c r="F54" s="140"/>
      <c r="G54" s="140" t="str">
        <f t="shared" si="4"/>
        <v/>
      </c>
      <c r="H54" s="163" t="str">
        <f t="shared" ref="H54:H116" si="5">IFERROR(G54*$H$17,"")</f>
        <v/>
      </c>
      <c r="I54" s="157" t="str">
        <f t="shared" si="2"/>
        <v/>
      </c>
      <c r="J54" s="254" t="str">
        <f t="shared" si="3"/>
        <v/>
      </c>
      <c r="K54" s="14"/>
    </row>
    <row r="55" spans="1:252" s="1" customFormat="1" ht="13.9" customHeight="1">
      <c r="A55" s="27"/>
      <c r="B55" s="40"/>
      <c r="C55" s="29"/>
      <c r="D55" s="29"/>
      <c r="E55" s="150"/>
      <c r="F55" s="140"/>
      <c r="G55" s="140" t="str">
        <f t="shared" si="4"/>
        <v/>
      </c>
      <c r="H55" s="163" t="str">
        <f t="shared" si="5"/>
        <v/>
      </c>
      <c r="I55" s="157" t="str">
        <f t="shared" si="2"/>
        <v/>
      </c>
      <c r="J55" s="254" t="str">
        <f t="shared" si="3"/>
        <v/>
      </c>
      <c r="K55" s="14"/>
    </row>
    <row r="56" spans="1:252" s="1" customFormat="1" ht="13.9" customHeight="1">
      <c r="A56" s="8" t="s">
        <v>772</v>
      </c>
      <c r="B56" s="8" t="s">
        <v>773</v>
      </c>
      <c r="C56" s="39"/>
      <c r="D56" s="39"/>
      <c r="E56" s="150">
        <f>ROUND(F56/0.54,0)</f>
        <v>1098</v>
      </c>
      <c r="F56" s="140">
        <v>592.875</v>
      </c>
      <c r="G56" s="140">
        <f t="shared" si="4"/>
        <v>592.875</v>
      </c>
      <c r="H56" s="163">
        <f t="shared" si="5"/>
        <v>87152.625</v>
      </c>
      <c r="I56" s="157">
        <f t="shared" si="2"/>
        <v>123757</v>
      </c>
      <c r="J56" s="254">
        <f t="shared" si="3"/>
        <v>0.29577619851806364</v>
      </c>
      <c r="K56" s="14"/>
    </row>
    <row r="57" spans="1:252" s="1" customFormat="1" ht="13.9" customHeight="1">
      <c r="A57" s="27"/>
      <c r="B57" s="40" t="s">
        <v>774</v>
      </c>
      <c r="C57" s="29"/>
      <c r="D57" s="29"/>
      <c r="E57" s="150"/>
      <c r="F57" s="140"/>
      <c r="G57" s="140" t="str">
        <f t="shared" si="4"/>
        <v/>
      </c>
      <c r="H57" s="163" t="str">
        <f t="shared" si="5"/>
        <v/>
      </c>
      <c r="I57" s="157" t="str">
        <f t="shared" si="2"/>
        <v/>
      </c>
      <c r="J57" s="254" t="str">
        <f t="shared" si="3"/>
        <v/>
      </c>
      <c r="K57" s="14"/>
    </row>
    <row r="58" spans="1:252" s="1" customFormat="1" ht="13.9" customHeight="1">
      <c r="A58" s="27"/>
      <c r="B58" s="40"/>
      <c r="C58" s="29"/>
      <c r="D58" s="29"/>
      <c r="E58" s="150"/>
      <c r="F58" s="140"/>
      <c r="G58" s="140" t="str">
        <f t="shared" si="4"/>
        <v/>
      </c>
      <c r="H58" s="163" t="str">
        <f t="shared" si="5"/>
        <v/>
      </c>
      <c r="I58" s="157" t="str">
        <f t="shared" si="2"/>
        <v/>
      </c>
      <c r="J58" s="254" t="str">
        <f t="shared" si="3"/>
        <v/>
      </c>
      <c r="K58" s="14"/>
    </row>
    <row r="59" spans="1:252" s="1" customFormat="1" ht="13.9" customHeight="1">
      <c r="A59" s="8" t="s">
        <v>775</v>
      </c>
      <c r="B59" s="8" t="s">
        <v>776</v>
      </c>
      <c r="C59" s="32"/>
      <c r="D59" s="3"/>
      <c r="E59" s="150">
        <f>ROUND(F59/0.54,0)</f>
        <v>619</v>
      </c>
      <c r="F59" s="140">
        <v>334.125</v>
      </c>
      <c r="G59" s="140">
        <f t="shared" si="4"/>
        <v>334.125</v>
      </c>
      <c r="H59" s="163">
        <f t="shared" si="5"/>
        <v>49116.375</v>
      </c>
      <c r="I59" s="157">
        <f t="shared" si="2"/>
        <v>69745</v>
      </c>
      <c r="J59" s="254">
        <f t="shared" si="3"/>
        <v>0.29577209835830526</v>
      </c>
      <c r="K59" s="32"/>
      <c r="L59" s="32"/>
      <c r="M59" s="32"/>
      <c r="N59" s="8"/>
      <c r="O59" s="40"/>
      <c r="P59" s="40"/>
      <c r="Q59" s="40"/>
      <c r="R59" s="40"/>
      <c r="S59" s="32"/>
      <c r="T59" s="32"/>
      <c r="U59" s="8"/>
      <c r="V59" s="40"/>
      <c r="W59" s="40"/>
      <c r="X59" s="40"/>
      <c r="Y59" s="40"/>
      <c r="Z59" s="32"/>
      <c r="AA59" s="32"/>
      <c r="AB59" s="32"/>
      <c r="AC59" s="8"/>
      <c r="AD59" s="40"/>
      <c r="AE59" s="40"/>
      <c r="AF59" s="40"/>
      <c r="AG59" s="40"/>
      <c r="AH59" s="32"/>
      <c r="AI59" s="32"/>
      <c r="AJ59" s="32"/>
      <c r="AK59" s="8"/>
      <c r="AL59" s="40"/>
      <c r="AM59" s="40"/>
      <c r="AN59" s="40"/>
      <c r="AO59" s="40"/>
      <c r="AP59" s="32"/>
      <c r="AQ59" s="32"/>
      <c r="AR59" s="32"/>
      <c r="AS59" s="8"/>
      <c r="AT59" s="40"/>
      <c r="AU59" s="40"/>
      <c r="AV59" s="40"/>
      <c r="AW59" s="40"/>
      <c r="AX59" s="32"/>
      <c r="AY59" s="32"/>
      <c r="AZ59" s="32"/>
      <c r="BA59" s="8"/>
      <c r="BB59" s="40"/>
      <c r="BC59" s="40"/>
      <c r="BD59" s="40"/>
      <c r="BE59" s="40"/>
      <c r="BF59" s="32"/>
      <c r="BG59" s="32"/>
      <c r="BH59" s="32"/>
      <c r="BI59" s="8"/>
      <c r="BJ59" s="40"/>
      <c r="BK59" s="40"/>
      <c r="BL59" s="40"/>
      <c r="BM59" s="40"/>
      <c r="BN59" s="32"/>
      <c r="BO59" s="32"/>
      <c r="BP59" s="32"/>
      <c r="BQ59" s="8"/>
      <c r="BR59" s="40"/>
      <c r="BS59" s="40"/>
      <c r="BT59" s="40"/>
      <c r="BU59" s="40"/>
      <c r="BV59" s="32"/>
      <c r="BW59" s="32"/>
      <c r="BX59" s="32"/>
      <c r="BY59" s="8"/>
      <c r="BZ59" s="40"/>
      <c r="CA59" s="40"/>
      <c r="CB59" s="40"/>
      <c r="CC59" s="40"/>
      <c r="CD59" s="32"/>
      <c r="CE59" s="32"/>
      <c r="CF59" s="32"/>
      <c r="CG59" s="8"/>
      <c r="CH59" s="40"/>
      <c r="CI59" s="40"/>
      <c r="CJ59" s="40"/>
      <c r="CK59" s="40"/>
      <c r="CL59" s="32"/>
      <c r="CM59" s="32"/>
      <c r="CN59" s="32"/>
      <c r="CO59" s="8"/>
      <c r="CP59" s="40"/>
      <c r="CQ59" s="40"/>
      <c r="CR59" s="40"/>
      <c r="CS59" s="40"/>
      <c r="CT59" s="32"/>
      <c r="CU59" s="32"/>
      <c r="CV59" s="32"/>
      <c r="CW59" s="8"/>
      <c r="CX59" s="40"/>
      <c r="CY59" s="40"/>
      <c r="CZ59" s="40"/>
      <c r="DA59" s="40"/>
      <c r="DB59" s="32"/>
      <c r="DC59" s="32"/>
      <c r="DD59" s="32"/>
      <c r="DE59" s="8"/>
      <c r="DF59" s="40"/>
      <c r="DG59" s="40"/>
      <c r="DH59" s="40"/>
      <c r="DI59" s="40"/>
      <c r="DJ59" s="32"/>
      <c r="DK59" s="32"/>
      <c r="DL59" s="32"/>
      <c r="DM59" s="8"/>
      <c r="DN59" s="40"/>
      <c r="DO59" s="40"/>
      <c r="DP59" s="40"/>
      <c r="DQ59" s="40"/>
      <c r="DR59" s="32"/>
      <c r="DS59" s="32"/>
      <c r="DT59" s="32"/>
      <c r="DU59" s="8"/>
      <c r="DV59" s="40"/>
      <c r="DW59" s="40"/>
      <c r="DX59" s="40"/>
      <c r="DY59" s="40"/>
      <c r="DZ59" s="32"/>
      <c r="EA59" s="32"/>
      <c r="EB59" s="32"/>
      <c r="EC59" s="8"/>
      <c r="ED59" s="40"/>
      <c r="EE59" s="40"/>
      <c r="EF59" s="40"/>
      <c r="EG59" s="40"/>
      <c r="EH59" s="32"/>
      <c r="EI59" s="32"/>
      <c r="EJ59" s="32"/>
      <c r="EK59" s="8"/>
      <c r="EL59" s="40"/>
      <c r="EM59" s="40"/>
      <c r="EN59" s="40"/>
      <c r="EO59" s="40"/>
      <c r="EP59" s="32"/>
      <c r="EQ59" s="32"/>
      <c r="ER59" s="32"/>
      <c r="ES59" s="8"/>
      <c r="ET59" s="40"/>
      <c r="EU59" s="40"/>
      <c r="EV59" s="40"/>
      <c r="EW59" s="40"/>
      <c r="EX59" s="32"/>
      <c r="EY59" s="32"/>
      <c r="EZ59" s="32"/>
      <c r="FA59" s="8"/>
      <c r="FB59" s="40"/>
      <c r="FC59" s="40"/>
      <c r="FD59" s="40"/>
      <c r="FE59" s="40"/>
      <c r="FF59" s="32"/>
      <c r="FG59" s="32"/>
      <c r="FH59" s="32"/>
      <c r="FI59" s="8"/>
      <c r="FJ59" s="40"/>
      <c r="FK59" s="40"/>
      <c r="FL59" s="40"/>
      <c r="FM59" s="40"/>
      <c r="FN59" s="32"/>
      <c r="FO59" s="32"/>
      <c r="FP59" s="32"/>
      <c r="FQ59" s="8"/>
      <c r="FR59" s="40"/>
      <c r="FS59" s="40"/>
      <c r="FT59" s="40"/>
      <c r="FU59" s="40"/>
      <c r="FV59" s="32"/>
      <c r="FW59" s="32"/>
      <c r="FX59" s="32"/>
      <c r="FY59" s="8"/>
      <c r="FZ59" s="40"/>
      <c r="GA59" s="40"/>
      <c r="GB59" s="40"/>
      <c r="GC59" s="40"/>
      <c r="GD59" s="32"/>
      <c r="GE59" s="32"/>
      <c r="GF59" s="32"/>
      <c r="GG59" s="8"/>
      <c r="GH59" s="40"/>
      <c r="GI59" s="40"/>
      <c r="GJ59" s="40"/>
      <c r="GK59" s="40"/>
      <c r="GL59" s="32"/>
      <c r="GM59" s="32"/>
      <c r="GN59" s="32"/>
      <c r="GO59" s="8"/>
      <c r="GP59" s="40"/>
      <c r="GQ59" s="40"/>
      <c r="GR59" s="40"/>
      <c r="GS59" s="40"/>
      <c r="GT59" s="32"/>
      <c r="GU59" s="32"/>
      <c r="GV59" s="32"/>
      <c r="GW59" s="8"/>
      <c r="GX59" s="40"/>
      <c r="GY59" s="40"/>
      <c r="GZ59" s="40"/>
      <c r="HA59" s="40"/>
      <c r="HB59" s="32"/>
      <c r="HC59" s="32"/>
      <c r="HD59" s="32"/>
      <c r="HE59" s="8"/>
      <c r="HF59" s="40"/>
      <c r="HG59" s="40"/>
      <c r="HH59" s="40"/>
      <c r="HI59" s="40"/>
      <c r="HJ59" s="32"/>
      <c r="HK59" s="32"/>
      <c r="HL59" s="32"/>
      <c r="HM59" s="8"/>
      <c r="HN59" s="40"/>
      <c r="HO59" s="40"/>
      <c r="HP59" s="40"/>
      <c r="HQ59" s="40"/>
      <c r="HR59" s="32"/>
      <c r="HS59" s="32"/>
      <c r="HT59" s="32"/>
      <c r="HU59" s="8"/>
      <c r="HV59" s="40"/>
      <c r="HW59" s="40"/>
      <c r="HX59" s="40"/>
      <c r="HY59" s="40"/>
      <c r="HZ59" s="32"/>
      <c r="IA59" s="32"/>
      <c r="IB59" s="32"/>
      <c r="IC59" s="8"/>
      <c r="ID59" s="40"/>
      <c r="IE59" s="40"/>
      <c r="IF59" s="40"/>
      <c r="IG59" s="40"/>
      <c r="IH59" s="32"/>
      <c r="II59" s="32"/>
      <c r="IJ59" s="32"/>
      <c r="IK59" s="8"/>
      <c r="IL59" s="40"/>
      <c r="IM59" s="40"/>
      <c r="IN59" s="40"/>
      <c r="IO59" s="40"/>
      <c r="IP59" s="32"/>
      <c r="IQ59" s="32"/>
      <c r="IR59" s="32"/>
    </row>
    <row r="60" spans="1:252" s="1" customFormat="1" ht="13.9" customHeight="1">
      <c r="A60" s="8"/>
      <c r="B60" s="40" t="s">
        <v>777</v>
      </c>
      <c r="C60" s="32"/>
      <c r="D60" s="3"/>
      <c r="E60" s="152"/>
      <c r="F60" s="140"/>
      <c r="G60" s="140" t="str">
        <f t="shared" si="4"/>
        <v/>
      </c>
      <c r="H60" s="163" t="str">
        <f t="shared" si="5"/>
        <v/>
      </c>
      <c r="I60" s="157" t="str">
        <f t="shared" si="2"/>
        <v/>
      </c>
      <c r="J60" s="254" t="str">
        <f t="shared" si="3"/>
        <v/>
      </c>
      <c r="K60" s="32"/>
      <c r="L60" s="32"/>
      <c r="M60" s="32"/>
      <c r="N60" s="8"/>
      <c r="O60" s="40"/>
      <c r="P60" s="40"/>
      <c r="Q60" s="40"/>
      <c r="R60" s="40"/>
      <c r="S60" s="32"/>
      <c r="T60" s="32"/>
      <c r="U60" s="8"/>
      <c r="V60" s="40"/>
      <c r="W60" s="40"/>
      <c r="X60" s="40"/>
      <c r="Y60" s="40"/>
      <c r="Z60" s="32"/>
      <c r="AA60" s="32"/>
      <c r="AB60" s="32"/>
      <c r="AC60" s="8"/>
      <c r="AD60" s="40"/>
      <c r="AE60" s="40"/>
      <c r="AF60" s="40"/>
      <c r="AG60" s="40"/>
      <c r="AH60" s="32"/>
      <c r="AI60" s="32"/>
      <c r="AJ60" s="32"/>
      <c r="AK60" s="8"/>
      <c r="AL60" s="40"/>
      <c r="AM60" s="40"/>
      <c r="AN60" s="40"/>
      <c r="AO60" s="40"/>
      <c r="AP60" s="32"/>
      <c r="AQ60" s="32"/>
      <c r="AR60" s="32"/>
      <c r="AS60" s="8"/>
      <c r="AT60" s="40"/>
      <c r="AU60" s="40"/>
      <c r="AV60" s="40"/>
      <c r="AW60" s="40"/>
      <c r="AX60" s="32"/>
      <c r="AY60" s="32"/>
      <c r="AZ60" s="32"/>
      <c r="BA60" s="8"/>
      <c r="BB60" s="40"/>
      <c r="BC60" s="40"/>
      <c r="BD60" s="40"/>
      <c r="BE60" s="40"/>
      <c r="BF60" s="32"/>
      <c r="BG60" s="32"/>
      <c r="BH60" s="32"/>
      <c r="BI60" s="8"/>
      <c r="BJ60" s="40"/>
      <c r="BK60" s="40"/>
      <c r="BL60" s="40"/>
      <c r="BM60" s="40"/>
      <c r="BN60" s="32"/>
      <c r="BO60" s="32"/>
      <c r="BP60" s="32"/>
      <c r="BQ60" s="8"/>
      <c r="BR60" s="40"/>
      <c r="BS60" s="40"/>
      <c r="BT60" s="40"/>
      <c r="BU60" s="40"/>
      <c r="BV60" s="32"/>
      <c r="BW60" s="32"/>
      <c r="BX60" s="32"/>
      <c r="BY60" s="8"/>
      <c r="BZ60" s="40"/>
      <c r="CA60" s="40"/>
      <c r="CB60" s="40"/>
      <c r="CC60" s="40"/>
      <c r="CD60" s="32"/>
      <c r="CE60" s="32"/>
      <c r="CF60" s="32"/>
      <c r="CG60" s="8"/>
      <c r="CH60" s="40"/>
      <c r="CI60" s="40"/>
      <c r="CJ60" s="40"/>
      <c r="CK60" s="40"/>
      <c r="CL60" s="32"/>
      <c r="CM60" s="32"/>
      <c r="CN60" s="32"/>
      <c r="CO60" s="8"/>
      <c r="CP60" s="40"/>
      <c r="CQ60" s="40"/>
      <c r="CR60" s="40"/>
      <c r="CS60" s="40"/>
      <c r="CT60" s="32"/>
      <c r="CU60" s="32"/>
      <c r="CV60" s="32"/>
      <c r="CW60" s="8"/>
      <c r="CX60" s="40"/>
      <c r="CY60" s="40"/>
      <c r="CZ60" s="40"/>
      <c r="DA60" s="40"/>
      <c r="DB60" s="32"/>
      <c r="DC60" s="32"/>
      <c r="DD60" s="32"/>
      <c r="DE60" s="8"/>
      <c r="DF60" s="40"/>
      <c r="DG60" s="40"/>
      <c r="DH60" s="40"/>
      <c r="DI60" s="40"/>
      <c r="DJ60" s="32"/>
      <c r="DK60" s="32"/>
      <c r="DL60" s="32"/>
      <c r="DM60" s="8"/>
      <c r="DN60" s="40"/>
      <c r="DO60" s="40"/>
      <c r="DP60" s="40"/>
      <c r="DQ60" s="40"/>
      <c r="DR60" s="32"/>
      <c r="DS60" s="32"/>
      <c r="DT60" s="32"/>
      <c r="DU60" s="8"/>
      <c r="DV60" s="40"/>
      <c r="DW60" s="40"/>
      <c r="DX60" s="40"/>
      <c r="DY60" s="40"/>
      <c r="DZ60" s="32"/>
      <c r="EA60" s="32"/>
      <c r="EB60" s="32"/>
      <c r="EC60" s="8"/>
      <c r="ED60" s="40"/>
      <c r="EE60" s="40"/>
      <c r="EF60" s="40"/>
      <c r="EG60" s="40"/>
      <c r="EH60" s="32"/>
      <c r="EI60" s="32"/>
      <c r="EJ60" s="32"/>
      <c r="EK60" s="8"/>
      <c r="EL60" s="40"/>
      <c r="EM60" s="40"/>
      <c r="EN60" s="40"/>
      <c r="EO60" s="40"/>
      <c r="EP60" s="32"/>
      <c r="EQ60" s="32"/>
      <c r="ER60" s="32"/>
      <c r="ES60" s="8"/>
      <c r="ET60" s="40"/>
      <c r="EU60" s="40"/>
      <c r="EV60" s="40"/>
      <c r="EW60" s="40"/>
      <c r="EX60" s="32"/>
      <c r="EY60" s="32"/>
      <c r="EZ60" s="32"/>
      <c r="FA60" s="8"/>
      <c r="FB60" s="40"/>
      <c r="FC60" s="40"/>
      <c r="FD60" s="40"/>
      <c r="FE60" s="40"/>
      <c r="FF60" s="32"/>
      <c r="FG60" s="32"/>
      <c r="FH60" s="32"/>
      <c r="FI60" s="8"/>
      <c r="FJ60" s="40"/>
      <c r="FK60" s="40"/>
      <c r="FL60" s="40"/>
      <c r="FM60" s="40"/>
      <c r="FN60" s="32"/>
      <c r="FO60" s="32"/>
      <c r="FP60" s="32"/>
      <c r="FQ60" s="8"/>
      <c r="FR60" s="40"/>
      <c r="FS60" s="40"/>
      <c r="FT60" s="40"/>
      <c r="FU60" s="40"/>
      <c r="FV60" s="32"/>
      <c r="FW60" s="32"/>
      <c r="FX60" s="32"/>
      <c r="FY60" s="8"/>
      <c r="FZ60" s="40"/>
      <c r="GA60" s="40"/>
      <c r="GB60" s="40"/>
      <c r="GC60" s="40"/>
      <c r="GD60" s="32"/>
      <c r="GE60" s="32"/>
      <c r="GF60" s="32"/>
      <c r="GG60" s="8"/>
      <c r="GH60" s="40"/>
      <c r="GI60" s="40"/>
      <c r="GJ60" s="40"/>
      <c r="GK60" s="40"/>
      <c r="GL60" s="32"/>
      <c r="GM60" s="32"/>
      <c r="GN60" s="32"/>
      <c r="GO60" s="8"/>
      <c r="GP60" s="40"/>
      <c r="GQ60" s="40"/>
      <c r="GR60" s="40"/>
      <c r="GS60" s="40"/>
      <c r="GT60" s="32"/>
      <c r="GU60" s="32"/>
      <c r="GV60" s="32"/>
      <c r="GW60" s="8"/>
      <c r="GX60" s="40"/>
      <c r="GY60" s="40"/>
      <c r="GZ60" s="40"/>
      <c r="HA60" s="40"/>
      <c r="HB60" s="32"/>
      <c r="HC60" s="32"/>
      <c r="HD60" s="32"/>
      <c r="HE60" s="8"/>
      <c r="HF60" s="40"/>
      <c r="HG60" s="40"/>
      <c r="HH60" s="40"/>
      <c r="HI60" s="40"/>
      <c r="HJ60" s="32"/>
      <c r="HK60" s="32"/>
      <c r="HL60" s="32"/>
      <c r="HM60" s="8"/>
      <c r="HN60" s="40"/>
      <c r="HO60" s="40"/>
      <c r="HP60" s="40"/>
      <c r="HQ60" s="40"/>
      <c r="HR60" s="32"/>
      <c r="HS60" s="32"/>
      <c r="HT60" s="32"/>
      <c r="HU60" s="8"/>
      <c r="HV60" s="40"/>
      <c r="HW60" s="40"/>
      <c r="HX60" s="40"/>
      <c r="HY60" s="40"/>
      <c r="HZ60" s="32"/>
      <c r="IA60" s="32"/>
      <c r="IB60" s="32"/>
      <c r="IC60" s="8"/>
      <c r="ID60" s="40"/>
      <c r="IE60" s="40"/>
      <c r="IF60" s="40"/>
      <c r="IG60" s="40"/>
      <c r="IH60" s="32"/>
      <c r="II60" s="32"/>
      <c r="IJ60" s="32"/>
      <c r="IK60" s="8"/>
      <c r="IL60" s="40"/>
      <c r="IM60" s="40"/>
      <c r="IN60" s="40"/>
      <c r="IO60" s="40"/>
      <c r="IP60" s="32"/>
      <c r="IQ60" s="32"/>
      <c r="IR60" s="32"/>
    </row>
    <row r="61" spans="1:252" s="1" customFormat="1" ht="13.9" customHeight="1">
      <c r="A61" s="8"/>
      <c r="B61" s="40" t="s">
        <v>778</v>
      </c>
      <c r="C61" s="32"/>
      <c r="D61" s="3"/>
      <c r="E61" s="152"/>
      <c r="F61" s="140"/>
      <c r="G61" s="140" t="str">
        <f t="shared" si="4"/>
        <v/>
      </c>
      <c r="H61" s="163" t="str">
        <f t="shared" si="5"/>
        <v/>
      </c>
      <c r="I61" s="157" t="str">
        <f t="shared" si="2"/>
        <v/>
      </c>
      <c r="J61" s="254" t="str">
        <f t="shared" si="3"/>
        <v/>
      </c>
      <c r="K61" s="32"/>
      <c r="L61" s="32"/>
      <c r="M61" s="32"/>
      <c r="N61" s="8"/>
      <c r="O61" s="40"/>
      <c r="P61" s="40"/>
      <c r="Q61" s="40"/>
      <c r="R61" s="40"/>
      <c r="S61" s="32"/>
      <c r="T61" s="32"/>
      <c r="U61" s="8"/>
      <c r="V61" s="40"/>
      <c r="W61" s="40"/>
      <c r="X61" s="40"/>
      <c r="Y61" s="40"/>
      <c r="Z61" s="32"/>
      <c r="AA61" s="32"/>
      <c r="AB61" s="32"/>
      <c r="AC61" s="8"/>
      <c r="AD61" s="40"/>
      <c r="AE61" s="40"/>
      <c r="AF61" s="40"/>
      <c r="AG61" s="40"/>
      <c r="AH61" s="32"/>
      <c r="AI61" s="32"/>
      <c r="AJ61" s="32"/>
      <c r="AK61" s="8"/>
      <c r="AL61" s="40"/>
      <c r="AM61" s="40"/>
      <c r="AN61" s="40"/>
      <c r="AO61" s="40"/>
      <c r="AP61" s="32"/>
      <c r="AQ61" s="32"/>
      <c r="AR61" s="32"/>
      <c r="AS61" s="8"/>
      <c r="AT61" s="40"/>
      <c r="AU61" s="40"/>
      <c r="AV61" s="40"/>
      <c r="AW61" s="40"/>
      <c r="AX61" s="32"/>
      <c r="AY61" s="32"/>
      <c r="AZ61" s="32"/>
      <c r="BA61" s="8"/>
      <c r="BB61" s="40"/>
      <c r="BC61" s="40"/>
      <c r="BD61" s="40"/>
      <c r="BE61" s="40"/>
      <c r="BF61" s="32"/>
      <c r="BG61" s="32"/>
      <c r="BH61" s="32"/>
      <c r="BI61" s="8"/>
      <c r="BJ61" s="40"/>
      <c r="BK61" s="40"/>
      <c r="BL61" s="40"/>
      <c r="BM61" s="40"/>
      <c r="BN61" s="32"/>
      <c r="BO61" s="32"/>
      <c r="BP61" s="32"/>
      <c r="BQ61" s="8"/>
      <c r="BR61" s="40"/>
      <c r="BS61" s="40"/>
      <c r="BT61" s="40"/>
      <c r="BU61" s="40"/>
      <c r="BV61" s="32"/>
      <c r="BW61" s="32"/>
      <c r="BX61" s="32"/>
      <c r="BY61" s="8"/>
      <c r="BZ61" s="40"/>
      <c r="CA61" s="40"/>
      <c r="CB61" s="40"/>
      <c r="CC61" s="40"/>
      <c r="CD61" s="32"/>
      <c r="CE61" s="32"/>
      <c r="CF61" s="32"/>
      <c r="CG61" s="8"/>
      <c r="CH61" s="40"/>
      <c r="CI61" s="40"/>
      <c r="CJ61" s="40"/>
      <c r="CK61" s="40"/>
      <c r="CL61" s="32"/>
      <c r="CM61" s="32"/>
      <c r="CN61" s="32"/>
      <c r="CO61" s="8"/>
      <c r="CP61" s="40"/>
      <c r="CQ61" s="40"/>
      <c r="CR61" s="40"/>
      <c r="CS61" s="40"/>
      <c r="CT61" s="32"/>
      <c r="CU61" s="32"/>
      <c r="CV61" s="32"/>
      <c r="CW61" s="8"/>
      <c r="CX61" s="40"/>
      <c r="CY61" s="40"/>
      <c r="CZ61" s="40"/>
      <c r="DA61" s="40"/>
      <c r="DB61" s="32"/>
      <c r="DC61" s="32"/>
      <c r="DD61" s="32"/>
      <c r="DE61" s="8"/>
      <c r="DF61" s="40"/>
      <c r="DG61" s="40"/>
      <c r="DH61" s="40"/>
      <c r="DI61" s="40"/>
      <c r="DJ61" s="32"/>
      <c r="DK61" s="32"/>
      <c r="DL61" s="32"/>
      <c r="DM61" s="8"/>
      <c r="DN61" s="40"/>
      <c r="DO61" s="40"/>
      <c r="DP61" s="40"/>
      <c r="DQ61" s="40"/>
      <c r="DR61" s="32"/>
      <c r="DS61" s="32"/>
      <c r="DT61" s="32"/>
      <c r="DU61" s="8"/>
      <c r="DV61" s="40"/>
      <c r="DW61" s="40"/>
      <c r="DX61" s="40"/>
      <c r="DY61" s="40"/>
      <c r="DZ61" s="32"/>
      <c r="EA61" s="32"/>
      <c r="EB61" s="32"/>
      <c r="EC61" s="8"/>
      <c r="ED61" s="40"/>
      <c r="EE61" s="40"/>
      <c r="EF61" s="40"/>
      <c r="EG61" s="40"/>
      <c r="EH61" s="32"/>
      <c r="EI61" s="32"/>
      <c r="EJ61" s="32"/>
      <c r="EK61" s="8"/>
      <c r="EL61" s="40"/>
      <c r="EM61" s="40"/>
      <c r="EN61" s="40"/>
      <c r="EO61" s="40"/>
      <c r="EP61" s="32"/>
      <c r="EQ61" s="32"/>
      <c r="ER61" s="32"/>
      <c r="ES61" s="8"/>
      <c r="ET61" s="40"/>
      <c r="EU61" s="40"/>
      <c r="EV61" s="40"/>
      <c r="EW61" s="40"/>
      <c r="EX61" s="32"/>
      <c r="EY61" s="32"/>
      <c r="EZ61" s="32"/>
      <c r="FA61" s="8"/>
      <c r="FB61" s="40"/>
      <c r="FC61" s="40"/>
      <c r="FD61" s="40"/>
      <c r="FE61" s="40"/>
      <c r="FF61" s="32"/>
      <c r="FG61" s="32"/>
      <c r="FH61" s="32"/>
      <c r="FI61" s="8"/>
      <c r="FJ61" s="40"/>
      <c r="FK61" s="40"/>
      <c r="FL61" s="40"/>
      <c r="FM61" s="40"/>
      <c r="FN61" s="32"/>
      <c r="FO61" s="32"/>
      <c r="FP61" s="32"/>
      <c r="FQ61" s="8"/>
      <c r="FR61" s="40"/>
      <c r="FS61" s="40"/>
      <c r="FT61" s="40"/>
      <c r="FU61" s="40"/>
      <c r="FV61" s="32"/>
      <c r="FW61" s="32"/>
      <c r="FX61" s="32"/>
      <c r="FY61" s="8"/>
      <c r="FZ61" s="40"/>
      <c r="GA61" s="40"/>
      <c r="GB61" s="40"/>
      <c r="GC61" s="40"/>
      <c r="GD61" s="32"/>
      <c r="GE61" s="32"/>
      <c r="GF61" s="32"/>
      <c r="GG61" s="8"/>
      <c r="GH61" s="40"/>
      <c r="GI61" s="40"/>
      <c r="GJ61" s="40"/>
      <c r="GK61" s="40"/>
      <c r="GL61" s="32"/>
      <c r="GM61" s="32"/>
      <c r="GN61" s="32"/>
      <c r="GO61" s="8"/>
      <c r="GP61" s="40"/>
      <c r="GQ61" s="40"/>
      <c r="GR61" s="40"/>
      <c r="GS61" s="40"/>
      <c r="GT61" s="32"/>
      <c r="GU61" s="32"/>
      <c r="GV61" s="32"/>
      <c r="GW61" s="8"/>
      <c r="GX61" s="40"/>
      <c r="GY61" s="40"/>
      <c r="GZ61" s="40"/>
      <c r="HA61" s="40"/>
      <c r="HB61" s="32"/>
      <c r="HC61" s="32"/>
      <c r="HD61" s="32"/>
      <c r="HE61" s="8"/>
      <c r="HF61" s="40"/>
      <c r="HG61" s="40"/>
      <c r="HH61" s="40"/>
      <c r="HI61" s="40"/>
      <c r="HJ61" s="32"/>
      <c r="HK61" s="32"/>
      <c r="HL61" s="32"/>
      <c r="HM61" s="8"/>
      <c r="HN61" s="40"/>
      <c r="HO61" s="40"/>
      <c r="HP61" s="40"/>
      <c r="HQ61" s="40"/>
      <c r="HR61" s="32"/>
      <c r="HS61" s="32"/>
      <c r="HT61" s="32"/>
      <c r="HU61" s="8"/>
      <c r="HV61" s="40"/>
      <c r="HW61" s="40"/>
      <c r="HX61" s="40"/>
      <c r="HY61" s="40"/>
      <c r="HZ61" s="32"/>
      <c r="IA61" s="32"/>
      <c r="IB61" s="32"/>
      <c r="IC61" s="8"/>
      <c r="ID61" s="40"/>
      <c r="IE61" s="40"/>
      <c r="IF61" s="40"/>
      <c r="IG61" s="40"/>
      <c r="IH61" s="32"/>
      <c r="II61" s="32"/>
      <c r="IJ61" s="32"/>
      <c r="IK61" s="8"/>
      <c r="IL61" s="40"/>
      <c r="IM61" s="40"/>
      <c r="IN61" s="40"/>
      <c r="IO61" s="40"/>
      <c r="IP61" s="32"/>
      <c r="IQ61" s="32"/>
      <c r="IR61" s="32"/>
    </row>
    <row r="62" spans="1:252" s="1" customFormat="1" ht="13.9" customHeight="1">
      <c r="A62" s="8"/>
      <c r="B62" s="88"/>
      <c r="C62" s="32"/>
      <c r="D62" s="3"/>
      <c r="E62" s="152"/>
      <c r="F62" s="140"/>
      <c r="G62" s="140" t="str">
        <f t="shared" si="4"/>
        <v/>
      </c>
      <c r="H62" s="163" t="str">
        <f t="shared" si="5"/>
        <v/>
      </c>
      <c r="I62" s="157" t="str">
        <f t="shared" si="2"/>
        <v/>
      </c>
      <c r="J62" s="254" t="str">
        <f t="shared" si="3"/>
        <v/>
      </c>
      <c r="K62" s="32"/>
      <c r="L62" s="32"/>
      <c r="M62" s="32"/>
      <c r="N62" s="8"/>
      <c r="O62" s="40"/>
      <c r="P62" s="40"/>
      <c r="Q62" s="40"/>
      <c r="R62" s="40"/>
      <c r="S62" s="32"/>
      <c r="T62" s="32"/>
      <c r="U62" s="8"/>
      <c r="V62" s="40"/>
      <c r="W62" s="40"/>
      <c r="X62" s="40"/>
      <c r="Y62" s="40"/>
      <c r="Z62" s="32"/>
      <c r="AA62" s="32"/>
      <c r="AB62" s="32"/>
      <c r="AC62" s="8"/>
      <c r="AD62" s="40"/>
      <c r="AE62" s="40"/>
      <c r="AF62" s="40"/>
      <c r="AG62" s="40"/>
      <c r="AH62" s="32"/>
      <c r="AI62" s="32"/>
      <c r="AJ62" s="32"/>
      <c r="AK62" s="8"/>
      <c r="AL62" s="40"/>
      <c r="AM62" s="40"/>
      <c r="AN62" s="40"/>
      <c r="AO62" s="40"/>
      <c r="AP62" s="32"/>
      <c r="AQ62" s="32"/>
      <c r="AR62" s="32"/>
      <c r="AS62" s="8"/>
      <c r="AT62" s="40"/>
      <c r="AU62" s="40"/>
      <c r="AV62" s="40"/>
      <c r="AW62" s="40"/>
      <c r="AX62" s="32"/>
      <c r="AY62" s="32"/>
      <c r="AZ62" s="32"/>
      <c r="BA62" s="8"/>
      <c r="BB62" s="40"/>
      <c r="BC62" s="40"/>
      <c r="BD62" s="40"/>
      <c r="BE62" s="40"/>
      <c r="BF62" s="32"/>
      <c r="BG62" s="32"/>
      <c r="BH62" s="32"/>
      <c r="BI62" s="8"/>
      <c r="BJ62" s="40"/>
      <c r="BK62" s="40"/>
      <c r="BL62" s="40"/>
      <c r="BM62" s="40"/>
      <c r="BN62" s="32"/>
      <c r="BO62" s="32"/>
      <c r="BP62" s="32"/>
      <c r="BQ62" s="8"/>
      <c r="BR62" s="40"/>
      <c r="BS62" s="40"/>
      <c r="BT62" s="40"/>
      <c r="BU62" s="40"/>
      <c r="BV62" s="32"/>
      <c r="BW62" s="32"/>
      <c r="BX62" s="32"/>
      <c r="BY62" s="8"/>
      <c r="BZ62" s="40"/>
      <c r="CA62" s="40"/>
      <c r="CB62" s="40"/>
      <c r="CC62" s="40"/>
      <c r="CD62" s="32"/>
      <c r="CE62" s="32"/>
      <c r="CF62" s="32"/>
      <c r="CG62" s="8"/>
      <c r="CH62" s="40"/>
      <c r="CI62" s="40"/>
      <c r="CJ62" s="40"/>
      <c r="CK62" s="40"/>
      <c r="CL62" s="32"/>
      <c r="CM62" s="32"/>
      <c r="CN62" s="32"/>
      <c r="CO62" s="8"/>
      <c r="CP62" s="40"/>
      <c r="CQ62" s="40"/>
      <c r="CR62" s="40"/>
      <c r="CS62" s="40"/>
      <c r="CT62" s="32"/>
      <c r="CU62" s="32"/>
      <c r="CV62" s="32"/>
      <c r="CW62" s="8"/>
      <c r="CX62" s="40"/>
      <c r="CY62" s="40"/>
      <c r="CZ62" s="40"/>
      <c r="DA62" s="40"/>
      <c r="DB62" s="32"/>
      <c r="DC62" s="32"/>
      <c r="DD62" s="32"/>
      <c r="DE62" s="8"/>
      <c r="DF62" s="40"/>
      <c r="DG62" s="40"/>
      <c r="DH62" s="40"/>
      <c r="DI62" s="40"/>
      <c r="DJ62" s="32"/>
      <c r="DK62" s="32"/>
      <c r="DL62" s="32"/>
      <c r="DM62" s="8"/>
      <c r="DN62" s="40"/>
      <c r="DO62" s="40"/>
      <c r="DP62" s="40"/>
      <c r="DQ62" s="40"/>
      <c r="DR62" s="32"/>
      <c r="DS62" s="32"/>
      <c r="DT62" s="32"/>
      <c r="DU62" s="8"/>
      <c r="DV62" s="40"/>
      <c r="DW62" s="40"/>
      <c r="DX62" s="40"/>
      <c r="DY62" s="40"/>
      <c r="DZ62" s="32"/>
      <c r="EA62" s="32"/>
      <c r="EB62" s="32"/>
      <c r="EC62" s="8"/>
      <c r="ED62" s="40"/>
      <c r="EE62" s="40"/>
      <c r="EF62" s="40"/>
      <c r="EG62" s="40"/>
      <c r="EH62" s="32"/>
      <c r="EI62" s="32"/>
      <c r="EJ62" s="32"/>
      <c r="EK62" s="8"/>
      <c r="EL62" s="40"/>
      <c r="EM62" s="40"/>
      <c r="EN62" s="40"/>
      <c r="EO62" s="40"/>
      <c r="EP62" s="32"/>
      <c r="EQ62" s="32"/>
      <c r="ER62" s="32"/>
      <c r="ES62" s="8"/>
      <c r="ET62" s="40"/>
      <c r="EU62" s="40"/>
      <c r="EV62" s="40"/>
      <c r="EW62" s="40"/>
      <c r="EX62" s="32"/>
      <c r="EY62" s="32"/>
      <c r="EZ62" s="32"/>
      <c r="FA62" s="8"/>
      <c r="FB62" s="40"/>
      <c r="FC62" s="40"/>
      <c r="FD62" s="40"/>
      <c r="FE62" s="40"/>
      <c r="FF62" s="32"/>
      <c r="FG62" s="32"/>
      <c r="FH62" s="32"/>
      <c r="FI62" s="8"/>
      <c r="FJ62" s="40"/>
      <c r="FK62" s="40"/>
      <c r="FL62" s="40"/>
      <c r="FM62" s="40"/>
      <c r="FN62" s="32"/>
      <c r="FO62" s="32"/>
      <c r="FP62" s="32"/>
      <c r="FQ62" s="8"/>
      <c r="FR62" s="40"/>
      <c r="FS62" s="40"/>
      <c r="FT62" s="40"/>
      <c r="FU62" s="40"/>
      <c r="FV62" s="32"/>
      <c r="FW62" s="32"/>
      <c r="FX62" s="32"/>
      <c r="FY62" s="8"/>
      <c r="FZ62" s="40"/>
      <c r="GA62" s="40"/>
      <c r="GB62" s="40"/>
      <c r="GC62" s="40"/>
      <c r="GD62" s="32"/>
      <c r="GE62" s="32"/>
      <c r="GF62" s="32"/>
      <c r="GG62" s="8"/>
      <c r="GH62" s="40"/>
      <c r="GI62" s="40"/>
      <c r="GJ62" s="40"/>
      <c r="GK62" s="40"/>
      <c r="GL62" s="32"/>
      <c r="GM62" s="32"/>
      <c r="GN62" s="32"/>
      <c r="GO62" s="8"/>
      <c r="GP62" s="40"/>
      <c r="GQ62" s="40"/>
      <c r="GR62" s="40"/>
      <c r="GS62" s="40"/>
      <c r="GT62" s="32"/>
      <c r="GU62" s="32"/>
      <c r="GV62" s="32"/>
      <c r="GW62" s="8"/>
      <c r="GX62" s="40"/>
      <c r="GY62" s="40"/>
      <c r="GZ62" s="40"/>
      <c r="HA62" s="40"/>
      <c r="HB62" s="32"/>
      <c r="HC62" s="32"/>
      <c r="HD62" s="32"/>
      <c r="HE62" s="8"/>
      <c r="HF62" s="40"/>
      <c r="HG62" s="40"/>
      <c r="HH62" s="40"/>
      <c r="HI62" s="40"/>
      <c r="HJ62" s="32"/>
      <c r="HK62" s="32"/>
      <c r="HL62" s="32"/>
      <c r="HM62" s="8"/>
      <c r="HN62" s="40"/>
      <c r="HO62" s="40"/>
      <c r="HP62" s="40"/>
      <c r="HQ62" s="40"/>
      <c r="HR62" s="32"/>
      <c r="HS62" s="32"/>
      <c r="HT62" s="32"/>
      <c r="HU62" s="8"/>
      <c r="HV62" s="40"/>
      <c r="HW62" s="40"/>
      <c r="HX62" s="40"/>
      <c r="HY62" s="40"/>
      <c r="HZ62" s="32"/>
      <c r="IA62" s="32"/>
      <c r="IB62" s="32"/>
      <c r="IC62" s="8"/>
      <c r="ID62" s="40"/>
      <c r="IE62" s="40"/>
      <c r="IF62" s="40"/>
      <c r="IG62" s="40"/>
      <c r="IH62" s="32"/>
      <c r="II62" s="32"/>
      <c r="IJ62" s="32"/>
      <c r="IK62" s="8"/>
      <c r="IL62" s="40"/>
      <c r="IM62" s="40"/>
      <c r="IN62" s="40"/>
      <c r="IO62" s="40"/>
      <c r="IP62" s="32"/>
      <c r="IQ62" s="32"/>
      <c r="IR62" s="32"/>
    </row>
    <row r="63" spans="1:252" s="1" customFormat="1" ht="13.9" customHeight="1">
      <c r="A63" s="8" t="s">
        <v>779</v>
      </c>
      <c r="B63" s="8" t="s">
        <v>780</v>
      </c>
      <c r="C63" s="32"/>
      <c r="D63" s="3"/>
      <c r="E63" s="150">
        <f>ROUND(F63/0.54,0)</f>
        <v>619</v>
      </c>
      <c r="F63" s="140">
        <v>334.125</v>
      </c>
      <c r="G63" s="140">
        <f t="shared" si="4"/>
        <v>334.125</v>
      </c>
      <c r="H63" s="163">
        <f t="shared" si="5"/>
        <v>49116.375</v>
      </c>
      <c r="I63" s="157">
        <f t="shared" si="2"/>
        <v>69745</v>
      </c>
      <c r="J63" s="254">
        <f t="shared" si="3"/>
        <v>0.29577209835830526</v>
      </c>
      <c r="K63" s="32"/>
      <c r="L63" s="32"/>
      <c r="M63" s="32"/>
      <c r="N63" s="8"/>
      <c r="O63" s="40"/>
      <c r="P63" s="40"/>
      <c r="Q63" s="40"/>
      <c r="R63" s="40"/>
      <c r="S63" s="32"/>
      <c r="T63" s="32"/>
      <c r="U63" s="8"/>
      <c r="V63" s="40"/>
      <c r="W63" s="40"/>
      <c r="X63" s="40"/>
      <c r="Y63" s="40"/>
      <c r="Z63" s="32"/>
      <c r="AA63" s="32"/>
      <c r="AB63" s="32"/>
      <c r="AC63" s="8"/>
      <c r="AD63" s="40"/>
      <c r="AE63" s="40"/>
      <c r="AF63" s="40"/>
      <c r="AG63" s="40"/>
      <c r="AH63" s="32"/>
      <c r="AI63" s="32"/>
      <c r="AJ63" s="32"/>
      <c r="AK63" s="8"/>
      <c r="AL63" s="40"/>
      <c r="AM63" s="40"/>
      <c r="AN63" s="40"/>
      <c r="AO63" s="40"/>
      <c r="AP63" s="32"/>
      <c r="AQ63" s="32"/>
      <c r="AR63" s="32"/>
      <c r="AS63" s="8"/>
      <c r="AT63" s="40"/>
      <c r="AU63" s="40"/>
      <c r="AV63" s="40"/>
      <c r="AW63" s="40"/>
      <c r="AX63" s="32"/>
      <c r="AY63" s="32"/>
      <c r="AZ63" s="32"/>
      <c r="BA63" s="8"/>
      <c r="BB63" s="40"/>
      <c r="BC63" s="40"/>
      <c r="BD63" s="40"/>
      <c r="BE63" s="40"/>
      <c r="BF63" s="32"/>
      <c r="BG63" s="32"/>
      <c r="BH63" s="32"/>
      <c r="BI63" s="8"/>
      <c r="BJ63" s="40"/>
      <c r="BK63" s="40"/>
      <c r="BL63" s="40"/>
      <c r="BM63" s="40"/>
      <c r="BN63" s="32"/>
      <c r="BO63" s="32"/>
      <c r="BP63" s="32"/>
      <c r="BQ63" s="8"/>
      <c r="BR63" s="40"/>
      <c r="BS63" s="40"/>
      <c r="BT63" s="40"/>
      <c r="BU63" s="40"/>
      <c r="BV63" s="32"/>
      <c r="BW63" s="32"/>
      <c r="BX63" s="32"/>
      <c r="BY63" s="8"/>
      <c r="BZ63" s="40"/>
      <c r="CA63" s="40"/>
      <c r="CB63" s="40"/>
      <c r="CC63" s="40"/>
      <c r="CD63" s="32"/>
      <c r="CE63" s="32"/>
      <c r="CF63" s="32"/>
      <c r="CG63" s="8"/>
      <c r="CH63" s="40"/>
      <c r="CI63" s="40"/>
      <c r="CJ63" s="40"/>
      <c r="CK63" s="40"/>
      <c r="CL63" s="32"/>
      <c r="CM63" s="32"/>
      <c r="CN63" s="32"/>
      <c r="CO63" s="8"/>
      <c r="CP63" s="40"/>
      <c r="CQ63" s="40"/>
      <c r="CR63" s="40"/>
      <c r="CS63" s="40"/>
      <c r="CT63" s="32"/>
      <c r="CU63" s="32"/>
      <c r="CV63" s="32"/>
      <c r="CW63" s="8"/>
      <c r="CX63" s="40"/>
      <c r="CY63" s="40"/>
      <c r="CZ63" s="40"/>
      <c r="DA63" s="40"/>
      <c r="DB63" s="32"/>
      <c r="DC63" s="32"/>
      <c r="DD63" s="32"/>
      <c r="DE63" s="8"/>
      <c r="DF63" s="40"/>
      <c r="DG63" s="40"/>
      <c r="DH63" s="40"/>
      <c r="DI63" s="40"/>
      <c r="DJ63" s="32"/>
      <c r="DK63" s="32"/>
      <c r="DL63" s="32"/>
      <c r="DM63" s="8"/>
      <c r="DN63" s="40"/>
      <c r="DO63" s="40"/>
      <c r="DP63" s="40"/>
      <c r="DQ63" s="40"/>
      <c r="DR63" s="32"/>
      <c r="DS63" s="32"/>
      <c r="DT63" s="32"/>
      <c r="DU63" s="8"/>
      <c r="DV63" s="40"/>
      <c r="DW63" s="40"/>
      <c r="DX63" s="40"/>
      <c r="DY63" s="40"/>
      <c r="DZ63" s="32"/>
      <c r="EA63" s="32"/>
      <c r="EB63" s="32"/>
      <c r="EC63" s="8"/>
      <c r="ED63" s="40"/>
      <c r="EE63" s="40"/>
      <c r="EF63" s="40"/>
      <c r="EG63" s="40"/>
      <c r="EH63" s="32"/>
      <c r="EI63" s="32"/>
      <c r="EJ63" s="32"/>
      <c r="EK63" s="8"/>
      <c r="EL63" s="40"/>
      <c r="EM63" s="40"/>
      <c r="EN63" s="40"/>
      <c r="EO63" s="40"/>
      <c r="EP63" s="32"/>
      <c r="EQ63" s="32"/>
      <c r="ER63" s="32"/>
      <c r="ES63" s="8"/>
      <c r="ET63" s="40"/>
      <c r="EU63" s="40"/>
      <c r="EV63" s="40"/>
      <c r="EW63" s="40"/>
      <c r="EX63" s="32"/>
      <c r="EY63" s="32"/>
      <c r="EZ63" s="32"/>
      <c r="FA63" s="8"/>
      <c r="FB63" s="40"/>
      <c r="FC63" s="40"/>
      <c r="FD63" s="40"/>
      <c r="FE63" s="40"/>
      <c r="FF63" s="32"/>
      <c r="FG63" s="32"/>
      <c r="FH63" s="32"/>
      <c r="FI63" s="8"/>
      <c r="FJ63" s="40"/>
      <c r="FK63" s="40"/>
      <c r="FL63" s="40"/>
      <c r="FM63" s="40"/>
      <c r="FN63" s="32"/>
      <c r="FO63" s="32"/>
      <c r="FP63" s="32"/>
      <c r="FQ63" s="8"/>
      <c r="FR63" s="40"/>
      <c r="FS63" s="40"/>
      <c r="FT63" s="40"/>
      <c r="FU63" s="40"/>
      <c r="FV63" s="32"/>
      <c r="FW63" s="32"/>
      <c r="FX63" s="32"/>
      <c r="FY63" s="8"/>
      <c r="FZ63" s="40"/>
      <c r="GA63" s="40"/>
      <c r="GB63" s="40"/>
      <c r="GC63" s="40"/>
      <c r="GD63" s="32"/>
      <c r="GE63" s="32"/>
      <c r="GF63" s="32"/>
      <c r="GG63" s="8"/>
      <c r="GH63" s="40"/>
      <c r="GI63" s="40"/>
      <c r="GJ63" s="40"/>
      <c r="GK63" s="40"/>
      <c r="GL63" s="32"/>
      <c r="GM63" s="32"/>
      <c r="GN63" s="32"/>
      <c r="GO63" s="8"/>
      <c r="GP63" s="40"/>
      <c r="GQ63" s="40"/>
      <c r="GR63" s="40"/>
      <c r="GS63" s="40"/>
      <c r="GT63" s="32"/>
      <c r="GU63" s="32"/>
      <c r="GV63" s="32"/>
      <c r="GW63" s="8"/>
      <c r="GX63" s="40"/>
      <c r="GY63" s="40"/>
      <c r="GZ63" s="40"/>
      <c r="HA63" s="40"/>
      <c r="HB63" s="32"/>
      <c r="HC63" s="32"/>
      <c r="HD63" s="32"/>
      <c r="HE63" s="8"/>
      <c r="HF63" s="40"/>
      <c r="HG63" s="40"/>
      <c r="HH63" s="40"/>
      <c r="HI63" s="40"/>
      <c r="HJ63" s="32"/>
      <c r="HK63" s="32"/>
      <c r="HL63" s="32"/>
      <c r="HM63" s="8"/>
      <c r="HN63" s="40"/>
      <c r="HO63" s="40"/>
      <c r="HP63" s="40"/>
      <c r="HQ63" s="40"/>
      <c r="HR63" s="32"/>
      <c r="HS63" s="32"/>
      <c r="HT63" s="32"/>
      <c r="HU63" s="8"/>
      <c r="HV63" s="40"/>
      <c r="HW63" s="40"/>
      <c r="HX63" s="40"/>
      <c r="HY63" s="40"/>
      <c r="HZ63" s="32"/>
      <c r="IA63" s="32"/>
      <c r="IB63" s="32"/>
      <c r="IC63" s="8"/>
      <c r="ID63" s="40"/>
      <c r="IE63" s="40"/>
      <c r="IF63" s="40"/>
      <c r="IG63" s="40"/>
      <c r="IH63" s="32"/>
      <c r="II63" s="32"/>
      <c r="IJ63" s="32"/>
      <c r="IK63" s="8"/>
      <c r="IL63" s="40"/>
      <c r="IM63" s="40"/>
      <c r="IN63" s="40"/>
      <c r="IO63" s="40"/>
      <c r="IP63" s="32"/>
      <c r="IQ63" s="32"/>
      <c r="IR63" s="32"/>
    </row>
    <row r="64" spans="1:252" s="1" customFormat="1" ht="13.9" customHeight="1">
      <c r="A64" s="8"/>
      <c r="B64" s="40" t="s">
        <v>777</v>
      </c>
      <c r="C64" s="32"/>
      <c r="D64" s="3"/>
      <c r="E64" s="152"/>
      <c r="F64" s="140"/>
      <c r="G64" s="140" t="str">
        <f t="shared" si="4"/>
        <v/>
      </c>
      <c r="H64" s="163" t="str">
        <f t="shared" si="5"/>
        <v/>
      </c>
      <c r="I64" s="157" t="str">
        <f t="shared" si="2"/>
        <v/>
      </c>
      <c r="J64" s="254" t="str">
        <f t="shared" si="3"/>
        <v/>
      </c>
      <c r="K64" s="32"/>
      <c r="L64" s="32"/>
      <c r="M64" s="32"/>
      <c r="N64" s="8"/>
      <c r="O64" s="40"/>
      <c r="P64" s="40"/>
      <c r="Q64" s="40"/>
      <c r="R64" s="40"/>
      <c r="S64" s="32"/>
      <c r="T64" s="32"/>
      <c r="U64" s="8"/>
      <c r="V64" s="40"/>
      <c r="W64" s="40"/>
      <c r="X64" s="40"/>
      <c r="Y64" s="40"/>
      <c r="Z64" s="32"/>
      <c r="AA64" s="32"/>
      <c r="AB64" s="32"/>
      <c r="AC64" s="8"/>
      <c r="AD64" s="40"/>
      <c r="AE64" s="40"/>
      <c r="AF64" s="40"/>
      <c r="AG64" s="40"/>
      <c r="AH64" s="32"/>
      <c r="AI64" s="32"/>
      <c r="AJ64" s="32"/>
      <c r="AK64" s="8"/>
      <c r="AL64" s="40"/>
      <c r="AM64" s="40"/>
      <c r="AN64" s="40"/>
      <c r="AO64" s="40"/>
      <c r="AP64" s="32"/>
      <c r="AQ64" s="32"/>
      <c r="AR64" s="32"/>
      <c r="AS64" s="8"/>
      <c r="AT64" s="40"/>
      <c r="AU64" s="40"/>
      <c r="AV64" s="40"/>
      <c r="AW64" s="40"/>
      <c r="AX64" s="32"/>
      <c r="AY64" s="32"/>
      <c r="AZ64" s="32"/>
      <c r="BA64" s="8"/>
      <c r="BB64" s="40"/>
      <c r="BC64" s="40"/>
      <c r="BD64" s="40"/>
      <c r="BE64" s="40"/>
      <c r="BF64" s="32"/>
      <c r="BG64" s="32"/>
      <c r="BH64" s="32"/>
      <c r="BI64" s="8"/>
      <c r="BJ64" s="40"/>
      <c r="BK64" s="40"/>
      <c r="BL64" s="40"/>
      <c r="BM64" s="40"/>
      <c r="BN64" s="32"/>
      <c r="BO64" s="32"/>
      <c r="BP64" s="32"/>
      <c r="BQ64" s="8"/>
      <c r="BR64" s="40"/>
      <c r="BS64" s="40"/>
      <c r="BT64" s="40"/>
      <c r="BU64" s="40"/>
      <c r="BV64" s="32"/>
      <c r="BW64" s="32"/>
      <c r="BX64" s="32"/>
      <c r="BY64" s="8"/>
      <c r="BZ64" s="40"/>
      <c r="CA64" s="40"/>
      <c r="CB64" s="40"/>
      <c r="CC64" s="40"/>
      <c r="CD64" s="32"/>
      <c r="CE64" s="32"/>
      <c r="CF64" s="32"/>
      <c r="CG64" s="8"/>
      <c r="CH64" s="40"/>
      <c r="CI64" s="40"/>
      <c r="CJ64" s="40"/>
      <c r="CK64" s="40"/>
      <c r="CL64" s="32"/>
      <c r="CM64" s="32"/>
      <c r="CN64" s="32"/>
      <c r="CO64" s="8"/>
      <c r="CP64" s="40"/>
      <c r="CQ64" s="40"/>
      <c r="CR64" s="40"/>
      <c r="CS64" s="40"/>
      <c r="CT64" s="32"/>
      <c r="CU64" s="32"/>
      <c r="CV64" s="32"/>
      <c r="CW64" s="8"/>
      <c r="CX64" s="40"/>
      <c r="CY64" s="40"/>
      <c r="CZ64" s="40"/>
      <c r="DA64" s="40"/>
      <c r="DB64" s="32"/>
      <c r="DC64" s="32"/>
      <c r="DD64" s="32"/>
      <c r="DE64" s="8"/>
      <c r="DF64" s="40"/>
      <c r="DG64" s="40"/>
      <c r="DH64" s="40"/>
      <c r="DI64" s="40"/>
      <c r="DJ64" s="32"/>
      <c r="DK64" s="32"/>
      <c r="DL64" s="32"/>
      <c r="DM64" s="8"/>
      <c r="DN64" s="40"/>
      <c r="DO64" s="40"/>
      <c r="DP64" s="40"/>
      <c r="DQ64" s="40"/>
      <c r="DR64" s="32"/>
      <c r="DS64" s="32"/>
      <c r="DT64" s="32"/>
      <c r="DU64" s="8"/>
      <c r="DV64" s="40"/>
      <c r="DW64" s="40"/>
      <c r="DX64" s="40"/>
      <c r="DY64" s="40"/>
      <c r="DZ64" s="32"/>
      <c r="EA64" s="32"/>
      <c r="EB64" s="32"/>
      <c r="EC64" s="8"/>
      <c r="ED64" s="40"/>
      <c r="EE64" s="40"/>
      <c r="EF64" s="40"/>
      <c r="EG64" s="40"/>
      <c r="EH64" s="32"/>
      <c r="EI64" s="32"/>
      <c r="EJ64" s="32"/>
      <c r="EK64" s="8"/>
      <c r="EL64" s="40"/>
      <c r="EM64" s="40"/>
      <c r="EN64" s="40"/>
      <c r="EO64" s="40"/>
      <c r="EP64" s="32"/>
      <c r="EQ64" s="32"/>
      <c r="ER64" s="32"/>
      <c r="ES64" s="8"/>
      <c r="ET64" s="40"/>
      <c r="EU64" s="40"/>
      <c r="EV64" s="40"/>
      <c r="EW64" s="40"/>
      <c r="EX64" s="32"/>
      <c r="EY64" s="32"/>
      <c r="EZ64" s="32"/>
      <c r="FA64" s="8"/>
      <c r="FB64" s="40"/>
      <c r="FC64" s="40"/>
      <c r="FD64" s="40"/>
      <c r="FE64" s="40"/>
      <c r="FF64" s="32"/>
      <c r="FG64" s="32"/>
      <c r="FH64" s="32"/>
      <c r="FI64" s="8"/>
      <c r="FJ64" s="40"/>
      <c r="FK64" s="40"/>
      <c r="FL64" s="40"/>
      <c r="FM64" s="40"/>
      <c r="FN64" s="32"/>
      <c r="FO64" s="32"/>
      <c r="FP64" s="32"/>
      <c r="FQ64" s="8"/>
      <c r="FR64" s="40"/>
      <c r="FS64" s="40"/>
      <c r="FT64" s="40"/>
      <c r="FU64" s="40"/>
      <c r="FV64" s="32"/>
      <c r="FW64" s="32"/>
      <c r="FX64" s="32"/>
      <c r="FY64" s="8"/>
      <c r="FZ64" s="40"/>
      <c r="GA64" s="40"/>
      <c r="GB64" s="40"/>
      <c r="GC64" s="40"/>
      <c r="GD64" s="32"/>
      <c r="GE64" s="32"/>
      <c r="GF64" s="32"/>
      <c r="GG64" s="8"/>
      <c r="GH64" s="40"/>
      <c r="GI64" s="40"/>
      <c r="GJ64" s="40"/>
      <c r="GK64" s="40"/>
      <c r="GL64" s="32"/>
      <c r="GM64" s="32"/>
      <c r="GN64" s="32"/>
      <c r="GO64" s="8"/>
      <c r="GP64" s="40"/>
      <c r="GQ64" s="40"/>
      <c r="GR64" s="40"/>
      <c r="GS64" s="40"/>
      <c r="GT64" s="32"/>
      <c r="GU64" s="32"/>
      <c r="GV64" s="32"/>
      <c r="GW64" s="8"/>
      <c r="GX64" s="40"/>
      <c r="GY64" s="40"/>
      <c r="GZ64" s="40"/>
      <c r="HA64" s="40"/>
      <c r="HB64" s="32"/>
      <c r="HC64" s="32"/>
      <c r="HD64" s="32"/>
      <c r="HE64" s="8"/>
      <c r="HF64" s="40"/>
      <c r="HG64" s="40"/>
      <c r="HH64" s="40"/>
      <c r="HI64" s="40"/>
      <c r="HJ64" s="32"/>
      <c r="HK64" s="32"/>
      <c r="HL64" s="32"/>
      <c r="HM64" s="8"/>
      <c r="HN64" s="40"/>
      <c r="HO64" s="40"/>
      <c r="HP64" s="40"/>
      <c r="HQ64" s="40"/>
      <c r="HR64" s="32"/>
      <c r="HS64" s="32"/>
      <c r="HT64" s="32"/>
      <c r="HU64" s="8"/>
      <c r="HV64" s="40"/>
      <c r="HW64" s="40"/>
      <c r="HX64" s="40"/>
      <c r="HY64" s="40"/>
      <c r="HZ64" s="32"/>
      <c r="IA64" s="32"/>
      <c r="IB64" s="32"/>
      <c r="IC64" s="8"/>
      <c r="ID64" s="40"/>
      <c r="IE64" s="40"/>
      <c r="IF64" s="40"/>
      <c r="IG64" s="40"/>
      <c r="IH64" s="32"/>
      <c r="II64" s="32"/>
      <c r="IJ64" s="32"/>
      <c r="IK64" s="8"/>
      <c r="IL64" s="40"/>
      <c r="IM64" s="40"/>
      <c r="IN64" s="40"/>
      <c r="IO64" s="40"/>
      <c r="IP64" s="32"/>
      <c r="IQ64" s="32"/>
      <c r="IR64" s="32"/>
    </row>
    <row r="65" spans="1:252" s="1" customFormat="1" ht="13.9" customHeight="1">
      <c r="A65" s="8"/>
      <c r="B65" s="40" t="s">
        <v>781</v>
      </c>
      <c r="C65" s="32"/>
      <c r="D65" s="3"/>
      <c r="E65" s="152"/>
      <c r="F65" s="140"/>
      <c r="G65" s="140" t="str">
        <f t="shared" si="4"/>
        <v/>
      </c>
      <c r="H65" s="163" t="str">
        <f t="shared" si="5"/>
        <v/>
      </c>
      <c r="I65" s="157" t="str">
        <f t="shared" si="2"/>
        <v/>
      </c>
      <c r="J65" s="254" t="str">
        <f t="shared" si="3"/>
        <v/>
      </c>
      <c r="K65" s="32"/>
      <c r="L65" s="32"/>
      <c r="M65" s="32"/>
      <c r="N65" s="8"/>
      <c r="O65" s="40"/>
      <c r="P65" s="40"/>
      <c r="Q65" s="40"/>
      <c r="R65" s="40"/>
      <c r="S65" s="32"/>
      <c r="T65" s="32"/>
      <c r="U65" s="8"/>
      <c r="V65" s="40"/>
      <c r="W65" s="40"/>
      <c r="X65" s="40"/>
      <c r="Y65" s="40"/>
      <c r="Z65" s="32"/>
      <c r="AA65" s="32"/>
      <c r="AB65" s="32"/>
      <c r="AC65" s="8"/>
      <c r="AD65" s="40"/>
      <c r="AE65" s="40"/>
      <c r="AF65" s="40"/>
      <c r="AG65" s="40"/>
      <c r="AH65" s="32"/>
      <c r="AI65" s="32"/>
      <c r="AJ65" s="32"/>
      <c r="AK65" s="8"/>
      <c r="AL65" s="40"/>
      <c r="AM65" s="40"/>
      <c r="AN65" s="40"/>
      <c r="AO65" s="40"/>
      <c r="AP65" s="32"/>
      <c r="AQ65" s="32"/>
      <c r="AR65" s="32"/>
      <c r="AS65" s="8"/>
      <c r="AT65" s="40"/>
      <c r="AU65" s="40"/>
      <c r="AV65" s="40"/>
      <c r="AW65" s="40"/>
      <c r="AX65" s="32"/>
      <c r="AY65" s="32"/>
      <c r="AZ65" s="32"/>
      <c r="BA65" s="8"/>
      <c r="BB65" s="40"/>
      <c r="BC65" s="40"/>
      <c r="BD65" s="40"/>
      <c r="BE65" s="40"/>
      <c r="BF65" s="32"/>
      <c r="BG65" s="32"/>
      <c r="BH65" s="32"/>
      <c r="BI65" s="8"/>
      <c r="BJ65" s="40"/>
      <c r="BK65" s="40"/>
      <c r="BL65" s="40"/>
      <c r="BM65" s="40"/>
      <c r="BN65" s="32"/>
      <c r="BO65" s="32"/>
      <c r="BP65" s="32"/>
      <c r="BQ65" s="8"/>
      <c r="BR65" s="40"/>
      <c r="BS65" s="40"/>
      <c r="BT65" s="40"/>
      <c r="BU65" s="40"/>
      <c r="BV65" s="32"/>
      <c r="BW65" s="32"/>
      <c r="BX65" s="32"/>
      <c r="BY65" s="8"/>
      <c r="BZ65" s="40"/>
      <c r="CA65" s="40"/>
      <c r="CB65" s="40"/>
      <c r="CC65" s="40"/>
      <c r="CD65" s="32"/>
      <c r="CE65" s="32"/>
      <c r="CF65" s="32"/>
      <c r="CG65" s="8"/>
      <c r="CH65" s="40"/>
      <c r="CI65" s="40"/>
      <c r="CJ65" s="40"/>
      <c r="CK65" s="40"/>
      <c r="CL65" s="32"/>
      <c r="CM65" s="32"/>
      <c r="CN65" s="32"/>
      <c r="CO65" s="8"/>
      <c r="CP65" s="40"/>
      <c r="CQ65" s="40"/>
      <c r="CR65" s="40"/>
      <c r="CS65" s="40"/>
      <c r="CT65" s="32"/>
      <c r="CU65" s="32"/>
      <c r="CV65" s="32"/>
      <c r="CW65" s="8"/>
      <c r="CX65" s="40"/>
      <c r="CY65" s="40"/>
      <c r="CZ65" s="40"/>
      <c r="DA65" s="40"/>
      <c r="DB65" s="32"/>
      <c r="DC65" s="32"/>
      <c r="DD65" s="32"/>
      <c r="DE65" s="8"/>
      <c r="DF65" s="40"/>
      <c r="DG65" s="40"/>
      <c r="DH65" s="40"/>
      <c r="DI65" s="40"/>
      <c r="DJ65" s="32"/>
      <c r="DK65" s="32"/>
      <c r="DL65" s="32"/>
      <c r="DM65" s="8"/>
      <c r="DN65" s="40"/>
      <c r="DO65" s="40"/>
      <c r="DP65" s="40"/>
      <c r="DQ65" s="40"/>
      <c r="DR65" s="32"/>
      <c r="DS65" s="32"/>
      <c r="DT65" s="32"/>
      <c r="DU65" s="8"/>
      <c r="DV65" s="40"/>
      <c r="DW65" s="40"/>
      <c r="DX65" s="40"/>
      <c r="DY65" s="40"/>
      <c r="DZ65" s="32"/>
      <c r="EA65" s="32"/>
      <c r="EB65" s="32"/>
      <c r="EC65" s="8"/>
      <c r="ED65" s="40"/>
      <c r="EE65" s="40"/>
      <c r="EF65" s="40"/>
      <c r="EG65" s="40"/>
      <c r="EH65" s="32"/>
      <c r="EI65" s="32"/>
      <c r="EJ65" s="32"/>
      <c r="EK65" s="8"/>
      <c r="EL65" s="40"/>
      <c r="EM65" s="40"/>
      <c r="EN65" s="40"/>
      <c r="EO65" s="40"/>
      <c r="EP65" s="32"/>
      <c r="EQ65" s="32"/>
      <c r="ER65" s="32"/>
      <c r="ES65" s="8"/>
      <c r="ET65" s="40"/>
      <c r="EU65" s="40"/>
      <c r="EV65" s="40"/>
      <c r="EW65" s="40"/>
      <c r="EX65" s="32"/>
      <c r="EY65" s="32"/>
      <c r="EZ65" s="32"/>
      <c r="FA65" s="8"/>
      <c r="FB65" s="40"/>
      <c r="FC65" s="40"/>
      <c r="FD65" s="40"/>
      <c r="FE65" s="40"/>
      <c r="FF65" s="32"/>
      <c r="FG65" s="32"/>
      <c r="FH65" s="32"/>
      <c r="FI65" s="8"/>
      <c r="FJ65" s="40"/>
      <c r="FK65" s="40"/>
      <c r="FL65" s="40"/>
      <c r="FM65" s="40"/>
      <c r="FN65" s="32"/>
      <c r="FO65" s="32"/>
      <c r="FP65" s="32"/>
      <c r="FQ65" s="8"/>
      <c r="FR65" s="40"/>
      <c r="FS65" s="40"/>
      <c r="FT65" s="40"/>
      <c r="FU65" s="40"/>
      <c r="FV65" s="32"/>
      <c r="FW65" s="32"/>
      <c r="FX65" s="32"/>
      <c r="FY65" s="8"/>
      <c r="FZ65" s="40"/>
      <c r="GA65" s="40"/>
      <c r="GB65" s="40"/>
      <c r="GC65" s="40"/>
      <c r="GD65" s="32"/>
      <c r="GE65" s="32"/>
      <c r="GF65" s="32"/>
      <c r="GG65" s="8"/>
      <c r="GH65" s="40"/>
      <c r="GI65" s="40"/>
      <c r="GJ65" s="40"/>
      <c r="GK65" s="40"/>
      <c r="GL65" s="32"/>
      <c r="GM65" s="32"/>
      <c r="GN65" s="32"/>
      <c r="GO65" s="8"/>
      <c r="GP65" s="40"/>
      <c r="GQ65" s="40"/>
      <c r="GR65" s="40"/>
      <c r="GS65" s="40"/>
      <c r="GT65" s="32"/>
      <c r="GU65" s="32"/>
      <c r="GV65" s="32"/>
      <c r="GW65" s="8"/>
      <c r="GX65" s="40"/>
      <c r="GY65" s="40"/>
      <c r="GZ65" s="40"/>
      <c r="HA65" s="40"/>
      <c r="HB65" s="32"/>
      <c r="HC65" s="32"/>
      <c r="HD65" s="32"/>
      <c r="HE65" s="8"/>
      <c r="HF65" s="40"/>
      <c r="HG65" s="40"/>
      <c r="HH65" s="40"/>
      <c r="HI65" s="40"/>
      <c r="HJ65" s="32"/>
      <c r="HK65" s="32"/>
      <c r="HL65" s="32"/>
      <c r="HM65" s="8"/>
      <c r="HN65" s="40"/>
      <c r="HO65" s="40"/>
      <c r="HP65" s="40"/>
      <c r="HQ65" s="40"/>
      <c r="HR65" s="32"/>
      <c r="HS65" s="32"/>
      <c r="HT65" s="32"/>
      <c r="HU65" s="8"/>
      <c r="HV65" s="40"/>
      <c r="HW65" s="40"/>
      <c r="HX65" s="40"/>
      <c r="HY65" s="40"/>
      <c r="HZ65" s="32"/>
      <c r="IA65" s="32"/>
      <c r="IB65" s="32"/>
      <c r="IC65" s="8"/>
      <c r="ID65" s="40"/>
      <c r="IE65" s="40"/>
      <c r="IF65" s="40"/>
      <c r="IG65" s="40"/>
      <c r="IH65" s="32"/>
      <c r="II65" s="32"/>
      <c r="IJ65" s="32"/>
      <c r="IK65" s="8"/>
      <c r="IL65" s="40"/>
      <c r="IM65" s="40"/>
      <c r="IN65" s="40"/>
      <c r="IO65" s="40"/>
      <c r="IP65" s="32"/>
      <c r="IQ65" s="32"/>
      <c r="IR65" s="32"/>
    </row>
    <row r="66" spans="1:252" s="1" customFormat="1" ht="13.9" customHeight="1">
      <c r="A66" s="8"/>
      <c r="B66" s="88"/>
      <c r="C66" s="32"/>
      <c r="D66" s="3"/>
      <c r="E66" s="152"/>
      <c r="F66" s="140"/>
      <c r="G66" s="140" t="str">
        <f t="shared" si="4"/>
        <v/>
      </c>
      <c r="H66" s="163" t="str">
        <f t="shared" si="5"/>
        <v/>
      </c>
      <c r="I66" s="157" t="str">
        <f t="shared" si="2"/>
        <v/>
      </c>
      <c r="J66" s="254" t="str">
        <f t="shared" si="3"/>
        <v/>
      </c>
      <c r="K66" s="32"/>
      <c r="L66" s="32"/>
      <c r="M66" s="32"/>
      <c r="N66" s="8"/>
      <c r="O66" s="40"/>
      <c r="P66" s="40"/>
      <c r="Q66" s="40"/>
      <c r="R66" s="40"/>
      <c r="S66" s="32"/>
      <c r="T66" s="32"/>
      <c r="U66" s="8"/>
      <c r="V66" s="40"/>
      <c r="W66" s="40"/>
      <c r="X66" s="40"/>
      <c r="Y66" s="40"/>
      <c r="Z66" s="32"/>
      <c r="AA66" s="32"/>
      <c r="AB66" s="32"/>
      <c r="AC66" s="8"/>
      <c r="AD66" s="40"/>
      <c r="AE66" s="40"/>
      <c r="AF66" s="40"/>
      <c r="AG66" s="40"/>
      <c r="AH66" s="32"/>
      <c r="AI66" s="32"/>
      <c r="AJ66" s="32"/>
      <c r="AK66" s="8"/>
      <c r="AL66" s="40"/>
      <c r="AM66" s="40"/>
      <c r="AN66" s="40"/>
      <c r="AO66" s="40"/>
      <c r="AP66" s="32"/>
      <c r="AQ66" s="32"/>
      <c r="AR66" s="32"/>
      <c r="AS66" s="8"/>
      <c r="AT66" s="40"/>
      <c r="AU66" s="40"/>
      <c r="AV66" s="40"/>
      <c r="AW66" s="40"/>
      <c r="AX66" s="32"/>
      <c r="AY66" s="32"/>
      <c r="AZ66" s="32"/>
      <c r="BA66" s="8"/>
      <c r="BB66" s="40"/>
      <c r="BC66" s="40"/>
      <c r="BD66" s="40"/>
      <c r="BE66" s="40"/>
      <c r="BF66" s="32"/>
      <c r="BG66" s="32"/>
      <c r="BH66" s="32"/>
      <c r="BI66" s="8"/>
      <c r="BJ66" s="40"/>
      <c r="BK66" s="40"/>
      <c r="BL66" s="40"/>
      <c r="BM66" s="40"/>
      <c r="BN66" s="32"/>
      <c r="BO66" s="32"/>
      <c r="BP66" s="32"/>
      <c r="BQ66" s="8"/>
      <c r="BR66" s="40"/>
      <c r="BS66" s="40"/>
      <c r="BT66" s="40"/>
      <c r="BU66" s="40"/>
      <c r="BV66" s="32"/>
      <c r="BW66" s="32"/>
      <c r="BX66" s="32"/>
      <c r="BY66" s="8"/>
      <c r="BZ66" s="40"/>
      <c r="CA66" s="40"/>
      <c r="CB66" s="40"/>
      <c r="CC66" s="40"/>
      <c r="CD66" s="32"/>
      <c r="CE66" s="32"/>
      <c r="CF66" s="32"/>
      <c r="CG66" s="8"/>
      <c r="CH66" s="40"/>
      <c r="CI66" s="40"/>
      <c r="CJ66" s="40"/>
      <c r="CK66" s="40"/>
      <c r="CL66" s="32"/>
      <c r="CM66" s="32"/>
      <c r="CN66" s="32"/>
      <c r="CO66" s="8"/>
      <c r="CP66" s="40"/>
      <c r="CQ66" s="40"/>
      <c r="CR66" s="40"/>
      <c r="CS66" s="40"/>
      <c r="CT66" s="32"/>
      <c r="CU66" s="32"/>
      <c r="CV66" s="32"/>
      <c r="CW66" s="8"/>
      <c r="CX66" s="40"/>
      <c r="CY66" s="40"/>
      <c r="CZ66" s="40"/>
      <c r="DA66" s="40"/>
      <c r="DB66" s="32"/>
      <c r="DC66" s="32"/>
      <c r="DD66" s="32"/>
      <c r="DE66" s="8"/>
      <c r="DF66" s="40"/>
      <c r="DG66" s="40"/>
      <c r="DH66" s="40"/>
      <c r="DI66" s="40"/>
      <c r="DJ66" s="32"/>
      <c r="DK66" s="32"/>
      <c r="DL66" s="32"/>
      <c r="DM66" s="8"/>
      <c r="DN66" s="40"/>
      <c r="DO66" s="40"/>
      <c r="DP66" s="40"/>
      <c r="DQ66" s="40"/>
      <c r="DR66" s="32"/>
      <c r="DS66" s="32"/>
      <c r="DT66" s="32"/>
      <c r="DU66" s="8"/>
      <c r="DV66" s="40"/>
      <c r="DW66" s="40"/>
      <c r="DX66" s="40"/>
      <c r="DY66" s="40"/>
      <c r="DZ66" s="32"/>
      <c r="EA66" s="32"/>
      <c r="EB66" s="32"/>
      <c r="EC66" s="8"/>
      <c r="ED66" s="40"/>
      <c r="EE66" s="40"/>
      <c r="EF66" s="40"/>
      <c r="EG66" s="40"/>
      <c r="EH66" s="32"/>
      <c r="EI66" s="32"/>
      <c r="EJ66" s="32"/>
      <c r="EK66" s="8"/>
      <c r="EL66" s="40"/>
      <c r="EM66" s="40"/>
      <c r="EN66" s="40"/>
      <c r="EO66" s="40"/>
      <c r="EP66" s="32"/>
      <c r="EQ66" s="32"/>
      <c r="ER66" s="32"/>
      <c r="ES66" s="8"/>
      <c r="ET66" s="40"/>
      <c r="EU66" s="40"/>
      <c r="EV66" s="40"/>
      <c r="EW66" s="40"/>
      <c r="EX66" s="32"/>
      <c r="EY66" s="32"/>
      <c r="EZ66" s="32"/>
      <c r="FA66" s="8"/>
      <c r="FB66" s="40"/>
      <c r="FC66" s="40"/>
      <c r="FD66" s="40"/>
      <c r="FE66" s="40"/>
      <c r="FF66" s="32"/>
      <c r="FG66" s="32"/>
      <c r="FH66" s="32"/>
      <c r="FI66" s="8"/>
      <c r="FJ66" s="40"/>
      <c r="FK66" s="40"/>
      <c r="FL66" s="40"/>
      <c r="FM66" s="40"/>
      <c r="FN66" s="32"/>
      <c r="FO66" s="32"/>
      <c r="FP66" s="32"/>
      <c r="FQ66" s="8"/>
      <c r="FR66" s="40"/>
      <c r="FS66" s="40"/>
      <c r="FT66" s="40"/>
      <c r="FU66" s="40"/>
      <c r="FV66" s="32"/>
      <c r="FW66" s="32"/>
      <c r="FX66" s="32"/>
      <c r="FY66" s="8"/>
      <c r="FZ66" s="40"/>
      <c r="GA66" s="40"/>
      <c r="GB66" s="40"/>
      <c r="GC66" s="40"/>
      <c r="GD66" s="32"/>
      <c r="GE66" s="32"/>
      <c r="GF66" s="32"/>
      <c r="GG66" s="8"/>
      <c r="GH66" s="40"/>
      <c r="GI66" s="40"/>
      <c r="GJ66" s="40"/>
      <c r="GK66" s="40"/>
      <c r="GL66" s="32"/>
      <c r="GM66" s="32"/>
      <c r="GN66" s="32"/>
      <c r="GO66" s="8"/>
      <c r="GP66" s="40"/>
      <c r="GQ66" s="40"/>
      <c r="GR66" s="40"/>
      <c r="GS66" s="40"/>
      <c r="GT66" s="32"/>
      <c r="GU66" s="32"/>
      <c r="GV66" s="32"/>
      <c r="GW66" s="8"/>
      <c r="GX66" s="40"/>
      <c r="GY66" s="40"/>
      <c r="GZ66" s="40"/>
      <c r="HA66" s="40"/>
      <c r="HB66" s="32"/>
      <c r="HC66" s="32"/>
      <c r="HD66" s="32"/>
      <c r="HE66" s="8"/>
      <c r="HF66" s="40"/>
      <c r="HG66" s="40"/>
      <c r="HH66" s="40"/>
      <c r="HI66" s="40"/>
      <c r="HJ66" s="32"/>
      <c r="HK66" s="32"/>
      <c r="HL66" s="32"/>
      <c r="HM66" s="8"/>
      <c r="HN66" s="40"/>
      <c r="HO66" s="40"/>
      <c r="HP66" s="40"/>
      <c r="HQ66" s="40"/>
      <c r="HR66" s="32"/>
      <c r="HS66" s="32"/>
      <c r="HT66" s="32"/>
      <c r="HU66" s="8"/>
      <c r="HV66" s="40"/>
      <c r="HW66" s="40"/>
      <c r="HX66" s="40"/>
      <c r="HY66" s="40"/>
      <c r="HZ66" s="32"/>
      <c r="IA66" s="32"/>
      <c r="IB66" s="32"/>
      <c r="IC66" s="8"/>
      <c r="ID66" s="40"/>
      <c r="IE66" s="40"/>
      <c r="IF66" s="40"/>
      <c r="IG66" s="40"/>
      <c r="IH66" s="32"/>
      <c r="II66" s="32"/>
      <c r="IJ66" s="32"/>
      <c r="IK66" s="8"/>
      <c r="IL66" s="40"/>
      <c r="IM66" s="40"/>
      <c r="IN66" s="40"/>
      <c r="IO66" s="40"/>
      <c r="IP66" s="32"/>
      <c r="IQ66" s="32"/>
      <c r="IR66" s="32"/>
    </row>
    <row r="67" spans="1:252" s="1" customFormat="1" ht="13.9" customHeight="1">
      <c r="A67" s="8" t="s">
        <v>782</v>
      </c>
      <c r="B67" s="8" t="s">
        <v>783</v>
      </c>
      <c r="C67" s="32"/>
      <c r="D67" s="3"/>
      <c r="E67" s="150">
        <f>ROUND(F67/0.54,0)</f>
        <v>765</v>
      </c>
      <c r="F67" s="140">
        <v>412.875</v>
      </c>
      <c r="G67" s="140">
        <f t="shared" si="4"/>
        <v>412.875</v>
      </c>
      <c r="H67" s="163">
        <f t="shared" si="5"/>
        <v>60692.625</v>
      </c>
      <c r="I67" s="157">
        <f t="shared" si="2"/>
        <v>86184</v>
      </c>
      <c r="J67" s="254">
        <f t="shared" si="3"/>
        <v>0.29577850877192985</v>
      </c>
      <c r="K67" s="32"/>
      <c r="L67" s="32"/>
      <c r="M67" s="32"/>
      <c r="N67" s="8"/>
      <c r="O67" s="40"/>
      <c r="P67" s="40"/>
      <c r="Q67" s="40"/>
      <c r="R67" s="40"/>
      <c r="S67" s="32"/>
      <c r="T67" s="32"/>
      <c r="U67" s="8"/>
      <c r="V67" s="40"/>
      <c r="W67" s="40"/>
      <c r="X67" s="40"/>
      <c r="Y67" s="40"/>
      <c r="Z67" s="32"/>
      <c r="AA67" s="32"/>
      <c r="AB67" s="32"/>
      <c r="AC67" s="8"/>
      <c r="AD67" s="40"/>
      <c r="AE67" s="40"/>
      <c r="AF67" s="40"/>
      <c r="AG67" s="40"/>
      <c r="AH67" s="32"/>
      <c r="AI67" s="32"/>
      <c r="AJ67" s="32"/>
      <c r="AK67" s="8"/>
      <c r="AL67" s="40"/>
      <c r="AM67" s="40"/>
      <c r="AN67" s="40"/>
      <c r="AO67" s="40"/>
      <c r="AP67" s="32"/>
      <c r="AQ67" s="32"/>
      <c r="AR67" s="32"/>
      <c r="AS67" s="8"/>
      <c r="AT67" s="40"/>
      <c r="AU67" s="40"/>
      <c r="AV67" s="40"/>
      <c r="AW67" s="40"/>
      <c r="AX67" s="32"/>
      <c r="AY67" s="32"/>
      <c r="AZ67" s="32"/>
      <c r="BA67" s="8"/>
      <c r="BB67" s="40"/>
      <c r="BC67" s="40"/>
      <c r="BD67" s="40"/>
      <c r="BE67" s="40"/>
      <c r="BF67" s="32"/>
      <c r="BG67" s="32"/>
      <c r="BH67" s="32"/>
      <c r="BI67" s="8"/>
      <c r="BJ67" s="40"/>
      <c r="BK67" s="40"/>
      <c r="BL67" s="40"/>
      <c r="BM67" s="40"/>
      <c r="BN67" s="32"/>
      <c r="BO67" s="32"/>
      <c r="BP67" s="32"/>
      <c r="BQ67" s="8"/>
      <c r="BR67" s="40"/>
      <c r="BS67" s="40"/>
      <c r="BT67" s="40"/>
      <c r="BU67" s="40"/>
      <c r="BV67" s="32"/>
      <c r="BW67" s="32"/>
      <c r="BX67" s="32"/>
      <c r="BY67" s="8"/>
      <c r="BZ67" s="40"/>
      <c r="CA67" s="40"/>
      <c r="CB67" s="40"/>
      <c r="CC67" s="40"/>
      <c r="CD67" s="32"/>
      <c r="CE67" s="32"/>
      <c r="CF67" s="32"/>
      <c r="CG67" s="8"/>
      <c r="CH67" s="40"/>
      <c r="CI67" s="40"/>
      <c r="CJ67" s="40"/>
      <c r="CK67" s="40"/>
      <c r="CL67" s="32"/>
      <c r="CM67" s="32"/>
      <c r="CN67" s="32"/>
      <c r="CO67" s="8"/>
      <c r="CP67" s="40"/>
      <c r="CQ67" s="40"/>
      <c r="CR67" s="40"/>
      <c r="CS67" s="40"/>
      <c r="CT67" s="32"/>
      <c r="CU67" s="32"/>
      <c r="CV67" s="32"/>
      <c r="CW67" s="8"/>
      <c r="CX67" s="40"/>
      <c r="CY67" s="40"/>
      <c r="CZ67" s="40"/>
      <c r="DA67" s="40"/>
      <c r="DB67" s="32"/>
      <c r="DC67" s="32"/>
      <c r="DD67" s="32"/>
      <c r="DE67" s="8"/>
      <c r="DF67" s="40"/>
      <c r="DG67" s="40"/>
      <c r="DH67" s="40"/>
      <c r="DI67" s="40"/>
      <c r="DJ67" s="32"/>
      <c r="DK67" s="32"/>
      <c r="DL67" s="32"/>
      <c r="DM67" s="8"/>
      <c r="DN67" s="40"/>
      <c r="DO67" s="40"/>
      <c r="DP67" s="40"/>
      <c r="DQ67" s="40"/>
      <c r="DR67" s="32"/>
      <c r="DS67" s="32"/>
      <c r="DT67" s="32"/>
      <c r="DU67" s="8"/>
      <c r="DV67" s="40"/>
      <c r="DW67" s="40"/>
      <c r="DX67" s="40"/>
      <c r="DY67" s="40"/>
      <c r="DZ67" s="32"/>
      <c r="EA67" s="32"/>
      <c r="EB67" s="32"/>
      <c r="EC67" s="8"/>
      <c r="ED67" s="40"/>
      <c r="EE67" s="40"/>
      <c r="EF67" s="40"/>
      <c r="EG67" s="40"/>
      <c r="EH67" s="32"/>
      <c r="EI67" s="32"/>
      <c r="EJ67" s="32"/>
      <c r="EK67" s="8"/>
      <c r="EL67" s="40"/>
      <c r="EM67" s="40"/>
      <c r="EN67" s="40"/>
      <c r="EO67" s="40"/>
      <c r="EP67" s="32"/>
      <c r="EQ67" s="32"/>
      <c r="ER67" s="32"/>
      <c r="ES67" s="8"/>
      <c r="ET67" s="40"/>
      <c r="EU67" s="40"/>
      <c r="EV67" s="40"/>
      <c r="EW67" s="40"/>
      <c r="EX67" s="32"/>
      <c r="EY67" s="32"/>
      <c r="EZ67" s="32"/>
      <c r="FA67" s="8"/>
      <c r="FB67" s="40"/>
      <c r="FC67" s="40"/>
      <c r="FD67" s="40"/>
      <c r="FE67" s="40"/>
      <c r="FF67" s="32"/>
      <c r="FG67" s="32"/>
      <c r="FH67" s="32"/>
      <c r="FI67" s="8"/>
      <c r="FJ67" s="40"/>
      <c r="FK67" s="40"/>
      <c r="FL67" s="40"/>
      <c r="FM67" s="40"/>
      <c r="FN67" s="32"/>
      <c r="FO67" s="32"/>
      <c r="FP67" s="32"/>
      <c r="FQ67" s="8"/>
      <c r="FR67" s="40"/>
      <c r="FS67" s="40"/>
      <c r="FT67" s="40"/>
      <c r="FU67" s="40"/>
      <c r="FV67" s="32"/>
      <c r="FW67" s="32"/>
      <c r="FX67" s="32"/>
      <c r="FY67" s="8"/>
      <c r="FZ67" s="40"/>
      <c r="GA67" s="40"/>
      <c r="GB67" s="40"/>
      <c r="GC67" s="40"/>
      <c r="GD67" s="32"/>
      <c r="GE67" s="32"/>
      <c r="GF67" s="32"/>
      <c r="GG67" s="8"/>
      <c r="GH67" s="40"/>
      <c r="GI67" s="40"/>
      <c r="GJ67" s="40"/>
      <c r="GK67" s="40"/>
      <c r="GL67" s="32"/>
      <c r="GM67" s="32"/>
      <c r="GN67" s="32"/>
      <c r="GO67" s="8"/>
      <c r="GP67" s="40"/>
      <c r="GQ67" s="40"/>
      <c r="GR67" s="40"/>
      <c r="GS67" s="40"/>
      <c r="GT67" s="32"/>
      <c r="GU67" s="32"/>
      <c r="GV67" s="32"/>
      <c r="GW67" s="8"/>
      <c r="GX67" s="40"/>
      <c r="GY67" s="40"/>
      <c r="GZ67" s="40"/>
      <c r="HA67" s="40"/>
      <c r="HB67" s="32"/>
      <c r="HC67" s="32"/>
      <c r="HD67" s="32"/>
      <c r="HE67" s="8"/>
      <c r="HF67" s="40"/>
      <c r="HG67" s="40"/>
      <c r="HH67" s="40"/>
      <c r="HI67" s="40"/>
      <c r="HJ67" s="32"/>
      <c r="HK67" s="32"/>
      <c r="HL67" s="32"/>
      <c r="HM67" s="8"/>
      <c r="HN67" s="40"/>
      <c r="HO67" s="40"/>
      <c r="HP67" s="40"/>
      <c r="HQ67" s="40"/>
      <c r="HR67" s="32"/>
      <c r="HS67" s="32"/>
      <c r="HT67" s="32"/>
      <c r="HU67" s="8"/>
      <c r="HV67" s="40"/>
      <c r="HW67" s="40"/>
      <c r="HX67" s="40"/>
      <c r="HY67" s="40"/>
      <c r="HZ67" s="32"/>
      <c r="IA67" s="32"/>
      <c r="IB67" s="32"/>
      <c r="IC67" s="8"/>
      <c r="ID67" s="40"/>
      <c r="IE67" s="40"/>
      <c r="IF67" s="40"/>
      <c r="IG67" s="40"/>
      <c r="IH67" s="32"/>
      <c r="II67" s="32"/>
      <c r="IJ67" s="32"/>
      <c r="IK67" s="8"/>
      <c r="IL67" s="40"/>
      <c r="IM67" s="40"/>
      <c r="IN67" s="40"/>
      <c r="IO67" s="40"/>
      <c r="IP67" s="32"/>
      <c r="IQ67" s="32"/>
      <c r="IR67" s="32"/>
    </row>
    <row r="68" spans="1:252" s="1" customFormat="1" ht="13.9" customHeight="1">
      <c r="A68" s="8"/>
      <c r="B68" s="40" t="s">
        <v>784</v>
      </c>
      <c r="C68" s="32"/>
      <c r="D68" s="3"/>
      <c r="E68" s="152"/>
      <c r="F68" s="140"/>
      <c r="G68" s="140" t="str">
        <f t="shared" si="4"/>
        <v/>
      </c>
      <c r="H68" s="163" t="str">
        <f t="shared" si="5"/>
        <v/>
      </c>
      <c r="I68" s="157" t="str">
        <f t="shared" si="2"/>
        <v/>
      </c>
      <c r="J68" s="254" t="str">
        <f t="shared" si="3"/>
        <v/>
      </c>
      <c r="K68" s="32"/>
      <c r="L68" s="32"/>
      <c r="M68" s="32"/>
      <c r="N68" s="8"/>
      <c r="O68" s="40"/>
      <c r="P68" s="40"/>
      <c r="Q68" s="40"/>
      <c r="R68" s="40"/>
      <c r="S68" s="32"/>
      <c r="T68" s="32"/>
      <c r="U68" s="8"/>
      <c r="V68" s="40"/>
      <c r="W68" s="40"/>
      <c r="X68" s="40"/>
      <c r="Y68" s="40"/>
      <c r="Z68" s="32"/>
      <c r="AA68" s="32"/>
      <c r="AB68" s="32"/>
      <c r="AC68" s="8"/>
      <c r="AD68" s="40"/>
      <c r="AE68" s="40"/>
      <c r="AF68" s="40"/>
      <c r="AG68" s="40"/>
      <c r="AH68" s="32"/>
      <c r="AI68" s="32"/>
      <c r="AJ68" s="32"/>
      <c r="AK68" s="8"/>
      <c r="AL68" s="40"/>
      <c r="AM68" s="40"/>
      <c r="AN68" s="40"/>
      <c r="AO68" s="40"/>
      <c r="AP68" s="32"/>
      <c r="AQ68" s="32"/>
      <c r="AR68" s="32"/>
      <c r="AS68" s="8"/>
      <c r="AT68" s="40"/>
      <c r="AU68" s="40"/>
      <c r="AV68" s="40"/>
      <c r="AW68" s="40"/>
      <c r="AX68" s="32"/>
      <c r="AY68" s="32"/>
      <c r="AZ68" s="32"/>
      <c r="BA68" s="8"/>
      <c r="BB68" s="40"/>
      <c r="BC68" s="40"/>
      <c r="BD68" s="40"/>
      <c r="BE68" s="40"/>
      <c r="BF68" s="32"/>
      <c r="BG68" s="32"/>
      <c r="BH68" s="32"/>
      <c r="BI68" s="8"/>
      <c r="BJ68" s="40"/>
      <c r="BK68" s="40"/>
      <c r="BL68" s="40"/>
      <c r="BM68" s="40"/>
      <c r="BN68" s="32"/>
      <c r="BO68" s="32"/>
      <c r="BP68" s="32"/>
      <c r="BQ68" s="8"/>
      <c r="BR68" s="40"/>
      <c r="BS68" s="40"/>
      <c r="BT68" s="40"/>
      <c r="BU68" s="40"/>
      <c r="BV68" s="32"/>
      <c r="BW68" s="32"/>
      <c r="BX68" s="32"/>
      <c r="BY68" s="8"/>
      <c r="BZ68" s="40"/>
      <c r="CA68" s="40"/>
      <c r="CB68" s="40"/>
      <c r="CC68" s="40"/>
      <c r="CD68" s="32"/>
      <c r="CE68" s="32"/>
      <c r="CF68" s="32"/>
      <c r="CG68" s="8"/>
      <c r="CH68" s="40"/>
      <c r="CI68" s="40"/>
      <c r="CJ68" s="40"/>
      <c r="CK68" s="40"/>
      <c r="CL68" s="32"/>
      <c r="CM68" s="32"/>
      <c r="CN68" s="32"/>
      <c r="CO68" s="8"/>
      <c r="CP68" s="40"/>
      <c r="CQ68" s="40"/>
      <c r="CR68" s="40"/>
      <c r="CS68" s="40"/>
      <c r="CT68" s="32"/>
      <c r="CU68" s="32"/>
      <c r="CV68" s="32"/>
      <c r="CW68" s="8"/>
      <c r="CX68" s="40"/>
      <c r="CY68" s="40"/>
      <c r="CZ68" s="40"/>
      <c r="DA68" s="40"/>
      <c r="DB68" s="32"/>
      <c r="DC68" s="32"/>
      <c r="DD68" s="32"/>
      <c r="DE68" s="8"/>
      <c r="DF68" s="40"/>
      <c r="DG68" s="40"/>
      <c r="DH68" s="40"/>
      <c r="DI68" s="40"/>
      <c r="DJ68" s="32"/>
      <c r="DK68" s="32"/>
      <c r="DL68" s="32"/>
      <c r="DM68" s="8"/>
      <c r="DN68" s="40"/>
      <c r="DO68" s="40"/>
      <c r="DP68" s="40"/>
      <c r="DQ68" s="40"/>
      <c r="DR68" s="32"/>
      <c r="DS68" s="32"/>
      <c r="DT68" s="32"/>
      <c r="DU68" s="8"/>
      <c r="DV68" s="40"/>
      <c r="DW68" s="40"/>
      <c r="DX68" s="40"/>
      <c r="DY68" s="40"/>
      <c r="DZ68" s="32"/>
      <c r="EA68" s="32"/>
      <c r="EB68" s="32"/>
      <c r="EC68" s="8"/>
      <c r="ED68" s="40"/>
      <c r="EE68" s="40"/>
      <c r="EF68" s="40"/>
      <c r="EG68" s="40"/>
      <c r="EH68" s="32"/>
      <c r="EI68" s="32"/>
      <c r="EJ68" s="32"/>
      <c r="EK68" s="8"/>
      <c r="EL68" s="40"/>
      <c r="EM68" s="40"/>
      <c r="EN68" s="40"/>
      <c r="EO68" s="40"/>
      <c r="EP68" s="32"/>
      <c r="EQ68" s="32"/>
      <c r="ER68" s="32"/>
      <c r="ES68" s="8"/>
      <c r="ET68" s="40"/>
      <c r="EU68" s="40"/>
      <c r="EV68" s="40"/>
      <c r="EW68" s="40"/>
      <c r="EX68" s="32"/>
      <c r="EY68" s="32"/>
      <c r="EZ68" s="32"/>
      <c r="FA68" s="8"/>
      <c r="FB68" s="40"/>
      <c r="FC68" s="40"/>
      <c r="FD68" s="40"/>
      <c r="FE68" s="40"/>
      <c r="FF68" s="32"/>
      <c r="FG68" s="32"/>
      <c r="FH68" s="32"/>
      <c r="FI68" s="8"/>
      <c r="FJ68" s="40"/>
      <c r="FK68" s="40"/>
      <c r="FL68" s="40"/>
      <c r="FM68" s="40"/>
      <c r="FN68" s="32"/>
      <c r="FO68" s="32"/>
      <c r="FP68" s="32"/>
      <c r="FQ68" s="8"/>
      <c r="FR68" s="40"/>
      <c r="FS68" s="40"/>
      <c r="FT68" s="40"/>
      <c r="FU68" s="40"/>
      <c r="FV68" s="32"/>
      <c r="FW68" s="32"/>
      <c r="FX68" s="32"/>
      <c r="FY68" s="8"/>
      <c r="FZ68" s="40"/>
      <c r="GA68" s="40"/>
      <c r="GB68" s="40"/>
      <c r="GC68" s="40"/>
      <c r="GD68" s="32"/>
      <c r="GE68" s="32"/>
      <c r="GF68" s="32"/>
      <c r="GG68" s="8"/>
      <c r="GH68" s="40"/>
      <c r="GI68" s="40"/>
      <c r="GJ68" s="40"/>
      <c r="GK68" s="40"/>
      <c r="GL68" s="32"/>
      <c r="GM68" s="32"/>
      <c r="GN68" s="32"/>
      <c r="GO68" s="8"/>
      <c r="GP68" s="40"/>
      <c r="GQ68" s="40"/>
      <c r="GR68" s="40"/>
      <c r="GS68" s="40"/>
      <c r="GT68" s="32"/>
      <c r="GU68" s="32"/>
      <c r="GV68" s="32"/>
      <c r="GW68" s="8"/>
      <c r="GX68" s="40"/>
      <c r="GY68" s="40"/>
      <c r="GZ68" s="40"/>
      <c r="HA68" s="40"/>
      <c r="HB68" s="32"/>
      <c r="HC68" s="32"/>
      <c r="HD68" s="32"/>
      <c r="HE68" s="8"/>
      <c r="HF68" s="40"/>
      <c r="HG68" s="40"/>
      <c r="HH68" s="40"/>
      <c r="HI68" s="40"/>
      <c r="HJ68" s="32"/>
      <c r="HK68" s="32"/>
      <c r="HL68" s="32"/>
      <c r="HM68" s="8"/>
      <c r="HN68" s="40"/>
      <c r="HO68" s="40"/>
      <c r="HP68" s="40"/>
      <c r="HQ68" s="40"/>
      <c r="HR68" s="32"/>
      <c r="HS68" s="32"/>
      <c r="HT68" s="32"/>
      <c r="HU68" s="8"/>
      <c r="HV68" s="40"/>
      <c r="HW68" s="40"/>
      <c r="HX68" s="40"/>
      <c r="HY68" s="40"/>
      <c r="HZ68" s="32"/>
      <c r="IA68" s="32"/>
      <c r="IB68" s="32"/>
      <c r="IC68" s="8"/>
      <c r="ID68" s="40"/>
      <c r="IE68" s="40"/>
      <c r="IF68" s="40"/>
      <c r="IG68" s="40"/>
      <c r="IH68" s="32"/>
      <c r="II68" s="32"/>
      <c r="IJ68" s="32"/>
      <c r="IK68" s="8"/>
      <c r="IL68" s="40"/>
      <c r="IM68" s="40"/>
      <c r="IN68" s="40"/>
      <c r="IO68" s="40"/>
      <c r="IP68" s="32"/>
      <c r="IQ68" s="32"/>
      <c r="IR68" s="32"/>
    </row>
    <row r="69" spans="1:252" s="1" customFormat="1" ht="13.9" customHeight="1">
      <c r="A69" s="8"/>
      <c r="B69" s="40"/>
      <c r="C69" s="32"/>
      <c r="D69" s="3"/>
      <c r="E69" s="152"/>
      <c r="F69" s="140"/>
      <c r="G69" s="140" t="str">
        <f t="shared" si="4"/>
        <v/>
      </c>
      <c r="H69" s="163" t="str">
        <f t="shared" si="5"/>
        <v/>
      </c>
      <c r="I69" s="157" t="str">
        <f t="shared" si="2"/>
        <v/>
      </c>
      <c r="J69" s="254" t="str">
        <f t="shared" si="3"/>
        <v/>
      </c>
      <c r="K69" s="32"/>
      <c r="L69" s="32"/>
      <c r="M69" s="32"/>
      <c r="N69" s="8"/>
      <c r="O69" s="40"/>
      <c r="P69" s="40"/>
      <c r="Q69" s="40"/>
      <c r="R69" s="40"/>
      <c r="S69" s="32"/>
      <c r="T69" s="32"/>
      <c r="U69" s="8"/>
      <c r="V69" s="40"/>
      <c r="W69" s="40"/>
      <c r="X69" s="40"/>
      <c r="Y69" s="40"/>
      <c r="Z69" s="32"/>
      <c r="AA69" s="32"/>
      <c r="AB69" s="32"/>
      <c r="AC69" s="8"/>
      <c r="AD69" s="40"/>
      <c r="AE69" s="40"/>
      <c r="AF69" s="40"/>
      <c r="AG69" s="40"/>
      <c r="AH69" s="32"/>
      <c r="AI69" s="32"/>
      <c r="AJ69" s="32"/>
      <c r="AK69" s="8"/>
      <c r="AL69" s="40"/>
      <c r="AM69" s="40"/>
      <c r="AN69" s="40"/>
      <c r="AO69" s="40"/>
      <c r="AP69" s="32"/>
      <c r="AQ69" s="32"/>
      <c r="AR69" s="32"/>
      <c r="AS69" s="8"/>
      <c r="AT69" s="40"/>
      <c r="AU69" s="40"/>
      <c r="AV69" s="40"/>
      <c r="AW69" s="40"/>
      <c r="AX69" s="32"/>
      <c r="AY69" s="32"/>
      <c r="AZ69" s="32"/>
      <c r="BA69" s="8"/>
      <c r="BB69" s="40"/>
      <c r="BC69" s="40"/>
      <c r="BD69" s="40"/>
      <c r="BE69" s="40"/>
      <c r="BF69" s="32"/>
      <c r="BG69" s="32"/>
      <c r="BH69" s="32"/>
      <c r="BI69" s="8"/>
      <c r="BJ69" s="40"/>
      <c r="BK69" s="40"/>
      <c r="BL69" s="40"/>
      <c r="BM69" s="40"/>
      <c r="BN69" s="32"/>
      <c r="BO69" s="32"/>
      <c r="BP69" s="32"/>
      <c r="BQ69" s="8"/>
      <c r="BR69" s="40"/>
      <c r="BS69" s="40"/>
      <c r="BT69" s="40"/>
      <c r="BU69" s="40"/>
      <c r="BV69" s="32"/>
      <c r="BW69" s="32"/>
      <c r="BX69" s="32"/>
      <c r="BY69" s="8"/>
      <c r="BZ69" s="40"/>
      <c r="CA69" s="40"/>
      <c r="CB69" s="40"/>
      <c r="CC69" s="40"/>
      <c r="CD69" s="32"/>
      <c r="CE69" s="32"/>
      <c r="CF69" s="32"/>
      <c r="CG69" s="8"/>
      <c r="CH69" s="40"/>
      <c r="CI69" s="40"/>
      <c r="CJ69" s="40"/>
      <c r="CK69" s="40"/>
      <c r="CL69" s="32"/>
      <c r="CM69" s="32"/>
      <c r="CN69" s="32"/>
      <c r="CO69" s="8"/>
      <c r="CP69" s="40"/>
      <c r="CQ69" s="40"/>
      <c r="CR69" s="40"/>
      <c r="CS69" s="40"/>
      <c r="CT69" s="32"/>
      <c r="CU69" s="32"/>
      <c r="CV69" s="32"/>
      <c r="CW69" s="8"/>
      <c r="CX69" s="40"/>
      <c r="CY69" s="40"/>
      <c r="CZ69" s="40"/>
      <c r="DA69" s="40"/>
      <c r="DB69" s="32"/>
      <c r="DC69" s="32"/>
      <c r="DD69" s="32"/>
      <c r="DE69" s="8"/>
      <c r="DF69" s="40"/>
      <c r="DG69" s="40"/>
      <c r="DH69" s="40"/>
      <c r="DI69" s="40"/>
      <c r="DJ69" s="32"/>
      <c r="DK69" s="32"/>
      <c r="DL69" s="32"/>
      <c r="DM69" s="8"/>
      <c r="DN69" s="40"/>
      <c r="DO69" s="40"/>
      <c r="DP69" s="40"/>
      <c r="DQ69" s="40"/>
      <c r="DR69" s="32"/>
      <c r="DS69" s="32"/>
      <c r="DT69" s="32"/>
      <c r="DU69" s="8"/>
      <c r="DV69" s="40"/>
      <c r="DW69" s="40"/>
      <c r="DX69" s="40"/>
      <c r="DY69" s="40"/>
      <c r="DZ69" s="32"/>
      <c r="EA69" s="32"/>
      <c r="EB69" s="32"/>
      <c r="EC69" s="8"/>
      <c r="ED69" s="40"/>
      <c r="EE69" s="40"/>
      <c r="EF69" s="40"/>
      <c r="EG69" s="40"/>
      <c r="EH69" s="32"/>
      <c r="EI69" s="32"/>
      <c r="EJ69" s="32"/>
      <c r="EK69" s="8"/>
      <c r="EL69" s="40"/>
      <c r="EM69" s="40"/>
      <c r="EN69" s="40"/>
      <c r="EO69" s="40"/>
      <c r="EP69" s="32"/>
      <c r="EQ69" s="32"/>
      <c r="ER69" s="32"/>
      <c r="ES69" s="8"/>
      <c r="ET69" s="40"/>
      <c r="EU69" s="40"/>
      <c r="EV69" s="40"/>
      <c r="EW69" s="40"/>
      <c r="EX69" s="32"/>
      <c r="EY69" s="32"/>
      <c r="EZ69" s="32"/>
      <c r="FA69" s="8"/>
      <c r="FB69" s="40"/>
      <c r="FC69" s="40"/>
      <c r="FD69" s="40"/>
      <c r="FE69" s="40"/>
      <c r="FF69" s="32"/>
      <c r="FG69" s="32"/>
      <c r="FH69" s="32"/>
      <c r="FI69" s="8"/>
      <c r="FJ69" s="40"/>
      <c r="FK69" s="40"/>
      <c r="FL69" s="40"/>
      <c r="FM69" s="40"/>
      <c r="FN69" s="32"/>
      <c r="FO69" s="32"/>
      <c r="FP69" s="32"/>
      <c r="FQ69" s="8"/>
      <c r="FR69" s="40"/>
      <c r="FS69" s="40"/>
      <c r="FT69" s="40"/>
      <c r="FU69" s="40"/>
      <c r="FV69" s="32"/>
      <c r="FW69" s="32"/>
      <c r="FX69" s="32"/>
      <c r="FY69" s="8"/>
      <c r="FZ69" s="40"/>
      <c r="GA69" s="40"/>
      <c r="GB69" s="40"/>
      <c r="GC69" s="40"/>
      <c r="GD69" s="32"/>
      <c r="GE69" s="32"/>
      <c r="GF69" s="32"/>
      <c r="GG69" s="8"/>
      <c r="GH69" s="40"/>
      <c r="GI69" s="40"/>
      <c r="GJ69" s="40"/>
      <c r="GK69" s="40"/>
      <c r="GL69" s="32"/>
      <c r="GM69" s="32"/>
      <c r="GN69" s="32"/>
      <c r="GO69" s="8"/>
      <c r="GP69" s="40"/>
      <c r="GQ69" s="40"/>
      <c r="GR69" s="40"/>
      <c r="GS69" s="40"/>
      <c r="GT69" s="32"/>
      <c r="GU69" s="32"/>
      <c r="GV69" s="32"/>
      <c r="GW69" s="8"/>
      <c r="GX69" s="40"/>
      <c r="GY69" s="40"/>
      <c r="GZ69" s="40"/>
      <c r="HA69" s="40"/>
      <c r="HB69" s="32"/>
      <c r="HC69" s="32"/>
      <c r="HD69" s="32"/>
      <c r="HE69" s="8"/>
      <c r="HF69" s="40"/>
      <c r="HG69" s="40"/>
      <c r="HH69" s="40"/>
      <c r="HI69" s="40"/>
      <c r="HJ69" s="32"/>
      <c r="HK69" s="32"/>
      <c r="HL69" s="32"/>
      <c r="HM69" s="8"/>
      <c r="HN69" s="40"/>
      <c r="HO69" s="40"/>
      <c r="HP69" s="40"/>
      <c r="HQ69" s="40"/>
      <c r="HR69" s="32"/>
      <c r="HS69" s="32"/>
      <c r="HT69" s="32"/>
      <c r="HU69" s="8"/>
      <c r="HV69" s="40"/>
      <c r="HW69" s="40"/>
      <c r="HX69" s="40"/>
      <c r="HY69" s="40"/>
      <c r="HZ69" s="32"/>
      <c r="IA69" s="32"/>
      <c r="IB69" s="32"/>
      <c r="IC69" s="8"/>
      <c r="ID69" s="40"/>
      <c r="IE69" s="40"/>
      <c r="IF69" s="40"/>
      <c r="IG69" s="40"/>
      <c r="IH69" s="32"/>
      <c r="II69" s="32"/>
      <c r="IJ69" s="32"/>
      <c r="IK69" s="8"/>
      <c r="IL69" s="40"/>
      <c r="IM69" s="40"/>
      <c r="IN69" s="40"/>
      <c r="IO69" s="40"/>
      <c r="IP69" s="32"/>
      <c r="IQ69" s="32"/>
      <c r="IR69" s="32"/>
    </row>
    <row r="70" spans="1:252" s="1" customFormat="1" ht="13.9" customHeight="1">
      <c r="A70" s="8" t="s">
        <v>785</v>
      </c>
      <c r="B70" s="8" t="s">
        <v>786</v>
      </c>
      <c r="C70" s="32"/>
      <c r="D70" s="3"/>
      <c r="E70" s="150">
        <f>ROUND(F70/0.54,0)</f>
        <v>619</v>
      </c>
      <c r="F70" s="140">
        <v>334.125</v>
      </c>
      <c r="G70" s="140">
        <f t="shared" si="4"/>
        <v>334.125</v>
      </c>
      <c r="H70" s="163">
        <f t="shared" si="5"/>
        <v>49116.375</v>
      </c>
      <c r="I70" s="157">
        <f t="shared" si="2"/>
        <v>69745</v>
      </c>
      <c r="J70" s="254">
        <f t="shared" si="3"/>
        <v>0.29577209835830526</v>
      </c>
      <c r="K70" s="32"/>
      <c r="L70" s="32"/>
      <c r="M70" s="32"/>
      <c r="N70" s="8"/>
      <c r="O70" s="40"/>
      <c r="P70" s="40"/>
      <c r="Q70" s="40"/>
      <c r="R70" s="40"/>
      <c r="S70" s="32"/>
      <c r="T70" s="32"/>
      <c r="U70" s="8"/>
      <c r="V70" s="40"/>
      <c r="W70" s="40"/>
      <c r="X70" s="40"/>
      <c r="Y70" s="40"/>
      <c r="Z70" s="32"/>
      <c r="AA70" s="32"/>
      <c r="AB70" s="32"/>
      <c r="AC70" s="8"/>
      <c r="AD70" s="40"/>
      <c r="AE70" s="40"/>
      <c r="AF70" s="40"/>
      <c r="AG70" s="40"/>
      <c r="AH70" s="32"/>
      <c r="AI70" s="32"/>
      <c r="AJ70" s="32"/>
      <c r="AK70" s="8"/>
      <c r="AL70" s="40"/>
      <c r="AM70" s="40"/>
      <c r="AN70" s="40"/>
      <c r="AO70" s="40"/>
      <c r="AP70" s="32"/>
      <c r="AQ70" s="32"/>
      <c r="AR70" s="32"/>
      <c r="AS70" s="8"/>
      <c r="AT70" s="40"/>
      <c r="AU70" s="40"/>
      <c r="AV70" s="40"/>
      <c r="AW70" s="40"/>
      <c r="AX70" s="32"/>
      <c r="AY70" s="32"/>
      <c r="AZ70" s="32"/>
      <c r="BA70" s="8"/>
      <c r="BB70" s="40"/>
      <c r="BC70" s="40"/>
      <c r="BD70" s="40"/>
      <c r="BE70" s="40"/>
      <c r="BF70" s="32"/>
      <c r="BG70" s="32"/>
      <c r="BH70" s="32"/>
      <c r="BI70" s="8"/>
      <c r="BJ70" s="40"/>
      <c r="BK70" s="40"/>
      <c r="BL70" s="40"/>
      <c r="BM70" s="40"/>
      <c r="BN70" s="32"/>
      <c r="BO70" s="32"/>
      <c r="BP70" s="32"/>
      <c r="BQ70" s="8"/>
      <c r="BR70" s="40"/>
      <c r="BS70" s="40"/>
      <c r="BT70" s="40"/>
      <c r="BU70" s="40"/>
      <c r="BV70" s="32"/>
      <c r="BW70" s="32"/>
      <c r="BX70" s="32"/>
      <c r="BY70" s="8"/>
      <c r="BZ70" s="40"/>
      <c r="CA70" s="40"/>
      <c r="CB70" s="40"/>
      <c r="CC70" s="40"/>
      <c r="CD70" s="32"/>
      <c r="CE70" s="32"/>
      <c r="CF70" s="32"/>
      <c r="CG70" s="8"/>
      <c r="CH70" s="40"/>
      <c r="CI70" s="40"/>
      <c r="CJ70" s="40"/>
      <c r="CK70" s="40"/>
      <c r="CL70" s="32"/>
      <c r="CM70" s="32"/>
      <c r="CN70" s="32"/>
      <c r="CO70" s="8"/>
      <c r="CP70" s="40"/>
      <c r="CQ70" s="40"/>
      <c r="CR70" s="40"/>
      <c r="CS70" s="40"/>
      <c r="CT70" s="32"/>
      <c r="CU70" s="32"/>
      <c r="CV70" s="32"/>
      <c r="CW70" s="8"/>
      <c r="CX70" s="40"/>
      <c r="CY70" s="40"/>
      <c r="CZ70" s="40"/>
      <c r="DA70" s="40"/>
      <c r="DB70" s="32"/>
      <c r="DC70" s="32"/>
      <c r="DD70" s="32"/>
      <c r="DE70" s="8"/>
      <c r="DF70" s="40"/>
      <c r="DG70" s="40"/>
      <c r="DH70" s="40"/>
      <c r="DI70" s="40"/>
      <c r="DJ70" s="32"/>
      <c r="DK70" s="32"/>
      <c r="DL70" s="32"/>
      <c r="DM70" s="8"/>
      <c r="DN70" s="40"/>
      <c r="DO70" s="40"/>
      <c r="DP70" s="40"/>
      <c r="DQ70" s="40"/>
      <c r="DR70" s="32"/>
      <c r="DS70" s="32"/>
      <c r="DT70" s="32"/>
      <c r="DU70" s="8"/>
      <c r="DV70" s="40"/>
      <c r="DW70" s="40"/>
      <c r="DX70" s="40"/>
      <c r="DY70" s="40"/>
      <c r="DZ70" s="32"/>
      <c r="EA70" s="32"/>
      <c r="EB70" s="32"/>
      <c r="EC70" s="8"/>
      <c r="ED70" s="40"/>
      <c r="EE70" s="40"/>
      <c r="EF70" s="40"/>
      <c r="EG70" s="40"/>
      <c r="EH70" s="32"/>
      <c r="EI70" s="32"/>
      <c r="EJ70" s="32"/>
      <c r="EK70" s="8"/>
      <c r="EL70" s="40"/>
      <c r="EM70" s="40"/>
      <c r="EN70" s="40"/>
      <c r="EO70" s="40"/>
      <c r="EP70" s="32"/>
      <c r="EQ70" s="32"/>
      <c r="ER70" s="32"/>
      <c r="ES70" s="8"/>
      <c r="ET70" s="40"/>
      <c r="EU70" s="40"/>
      <c r="EV70" s="40"/>
      <c r="EW70" s="40"/>
      <c r="EX70" s="32"/>
      <c r="EY70" s="32"/>
      <c r="EZ70" s="32"/>
      <c r="FA70" s="8"/>
      <c r="FB70" s="40"/>
      <c r="FC70" s="40"/>
      <c r="FD70" s="40"/>
      <c r="FE70" s="40"/>
      <c r="FF70" s="32"/>
      <c r="FG70" s="32"/>
      <c r="FH70" s="32"/>
      <c r="FI70" s="8"/>
      <c r="FJ70" s="40"/>
      <c r="FK70" s="40"/>
      <c r="FL70" s="40"/>
      <c r="FM70" s="40"/>
      <c r="FN70" s="32"/>
      <c r="FO70" s="32"/>
      <c r="FP70" s="32"/>
      <c r="FQ70" s="8"/>
      <c r="FR70" s="40"/>
      <c r="FS70" s="40"/>
      <c r="FT70" s="40"/>
      <c r="FU70" s="40"/>
      <c r="FV70" s="32"/>
      <c r="FW70" s="32"/>
      <c r="FX70" s="32"/>
      <c r="FY70" s="8"/>
      <c r="FZ70" s="40"/>
      <c r="GA70" s="40"/>
      <c r="GB70" s="40"/>
      <c r="GC70" s="40"/>
      <c r="GD70" s="32"/>
      <c r="GE70" s="32"/>
      <c r="GF70" s="32"/>
      <c r="GG70" s="8"/>
      <c r="GH70" s="40"/>
      <c r="GI70" s="40"/>
      <c r="GJ70" s="40"/>
      <c r="GK70" s="40"/>
      <c r="GL70" s="32"/>
      <c r="GM70" s="32"/>
      <c r="GN70" s="32"/>
      <c r="GO70" s="8"/>
      <c r="GP70" s="40"/>
      <c r="GQ70" s="40"/>
      <c r="GR70" s="40"/>
      <c r="GS70" s="40"/>
      <c r="GT70" s="32"/>
      <c r="GU70" s="32"/>
      <c r="GV70" s="32"/>
      <c r="GW70" s="8"/>
      <c r="GX70" s="40"/>
      <c r="GY70" s="40"/>
      <c r="GZ70" s="40"/>
      <c r="HA70" s="40"/>
      <c r="HB70" s="32"/>
      <c r="HC70" s="32"/>
      <c r="HD70" s="32"/>
      <c r="HE70" s="8"/>
      <c r="HF70" s="40"/>
      <c r="HG70" s="40"/>
      <c r="HH70" s="40"/>
      <c r="HI70" s="40"/>
      <c r="HJ70" s="32"/>
      <c r="HK70" s="32"/>
      <c r="HL70" s="32"/>
      <c r="HM70" s="8"/>
      <c r="HN70" s="40"/>
      <c r="HO70" s="40"/>
      <c r="HP70" s="40"/>
      <c r="HQ70" s="40"/>
      <c r="HR70" s="32"/>
      <c r="HS70" s="32"/>
      <c r="HT70" s="32"/>
      <c r="HU70" s="8"/>
      <c r="HV70" s="40"/>
      <c r="HW70" s="40"/>
      <c r="HX70" s="40"/>
      <c r="HY70" s="40"/>
      <c r="HZ70" s="32"/>
      <c r="IA70" s="32"/>
      <c r="IB70" s="32"/>
      <c r="IC70" s="8"/>
      <c r="ID70" s="40"/>
      <c r="IE70" s="40"/>
      <c r="IF70" s="40"/>
      <c r="IG70" s="40"/>
      <c r="IH70" s="32"/>
      <c r="II70" s="32"/>
      <c r="IJ70" s="32"/>
      <c r="IK70" s="8"/>
      <c r="IL70" s="40"/>
      <c r="IM70" s="40"/>
      <c r="IN70" s="40"/>
      <c r="IO70" s="40"/>
      <c r="IP70" s="32"/>
      <c r="IQ70" s="32"/>
      <c r="IR70" s="32"/>
    </row>
    <row r="71" spans="1:252" s="1" customFormat="1" ht="13.9" customHeight="1">
      <c r="A71" s="8"/>
      <c r="B71" s="40" t="s">
        <v>787</v>
      </c>
      <c r="C71" s="32"/>
      <c r="D71" s="3"/>
      <c r="E71" s="152"/>
      <c r="F71" s="140"/>
      <c r="G71" s="140" t="str">
        <f t="shared" si="4"/>
        <v/>
      </c>
      <c r="H71" s="163" t="str">
        <f t="shared" si="5"/>
        <v/>
      </c>
      <c r="I71" s="157" t="str">
        <f t="shared" si="2"/>
        <v/>
      </c>
      <c r="J71" s="254" t="str">
        <f t="shared" si="3"/>
        <v/>
      </c>
      <c r="K71" s="32"/>
      <c r="L71" s="32"/>
      <c r="M71" s="32"/>
      <c r="N71" s="8"/>
      <c r="O71" s="40"/>
      <c r="P71" s="40"/>
      <c r="Q71" s="40"/>
      <c r="R71" s="40"/>
      <c r="S71" s="32"/>
      <c r="T71" s="32"/>
      <c r="U71" s="8"/>
      <c r="V71" s="40"/>
      <c r="W71" s="40"/>
      <c r="X71" s="40"/>
      <c r="Y71" s="40"/>
      <c r="Z71" s="32"/>
      <c r="AA71" s="32"/>
      <c r="AB71" s="32"/>
      <c r="AC71" s="8"/>
      <c r="AD71" s="40"/>
      <c r="AE71" s="40"/>
      <c r="AF71" s="40"/>
      <c r="AG71" s="40"/>
      <c r="AH71" s="32"/>
      <c r="AI71" s="32"/>
      <c r="AJ71" s="32"/>
      <c r="AK71" s="8"/>
      <c r="AL71" s="40"/>
      <c r="AM71" s="40"/>
      <c r="AN71" s="40"/>
      <c r="AO71" s="40"/>
      <c r="AP71" s="32"/>
      <c r="AQ71" s="32"/>
      <c r="AR71" s="32"/>
      <c r="AS71" s="8"/>
      <c r="AT71" s="40"/>
      <c r="AU71" s="40"/>
      <c r="AV71" s="40"/>
      <c r="AW71" s="40"/>
      <c r="AX71" s="32"/>
      <c r="AY71" s="32"/>
      <c r="AZ71" s="32"/>
      <c r="BA71" s="8"/>
      <c r="BB71" s="40"/>
      <c r="BC71" s="40"/>
      <c r="BD71" s="40"/>
      <c r="BE71" s="40"/>
      <c r="BF71" s="32"/>
      <c r="BG71" s="32"/>
      <c r="BH71" s="32"/>
      <c r="BI71" s="8"/>
      <c r="BJ71" s="40"/>
      <c r="BK71" s="40"/>
      <c r="BL71" s="40"/>
      <c r="BM71" s="40"/>
      <c r="BN71" s="32"/>
      <c r="BO71" s="32"/>
      <c r="BP71" s="32"/>
      <c r="BQ71" s="8"/>
      <c r="BR71" s="40"/>
      <c r="BS71" s="40"/>
      <c r="BT71" s="40"/>
      <c r="BU71" s="40"/>
      <c r="BV71" s="32"/>
      <c r="BW71" s="32"/>
      <c r="BX71" s="32"/>
      <c r="BY71" s="8"/>
      <c r="BZ71" s="40"/>
      <c r="CA71" s="40"/>
      <c r="CB71" s="40"/>
      <c r="CC71" s="40"/>
      <c r="CD71" s="32"/>
      <c r="CE71" s="32"/>
      <c r="CF71" s="32"/>
      <c r="CG71" s="8"/>
      <c r="CH71" s="40"/>
      <c r="CI71" s="40"/>
      <c r="CJ71" s="40"/>
      <c r="CK71" s="40"/>
      <c r="CL71" s="32"/>
      <c r="CM71" s="32"/>
      <c r="CN71" s="32"/>
      <c r="CO71" s="8"/>
      <c r="CP71" s="40"/>
      <c r="CQ71" s="40"/>
      <c r="CR71" s="40"/>
      <c r="CS71" s="40"/>
      <c r="CT71" s="32"/>
      <c r="CU71" s="32"/>
      <c r="CV71" s="32"/>
      <c r="CW71" s="8"/>
      <c r="CX71" s="40"/>
      <c r="CY71" s="40"/>
      <c r="CZ71" s="40"/>
      <c r="DA71" s="40"/>
      <c r="DB71" s="32"/>
      <c r="DC71" s="32"/>
      <c r="DD71" s="32"/>
      <c r="DE71" s="8"/>
      <c r="DF71" s="40"/>
      <c r="DG71" s="40"/>
      <c r="DH71" s="40"/>
      <c r="DI71" s="40"/>
      <c r="DJ71" s="32"/>
      <c r="DK71" s="32"/>
      <c r="DL71" s="32"/>
      <c r="DM71" s="8"/>
      <c r="DN71" s="40"/>
      <c r="DO71" s="40"/>
      <c r="DP71" s="40"/>
      <c r="DQ71" s="40"/>
      <c r="DR71" s="32"/>
      <c r="DS71" s="32"/>
      <c r="DT71" s="32"/>
      <c r="DU71" s="8"/>
      <c r="DV71" s="40"/>
      <c r="DW71" s="40"/>
      <c r="DX71" s="40"/>
      <c r="DY71" s="40"/>
      <c r="DZ71" s="32"/>
      <c r="EA71" s="32"/>
      <c r="EB71" s="32"/>
      <c r="EC71" s="8"/>
      <c r="ED71" s="40"/>
      <c r="EE71" s="40"/>
      <c r="EF71" s="40"/>
      <c r="EG71" s="40"/>
      <c r="EH71" s="32"/>
      <c r="EI71" s="32"/>
      <c r="EJ71" s="32"/>
      <c r="EK71" s="8"/>
      <c r="EL71" s="40"/>
      <c r="EM71" s="40"/>
      <c r="EN71" s="40"/>
      <c r="EO71" s="40"/>
      <c r="EP71" s="32"/>
      <c r="EQ71" s="32"/>
      <c r="ER71" s="32"/>
      <c r="ES71" s="8"/>
      <c r="ET71" s="40"/>
      <c r="EU71" s="40"/>
      <c r="EV71" s="40"/>
      <c r="EW71" s="40"/>
      <c r="EX71" s="32"/>
      <c r="EY71" s="32"/>
      <c r="EZ71" s="32"/>
      <c r="FA71" s="8"/>
      <c r="FB71" s="40"/>
      <c r="FC71" s="40"/>
      <c r="FD71" s="40"/>
      <c r="FE71" s="40"/>
      <c r="FF71" s="32"/>
      <c r="FG71" s="32"/>
      <c r="FH71" s="32"/>
      <c r="FI71" s="8"/>
      <c r="FJ71" s="40"/>
      <c r="FK71" s="40"/>
      <c r="FL71" s="40"/>
      <c r="FM71" s="40"/>
      <c r="FN71" s="32"/>
      <c r="FO71" s="32"/>
      <c r="FP71" s="32"/>
      <c r="FQ71" s="8"/>
      <c r="FR71" s="40"/>
      <c r="FS71" s="40"/>
      <c r="FT71" s="40"/>
      <c r="FU71" s="40"/>
      <c r="FV71" s="32"/>
      <c r="FW71" s="32"/>
      <c r="FX71" s="32"/>
      <c r="FY71" s="8"/>
      <c r="FZ71" s="40"/>
      <c r="GA71" s="40"/>
      <c r="GB71" s="40"/>
      <c r="GC71" s="40"/>
      <c r="GD71" s="32"/>
      <c r="GE71" s="32"/>
      <c r="GF71" s="32"/>
      <c r="GG71" s="8"/>
      <c r="GH71" s="40"/>
      <c r="GI71" s="40"/>
      <c r="GJ71" s="40"/>
      <c r="GK71" s="40"/>
      <c r="GL71" s="32"/>
      <c r="GM71" s="32"/>
      <c r="GN71" s="32"/>
      <c r="GO71" s="8"/>
      <c r="GP71" s="40"/>
      <c r="GQ71" s="40"/>
      <c r="GR71" s="40"/>
      <c r="GS71" s="40"/>
      <c r="GT71" s="32"/>
      <c r="GU71" s="32"/>
      <c r="GV71" s="32"/>
      <c r="GW71" s="8"/>
      <c r="GX71" s="40"/>
      <c r="GY71" s="40"/>
      <c r="GZ71" s="40"/>
      <c r="HA71" s="40"/>
      <c r="HB71" s="32"/>
      <c r="HC71" s="32"/>
      <c r="HD71" s="32"/>
      <c r="HE71" s="8"/>
      <c r="HF71" s="40"/>
      <c r="HG71" s="40"/>
      <c r="HH71" s="40"/>
      <c r="HI71" s="40"/>
      <c r="HJ71" s="32"/>
      <c r="HK71" s="32"/>
      <c r="HL71" s="32"/>
      <c r="HM71" s="8"/>
      <c r="HN71" s="40"/>
      <c r="HO71" s="40"/>
      <c r="HP71" s="40"/>
      <c r="HQ71" s="40"/>
      <c r="HR71" s="32"/>
      <c r="HS71" s="32"/>
      <c r="HT71" s="32"/>
      <c r="HU71" s="8"/>
      <c r="HV71" s="40"/>
      <c r="HW71" s="40"/>
      <c r="HX71" s="40"/>
      <c r="HY71" s="40"/>
      <c r="HZ71" s="32"/>
      <c r="IA71" s="32"/>
      <c r="IB71" s="32"/>
      <c r="IC71" s="8"/>
      <c r="ID71" s="40"/>
      <c r="IE71" s="40"/>
      <c r="IF71" s="40"/>
      <c r="IG71" s="40"/>
      <c r="IH71" s="32"/>
      <c r="II71" s="32"/>
      <c r="IJ71" s="32"/>
      <c r="IK71" s="8"/>
      <c r="IL71" s="40"/>
      <c r="IM71" s="40"/>
      <c r="IN71" s="40"/>
      <c r="IO71" s="40"/>
      <c r="IP71" s="32"/>
      <c r="IQ71" s="32"/>
      <c r="IR71" s="32"/>
    </row>
    <row r="72" spans="1:252" s="1" customFormat="1" ht="13.9" customHeight="1">
      <c r="A72" s="8"/>
      <c r="B72" s="40"/>
      <c r="C72" s="32"/>
      <c r="D72" s="3"/>
      <c r="E72" s="152"/>
      <c r="F72" s="140"/>
      <c r="G72" s="140" t="str">
        <f t="shared" si="4"/>
        <v/>
      </c>
      <c r="H72" s="163" t="str">
        <f t="shared" si="5"/>
        <v/>
      </c>
      <c r="I72" s="157" t="str">
        <f t="shared" si="2"/>
        <v/>
      </c>
      <c r="J72" s="254" t="str">
        <f t="shared" si="3"/>
        <v/>
      </c>
      <c r="K72" s="32"/>
      <c r="L72" s="32"/>
      <c r="M72" s="32"/>
      <c r="N72" s="8"/>
      <c r="O72" s="40"/>
      <c r="P72" s="40"/>
      <c r="Q72" s="40"/>
      <c r="R72" s="40"/>
      <c r="S72" s="32"/>
      <c r="T72" s="32"/>
      <c r="U72" s="8"/>
      <c r="V72" s="40"/>
      <c r="W72" s="40"/>
      <c r="X72" s="40"/>
      <c r="Y72" s="40"/>
      <c r="Z72" s="32"/>
      <c r="AA72" s="32"/>
      <c r="AB72" s="32"/>
      <c r="AC72" s="8"/>
      <c r="AD72" s="40"/>
      <c r="AE72" s="40"/>
      <c r="AF72" s="40"/>
      <c r="AG72" s="40"/>
      <c r="AH72" s="32"/>
      <c r="AI72" s="32"/>
      <c r="AJ72" s="32"/>
      <c r="AK72" s="8"/>
      <c r="AL72" s="40"/>
      <c r="AM72" s="40"/>
      <c r="AN72" s="40"/>
      <c r="AO72" s="40"/>
      <c r="AP72" s="32"/>
      <c r="AQ72" s="32"/>
      <c r="AR72" s="32"/>
      <c r="AS72" s="8"/>
      <c r="AT72" s="40"/>
      <c r="AU72" s="40"/>
      <c r="AV72" s="40"/>
      <c r="AW72" s="40"/>
      <c r="AX72" s="32"/>
      <c r="AY72" s="32"/>
      <c r="AZ72" s="32"/>
      <c r="BA72" s="8"/>
      <c r="BB72" s="40"/>
      <c r="BC72" s="40"/>
      <c r="BD72" s="40"/>
      <c r="BE72" s="40"/>
      <c r="BF72" s="32"/>
      <c r="BG72" s="32"/>
      <c r="BH72" s="32"/>
      <c r="BI72" s="8"/>
      <c r="BJ72" s="40"/>
      <c r="BK72" s="40"/>
      <c r="BL72" s="40"/>
      <c r="BM72" s="40"/>
      <c r="BN72" s="32"/>
      <c r="BO72" s="32"/>
      <c r="BP72" s="32"/>
      <c r="BQ72" s="8"/>
      <c r="BR72" s="40"/>
      <c r="BS72" s="40"/>
      <c r="BT72" s="40"/>
      <c r="BU72" s="40"/>
      <c r="BV72" s="32"/>
      <c r="BW72" s="32"/>
      <c r="BX72" s="32"/>
      <c r="BY72" s="8"/>
      <c r="BZ72" s="40"/>
      <c r="CA72" s="40"/>
      <c r="CB72" s="40"/>
      <c r="CC72" s="40"/>
      <c r="CD72" s="32"/>
      <c r="CE72" s="32"/>
      <c r="CF72" s="32"/>
      <c r="CG72" s="8"/>
      <c r="CH72" s="40"/>
      <c r="CI72" s="40"/>
      <c r="CJ72" s="40"/>
      <c r="CK72" s="40"/>
      <c r="CL72" s="32"/>
      <c r="CM72" s="32"/>
      <c r="CN72" s="32"/>
      <c r="CO72" s="8"/>
      <c r="CP72" s="40"/>
      <c r="CQ72" s="40"/>
      <c r="CR72" s="40"/>
      <c r="CS72" s="40"/>
      <c r="CT72" s="32"/>
      <c r="CU72" s="32"/>
      <c r="CV72" s="32"/>
      <c r="CW72" s="8"/>
      <c r="CX72" s="40"/>
      <c r="CY72" s="40"/>
      <c r="CZ72" s="40"/>
      <c r="DA72" s="40"/>
      <c r="DB72" s="32"/>
      <c r="DC72" s="32"/>
      <c r="DD72" s="32"/>
      <c r="DE72" s="8"/>
      <c r="DF72" s="40"/>
      <c r="DG72" s="40"/>
      <c r="DH72" s="40"/>
      <c r="DI72" s="40"/>
      <c r="DJ72" s="32"/>
      <c r="DK72" s="32"/>
      <c r="DL72" s="32"/>
      <c r="DM72" s="8"/>
      <c r="DN72" s="40"/>
      <c r="DO72" s="40"/>
      <c r="DP72" s="40"/>
      <c r="DQ72" s="40"/>
      <c r="DR72" s="32"/>
      <c r="DS72" s="32"/>
      <c r="DT72" s="32"/>
      <c r="DU72" s="8"/>
      <c r="DV72" s="40"/>
      <c r="DW72" s="40"/>
      <c r="DX72" s="40"/>
      <c r="DY72" s="40"/>
      <c r="DZ72" s="32"/>
      <c r="EA72" s="32"/>
      <c r="EB72" s="32"/>
      <c r="EC72" s="8"/>
      <c r="ED72" s="40"/>
      <c r="EE72" s="40"/>
      <c r="EF72" s="40"/>
      <c r="EG72" s="40"/>
      <c r="EH72" s="32"/>
      <c r="EI72" s="32"/>
      <c r="EJ72" s="32"/>
      <c r="EK72" s="8"/>
      <c r="EL72" s="40"/>
      <c r="EM72" s="40"/>
      <c r="EN72" s="40"/>
      <c r="EO72" s="40"/>
      <c r="EP72" s="32"/>
      <c r="EQ72" s="32"/>
      <c r="ER72" s="32"/>
      <c r="ES72" s="8"/>
      <c r="ET72" s="40"/>
      <c r="EU72" s="40"/>
      <c r="EV72" s="40"/>
      <c r="EW72" s="40"/>
      <c r="EX72" s="32"/>
      <c r="EY72" s="32"/>
      <c r="EZ72" s="32"/>
      <c r="FA72" s="8"/>
      <c r="FB72" s="40"/>
      <c r="FC72" s="40"/>
      <c r="FD72" s="40"/>
      <c r="FE72" s="40"/>
      <c r="FF72" s="32"/>
      <c r="FG72" s="32"/>
      <c r="FH72" s="32"/>
      <c r="FI72" s="8"/>
      <c r="FJ72" s="40"/>
      <c r="FK72" s="40"/>
      <c r="FL72" s="40"/>
      <c r="FM72" s="40"/>
      <c r="FN72" s="32"/>
      <c r="FO72" s="32"/>
      <c r="FP72" s="32"/>
      <c r="FQ72" s="8"/>
      <c r="FR72" s="40"/>
      <c r="FS72" s="40"/>
      <c r="FT72" s="40"/>
      <c r="FU72" s="40"/>
      <c r="FV72" s="32"/>
      <c r="FW72" s="32"/>
      <c r="FX72" s="32"/>
      <c r="FY72" s="8"/>
      <c r="FZ72" s="40"/>
      <c r="GA72" s="40"/>
      <c r="GB72" s="40"/>
      <c r="GC72" s="40"/>
      <c r="GD72" s="32"/>
      <c r="GE72" s="32"/>
      <c r="GF72" s="32"/>
      <c r="GG72" s="8"/>
      <c r="GH72" s="40"/>
      <c r="GI72" s="40"/>
      <c r="GJ72" s="40"/>
      <c r="GK72" s="40"/>
      <c r="GL72" s="32"/>
      <c r="GM72" s="32"/>
      <c r="GN72" s="32"/>
      <c r="GO72" s="8"/>
      <c r="GP72" s="40"/>
      <c r="GQ72" s="40"/>
      <c r="GR72" s="40"/>
      <c r="GS72" s="40"/>
      <c r="GT72" s="32"/>
      <c r="GU72" s="32"/>
      <c r="GV72" s="32"/>
      <c r="GW72" s="8"/>
      <c r="GX72" s="40"/>
      <c r="GY72" s="40"/>
      <c r="GZ72" s="40"/>
      <c r="HA72" s="40"/>
      <c r="HB72" s="32"/>
      <c r="HC72" s="32"/>
      <c r="HD72" s="32"/>
      <c r="HE72" s="8"/>
      <c r="HF72" s="40"/>
      <c r="HG72" s="40"/>
      <c r="HH72" s="40"/>
      <c r="HI72" s="40"/>
      <c r="HJ72" s="32"/>
      <c r="HK72" s="32"/>
      <c r="HL72" s="32"/>
      <c r="HM72" s="8"/>
      <c r="HN72" s="40"/>
      <c r="HO72" s="40"/>
      <c r="HP72" s="40"/>
      <c r="HQ72" s="40"/>
      <c r="HR72" s="32"/>
      <c r="HS72" s="32"/>
      <c r="HT72" s="32"/>
      <c r="HU72" s="8"/>
      <c r="HV72" s="40"/>
      <c r="HW72" s="40"/>
      <c r="HX72" s="40"/>
      <c r="HY72" s="40"/>
      <c r="HZ72" s="32"/>
      <c r="IA72" s="32"/>
      <c r="IB72" s="32"/>
      <c r="IC72" s="8"/>
      <c r="ID72" s="40"/>
      <c r="IE72" s="40"/>
      <c r="IF72" s="40"/>
      <c r="IG72" s="40"/>
      <c r="IH72" s="32"/>
      <c r="II72" s="32"/>
      <c r="IJ72" s="32"/>
      <c r="IK72" s="8"/>
      <c r="IL72" s="40"/>
      <c r="IM72" s="40"/>
      <c r="IN72" s="40"/>
      <c r="IO72" s="40"/>
      <c r="IP72" s="32"/>
      <c r="IQ72" s="32"/>
      <c r="IR72" s="32"/>
    </row>
    <row r="73" spans="1:252" s="1" customFormat="1" ht="13.9" customHeight="1">
      <c r="A73" s="8" t="s">
        <v>788</v>
      </c>
      <c r="B73" s="8" t="s">
        <v>789</v>
      </c>
      <c r="C73" s="32"/>
      <c r="D73" s="3"/>
      <c r="E73" s="150">
        <f>ROUND(F73/0.54,0)</f>
        <v>817</v>
      </c>
      <c r="F73" s="140">
        <v>441</v>
      </c>
      <c r="G73" s="140">
        <f t="shared" si="4"/>
        <v>441</v>
      </c>
      <c r="H73" s="163">
        <f t="shared" si="5"/>
        <v>64827</v>
      </c>
      <c r="I73" s="157">
        <f t="shared" si="2"/>
        <v>92054</v>
      </c>
      <c r="J73" s="254">
        <f t="shared" si="3"/>
        <v>0.29577204684207098</v>
      </c>
      <c r="K73" s="32"/>
      <c r="L73" s="32"/>
      <c r="M73" s="32"/>
      <c r="N73" s="8"/>
      <c r="O73" s="40"/>
      <c r="P73" s="40"/>
      <c r="Q73" s="40"/>
      <c r="R73" s="40"/>
      <c r="S73" s="32"/>
      <c r="T73" s="32"/>
      <c r="U73" s="8"/>
      <c r="V73" s="40"/>
      <c r="W73" s="40"/>
      <c r="X73" s="40"/>
      <c r="Y73" s="40"/>
      <c r="Z73" s="32"/>
      <c r="AA73" s="32"/>
      <c r="AB73" s="32"/>
      <c r="AC73" s="8"/>
      <c r="AD73" s="40"/>
      <c r="AE73" s="40"/>
      <c r="AF73" s="40"/>
      <c r="AG73" s="40"/>
      <c r="AH73" s="32"/>
      <c r="AI73" s="32"/>
      <c r="AJ73" s="32"/>
      <c r="AK73" s="8"/>
      <c r="AL73" s="40"/>
      <c r="AM73" s="40"/>
      <c r="AN73" s="40"/>
      <c r="AO73" s="40"/>
      <c r="AP73" s="32"/>
      <c r="AQ73" s="32"/>
      <c r="AR73" s="32"/>
      <c r="AS73" s="8"/>
      <c r="AT73" s="40"/>
      <c r="AU73" s="40"/>
      <c r="AV73" s="40"/>
      <c r="AW73" s="40"/>
      <c r="AX73" s="32"/>
      <c r="AY73" s="32"/>
      <c r="AZ73" s="32"/>
      <c r="BA73" s="8"/>
      <c r="BB73" s="40"/>
      <c r="BC73" s="40"/>
      <c r="BD73" s="40"/>
      <c r="BE73" s="40"/>
      <c r="BF73" s="32"/>
      <c r="BG73" s="32"/>
      <c r="BH73" s="32"/>
      <c r="BI73" s="8"/>
      <c r="BJ73" s="40"/>
      <c r="BK73" s="40"/>
      <c r="BL73" s="40"/>
      <c r="BM73" s="40"/>
      <c r="BN73" s="32"/>
      <c r="BO73" s="32"/>
      <c r="BP73" s="32"/>
      <c r="BQ73" s="8"/>
      <c r="BR73" s="40"/>
      <c r="BS73" s="40"/>
      <c r="BT73" s="40"/>
      <c r="BU73" s="40"/>
      <c r="BV73" s="32"/>
      <c r="BW73" s="32"/>
      <c r="BX73" s="32"/>
      <c r="BY73" s="8"/>
      <c r="BZ73" s="40"/>
      <c r="CA73" s="40"/>
      <c r="CB73" s="40"/>
      <c r="CC73" s="40"/>
      <c r="CD73" s="32"/>
      <c r="CE73" s="32"/>
      <c r="CF73" s="32"/>
      <c r="CG73" s="8"/>
      <c r="CH73" s="40"/>
      <c r="CI73" s="40"/>
      <c r="CJ73" s="40"/>
      <c r="CK73" s="40"/>
      <c r="CL73" s="32"/>
      <c r="CM73" s="32"/>
      <c r="CN73" s="32"/>
      <c r="CO73" s="8"/>
      <c r="CP73" s="40"/>
      <c r="CQ73" s="40"/>
      <c r="CR73" s="40"/>
      <c r="CS73" s="40"/>
      <c r="CT73" s="32"/>
      <c r="CU73" s="32"/>
      <c r="CV73" s="32"/>
      <c r="CW73" s="8"/>
      <c r="CX73" s="40"/>
      <c r="CY73" s="40"/>
      <c r="CZ73" s="40"/>
      <c r="DA73" s="40"/>
      <c r="DB73" s="32"/>
      <c r="DC73" s="32"/>
      <c r="DD73" s="32"/>
      <c r="DE73" s="8"/>
      <c r="DF73" s="40"/>
      <c r="DG73" s="40"/>
      <c r="DH73" s="40"/>
      <c r="DI73" s="40"/>
      <c r="DJ73" s="32"/>
      <c r="DK73" s="32"/>
      <c r="DL73" s="32"/>
      <c r="DM73" s="8"/>
      <c r="DN73" s="40"/>
      <c r="DO73" s="40"/>
      <c r="DP73" s="40"/>
      <c r="DQ73" s="40"/>
      <c r="DR73" s="32"/>
      <c r="DS73" s="32"/>
      <c r="DT73" s="32"/>
      <c r="DU73" s="8"/>
      <c r="DV73" s="40"/>
      <c r="DW73" s="40"/>
      <c r="DX73" s="40"/>
      <c r="DY73" s="40"/>
      <c r="DZ73" s="32"/>
      <c r="EA73" s="32"/>
      <c r="EB73" s="32"/>
      <c r="EC73" s="8"/>
      <c r="ED73" s="40"/>
      <c r="EE73" s="40"/>
      <c r="EF73" s="40"/>
      <c r="EG73" s="40"/>
      <c r="EH73" s="32"/>
      <c r="EI73" s="32"/>
      <c r="EJ73" s="32"/>
      <c r="EK73" s="8"/>
      <c r="EL73" s="40"/>
      <c r="EM73" s="40"/>
      <c r="EN73" s="40"/>
      <c r="EO73" s="40"/>
      <c r="EP73" s="32"/>
      <c r="EQ73" s="32"/>
      <c r="ER73" s="32"/>
      <c r="ES73" s="8"/>
      <c r="ET73" s="40"/>
      <c r="EU73" s="40"/>
      <c r="EV73" s="40"/>
      <c r="EW73" s="40"/>
      <c r="EX73" s="32"/>
      <c r="EY73" s="32"/>
      <c r="EZ73" s="32"/>
      <c r="FA73" s="8"/>
      <c r="FB73" s="40"/>
      <c r="FC73" s="40"/>
      <c r="FD73" s="40"/>
      <c r="FE73" s="40"/>
      <c r="FF73" s="32"/>
      <c r="FG73" s="32"/>
      <c r="FH73" s="32"/>
      <c r="FI73" s="8"/>
      <c r="FJ73" s="40"/>
      <c r="FK73" s="40"/>
      <c r="FL73" s="40"/>
      <c r="FM73" s="40"/>
      <c r="FN73" s="32"/>
      <c r="FO73" s="32"/>
      <c r="FP73" s="32"/>
      <c r="FQ73" s="8"/>
      <c r="FR73" s="40"/>
      <c r="FS73" s="40"/>
      <c r="FT73" s="40"/>
      <c r="FU73" s="40"/>
      <c r="FV73" s="32"/>
      <c r="FW73" s="32"/>
      <c r="FX73" s="32"/>
      <c r="FY73" s="8"/>
      <c r="FZ73" s="40"/>
      <c r="GA73" s="40"/>
      <c r="GB73" s="40"/>
      <c r="GC73" s="40"/>
      <c r="GD73" s="32"/>
      <c r="GE73" s="32"/>
      <c r="GF73" s="32"/>
      <c r="GG73" s="8"/>
      <c r="GH73" s="40"/>
      <c r="GI73" s="40"/>
      <c r="GJ73" s="40"/>
      <c r="GK73" s="40"/>
      <c r="GL73" s="32"/>
      <c r="GM73" s="32"/>
      <c r="GN73" s="32"/>
      <c r="GO73" s="8"/>
      <c r="GP73" s="40"/>
      <c r="GQ73" s="40"/>
      <c r="GR73" s="40"/>
      <c r="GS73" s="40"/>
      <c r="GT73" s="32"/>
      <c r="GU73" s="32"/>
      <c r="GV73" s="32"/>
      <c r="GW73" s="8"/>
      <c r="GX73" s="40"/>
      <c r="GY73" s="40"/>
      <c r="GZ73" s="40"/>
      <c r="HA73" s="40"/>
      <c r="HB73" s="32"/>
      <c r="HC73" s="32"/>
      <c r="HD73" s="32"/>
      <c r="HE73" s="8"/>
      <c r="HF73" s="40"/>
      <c r="HG73" s="40"/>
      <c r="HH73" s="40"/>
      <c r="HI73" s="40"/>
      <c r="HJ73" s="32"/>
      <c r="HK73" s="32"/>
      <c r="HL73" s="32"/>
      <c r="HM73" s="8"/>
      <c r="HN73" s="40"/>
      <c r="HO73" s="40"/>
      <c r="HP73" s="40"/>
      <c r="HQ73" s="40"/>
      <c r="HR73" s="32"/>
      <c r="HS73" s="32"/>
      <c r="HT73" s="32"/>
      <c r="HU73" s="8"/>
      <c r="HV73" s="40"/>
      <c r="HW73" s="40"/>
      <c r="HX73" s="40"/>
      <c r="HY73" s="40"/>
      <c r="HZ73" s="32"/>
      <c r="IA73" s="32"/>
      <c r="IB73" s="32"/>
      <c r="IC73" s="8"/>
      <c r="ID73" s="40"/>
      <c r="IE73" s="40"/>
      <c r="IF73" s="40"/>
      <c r="IG73" s="40"/>
      <c r="IH73" s="32"/>
      <c r="II73" s="32"/>
      <c r="IJ73" s="32"/>
      <c r="IK73" s="8"/>
      <c r="IL73" s="40"/>
      <c r="IM73" s="40"/>
      <c r="IN73" s="40"/>
      <c r="IO73" s="40"/>
      <c r="IP73" s="32"/>
      <c r="IQ73" s="32"/>
      <c r="IR73" s="32"/>
    </row>
    <row r="74" spans="1:252" s="1" customFormat="1" ht="13.9" customHeight="1">
      <c r="A74" s="8"/>
      <c r="B74" s="40" t="s">
        <v>790</v>
      </c>
      <c r="C74" s="32"/>
      <c r="D74" s="3"/>
      <c r="E74" s="152"/>
      <c r="F74" s="140"/>
      <c r="G74" s="140" t="str">
        <f t="shared" si="4"/>
        <v/>
      </c>
      <c r="H74" s="163" t="str">
        <f t="shared" si="5"/>
        <v/>
      </c>
      <c r="I74" s="157" t="str">
        <f t="shared" si="2"/>
        <v/>
      </c>
      <c r="J74" s="254" t="str">
        <f t="shared" si="3"/>
        <v/>
      </c>
      <c r="K74" s="32"/>
      <c r="L74" s="32"/>
      <c r="M74" s="32"/>
      <c r="N74" s="8"/>
      <c r="O74" s="40"/>
      <c r="P74" s="40"/>
      <c r="Q74" s="40"/>
      <c r="R74" s="40"/>
      <c r="S74" s="32"/>
      <c r="T74" s="32"/>
      <c r="U74" s="8"/>
      <c r="V74" s="40"/>
      <c r="W74" s="40"/>
      <c r="X74" s="40"/>
      <c r="Y74" s="40"/>
      <c r="Z74" s="32"/>
      <c r="AA74" s="32"/>
      <c r="AB74" s="32"/>
      <c r="AC74" s="8"/>
      <c r="AD74" s="40"/>
      <c r="AE74" s="40"/>
      <c r="AF74" s="40"/>
      <c r="AG74" s="40"/>
      <c r="AH74" s="32"/>
      <c r="AI74" s="32"/>
      <c r="AJ74" s="32"/>
      <c r="AK74" s="8"/>
      <c r="AL74" s="40"/>
      <c r="AM74" s="40"/>
      <c r="AN74" s="40"/>
      <c r="AO74" s="40"/>
      <c r="AP74" s="32"/>
      <c r="AQ74" s="32"/>
      <c r="AR74" s="32"/>
      <c r="AS74" s="8"/>
      <c r="AT74" s="40"/>
      <c r="AU74" s="40"/>
      <c r="AV74" s="40"/>
      <c r="AW74" s="40"/>
      <c r="AX74" s="32"/>
      <c r="AY74" s="32"/>
      <c r="AZ74" s="32"/>
      <c r="BA74" s="8"/>
      <c r="BB74" s="40"/>
      <c r="BC74" s="40"/>
      <c r="BD74" s="40"/>
      <c r="BE74" s="40"/>
      <c r="BF74" s="32"/>
      <c r="BG74" s="32"/>
      <c r="BH74" s="32"/>
      <c r="BI74" s="8"/>
      <c r="BJ74" s="40"/>
      <c r="BK74" s="40"/>
      <c r="BL74" s="40"/>
      <c r="BM74" s="40"/>
      <c r="BN74" s="32"/>
      <c r="BO74" s="32"/>
      <c r="BP74" s="32"/>
      <c r="BQ74" s="8"/>
      <c r="BR74" s="40"/>
      <c r="BS74" s="40"/>
      <c r="BT74" s="40"/>
      <c r="BU74" s="40"/>
      <c r="BV74" s="32"/>
      <c r="BW74" s="32"/>
      <c r="BX74" s="32"/>
      <c r="BY74" s="8"/>
      <c r="BZ74" s="40"/>
      <c r="CA74" s="40"/>
      <c r="CB74" s="40"/>
      <c r="CC74" s="40"/>
      <c r="CD74" s="32"/>
      <c r="CE74" s="32"/>
      <c r="CF74" s="32"/>
      <c r="CG74" s="8"/>
      <c r="CH74" s="40"/>
      <c r="CI74" s="40"/>
      <c r="CJ74" s="40"/>
      <c r="CK74" s="40"/>
      <c r="CL74" s="32"/>
      <c r="CM74" s="32"/>
      <c r="CN74" s="32"/>
      <c r="CO74" s="8"/>
      <c r="CP74" s="40"/>
      <c r="CQ74" s="40"/>
      <c r="CR74" s="40"/>
      <c r="CS74" s="40"/>
      <c r="CT74" s="32"/>
      <c r="CU74" s="32"/>
      <c r="CV74" s="32"/>
      <c r="CW74" s="8"/>
      <c r="CX74" s="40"/>
      <c r="CY74" s="40"/>
      <c r="CZ74" s="40"/>
      <c r="DA74" s="40"/>
      <c r="DB74" s="32"/>
      <c r="DC74" s="32"/>
      <c r="DD74" s="32"/>
      <c r="DE74" s="8"/>
      <c r="DF74" s="40"/>
      <c r="DG74" s="40"/>
      <c r="DH74" s="40"/>
      <c r="DI74" s="40"/>
      <c r="DJ74" s="32"/>
      <c r="DK74" s="32"/>
      <c r="DL74" s="32"/>
      <c r="DM74" s="8"/>
      <c r="DN74" s="40"/>
      <c r="DO74" s="40"/>
      <c r="DP74" s="40"/>
      <c r="DQ74" s="40"/>
      <c r="DR74" s="32"/>
      <c r="DS74" s="32"/>
      <c r="DT74" s="32"/>
      <c r="DU74" s="8"/>
      <c r="DV74" s="40"/>
      <c r="DW74" s="40"/>
      <c r="DX74" s="40"/>
      <c r="DY74" s="40"/>
      <c r="DZ74" s="32"/>
      <c r="EA74" s="32"/>
      <c r="EB74" s="32"/>
      <c r="EC74" s="8"/>
      <c r="ED74" s="40"/>
      <c r="EE74" s="40"/>
      <c r="EF74" s="40"/>
      <c r="EG74" s="40"/>
      <c r="EH74" s="32"/>
      <c r="EI74" s="32"/>
      <c r="EJ74" s="32"/>
      <c r="EK74" s="8"/>
      <c r="EL74" s="40"/>
      <c r="EM74" s="40"/>
      <c r="EN74" s="40"/>
      <c r="EO74" s="40"/>
      <c r="EP74" s="32"/>
      <c r="EQ74" s="32"/>
      <c r="ER74" s="32"/>
      <c r="ES74" s="8"/>
      <c r="ET74" s="40"/>
      <c r="EU74" s="40"/>
      <c r="EV74" s="40"/>
      <c r="EW74" s="40"/>
      <c r="EX74" s="32"/>
      <c r="EY74" s="32"/>
      <c r="EZ74" s="32"/>
      <c r="FA74" s="8"/>
      <c r="FB74" s="40"/>
      <c r="FC74" s="40"/>
      <c r="FD74" s="40"/>
      <c r="FE74" s="40"/>
      <c r="FF74" s="32"/>
      <c r="FG74" s="32"/>
      <c r="FH74" s="32"/>
      <c r="FI74" s="8"/>
      <c r="FJ74" s="40"/>
      <c r="FK74" s="40"/>
      <c r="FL74" s="40"/>
      <c r="FM74" s="40"/>
      <c r="FN74" s="32"/>
      <c r="FO74" s="32"/>
      <c r="FP74" s="32"/>
      <c r="FQ74" s="8"/>
      <c r="FR74" s="40"/>
      <c r="FS74" s="40"/>
      <c r="FT74" s="40"/>
      <c r="FU74" s="40"/>
      <c r="FV74" s="32"/>
      <c r="FW74" s="32"/>
      <c r="FX74" s="32"/>
      <c r="FY74" s="8"/>
      <c r="FZ74" s="40"/>
      <c r="GA74" s="40"/>
      <c r="GB74" s="40"/>
      <c r="GC74" s="40"/>
      <c r="GD74" s="32"/>
      <c r="GE74" s="32"/>
      <c r="GF74" s="32"/>
      <c r="GG74" s="8"/>
      <c r="GH74" s="40"/>
      <c r="GI74" s="40"/>
      <c r="GJ74" s="40"/>
      <c r="GK74" s="40"/>
      <c r="GL74" s="32"/>
      <c r="GM74" s="32"/>
      <c r="GN74" s="32"/>
      <c r="GO74" s="8"/>
      <c r="GP74" s="40"/>
      <c r="GQ74" s="40"/>
      <c r="GR74" s="40"/>
      <c r="GS74" s="40"/>
      <c r="GT74" s="32"/>
      <c r="GU74" s="32"/>
      <c r="GV74" s="32"/>
      <c r="GW74" s="8"/>
      <c r="GX74" s="40"/>
      <c r="GY74" s="40"/>
      <c r="GZ74" s="40"/>
      <c r="HA74" s="40"/>
      <c r="HB74" s="32"/>
      <c r="HC74" s="32"/>
      <c r="HD74" s="32"/>
      <c r="HE74" s="8"/>
      <c r="HF74" s="40"/>
      <c r="HG74" s="40"/>
      <c r="HH74" s="40"/>
      <c r="HI74" s="40"/>
      <c r="HJ74" s="32"/>
      <c r="HK74" s="32"/>
      <c r="HL74" s="32"/>
      <c r="HM74" s="8"/>
      <c r="HN74" s="40"/>
      <c r="HO74" s="40"/>
      <c r="HP74" s="40"/>
      <c r="HQ74" s="40"/>
      <c r="HR74" s="32"/>
      <c r="HS74" s="32"/>
      <c r="HT74" s="32"/>
      <c r="HU74" s="8"/>
      <c r="HV74" s="40"/>
      <c r="HW74" s="40"/>
      <c r="HX74" s="40"/>
      <c r="HY74" s="40"/>
      <c r="HZ74" s="32"/>
      <c r="IA74" s="32"/>
      <c r="IB74" s="32"/>
      <c r="IC74" s="8"/>
      <c r="ID74" s="40"/>
      <c r="IE74" s="40"/>
      <c r="IF74" s="40"/>
      <c r="IG74" s="40"/>
      <c r="IH74" s="32"/>
      <c r="II74" s="32"/>
      <c r="IJ74" s="32"/>
      <c r="IK74" s="8"/>
      <c r="IL74" s="40"/>
      <c r="IM74" s="40"/>
      <c r="IN74" s="40"/>
      <c r="IO74" s="40"/>
      <c r="IP74" s="32"/>
      <c r="IQ74" s="32"/>
      <c r="IR74" s="32"/>
    </row>
    <row r="75" spans="1:252" s="1" customFormat="1" ht="13.9" customHeight="1">
      <c r="A75" s="8"/>
      <c r="B75" s="40"/>
      <c r="C75" s="32"/>
      <c r="D75" s="3"/>
      <c r="E75" s="152"/>
      <c r="F75" s="140"/>
      <c r="G75" s="140" t="str">
        <f t="shared" si="4"/>
        <v/>
      </c>
      <c r="H75" s="163" t="str">
        <f t="shared" si="5"/>
        <v/>
      </c>
      <c r="I75" s="157" t="str">
        <f t="shared" si="2"/>
        <v/>
      </c>
      <c r="J75" s="254" t="str">
        <f t="shared" si="3"/>
        <v/>
      </c>
      <c r="K75" s="32"/>
      <c r="L75" s="32"/>
      <c r="M75" s="32"/>
      <c r="N75" s="8"/>
      <c r="O75" s="40"/>
      <c r="P75" s="40"/>
      <c r="Q75" s="40"/>
      <c r="R75" s="40"/>
      <c r="S75" s="32"/>
      <c r="T75" s="32"/>
      <c r="U75" s="8"/>
      <c r="V75" s="40"/>
      <c r="W75" s="40"/>
      <c r="X75" s="40"/>
      <c r="Y75" s="40"/>
      <c r="Z75" s="32"/>
      <c r="AA75" s="32"/>
      <c r="AB75" s="32"/>
      <c r="AC75" s="8"/>
      <c r="AD75" s="40"/>
      <c r="AE75" s="40"/>
      <c r="AF75" s="40"/>
      <c r="AG75" s="40"/>
      <c r="AH75" s="32"/>
      <c r="AI75" s="32"/>
      <c r="AJ75" s="32"/>
      <c r="AK75" s="8"/>
      <c r="AL75" s="40"/>
      <c r="AM75" s="40"/>
      <c r="AN75" s="40"/>
      <c r="AO75" s="40"/>
      <c r="AP75" s="32"/>
      <c r="AQ75" s="32"/>
      <c r="AR75" s="32"/>
      <c r="AS75" s="8"/>
      <c r="AT75" s="40"/>
      <c r="AU75" s="40"/>
      <c r="AV75" s="40"/>
      <c r="AW75" s="40"/>
      <c r="AX75" s="32"/>
      <c r="AY75" s="32"/>
      <c r="AZ75" s="32"/>
      <c r="BA75" s="8"/>
      <c r="BB75" s="40"/>
      <c r="BC75" s="40"/>
      <c r="BD75" s="40"/>
      <c r="BE75" s="40"/>
      <c r="BF75" s="32"/>
      <c r="BG75" s="32"/>
      <c r="BH75" s="32"/>
      <c r="BI75" s="8"/>
      <c r="BJ75" s="40"/>
      <c r="BK75" s="40"/>
      <c r="BL75" s="40"/>
      <c r="BM75" s="40"/>
      <c r="BN75" s="32"/>
      <c r="BO75" s="32"/>
      <c r="BP75" s="32"/>
      <c r="BQ75" s="8"/>
      <c r="BR75" s="40"/>
      <c r="BS75" s="40"/>
      <c r="BT75" s="40"/>
      <c r="BU75" s="40"/>
      <c r="BV75" s="32"/>
      <c r="BW75" s="32"/>
      <c r="BX75" s="32"/>
      <c r="BY75" s="8"/>
      <c r="BZ75" s="40"/>
      <c r="CA75" s="40"/>
      <c r="CB75" s="40"/>
      <c r="CC75" s="40"/>
      <c r="CD75" s="32"/>
      <c r="CE75" s="32"/>
      <c r="CF75" s="32"/>
      <c r="CG75" s="8"/>
      <c r="CH75" s="40"/>
      <c r="CI75" s="40"/>
      <c r="CJ75" s="40"/>
      <c r="CK75" s="40"/>
      <c r="CL75" s="32"/>
      <c r="CM75" s="32"/>
      <c r="CN75" s="32"/>
      <c r="CO75" s="8"/>
      <c r="CP75" s="40"/>
      <c r="CQ75" s="40"/>
      <c r="CR75" s="40"/>
      <c r="CS75" s="40"/>
      <c r="CT75" s="32"/>
      <c r="CU75" s="32"/>
      <c r="CV75" s="32"/>
      <c r="CW75" s="8"/>
      <c r="CX75" s="40"/>
      <c r="CY75" s="40"/>
      <c r="CZ75" s="40"/>
      <c r="DA75" s="40"/>
      <c r="DB75" s="32"/>
      <c r="DC75" s="32"/>
      <c r="DD75" s="32"/>
      <c r="DE75" s="8"/>
      <c r="DF75" s="40"/>
      <c r="DG75" s="40"/>
      <c r="DH75" s="40"/>
      <c r="DI75" s="40"/>
      <c r="DJ75" s="32"/>
      <c r="DK75" s="32"/>
      <c r="DL75" s="32"/>
      <c r="DM75" s="8"/>
      <c r="DN75" s="40"/>
      <c r="DO75" s="40"/>
      <c r="DP75" s="40"/>
      <c r="DQ75" s="40"/>
      <c r="DR75" s="32"/>
      <c r="DS75" s="32"/>
      <c r="DT75" s="32"/>
      <c r="DU75" s="8"/>
      <c r="DV75" s="40"/>
      <c r="DW75" s="40"/>
      <c r="DX75" s="40"/>
      <c r="DY75" s="40"/>
      <c r="DZ75" s="32"/>
      <c r="EA75" s="32"/>
      <c r="EB75" s="32"/>
      <c r="EC75" s="8"/>
      <c r="ED75" s="40"/>
      <c r="EE75" s="40"/>
      <c r="EF75" s="40"/>
      <c r="EG75" s="40"/>
      <c r="EH75" s="32"/>
      <c r="EI75" s="32"/>
      <c r="EJ75" s="32"/>
      <c r="EK75" s="8"/>
      <c r="EL75" s="40"/>
      <c r="EM75" s="40"/>
      <c r="EN75" s="40"/>
      <c r="EO75" s="40"/>
      <c r="EP75" s="32"/>
      <c r="EQ75" s="32"/>
      <c r="ER75" s="32"/>
      <c r="ES75" s="8"/>
      <c r="ET75" s="40"/>
      <c r="EU75" s="40"/>
      <c r="EV75" s="40"/>
      <c r="EW75" s="40"/>
      <c r="EX75" s="32"/>
      <c r="EY75" s="32"/>
      <c r="EZ75" s="32"/>
      <c r="FA75" s="8"/>
      <c r="FB75" s="40"/>
      <c r="FC75" s="40"/>
      <c r="FD75" s="40"/>
      <c r="FE75" s="40"/>
      <c r="FF75" s="32"/>
      <c r="FG75" s="32"/>
      <c r="FH75" s="32"/>
      <c r="FI75" s="8"/>
      <c r="FJ75" s="40"/>
      <c r="FK75" s="40"/>
      <c r="FL75" s="40"/>
      <c r="FM75" s="40"/>
      <c r="FN75" s="32"/>
      <c r="FO75" s="32"/>
      <c r="FP75" s="32"/>
      <c r="FQ75" s="8"/>
      <c r="FR75" s="40"/>
      <c r="FS75" s="40"/>
      <c r="FT75" s="40"/>
      <c r="FU75" s="40"/>
      <c r="FV75" s="32"/>
      <c r="FW75" s="32"/>
      <c r="FX75" s="32"/>
      <c r="FY75" s="8"/>
      <c r="FZ75" s="40"/>
      <c r="GA75" s="40"/>
      <c r="GB75" s="40"/>
      <c r="GC75" s="40"/>
      <c r="GD75" s="32"/>
      <c r="GE75" s="32"/>
      <c r="GF75" s="32"/>
      <c r="GG75" s="8"/>
      <c r="GH75" s="40"/>
      <c r="GI75" s="40"/>
      <c r="GJ75" s="40"/>
      <c r="GK75" s="40"/>
      <c r="GL75" s="32"/>
      <c r="GM75" s="32"/>
      <c r="GN75" s="32"/>
      <c r="GO75" s="8"/>
      <c r="GP75" s="40"/>
      <c r="GQ75" s="40"/>
      <c r="GR75" s="40"/>
      <c r="GS75" s="40"/>
      <c r="GT75" s="32"/>
      <c r="GU75" s="32"/>
      <c r="GV75" s="32"/>
      <c r="GW75" s="8"/>
      <c r="GX75" s="40"/>
      <c r="GY75" s="40"/>
      <c r="GZ75" s="40"/>
      <c r="HA75" s="40"/>
      <c r="HB75" s="32"/>
      <c r="HC75" s="32"/>
      <c r="HD75" s="32"/>
      <c r="HE75" s="8"/>
      <c r="HF75" s="40"/>
      <c r="HG75" s="40"/>
      <c r="HH75" s="40"/>
      <c r="HI75" s="40"/>
      <c r="HJ75" s="32"/>
      <c r="HK75" s="32"/>
      <c r="HL75" s="32"/>
      <c r="HM75" s="8"/>
      <c r="HN75" s="40"/>
      <c r="HO75" s="40"/>
      <c r="HP75" s="40"/>
      <c r="HQ75" s="40"/>
      <c r="HR75" s="32"/>
      <c r="HS75" s="32"/>
      <c r="HT75" s="32"/>
      <c r="HU75" s="8"/>
      <c r="HV75" s="40"/>
      <c r="HW75" s="40"/>
      <c r="HX75" s="40"/>
      <c r="HY75" s="40"/>
      <c r="HZ75" s="32"/>
      <c r="IA75" s="32"/>
      <c r="IB75" s="32"/>
      <c r="IC75" s="8"/>
      <c r="ID75" s="40"/>
      <c r="IE75" s="40"/>
      <c r="IF75" s="40"/>
      <c r="IG75" s="40"/>
      <c r="IH75" s="32"/>
      <c r="II75" s="32"/>
      <c r="IJ75" s="32"/>
      <c r="IK75" s="8"/>
      <c r="IL75" s="40"/>
      <c r="IM75" s="40"/>
      <c r="IN75" s="40"/>
      <c r="IO75" s="40"/>
      <c r="IP75" s="32"/>
      <c r="IQ75" s="32"/>
      <c r="IR75" s="32"/>
    </row>
    <row r="76" spans="1:252" s="1" customFormat="1" ht="13.9" customHeight="1">
      <c r="A76" s="8" t="s">
        <v>791</v>
      </c>
      <c r="B76" s="8" t="s">
        <v>792</v>
      </c>
      <c r="C76" s="32"/>
      <c r="D76" s="3"/>
      <c r="E76" s="150">
        <f>ROUND(F76/0.54,0)</f>
        <v>760</v>
      </c>
      <c r="F76" s="140">
        <v>410.625</v>
      </c>
      <c r="G76" s="140">
        <f t="shared" si="4"/>
        <v>410.625</v>
      </c>
      <c r="H76" s="163">
        <f t="shared" si="5"/>
        <v>60361.875</v>
      </c>
      <c r="I76" s="157">
        <f t="shared" si="2"/>
        <v>85714</v>
      </c>
      <c r="J76" s="254">
        <f t="shared" si="3"/>
        <v>0.29577577758592527</v>
      </c>
      <c r="K76" s="32"/>
      <c r="L76" s="32"/>
      <c r="M76" s="32"/>
      <c r="N76" s="8"/>
      <c r="O76" s="40"/>
      <c r="P76" s="40"/>
      <c r="Q76" s="40"/>
      <c r="R76" s="40"/>
      <c r="S76" s="32"/>
      <c r="T76" s="32"/>
      <c r="U76" s="8"/>
      <c r="V76" s="40"/>
      <c r="W76" s="40"/>
      <c r="X76" s="40"/>
      <c r="Y76" s="40"/>
      <c r="Z76" s="32"/>
      <c r="AA76" s="32"/>
      <c r="AB76" s="32"/>
      <c r="AC76" s="8"/>
      <c r="AD76" s="40"/>
      <c r="AE76" s="40"/>
      <c r="AF76" s="40"/>
      <c r="AG76" s="40"/>
      <c r="AH76" s="32"/>
      <c r="AI76" s="32"/>
      <c r="AJ76" s="32"/>
      <c r="AK76" s="8"/>
      <c r="AL76" s="40"/>
      <c r="AM76" s="40"/>
      <c r="AN76" s="40"/>
      <c r="AO76" s="40"/>
      <c r="AP76" s="32"/>
      <c r="AQ76" s="32"/>
      <c r="AR76" s="32"/>
      <c r="AS76" s="8"/>
      <c r="AT76" s="40"/>
      <c r="AU76" s="40"/>
      <c r="AV76" s="40"/>
      <c r="AW76" s="40"/>
      <c r="AX76" s="32"/>
      <c r="AY76" s="32"/>
      <c r="AZ76" s="32"/>
      <c r="BA76" s="8"/>
      <c r="BB76" s="40"/>
      <c r="BC76" s="40"/>
      <c r="BD76" s="40"/>
      <c r="BE76" s="40"/>
      <c r="BF76" s="32"/>
      <c r="BG76" s="32"/>
      <c r="BH76" s="32"/>
      <c r="BI76" s="8"/>
      <c r="BJ76" s="40"/>
      <c r="BK76" s="40"/>
      <c r="BL76" s="40"/>
      <c r="BM76" s="40"/>
      <c r="BN76" s="32"/>
      <c r="BO76" s="32"/>
      <c r="BP76" s="32"/>
      <c r="BQ76" s="8"/>
      <c r="BR76" s="40"/>
      <c r="BS76" s="40"/>
      <c r="BT76" s="40"/>
      <c r="BU76" s="40"/>
      <c r="BV76" s="32"/>
      <c r="BW76" s="32"/>
      <c r="BX76" s="32"/>
      <c r="BY76" s="8"/>
      <c r="BZ76" s="40"/>
      <c r="CA76" s="40"/>
      <c r="CB76" s="40"/>
      <c r="CC76" s="40"/>
      <c r="CD76" s="32"/>
      <c r="CE76" s="32"/>
      <c r="CF76" s="32"/>
      <c r="CG76" s="8"/>
      <c r="CH76" s="40"/>
      <c r="CI76" s="40"/>
      <c r="CJ76" s="40"/>
      <c r="CK76" s="40"/>
      <c r="CL76" s="32"/>
      <c r="CM76" s="32"/>
      <c r="CN76" s="32"/>
      <c r="CO76" s="8"/>
      <c r="CP76" s="40"/>
      <c r="CQ76" s="40"/>
      <c r="CR76" s="40"/>
      <c r="CS76" s="40"/>
      <c r="CT76" s="32"/>
      <c r="CU76" s="32"/>
      <c r="CV76" s="32"/>
      <c r="CW76" s="8"/>
      <c r="CX76" s="40"/>
      <c r="CY76" s="40"/>
      <c r="CZ76" s="40"/>
      <c r="DA76" s="40"/>
      <c r="DB76" s="32"/>
      <c r="DC76" s="32"/>
      <c r="DD76" s="32"/>
      <c r="DE76" s="8"/>
      <c r="DF76" s="40"/>
      <c r="DG76" s="40"/>
      <c r="DH76" s="40"/>
      <c r="DI76" s="40"/>
      <c r="DJ76" s="32"/>
      <c r="DK76" s="32"/>
      <c r="DL76" s="32"/>
      <c r="DM76" s="8"/>
      <c r="DN76" s="40"/>
      <c r="DO76" s="40"/>
      <c r="DP76" s="40"/>
      <c r="DQ76" s="40"/>
      <c r="DR76" s="32"/>
      <c r="DS76" s="32"/>
      <c r="DT76" s="32"/>
      <c r="DU76" s="8"/>
      <c r="DV76" s="40"/>
      <c r="DW76" s="40"/>
      <c r="DX76" s="40"/>
      <c r="DY76" s="40"/>
      <c r="DZ76" s="32"/>
      <c r="EA76" s="32"/>
      <c r="EB76" s="32"/>
      <c r="EC76" s="8"/>
      <c r="ED76" s="40"/>
      <c r="EE76" s="40"/>
      <c r="EF76" s="40"/>
      <c r="EG76" s="40"/>
      <c r="EH76" s="32"/>
      <c r="EI76" s="32"/>
      <c r="EJ76" s="32"/>
      <c r="EK76" s="8"/>
      <c r="EL76" s="40"/>
      <c r="EM76" s="40"/>
      <c r="EN76" s="40"/>
      <c r="EO76" s="40"/>
      <c r="EP76" s="32"/>
      <c r="EQ76" s="32"/>
      <c r="ER76" s="32"/>
      <c r="ES76" s="8"/>
      <c r="ET76" s="40"/>
      <c r="EU76" s="40"/>
      <c r="EV76" s="40"/>
      <c r="EW76" s="40"/>
      <c r="EX76" s="32"/>
      <c r="EY76" s="32"/>
      <c r="EZ76" s="32"/>
      <c r="FA76" s="8"/>
      <c r="FB76" s="40"/>
      <c r="FC76" s="40"/>
      <c r="FD76" s="40"/>
      <c r="FE76" s="40"/>
      <c r="FF76" s="32"/>
      <c r="FG76" s="32"/>
      <c r="FH76" s="32"/>
      <c r="FI76" s="8"/>
      <c r="FJ76" s="40"/>
      <c r="FK76" s="40"/>
      <c r="FL76" s="40"/>
      <c r="FM76" s="40"/>
      <c r="FN76" s="32"/>
      <c r="FO76" s="32"/>
      <c r="FP76" s="32"/>
      <c r="FQ76" s="8"/>
      <c r="FR76" s="40"/>
      <c r="FS76" s="40"/>
      <c r="FT76" s="40"/>
      <c r="FU76" s="40"/>
      <c r="FV76" s="32"/>
      <c r="FW76" s="32"/>
      <c r="FX76" s="32"/>
      <c r="FY76" s="8"/>
      <c r="FZ76" s="40"/>
      <c r="GA76" s="40"/>
      <c r="GB76" s="40"/>
      <c r="GC76" s="40"/>
      <c r="GD76" s="32"/>
      <c r="GE76" s="32"/>
      <c r="GF76" s="32"/>
      <c r="GG76" s="8"/>
      <c r="GH76" s="40"/>
      <c r="GI76" s="40"/>
      <c r="GJ76" s="40"/>
      <c r="GK76" s="40"/>
      <c r="GL76" s="32"/>
      <c r="GM76" s="32"/>
      <c r="GN76" s="32"/>
      <c r="GO76" s="8"/>
      <c r="GP76" s="40"/>
      <c r="GQ76" s="40"/>
      <c r="GR76" s="40"/>
      <c r="GS76" s="40"/>
      <c r="GT76" s="32"/>
      <c r="GU76" s="32"/>
      <c r="GV76" s="32"/>
      <c r="GW76" s="8"/>
      <c r="GX76" s="40"/>
      <c r="GY76" s="40"/>
      <c r="GZ76" s="40"/>
      <c r="HA76" s="40"/>
      <c r="HB76" s="32"/>
      <c r="HC76" s="32"/>
      <c r="HD76" s="32"/>
      <c r="HE76" s="8"/>
      <c r="HF76" s="40"/>
      <c r="HG76" s="40"/>
      <c r="HH76" s="40"/>
      <c r="HI76" s="40"/>
      <c r="HJ76" s="32"/>
      <c r="HK76" s="32"/>
      <c r="HL76" s="32"/>
      <c r="HM76" s="8"/>
      <c r="HN76" s="40"/>
      <c r="HO76" s="40"/>
      <c r="HP76" s="40"/>
      <c r="HQ76" s="40"/>
      <c r="HR76" s="32"/>
      <c r="HS76" s="32"/>
      <c r="HT76" s="32"/>
      <c r="HU76" s="8"/>
      <c r="HV76" s="40"/>
      <c r="HW76" s="40"/>
      <c r="HX76" s="40"/>
      <c r="HY76" s="40"/>
      <c r="HZ76" s="32"/>
      <c r="IA76" s="32"/>
      <c r="IB76" s="32"/>
      <c r="IC76" s="8"/>
      <c r="ID76" s="40"/>
      <c r="IE76" s="40"/>
      <c r="IF76" s="40"/>
      <c r="IG76" s="40"/>
      <c r="IH76" s="32"/>
      <c r="II76" s="32"/>
      <c r="IJ76" s="32"/>
      <c r="IK76" s="8"/>
      <c r="IL76" s="40"/>
      <c r="IM76" s="40"/>
      <c r="IN76" s="40"/>
      <c r="IO76" s="40"/>
      <c r="IP76" s="32"/>
      <c r="IQ76" s="32"/>
      <c r="IR76" s="32"/>
    </row>
    <row r="77" spans="1:252" s="1" customFormat="1" ht="13.9" customHeight="1">
      <c r="A77" s="27"/>
      <c r="B77" s="40" t="s">
        <v>793</v>
      </c>
      <c r="C77" s="29"/>
      <c r="D77" s="4"/>
      <c r="E77" s="152"/>
      <c r="F77" s="140"/>
      <c r="G77" s="140" t="str">
        <f t="shared" si="4"/>
        <v/>
      </c>
      <c r="H77" s="163" t="str">
        <f t="shared" si="5"/>
        <v/>
      </c>
      <c r="I77" s="157" t="str">
        <f t="shared" si="2"/>
        <v/>
      </c>
      <c r="J77" s="254" t="str">
        <f t="shared" si="3"/>
        <v/>
      </c>
    </row>
    <row r="78" spans="1:252" s="1" customFormat="1" ht="13.9" customHeight="1">
      <c r="A78" s="27"/>
      <c r="B78" s="40"/>
      <c r="C78" s="29"/>
      <c r="D78" s="4"/>
      <c r="E78" s="152"/>
      <c r="F78" s="140"/>
      <c r="G78" s="140" t="str">
        <f t="shared" si="4"/>
        <v/>
      </c>
      <c r="H78" s="163" t="str">
        <f t="shared" si="5"/>
        <v/>
      </c>
      <c r="I78" s="157" t="str">
        <f t="shared" si="2"/>
        <v/>
      </c>
      <c r="J78" s="254" t="str">
        <f t="shared" si="3"/>
        <v/>
      </c>
    </row>
    <row r="79" spans="1:252" s="1" customFormat="1" ht="13.9" customHeight="1">
      <c r="A79" s="8" t="s">
        <v>794</v>
      </c>
      <c r="B79" s="8" t="s">
        <v>795</v>
      </c>
      <c r="C79" s="4"/>
      <c r="D79" s="39"/>
      <c r="E79" s="150">
        <f>ROUND(F79/0.54,0)</f>
        <v>1202</v>
      </c>
      <c r="F79" s="144">
        <v>649</v>
      </c>
      <c r="G79" s="140">
        <f>IF(F79-F79*20%=0,"",F79-F79*20%)</f>
        <v>519.20000000000005</v>
      </c>
      <c r="H79" s="163">
        <f t="shared" si="5"/>
        <v>76322.400000000009</v>
      </c>
      <c r="I79" s="157">
        <f t="shared" si="2"/>
        <v>108378</v>
      </c>
      <c r="J79" s="254">
        <f t="shared" si="3"/>
        <v>0.29577589547694172</v>
      </c>
    </row>
    <row r="80" spans="1:252" ht="13.9" customHeight="1">
      <c r="B80" s="40" t="s">
        <v>796</v>
      </c>
      <c r="D80" s="39"/>
      <c r="E80" s="152"/>
      <c r="F80" s="142"/>
      <c r="G80" s="140" t="str">
        <f t="shared" ref="G80:G81" si="6">IF(F80-F80*20%=0,"",F80-F80*20%)</f>
        <v/>
      </c>
      <c r="H80" s="163" t="str">
        <f t="shared" si="5"/>
        <v/>
      </c>
      <c r="I80" s="157" t="str">
        <f t="shared" si="2"/>
        <v/>
      </c>
      <c r="J80" s="254" t="str">
        <f t="shared" si="3"/>
        <v/>
      </c>
    </row>
    <row r="81" spans="1:252" s="1" customFormat="1" ht="13.9" customHeight="1">
      <c r="A81" s="8"/>
      <c r="B81" s="40"/>
      <c r="C81" s="4"/>
      <c r="D81" s="39"/>
      <c r="E81" s="152"/>
      <c r="F81" s="144"/>
      <c r="G81" s="140" t="str">
        <f t="shared" si="6"/>
        <v/>
      </c>
      <c r="H81" s="163" t="str">
        <f t="shared" si="5"/>
        <v/>
      </c>
      <c r="I81" s="157" t="str">
        <f t="shared" si="2"/>
        <v/>
      </c>
      <c r="J81" s="254" t="str">
        <f t="shared" si="3"/>
        <v/>
      </c>
    </row>
    <row r="82" spans="1:252" s="1" customFormat="1" ht="13.9" customHeight="1">
      <c r="A82" s="8" t="s">
        <v>797</v>
      </c>
      <c r="B82" s="8" t="s">
        <v>798</v>
      </c>
      <c r="C82" s="32"/>
      <c r="D82" s="3"/>
      <c r="E82" s="150">
        <f>ROUND(F82/0.54,0)</f>
        <v>1072</v>
      </c>
      <c r="F82" s="140">
        <v>579</v>
      </c>
      <c r="G82" s="140">
        <f t="shared" ref="G82:G99" si="7">IF(F82-F82*0%=0,"",F82-F82*0%)</f>
        <v>579</v>
      </c>
      <c r="H82" s="163">
        <f t="shared" si="5"/>
        <v>85113</v>
      </c>
      <c r="I82" s="157">
        <f t="shared" si="2"/>
        <v>120860</v>
      </c>
      <c r="J82" s="254">
        <f t="shared" si="3"/>
        <v>0.29577196756577856</v>
      </c>
      <c r="K82" s="32"/>
      <c r="L82" s="32"/>
      <c r="M82" s="32"/>
      <c r="N82" s="8"/>
      <c r="O82" s="40"/>
      <c r="P82" s="40"/>
      <c r="Q82" s="40"/>
      <c r="R82" s="40"/>
      <c r="S82" s="32"/>
      <c r="T82" s="32"/>
      <c r="U82" s="8"/>
      <c r="V82" s="40"/>
      <c r="W82" s="40"/>
      <c r="X82" s="40"/>
      <c r="Y82" s="40"/>
      <c r="Z82" s="32"/>
      <c r="AA82" s="32"/>
      <c r="AB82" s="32"/>
      <c r="AC82" s="8"/>
      <c r="AD82" s="40"/>
      <c r="AE82" s="40"/>
      <c r="AF82" s="40"/>
      <c r="AG82" s="40"/>
      <c r="AH82" s="32"/>
      <c r="AI82" s="32"/>
      <c r="AJ82" s="32"/>
      <c r="AK82" s="8"/>
      <c r="AL82" s="40"/>
      <c r="AM82" s="40"/>
      <c r="AN82" s="40"/>
      <c r="AO82" s="40"/>
      <c r="AP82" s="32"/>
      <c r="AQ82" s="32"/>
      <c r="AR82" s="32"/>
      <c r="AS82" s="8"/>
      <c r="AT82" s="40"/>
      <c r="AU82" s="40"/>
      <c r="AV82" s="40"/>
      <c r="AW82" s="40"/>
      <c r="AX82" s="32"/>
      <c r="AY82" s="32"/>
      <c r="AZ82" s="32"/>
      <c r="BA82" s="8"/>
      <c r="BB82" s="40"/>
      <c r="BC82" s="40"/>
      <c r="BD82" s="40"/>
      <c r="BE82" s="40"/>
      <c r="BF82" s="32"/>
      <c r="BG82" s="32"/>
      <c r="BH82" s="32"/>
      <c r="BI82" s="8"/>
      <c r="BJ82" s="40"/>
      <c r="BK82" s="40"/>
      <c r="BL82" s="40"/>
      <c r="BM82" s="40"/>
      <c r="BN82" s="32"/>
      <c r="BO82" s="32"/>
      <c r="BP82" s="32"/>
      <c r="BQ82" s="8"/>
      <c r="BR82" s="40"/>
      <c r="BS82" s="40"/>
      <c r="BT82" s="40"/>
      <c r="BU82" s="40"/>
      <c r="BV82" s="32"/>
      <c r="BW82" s="32"/>
      <c r="BX82" s="32"/>
      <c r="BY82" s="8"/>
      <c r="BZ82" s="40"/>
      <c r="CA82" s="40"/>
      <c r="CB82" s="40"/>
      <c r="CC82" s="40"/>
      <c r="CD82" s="32"/>
      <c r="CE82" s="32"/>
      <c r="CF82" s="32"/>
      <c r="CG82" s="8"/>
      <c r="CH82" s="40"/>
      <c r="CI82" s="40"/>
      <c r="CJ82" s="40"/>
      <c r="CK82" s="40"/>
      <c r="CL82" s="32"/>
      <c r="CM82" s="32"/>
      <c r="CN82" s="32"/>
      <c r="CO82" s="8"/>
      <c r="CP82" s="40"/>
      <c r="CQ82" s="40"/>
      <c r="CR82" s="40"/>
      <c r="CS82" s="40"/>
      <c r="CT82" s="32"/>
      <c r="CU82" s="32"/>
      <c r="CV82" s="32"/>
      <c r="CW82" s="8"/>
      <c r="CX82" s="40"/>
      <c r="CY82" s="40"/>
      <c r="CZ82" s="40"/>
      <c r="DA82" s="40"/>
      <c r="DB82" s="32"/>
      <c r="DC82" s="32"/>
      <c r="DD82" s="32"/>
      <c r="DE82" s="8"/>
      <c r="DF82" s="40"/>
      <c r="DG82" s="40"/>
      <c r="DH82" s="40"/>
      <c r="DI82" s="40"/>
      <c r="DJ82" s="32"/>
      <c r="DK82" s="32"/>
      <c r="DL82" s="32"/>
      <c r="DM82" s="8"/>
      <c r="DN82" s="40"/>
      <c r="DO82" s="40"/>
      <c r="DP82" s="40"/>
      <c r="DQ82" s="40"/>
      <c r="DR82" s="32"/>
      <c r="DS82" s="32"/>
      <c r="DT82" s="32"/>
      <c r="DU82" s="8"/>
      <c r="DV82" s="40"/>
      <c r="DW82" s="40"/>
      <c r="DX82" s="40"/>
      <c r="DY82" s="40"/>
      <c r="DZ82" s="32"/>
      <c r="EA82" s="32"/>
      <c r="EB82" s="32"/>
      <c r="EC82" s="8"/>
      <c r="ED82" s="40"/>
      <c r="EE82" s="40"/>
      <c r="EF82" s="40"/>
      <c r="EG82" s="40"/>
      <c r="EH82" s="32"/>
      <c r="EI82" s="32"/>
      <c r="EJ82" s="32"/>
      <c r="EK82" s="8"/>
      <c r="EL82" s="40"/>
      <c r="EM82" s="40"/>
      <c r="EN82" s="40"/>
      <c r="EO82" s="40"/>
      <c r="EP82" s="32"/>
      <c r="EQ82" s="32"/>
      <c r="ER82" s="32"/>
      <c r="ES82" s="8"/>
      <c r="ET82" s="40"/>
      <c r="EU82" s="40"/>
      <c r="EV82" s="40"/>
      <c r="EW82" s="40"/>
      <c r="EX82" s="32"/>
      <c r="EY82" s="32"/>
      <c r="EZ82" s="32"/>
      <c r="FA82" s="8"/>
      <c r="FB82" s="40"/>
      <c r="FC82" s="40"/>
      <c r="FD82" s="40"/>
      <c r="FE82" s="40"/>
      <c r="FF82" s="32"/>
      <c r="FG82" s="32"/>
      <c r="FH82" s="32"/>
      <c r="FI82" s="8"/>
      <c r="FJ82" s="40"/>
      <c r="FK82" s="40"/>
      <c r="FL82" s="40"/>
      <c r="FM82" s="40"/>
      <c r="FN82" s="32"/>
      <c r="FO82" s="32"/>
      <c r="FP82" s="32"/>
      <c r="FQ82" s="8"/>
      <c r="FR82" s="40"/>
      <c r="FS82" s="40"/>
      <c r="FT82" s="40"/>
      <c r="FU82" s="40"/>
      <c r="FV82" s="32"/>
      <c r="FW82" s="32"/>
      <c r="FX82" s="32"/>
      <c r="FY82" s="8"/>
      <c r="FZ82" s="40"/>
      <c r="GA82" s="40"/>
      <c r="GB82" s="40"/>
      <c r="GC82" s="40"/>
      <c r="GD82" s="32"/>
      <c r="GE82" s="32"/>
      <c r="GF82" s="32"/>
      <c r="GG82" s="8"/>
      <c r="GH82" s="40"/>
      <c r="GI82" s="40"/>
      <c r="GJ82" s="40"/>
      <c r="GK82" s="40"/>
      <c r="GL82" s="32"/>
      <c r="GM82" s="32"/>
      <c r="GN82" s="32"/>
      <c r="GO82" s="8"/>
      <c r="GP82" s="40"/>
      <c r="GQ82" s="40"/>
      <c r="GR82" s="40"/>
      <c r="GS82" s="40"/>
      <c r="GT82" s="32"/>
      <c r="GU82" s="32"/>
      <c r="GV82" s="32"/>
      <c r="GW82" s="8"/>
      <c r="GX82" s="40"/>
      <c r="GY82" s="40"/>
      <c r="GZ82" s="40"/>
      <c r="HA82" s="40"/>
      <c r="HB82" s="32"/>
      <c r="HC82" s="32"/>
      <c r="HD82" s="32"/>
      <c r="HE82" s="8"/>
      <c r="HF82" s="40"/>
      <c r="HG82" s="40"/>
      <c r="HH82" s="40"/>
      <c r="HI82" s="40"/>
      <c r="HJ82" s="32"/>
      <c r="HK82" s="32"/>
      <c r="HL82" s="32"/>
      <c r="HM82" s="8"/>
      <c r="HN82" s="40"/>
      <c r="HO82" s="40"/>
      <c r="HP82" s="40"/>
      <c r="HQ82" s="40"/>
      <c r="HR82" s="32"/>
      <c r="HS82" s="32"/>
      <c r="HT82" s="32"/>
      <c r="HU82" s="8"/>
      <c r="HV82" s="40"/>
      <c r="HW82" s="40"/>
      <c r="HX82" s="40"/>
      <c r="HY82" s="40"/>
      <c r="HZ82" s="32"/>
      <c r="IA82" s="32"/>
      <c r="IB82" s="32"/>
      <c r="IC82" s="8"/>
      <c r="ID82" s="40"/>
      <c r="IE82" s="40"/>
      <c r="IF82" s="40"/>
      <c r="IG82" s="40"/>
      <c r="IH82" s="32"/>
      <c r="II82" s="32"/>
      <c r="IJ82" s="32"/>
      <c r="IK82" s="8"/>
      <c r="IL82" s="40"/>
      <c r="IM82" s="40"/>
      <c r="IN82" s="40"/>
      <c r="IO82" s="40"/>
      <c r="IP82" s="32"/>
      <c r="IQ82" s="32"/>
      <c r="IR82" s="32"/>
    </row>
    <row r="83" spans="1:252" s="1" customFormat="1" ht="13.9" customHeight="1">
      <c r="A83" s="8"/>
      <c r="B83" s="40" t="s">
        <v>799</v>
      </c>
      <c r="C83" s="32"/>
      <c r="D83" s="3"/>
      <c r="E83" s="152"/>
      <c r="F83" s="140"/>
      <c r="G83" s="140" t="str">
        <f t="shared" si="7"/>
        <v/>
      </c>
      <c r="H83" s="163" t="str">
        <f t="shared" si="5"/>
        <v/>
      </c>
      <c r="I83" s="157" t="str">
        <f t="shared" si="2"/>
        <v/>
      </c>
      <c r="J83" s="254" t="str">
        <f t="shared" si="3"/>
        <v/>
      </c>
      <c r="K83" s="32"/>
      <c r="L83" s="32"/>
      <c r="M83" s="32"/>
      <c r="N83" s="8"/>
      <c r="O83" s="40"/>
      <c r="P83" s="40"/>
      <c r="Q83" s="40"/>
      <c r="R83" s="40"/>
      <c r="S83" s="32"/>
      <c r="T83" s="32"/>
      <c r="U83" s="8"/>
      <c r="V83" s="40"/>
      <c r="W83" s="40"/>
      <c r="X83" s="40"/>
      <c r="Y83" s="40"/>
      <c r="Z83" s="32"/>
      <c r="AA83" s="32"/>
      <c r="AB83" s="32"/>
      <c r="AC83" s="8"/>
      <c r="AD83" s="40"/>
      <c r="AE83" s="40"/>
      <c r="AF83" s="40"/>
      <c r="AG83" s="40"/>
      <c r="AH83" s="32"/>
      <c r="AI83" s="32"/>
      <c r="AJ83" s="32"/>
      <c r="AK83" s="8"/>
      <c r="AL83" s="40"/>
      <c r="AM83" s="40"/>
      <c r="AN83" s="40"/>
      <c r="AO83" s="40"/>
      <c r="AP83" s="32"/>
      <c r="AQ83" s="32"/>
      <c r="AR83" s="32"/>
      <c r="AS83" s="8"/>
      <c r="AT83" s="40"/>
      <c r="AU83" s="40"/>
      <c r="AV83" s="40"/>
      <c r="AW83" s="40"/>
      <c r="AX83" s="32"/>
      <c r="AY83" s="32"/>
      <c r="AZ83" s="32"/>
      <c r="BA83" s="8"/>
      <c r="BB83" s="40"/>
      <c r="BC83" s="40"/>
      <c r="BD83" s="40"/>
      <c r="BE83" s="40"/>
      <c r="BF83" s="32"/>
      <c r="BG83" s="32"/>
      <c r="BH83" s="32"/>
      <c r="BI83" s="8"/>
      <c r="BJ83" s="40"/>
      <c r="BK83" s="40"/>
      <c r="BL83" s="40"/>
      <c r="BM83" s="40"/>
      <c r="BN83" s="32"/>
      <c r="BO83" s="32"/>
      <c r="BP83" s="32"/>
      <c r="BQ83" s="8"/>
      <c r="BR83" s="40"/>
      <c r="BS83" s="40"/>
      <c r="BT83" s="40"/>
      <c r="BU83" s="40"/>
      <c r="BV83" s="32"/>
      <c r="BW83" s="32"/>
      <c r="BX83" s="32"/>
      <c r="BY83" s="8"/>
      <c r="BZ83" s="40"/>
      <c r="CA83" s="40"/>
      <c r="CB83" s="40"/>
      <c r="CC83" s="40"/>
      <c r="CD83" s="32"/>
      <c r="CE83" s="32"/>
      <c r="CF83" s="32"/>
      <c r="CG83" s="8"/>
      <c r="CH83" s="40"/>
      <c r="CI83" s="40"/>
      <c r="CJ83" s="40"/>
      <c r="CK83" s="40"/>
      <c r="CL83" s="32"/>
      <c r="CM83" s="32"/>
      <c r="CN83" s="32"/>
      <c r="CO83" s="8"/>
      <c r="CP83" s="40"/>
      <c r="CQ83" s="40"/>
      <c r="CR83" s="40"/>
      <c r="CS83" s="40"/>
      <c r="CT83" s="32"/>
      <c r="CU83" s="32"/>
      <c r="CV83" s="32"/>
      <c r="CW83" s="8"/>
      <c r="CX83" s="40"/>
      <c r="CY83" s="40"/>
      <c r="CZ83" s="40"/>
      <c r="DA83" s="40"/>
      <c r="DB83" s="32"/>
      <c r="DC83" s="32"/>
      <c r="DD83" s="32"/>
      <c r="DE83" s="8"/>
      <c r="DF83" s="40"/>
      <c r="DG83" s="40"/>
      <c r="DH83" s="40"/>
      <c r="DI83" s="40"/>
      <c r="DJ83" s="32"/>
      <c r="DK83" s="32"/>
      <c r="DL83" s="32"/>
      <c r="DM83" s="8"/>
      <c r="DN83" s="40"/>
      <c r="DO83" s="40"/>
      <c r="DP83" s="40"/>
      <c r="DQ83" s="40"/>
      <c r="DR83" s="32"/>
      <c r="DS83" s="32"/>
      <c r="DT83" s="32"/>
      <c r="DU83" s="8"/>
      <c r="DV83" s="40"/>
      <c r="DW83" s="40"/>
      <c r="DX83" s="40"/>
      <c r="DY83" s="40"/>
      <c r="DZ83" s="32"/>
      <c r="EA83" s="32"/>
      <c r="EB83" s="32"/>
      <c r="EC83" s="8"/>
      <c r="ED83" s="40"/>
      <c r="EE83" s="40"/>
      <c r="EF83" s="40"/>
      <c r="EG83" s="40"/>
      <c r="EH83" s="32"/>
      <c r="EI83" s="32"/>
      <c r="EJ83" s="32"/>
      <c r="EK83" s="8"/>
      <c r="EL83" s="40"/>
      <c r="EM83" s="40"/>
      <c r="EN83" s="40"/>
      <c r="EO83" s="40"/>
      <c r="EP83" s="32"/>
      <c r="EQ83" s="32"/>
      <c r="ER83" s="32"/>
      <c r="ES83" s="8"/>
      <c r="ET83" s="40"/>
      <c r="EU83" s="40"/>
      <c r="EV83" s="40"/>
      <c r="EW83" s="40"/>
      <c r="EX83" s="32"/>
      <c r="EY83" s="32"/>
      <c r="EZ83" s="32"/>
      <c r="FA83" s="8"/>
      <c r="FB83" s="40"/>
      <c r="FC83" s="40"/>
      <c r="FD83" s="40"/>
      <c r="FE83" s="40"/>
      <c r="FF83" s="32"/>
      <c r="FG83" s="32"/>
      <c r="FH83" s="32"/>
      <c r="FI83" s="8"/>
      <c r="FJ83" s="40"/>
      <c r="FK83" s="40"/>
      <c r="FL83" s="40"/>
      <c r="FM83" s="40"/>
      <c r="FN83" s="32"/>
      <c r="FO83" s="32"/>
      <c r="FP83" s="32"/>
      <c r="FQ83" s="8"/>
      <c r="FR83" s="40"/>
      <c r="FS83" s="40"/>
      <c r="FT83" s="40"/>
      <c r="FU83" s="40"/>
      <c r="FV83" s="32"/>
      <c r="FW83" s="32"/>
      <c r="FX83" s="32"/>
      <c r="FY83" s="8"/>
      <c r="FZ83" s="40"/>
      <c r="GA83" s="40"/>
      <c r="GB83" s="40"/>
      <c r="GC83" s="40"/>
      <c r="GD83" s="32"/>
      <c r="GE83" s="32"/>
      <c r="GF83" s="32"/>
      <c r="GG83" s="8"/>
      <c r="GH83" s="40"/>
      <c r="GI83" s="40"/>
      <c r="GJ83" s="40"/>
      <c r="GK83" s="40"/>
      <c r="GL83" s="32"/>
      <c r="GM83" s="32"/>
      <c r="GN83" s="32"/>
      <c r="GO83" s="8"/>
      <c r="GP83" s="40"/>
      <c r="GQ83" s="40"/>
      <c r="GR83" s="40"/>
      <c r="GS83" s="40"/>
      <c r="GT83" s="32"/>
      <c r="GU83" s="32"/>
      <c r="GV83" s="32"/>
      <c r="GW83" s="8"/>
      <c r="GX83" s="40"/>
      <c r="GY83" s="40"/>
      <c r="GZ83" s="40"/>
      <c r="HA83" s="40"/>
      <c r="HB83" s="32"/>
      <c r="HC83" s="32"/>
      <c r="HD83" s="32"/>
      <c r="HE83" s="8"/>
      <c r="HF83" s="40"/>
      <c r="HG83" s="40"/>
      <c r="HH83" s="40"/>
      <c r="HI83" s="40"/>
      <c r="HJ83" s="32"/>
      <c r="HK83" s="32"/>
      <c r="HL83" s="32"/>
      <c r="HM83" s="8"/>
      <c r="HN83" s="40"/>
      <c r="HO83" s="40"/>
      <c r="HP83" s="40"/>
      <c r="HQ83" s="40"/>
      <c r="HR83" s="32"/>
      <c r="HS83" s="32"/>
      <c r="HT83" s="32"/>
      <c r="HU83" s="8"/>
      <c r="HV83" s="40"/>
      <c r="HW83" s="40"/>
      <c r="HX83" s="40"/>
      <c r="HY83" s="40"/>
      <c r="HZ83" s="32"/>
      <c r="IA83" s="32"/>
      <c r="IB83" s="32"/>
      <c r="IC83" s="8"/>
      <c r="ID83" s="40"/>
      <c r="IE83" s="40"/>
      <c r="IF83" s="40"/>
      <c r="IG83" s="40"/>
      <c r="IH83" s="32"/>
      <c r="II83" s="32"/>
      <c r="IJ83" s="32"/>
      <c r="IK83" s="8"/>
      <c r="IL83" s="40"/>
      <c r="IM83" s="40"/>
      <c r="IN83" s="40"/>
      <c r="IO83" s="40"/>
      <c r="IP83" s="32"/>
      <c r="IQ83" s="32"/>
      <c r="IR83" s="32"/>
    </row>
    <row r="84" spans="1:252" s="1" customFormat="1" ht="13.9" customHeight="1">
      <c r="A84" s="8"/>
      <c r="B84" s="40"/>
      <c r="C84" s="32"/>
      <c r="D84" s="3"/>
      <c r="E84" s="152"/>
      <c r="F84" s="140"/>
      <c r="G84" s="140" t="str">
        <f t="shared" si="7"/>
        <v/>
      </c>
      <c r="H84" s="163" t="str">
        <f t="shared" si="5"/>
        <v/>
      </c>
      <c r="I84" s="157" t="str">
        <f t="shared" si="2"/>
        <v/>
      </c>
      <c r="J84" s="254" t="str">
        <f t="shared" si="3"/>
        <v/>
      </c>
      <c r="K84" s="32"/>
      <c r="L84" s="32"/>
      <c r="M84" s="32"/>
      <c r="N84" s="8"/>
      <c r="O84" s="40"/>
      <c r="P84" s="40"/>
      <c r="Q84" s="40"/>
      <c r="R84" s="40"/>
      <c r="S84" s="32"/>
      <c r="T84" s="32"/>
      <c r="U84" s="8"/>
      <c r="V84" s="40"/>
      <c r="W84" s="40"/>
      <c r="X84" s="40"/>
      <c r="Y84" s="40"/>
      <c r="Z84" s="32"/>
      <c r="AA84" s="32"/>
      <c r="AB84" s="32"/>
      <c r="AC84" s="8"/>
      <c r="AD84" s="40"/>
      <c r="AE84" s="40"/>
      <c r="AF84" s="40"/>
      <c r="AG84" s="40"/>
      <c r="AH84" s="32"/>
      <c r="AI84" s="32"/>
      <c r="AJ84" s="32"/>
      <c r="AK84" s="8"/>
      <c r="AL84" s="40"/>
      <c r="AM84" s="40"/>
      <c r="AN84" s="40"/>
      <c r="AO84" s="40"/>
      <c r="AP84" s="32"/>
      <c r="AQ84" s="32"/>
      <c r="AR84" s="32"/>
      <c r="AS84" s="8"/>
      <c r="AT84" s="40"/>
      <c r="AU84" s="40"/>
      <c r="AV84" s="40"/>
      <c r="AW84" s="40"/>
      <c r="AX84" s="32"/>
      <c r="AY84" s="32"/>
      <c r="AZ84" s="32"/>
      <c r="BA84" s="8"/>
      <c r="BB84" s="40"/>
      <c r="BC84" s="40"/>
      <c r="BD84" s="40"/>
      <c r="BE84" s="40"/>
      <c r="BF84" s="32"/>
      <c r="BG84" s="32"/>
      <c r="BH84" s="32"/>
      <c r="BI84" s="8"/>
      <c r="BJ84" s="40"/>
      <c r="BK84" s="40"/>
      <c r="BL84" s="40"/>
      <c r="BM84" s="40"/>
      <c r="BN84" s="32"/>
      <c r="BO84" s="32"/>
      <c r="BP84" s="32"/>
      <c r="BQ84" s="8"/>
      <c r="BR84" s="40"/>
      <c r="BS84" s="40"/>
      <c r="BT84" s="40"/>
      <c r="BU84" s="40"/>
      <c r="BV84" s="32"/>
      <c r="BW84" s="32"/>
      <c r="BX84" s="32"/>
      <c r="BY84" s="8"/>
      <c r="BZ84" s="40"/>
      <c r="CA84" s="40"/>
      <c r="CB84" s="40"/>
      <c r="CC84" s="40"/>
      <c r="CD84" s="32"/>
      <c r="CE84" s="32"/>
      <c r="CF84" s="32"/>
      <c r="CG84" s="8"/>
      <c r="CH84" s="40"/>
      <c r="CI84" s="40"/>
      <c r="CJ84" s="40"/>
      <c r="CK84" s="40"/>
      <c r="CL84" s="32"/>
      <c r="CM84" s="32"/>
      <c r="CN84" s="32"/>
      <c r="CO84" s="8"/>
      <c r="CP84" s="40"/>
      <c r="CQ84" s="40"/>
      <c r="CR84" s="40"/>
      <c r="CS84" s="40"/>
      <c r="CT84" s="32"/>
      <c r="CU84" s="32"/>
      <c r="CV84" s="32"/>
      <c r="CW84" s="8"/>
      <c r="CX84" s="40"/>
      <c r="CY84" s="40"/>
      <c r="CZ84" s="40"/>
      <c r="DA84" s="40"/>
      <c r="DB84" s="32"/>
      <c r="DC84" s="32"/>
      <c r="DD84" s="32"/>
      <c r="DE84" s="8"/>
      <c r="DF84" s="40"/>
      <c r="DG84" s="40"/>
      <c r="DH84" s="40"/>
      <c r="DI84" s="40"/>
      <c r="DJ84" s="32"/>
      <c r="DK84" s="32"/>
      <c r="DL84" s="32"/>
      <c r="DM84" s="8"/>
      <c r="DN84" s="40"/>
      <c r="DO84" s="40"/>
      <c r="DP84" s="40"/>
      <c r="DQ84" s="40"/>
      <c r="DR84" s="32"/>
      <c r="DS84" s="32"/>
      <c r="DT84" s="32"/>
      <c r="DU84" s="8"/>
      <c r="DV84" s="40"/>
      <c r="DW84" s="40"/>
      <c r="DX84" s="40"/>
      <c r="DY84" s="40"/>
      <c r="DZ84" s="32"/>
      <c r="EA84" s="32"/>
      <c r="EB84" s="32"/>
      <c r="EC84" s="8"/>
      <c r="ED84" s="40"/>
      <c r="EE84" s="40"/>
      <c r="EF84" s="40"/>
      <c r="EG84" s="40"/>
      <c r="EH84" s="32"/>
      <c r="EI84" s="32"/>
      <c r="EJ84" s="32"/>
      <c r="EK84" s="8"/>
      <c r="EL84" s="40"/>
      <c r="EM84" s="40"/>
      <c r="EN84" s="40"/>
      <c r="EO84" s="40"/>
      <c r="EP84" s="32"/>
      <c r="EQ84" s="32"/>
      <c r="ER84" s="32"/>
      <c r="ES84" s="8"/>
      <c r="ET84" s="40"/>
      <c r="EU84" s="40"/>
      <c r="EV84" s="40"/>
      <c r="EW84" s="40"/>
      <c r="EX84" s="32"/>
      <c r="EY84" s="32"/>
      <c r="EZ84" s="32"/>
      <c r="FA84" s="8"/>
      <c r="FB84" s="40"/>
      <c r="FC84" s="40"/>
      <c r="FD84" s="40"/>
      <c r="FE84" s="40"/>
      <c r="FF84" s="32"/>
      <c r="FG84" s="32"/>
      <c r="FH84" s="32"/>
      <c r="FI84" s="8"/>
      <c r="FJ84" s="40"/>
      <c r="FK84" s="40"/>
      <c r="FL84" s="40"/>
      <c r="FM84" s="40"/>
      <c r="FN84" s="32"/>
      <c r="FO84" s="32"/>
      <c r="FP84" s="32"/>
      <c r="FQ84" s="8"/>
      <c r="FR84" s="40"/>
      <c r="FS84" s="40"/>
      <c r="FT84" s="40"/>
      <c r="FU84" s="40"/>
      <c r="FV84" s="32"/>
      <c r="FW84" s="32"/>
      <c r="FX84" s="32"/>
      <c r="FY84" s="8"/>
      <c r="FZ84" s="40"/>
      <c r="GA84" s="40"/>
      <c r="GB84" s="40"/>
      <c r="GC84" s="40"/>
      <c r="GD84" s="32"/>
      <c r="GE84" s="32"/>
      <c r="GF84" s="32"/>
      <c r="GG84" s="8"/>
      <c r="GH84" s="40"/>
      <c r="GI84" s="40"/>
      <c r="GJ84" s="40"/>
      <c r="GK84" s="40"/>
      <c r="GL84" s="32"/>
      <c r="GM84" s="32"/>
      <c r="GN84" s="32"/>
      <c r="GO84" s="8"/>
      <c r="GP84" s="40"/>
      <c r="GQ84" s="40"/>
      <c r="GR84" s="40"/>
      <c r="GS84" s="40"/>
      <c r="GT84" s="32"/>
      <c r="GU84" s="32"/>
      <c r="GV84" s="32"/>
      <c r="GW84" s="8"/>
      <c r="GX84" s="40"/>
      <c r="GY84" s="40"/>
      <c r="GZ84" s="40"/>
      <c r="HA84" s="40"/>
      <c r="HB84" s="32"/>
      <c r="HC84" s="32"/>
      <c r="HD84" s="32"/>
      <c r="HE84" s="8"/>
      <c r="HF84" s="40"/>
      <c r="HG84" s="40"/>
      <c r="HH84" s="40"/>
      <c r="HI84" s="40"/>
      <c r="HJ84" s="32"/>
      <c r="HK84" s="32"/>
      <c r="HL84" s="32"/>
      <c r="HM84" s="8"/>
      <c r="HN84" s="40"/>
      <c r="HO84" s="40"/>
      <c r="HP84" s="40"/>
      <c r="HQ84" s="40"/>
      <c r="HR84" s="32"/>
      <c r="HS84" s="32"/>
      <c r="HT84" s="32"/>
      <c r="HU84" s="8"/>
      <c r="HV84" s="40"/>
      <c r="HW84" s="40"/>
      <c r="HX84" s="40"/>
      <c r="HY84" s="40"/>
      <c r="HZ84" s="32"/>
      <c r="IA84" s="32"/>
      <c r="IB84" s="32"/>
      <c r="IC84" s="8"/>
      <c r="ID84" s="40"/>
      <c r="IE84" s="40"/>
      <c r="IF84" s="40"/>
      <c r="IG84" s="40"/>
      <c r="IH84" s="32"/>
      <c r="II84" s="32"/>
      <c r="IJ84" s="32"/>
      <c r="IK84" s="8"/>
      <c r="IL84" s="40"/>
      <c r="IM84" s="40"/>
      <c r="IN84" s="40"/>
      <c r="IO84" s="40"/>
      <c r="IP84" s="32"/>
      <c r="IQ84" s="32"/>
      <c r="IR84" s="32"/>
    </row>
    <row r="85" spans="1:252" s="1" customFormat="1" ht="13.9" customHeight="1">
      <c r="A85" s="8" t="s">
        <v>800</v>
      </c>
      <c r="B85" s="8" t="s">
        <v>801</v>
      </c>
      <c r="C85" s="32"/>
      <c r="D85" s="3"/>
      <c r="E85" s="150">
        <f>ROUND(F85/0.54,0)</f>
        <v>2531</v>
      </c>
      <c r="F85" s="135">
        <v>1366.875</v>
      </c>
      <c r="G85" s="140">
        <f t="shared" si="7"/>
        <v>1366.875</v>
      </c>
      <c r="H85" s="163">
        <f t="shared" si="5"/>
        <v>200930.625</v>
      </c>
      <c r="I85" s="157">
        <f t="shared" ref="I85:I138" si="8">IFERROR(ROUND(H85*$I$17,0),"")</f>
        <v>285321</v>
      </c>
      <c r="J85" s="254">
        <f t="shared" ref="J85:J138" si="9">IFERROR((I85-H85)/I85,"")</f>
        <v>0.29577344464655597</v>
      </c>
      <c r="K85" s="32"/>
      <c r="L85" s="32"/>
      <c r="M85" s="32"/>
      <c r="N85" s="8"/>
      <c r="O85" s="40"/>
      <c r="P85" s="40"/>
      <c r="Q85" s="40"/>
      <c r="R85" s="40"/>
      <c r="S85" s="32"/>
      <c r="T85" s="32"/>
      <c r="U85" s="8"/>
      <c r="V85" s="40"/>
      <c r="W85" s="40"/>
      <c r="X85" s="40"/>
      <c r="Y85" s="40"/>
      <c r="Z85" s="32"/>
      <c r="AA85" s="32"/>
      <c r="AB85" s="32"/>
      <c r="AC85" s="8"/>
      <c r="AD85" s="40"/>
      <c r="AE85" s="40"/>
      <c r="AF85" s="40"/>
      <c r="AG85" s="40"/>
      <c r="AH85" s="32"/>
      <c r="AI85" s="32"/>
      <c r="AJ85" s="32"/>
      <c r="AK85" s="8"/>
      <c r="AL85" s="40"/>
      <c r="AM85" s="40"/>
      <c r="AN85" s="40"/>
      <c r="AO85" s="40"/>
      <c r="AP85" s="32"/>
      <c r="AQ85" s="32"/>
      <c r="AR85" s="32"/>
      <c r="AS85" s="8"/>
      <c r="AT85" s="40"/>
      <c r="AU85" s="40"/>
      <c r="AV85" s="40"/>
      <c r="AW85" s="40"/>
      <c r="AX85" s="32"/>
      <c r="AY85" s="32"/>
      <c r="AZ85" s="32"/>
      <c r="BA85" s="8"/>
      <c r="BB85" s="40"/>
      <c r="BC85" s="40"/>
      <c r="BD85" s="40"/>
      <c r="BE85" s="40"/>
      <c r="BF85" s="32"/>
      <c r="BG85" s="32"/>
      <c r="BH85" s="32"/>
      <c r="BI85" s="8"/>
      <c r="BJ85" s="40"/>
      <c r="BK85" s="40"/>
      <c r="BL85" s="40"/>
      <c r="BM85" s="40"/>
      <c r="BN85" s="32"/>
      <c r="BO85" s="32"/>
      <c r="BP85" s="32"/>
      <c r="BQ85" s="8"/>
      <c r="BR85" s="40"/>
      <c r="BS85" s="40"/>
      <c r="BT85" s="40"/>
      <c r="BU85" s="40"/>
      <c r="BV85" s="32"/>
      <c r="BW85" s="32"/>
      <c r="BX85" s="32"/>
      <c r="BY85" s="8"/>
      <c r="BZ85" s="40"/>
      <c r="CA85" s="40"/>
      <c r="CB85" s="40"/>
      <c r="CC85" s="40"/>
      <c r="CD85" s="32"/>
      <c r="CE85" s="32"/>
      <c r="CF85" s="32"/>
      <c r="CG85" s="8"/>
      <c r="CH85" s="40"/>
      <c r="CI85" s="40"/>
      <c r="CJ85" s="40"/>
      <c r="CK85" s="40"/>
      <c r="CL85" s="32"/>
      <c r="CM85" s="32"/>
      <c r="CN85" s="32"/>
      <c r="CO85" s="8"/>
      <c r="CP85" s="40"/>
      <c r="CQ85" s="40"/>
      <c r="CR85" s="40"/>
      <c r="CS85" s="40"/>
      <c r="CT85" s="32"/>
      <c r="CU85" s="32"/>
      <c r="CV85" s="32"/>
      <c r="CW85" s="8"/>
      <c r="CX85" s="40"/>
      <c r="CY85" s="40"/>
      <c r="CZ85" s="40"/>
      <c r="DA85" s="40"/>
      <c r="DB85" s="32"/>
      <c r="DC85" s="32"/>
      <c r="DD85" s="32"/>
      <c r="DE85" s="8"/>
      <c r="DF85" s="40"/>
      <c r="DG85" s="40"/>
      <c r="DH85" s="40"/>
      <c r="DI85" s="40"/>
      <c r="DJ85" s="32"/>
      <c r="DK85" s="32"/>
      <c r="DL85" s="32"/>
      <c r="DM85" s="8"/>
      <c r="DN85" s="40"/>
      <c r="DO85" s="40"/>
      <c r="DP85" s="40"/>
      <c r="DQ85" s="40"/>
      <c r="DR85" s="32"/>
      <c r="DS85" s="32"/>
      <c r="DT85" s="32"/>
      <c r="DU85" s="8"/>
      <c r="DV85" s="40"/>
      <c r="DW85" s="40"/>
      <c r="DX85" s="40"/>
      <c r="DY85" s="40"/>
      <c r="DZ85" s="32"/>
      <c r="EA85" s="32"/>
      <c r="EB85" s="32"/>
      <c r="EC85" s="8"/>
      <c r="ED85" s="40"/>
      <c r="EE85" s="40"/>
      <c r="EF85" s="40"/>
      <c r="EG85" s="40"/>
      <c r="EH85" s="32"/>
      <c r="EI85" s="32"/>
      <c r="EJ85" s="32"/>
      <c r="EK85" s="8"/>
      <c r="EL85" s="40"/>
      <c r="EM85" s="40"/>
      <c r="EN85" s="40"/>
      <c r="EO85" s="40"/>
      <c r="EP85" s="32"/>
      <c r="EQ85" s="32"/>
      <c r="ER85" s="32"/>
      <c r="ES85" s="8"/>
      <c r="ET85" s="40"/>
      <c r="EU85" s="40"/>
      <c r="EV85" s="40"/>
      <c r="EW85" s="40"/>
      <c r="EX85" s="32"/>
      <c r="EY85" s="32"/>
      <c r="EZ85" s="32"/>
      <c r="FA85" s="8"/>
      <c r="FB85" s="40"/>
      <c r="FC85" s="40"/>
      <c r="FD85" s="40"/>
      <c r="FE85" s="40"/>
      <c r="FF85" s="32"/>
      <c r="FG85" s="32"/>
      <c r="FH85" s="32"/>
      <c r="FI85" s="8"/>
      <c r="FJ85" s="40"/>
      <c r="FK85" s="40"/>
      <c r="FL85" s="40"/>
      <c r="FM85" s="40"/>
      <c r="FN85" s="32"/>
      <c r="FO85" s="32"/>
      <c r="FP85" s="32"/>
      <c r="FQ85" s="8"/>
      <c r="FR85" s="40"/>
      <c r="FS85" s="40"/>
      <c r="FT85" s="40"/>
      <c r="FU85" s="40"/>
      <c r="FV85" s="32"/>
      <c r="FW85" s="32"/>
      <c r="FX85" s="32"/>
      <c r="FY85" s="8"/>
      <c r="FZ85" s="40"/>
      <c r="GA85" s="40"/>
      <c r="GB85" s="40"/>
      <c r="GC85" s="40"/>
      <c r="GD85" s="32"/>
      <c r="GE85" s="32"/>
      <c r="GF85" s="32"/>
      <c r="GG85" s="8"/>
      <c r="GH85" s="40"/>
      <c r="GI85" s="40"/>
      <c r="GJ85" s="40"/>
      <c r="GK85" s="40"/>
      <c r="GL85" s="32"/>
      <c r="GM85" s="32"/>
      <c r="GN85" s="32"/>
      <c r="GO85" s="8"/>
      <c r="GP85" s="40"/>
      <c r="GQ85" s="40"/>
      <c r="GR85" s="40"/>
      <c r="GS85" s="40"/>
      <c r="GT85" s="32"/>
      <c r="GU85" s="32"/>
      <c r="GV85" s="32"/>
      <c r="GW85" s="8"/>
      <c r="GX85" s="40"/>
      <c r="GY85" s="40"/>
      <c r="GZ85" s="40"/>
      <c r="HA85" s="40"/>
      <c r="HB85" s="32"/>
      <c r="HC85" s="32"/>
      <c r="HD85" s="32"/>
      <c r="HE85" s="8"/>
      <c r="HF85" s="40"/>
      <c r="HG85" s="40"/>
      <c r="HH85" s="40"/>
      <c r="HI85" s="40"/>
      <c r="HJ85" s="32"/>
      <c r="HK85" s="32"/>
      <c r="HL85" s="32"/>
      <c r="HM85" s="8"/>
      <c r="HN85" s="40"/>
      <c r="HO85" s="40"/>
      <c r="HP85" s="40"/>
      <c r="HQ85" s="40"/>
      <c r="HR85" s="32"/>
      <c r="HS85" s="32"/>
      <c r="HT85" s="32"/>
      <c r="HU85" s="8"/>
      <c r="HV85" s="40"/>
      <c r="HW85" s="40"/>
      <c r="HX85" s="40"/>
      <c r="HY85" s="40"/>
      <c r="HZ85" s="32"/>
      <c r="IA85" s="32"/>
      <c r="IB85" s="32"/>
      <c r="IC85" s="8"/>
      <c r="ID85" s="40"/>
      <c r="IE85" s="40"/>
      <c r="IF85" s="40"/>
      <c r="IG85" s="40"/>
      <c r="IH85" s="32"/>
      <c r="II85" s="32"/>
      <c r="IJ85" s="32"/>
      <c r="IK85" s="8"/>
      <c r="IL85" s="40"/>
      <c r="IM85" s="40"/>
      <c r="IN85" s="40"/>
      <c r="IO85" s="40"/>
      <c r="IP85" s="32"/>
      <c r="IQ85" s="32"/>
      <c r="IR85" s="32"/>
    </row>
    <row r="86" spans="1:252" s="1" customFormat="1" ht="13.9" customHeight="1">
      <c r="A86" s="8"/>
      <c r="B86" s="40" t="s">
        <v>802</v>
      </c>
      <c r="C86" s="32"/>
      <c r="D86" s="3"/>
      <c r="E86" s="135"/>
      <c r="F86" s="135"/>
      <c r="G86" s="140" t="str">
        <f t="shared" si="7"/>
        <v/>
      </c>
      <c r="H86" s="163" t="str">
        <f t="shared" si="5"/>
        <v/>
      </c>
      <c r="I86" s="157" t="str">
        <f t="shared" si="8"/>
        <v/>
      </c>
      <c r="J86" s="254" t="str">
        <f t="shared" si="9"/>
        <v/>
      </c>
      <c r="K86" s="32"/>
      <c r="L86" s="32"/>
      <c r="M86" s="32"/>
      <c r="N86" s="8"/>
      <c r="O86" s="40"/>
      <c r="P86" s="40"/>
      <c r="Q86" s="40"/>
      <c r="R86" s="40"/>
      <c r="S86" s="32"/>
      <c r="T86" s="32"/>
      <c r="U86" s="8"/>
      <c r="V86" s="40"/>
      <c r="W86" s="40"/>
      <c r="X86" s="40"/>
      <c r="Y86" s="40"/>
      <c r="Z86" s="32"/>
      <c r="AA86" s="32"/>
      <c r="AB86" s="32"/>
      <c r="AC86" s="8"/>
      <c r="AD86" s="40"/>
      <c r="AE86" s="40"/>
      <c r="AF86" s="40"/>
      <c r="AG86" s="40"/>
      <c r="AH86" s="32"/>
      <c r="AI86" s="32"/>
      <c r="AJ86" s="32"/>
      <c r="AK86" s="8"/>
      <c r="AL86" s="40"/>
      <c r="AM86" s="40"/>
      <c r="AN86" s="40"/>
      <c r="AO86" s="40"/>
      <c r="AP86" s="32"/>
      <c r="AQ86" s="32"/>
      <c r="AR86" s="32"/>
      <c r="AS86" s="8"/>
      <c r="AT86" s="40"/>
      <c r="AU86" s="40"/>
      <c r="AV86" s="40"/>
      <c r="AW86" s="40"/>
      <c r="AX86" s="32"/>
      <c r="AY86" s="32"/>
      <c r="AZ86" s="32"/>
      <c r="BA86" s="8"/>
      <c r="BB86" s="40"/>
      <c r="BC86" s="40"/>
      <c r="BD86" s="40"/>
      <c r="BE86" s="40"/>
      <c r="BF86" s="32"/>
      <c r="BG86" s="32"/>
      <c r="BH86" s="32"/>
      <c r="BI86" s="8"/>
      <c r="BJ86" s="40"/>
      <c r="BK86" s="40"/>
      <c r="BL86" s="40"/>
      <c r="BM86" s="40"/>
      <c r="BN86" s="32"/>
      <c r="BO86" s="32"/>
      <c r="BP86" s="32"/>
      <c r="BQ86" s="8"/>
      <c r="BR86" s="40"/>
      <c r="BS86" s="40"/>
      <c r="BT86" s="40"/>
      <c r="BU86" s="40"/>
      <c r="BV86" s="32"/>
      <c r="BW86" s="32"/>
      <c r="BX86" s="32"/>
      <c r="BY86" s="8"/>
      <c r="BZ86" s="40"/>
      <c r="CA86" s="40"/>
      <c r="CB86" s="40"/>
      <c r="CC86" s="40"/>
      <c r="CD86" s="32"/>
      <c r="CE86" s="32"/>
      <c r="CF86" s="32"/>
      <c r="CG86" s="8"/>
      <c r="CH86" s="40"/>
      <c r="CI86" s="40"/>
      <c r="CJ86" s="40"/>
      <c r="CK86" s="40"/>
      <c r="CL86" s="32"/>
      <c r="CM86" s="32"/>
      <c r="CN86" s="32"/>
      <c r="CO86" s="8"/>
      <c r="CP86" s="40"/>
      <c r="CQ86" s="40"/>
      <c r="CR86" s="40"/>
      <c r="CS86" s="40"/>
      <c r="CT86" s="32"/>
      <c r="CU86" s="32"/>
      <c r="CV86" s="32"/>
      <c r="CW86" s="8"/>
      <c r="CX86" s="40"/>
      <c r="CY86" s="40"/>
      <c r="CZ86" s="40"/>
      <c r="DA86" s="40"/>
      <c r="DB86" s="32"/>
      <c r="DC86" s="32"/>
      <c r="DD86" s="32"/>
      <c r="DE86" s="8"/>
      <c r="DF86" s="40"/>
      <c r="DG86" s="40"/>
      <c r="DH86" s="40"/>
      <c r="DI86" s="40"/>
      <c r="DJ86" s="32"/>
      <c r="DK86" s="32"/>
      <c r="DL86" s="32"/>
      <c r="DM86" s="8"/>
      <c r="DN86" s="40"/>
      <c r="DO86" s="40"/>
      <c r="DP86" s="40"/>
      <c r="DQ86" s="40"/>
      <c r="DR86" s="32"/>
      <c r="DS86" s="32"/>
      <c r="DT86" s="32"/>
      <c r="DU86" s="8"/>
      <c r="DV86" s="40"/>
      <c r="DW86" s="40"/>
      <c r="DX86" s="40"/>
      <c r="DY86" s="40"/>
      <c r="DZ86" s="32"/>
      <c r="EA86" s="32"/>
      <c r="EB86" s="32"/>
      <c r="EC86" s="8"/>
      <c r="ED86" s="40"/>
      <c r="EE86" s="40"/>
      <c r="EF86" s="40"/>
      <c r="EG86" s="40"/>
      <c r="EH86" s="32"/>
      <c r="EI86" s="32"/>
      <c r="EJ86" s="32"/>
      <c r="EK86" s="8"/>
      <c r="EL86" s="40"/>
      <c r="EM86" s="40"/>
      <c r="EN86" s="40"/>
      <c r="EO86" s="40"/>
      <c r="EP86" s="32"/>
      <c r="EQ86" s="32"/>
      <c r="ER86" s="32"/>
      <c r="ES86" s="8"/>
      <c r="ET86" s="40"/>
      <c r="EU86" s="40"/>
      <c r="EV86" s="40"/>
      <c r="EW86" s="40"/>
      <c r="EX86" s="32"/>
      <c r="EY86" s="32"/>
      <c r="EZ86" s="32"/>
      <c r="FA86" s="8"/>
      <c r="FB86" s="40"/>
      <c r="FC86" s="40"/>
      <c r="FD86" s="40"/>
      <c r="FE86" s="40"/>
      <c r="FF86" s="32"/>
      <c r="FG86" s="32"/>
      <c r="FH86" s="32"/>
      <c r="FI86" s="8"/>
      <c r="FJ86" s="40"/>
      <c r="FK86" s="40"/>
      <c r="FL86" s="40"/>
      <c r="FM86" s="40"/>
      <c r="FN86" s="32"/>
      <c r="FO86" s="32"/>
      <c r="FP86" s="32"/>
      <c r="FQ86" s="8"/>
      <c r="FR86" s="40"/>
      <c r="FS86" s="40"/>
      <c r="FT86" s="40"/>
      <c r="FU86" s="40"/>
      <c r="FV86" s="32"/>
      <c r="FW86" s="32"/>
      <c r="FX86" s="32"/>
      <c r="FY86" s="8"/>
      <c r="FZ86" s="40"/>
      <c r="GA86" s="40"/>
      <c r="GB86" s="40"/>
      <c r="GC86" s="40"/>
      <c r="GD86" s="32"/>
      <c r="GE86" s="32"/>
      <c r="GF86" s="32"/>
      <c r="GG86" s="8"/>
      <c r="GH86" s="40"/>
      <c r="GI86" s="40"/>
      <c r="GJ86" s="40"/>
      <c r="GK86" s="40"/>
      <c r="GL86" s="32"/>
      <c r="GM86" s="32"/>
      <c r="GN86" s="32"/>
      <c r="GO86" s="8"/>
      <c r="GP86" s="40"/>
      <c r="GQ86" s="40"/>
      <c r="GR86" s="40"/>
      <c r="GS86" s="40"/>
      <c r="GT86" s="32"/>
      <c r="GU86" s="32"/>
      <c r="GV86" s="32"/>
      <c r="GW86" s="8"/>
      <c r="GX86" s="40"/>
      <c r="GY86" s="40"/>
      <c r="GZ86" s="40"/>
      <c r="HA86" s="40"/>
      <c r="HB86" s="32"/>
      <c r="HC86" s="32"/>
      <c r="HD86" s="32"/>
      <c r="HE86" s="8"/>
      <c r="HF86" s="40"/>
      <c r="HG86" s="40"/>
      <c r="HH86" s="40"/>
      <c r="HI86" s="40"/>
      <c r="HJ86" s="32"/>
      <c r="HK86" s="32"/>
      <c r="HL86" s="32"/>
      <c r="HM86" s="8"/>
      <c r="HN86" s="40"/>
      <c r="HO86" s="40"/>
      <c r="HP86" s="40"/>
      <c r="HQ86" s="40"/>
      <c r="HR86" s="32"/>
      <c r="HS86" s="32"/>
      <c r="HT86" s="32"/>
      <c r="HU86" s="8"/>
      <c r="HV86" s="40"/>
      <c r="HW86" s="40"/>
      <c r="HX86" s="40"/>
      <c r="HY86" s="40"/>
      <c r="HZ86" s="32"/>
      <c r="IA86" s="32"/>
      <c r="IB86" s="32"/>
      <c r="IC86" s="8"/>
      <c r="ID86" s="40"/>
      <c r="IE86" s="40"/>
      <c r="IF86" s="40"/>
      <c r="IG86" s="40"/>
      <c r="IH86" s="32"/>
      <c r="II86" s="32"/>
      <c r="IJ86" s="32"/>
      <c r="IK86" s="8"/>
      <c r="IL86" s="40"/>
      <c r="IM86" s="40"/>
      <c r="IN86" s="40"/>
      <c r="IO86" s="40"/>
      <c r="IP86" s="32"/>
      <c r="IQ86" s="32"/>
      <c r="IR86" s="32"/>
    </row>
    <row r="87" spans="1:252" s="1" customFormat="1" ht="13.9" customHeight="1">
      <c r="A87" s="8"/>
      <c r="B87" s="40"/>
      <c r="C87" s="32"/>
      <c r="D87" s="3"/>
      <c r="E87" s="135"/>
      <c r="F87" s="135"/>
      <c r="G87" s="140" t="str">
        <f t="shared" si="7"/>
        <v/>
      </c>
      <c r="H87" s="163" t="str">
        <f t="shared" si="5"/>
        <v/>
      </c>
      <c r="I87" s="157" t="str">
        <f t="shared" si="8"/>
        <v/>
      </c>
      <c r="J87" s="254" t="str">
        <f t="shared" si="9"/>
        <v/>
      </c>
      <c r="K87" s="32"/>
      <c r="L87" s="32"/>
      <c r="M87" s="32"/>
      <c r="N87" s="8"/>
      <c r="O87" s="40"/>
      <c r="P87" s="40"/>
      <c r="Q87" s="40"/>
      <c r="R87" s="40"/>
      <c r="S87" s="32"/>
      <c r="T87" s="32"/>
      <c r="U87" s="8"/>
      <c r="V87" s="40"/>
      <c r="W87" s="40"/>
      <c r="X87" s="40"/>
      <c r="Y87" s="40"/>
      <c r="Z87" s="32"/>
      <c r="AA87" s="32"/>
      <c r="AB87" s="32"/>
      <c r="AC87" s="8"/>
      <c r="AD87" s="40"/>
      <c r="AE87" s="40"/>
      <c r="AF87" s="40"/>
      <c r="AG87" s="40"/>
      <c r="AH87" s="32"/>
      <c r="AI87" s="32"/>
      <c r="AJ87" s="32"/>
      <c r="AK87" s="8"/>
      <c r="AL87" s="40"/>
      <c r="AM87" s="40"/>
      <c r="AN87" s="40"/>
      <c r="AO87" s="40"/>
      <c r="AP87" s="32"/>
      <c r="AQ87" s="32"/>
      <c r="AR87" s="32"/>
      <c r="AS87" s="8"/>
      <c r="AT87" s="40"/>
      <c r="AU87" s="40"/>
      <c r="AV87" s="40"/>
      <c r="AW87" s="40"/>
      <c r="AX87" s="32"/>
      <c r="AY87" s="32"/>
      <c r="AZ87" s="32"/>
      <c r="BA87" s="8"/>
      <c r="BB87" s="40"/>
      <c r="BC87" s="40"/>
      <c r="BD87" s="40"/>
      <c r="BE87" s="40"/>
      <c r="BF87" s="32"/>
      <c r="BG87" s="32"/>
      <c r="BH87" s="32"/>
      <c r="BI87" s="8"/>
      <c r="BJ87" s="40"/>
      <c r="BK87" s="40"/>
      <c r="BL87" s="40"/>
      <c r="BM87" s="40"/>
      <c r="BN87" s="32"/>
      <c r="BO87" s="32"/>
      <c r="BP87" s="32"/>
      <c r="BQ87" s="8"/>
      <c r="BR87" s="40"/>
      <c r="BS87" s="40"/>
      <c r="BT87" s="40"/>
      <c r="BU87" s="40"/>
      <c r="BV87" s="32"/>
      <c r="BW87" s="32"/>
      <c r="BX87" s="32"/>
      <c r="BY87" s="8"/>
      <c r="BZ87" s="40"/>
      <c r="CA87" s="40"/>
      <c r="CB87" s="40"/>
      <c r="CC87" s="40"/>
      <c r="CD87" s="32"/>
      <c r="CE87" s="32"/>
      <c r="CF87" s="32"/>
      <c r="CG87" s="8"/>
      <c r="CH87" s="40"/>
      <c r="CI87" s="40"/>
      <c r="CJ87" s="40"/>
      <c r="CK87" s="40"/>
      <c r="CL87" s="32"/>
      <c r="CM87" s="32"/>
      <c r="CN87" s="32"/>
      <c r="CO87" s="8"/>
      <c r="CP87" s="40"/>
      <c r="CQ87" s="40"/>
      <c r="CR87" s="40"/>
      <c r="CS87" s="40"/>
      <c r="CT87" s="32"/>
      <c r="CU87" s="32"/>
      <c r="CV87" s="32"/>
      <c r="CW87" s="8"/>
      <c r="CX87" s="40"/>
      <c r="CY87" s="40"/>
      <c r="CZ87" s="40"/>
      <c r="DA87" s="40"/>
      <c r="DB87" s="32"/>
      <c r="DC87" s="32"/>
      <c r="DD87" s="32"/>
      <c r="DE87" s="8"/>
      <c r="DF87" s="40"/>
      <c r="DG87" s="40"/>
      <c r="DH87" s="40"/>
      <c r="DI87" s="40"/>
      <c r="DJ87" s="32"/>
      <c r="DK87" s="32"/>
      <c r="DL87" s="32"/>
      <c r="DM87" s="8"/>
      <c r="DN87" s="40"/>
      <c r="DO87" s="40"/>
      <c r="DP87" s="40"/>
      <c r="DQ87" s="40"/>
      <c r="DR87" s="32"/>
      <c r="DS87" s="32"/>
      <c r="DT87" s="32"/>
      <c r="DU87" s="8"/>
      <c r="DV87" s="40"/>
      <c r="DW87" s="40"/>
      <c r="DX87" s="40"/>
      <c r="DY87" s="40"/>
      <c r="DZ87" s="32"/>
      <c r="EA87" s="32"/>
      <c r="EB87" s="32"/>
      <c r="EC87" s="8"/>
      <c r="ED87" s="40"/>
      <c r="EE87" s="40"/>
      <c r="EF87" s="40"/>
      <c r="EG87" s="40"/>
      <c r="EH87" s="32"/>
      <c r="EI87" s="32"/>
      <c r="EJ87" s="32"/>
      <c r="EK87" s="8"/>
      <c r="EL87" s="40"/>
      <c r="EM87" s="40"/>
      <c r="EN87" s="40"/>
      <c r="EO87" s="40"/>
      <c r="EP87" s="32"/>
      <c r="EQ87" s="32"/>
      <c r="ER87" s="32"/>
      <c r="ES87" s="8"/>
      <c r="ET87" s="40"/>
      <c r="EU87" s="40"/>
      <c r="EV87" s="40"/>
      <c r="EW87" s="40"/>
      <c r="EX87" s="32"/>
      <c r="EY87" s="32"/>
      <c r="EZ87" s="32"/>
      <c r="FA87" s="8"/>
      <c r="FB87" s="40"/>
      <c r="FC87" s="40"/>
      <c r="FD87" s="40"/>
      <c r="FE87" s="40"/>
      <c r="FF87" s="32"/>
      <c r="FG87" s="32"/>
      <c r="FH87" s="32"/>
      <c r="FI87" s="8"/>
      <c r="FJ87" s="40"/>
      <c r="FK87" s="40"/>
      <c r="FL87" s="40"/>
      <c r="FM87" s="40"/>
      <c r="FN87" s="32"/>
      <c r="FO87" s="32"/>
      <c r="FP87" s="32"/>
      <c r="FQ87" s="8"/>
      <c r="FR87" s="40"/>
      <c r="FS87" s="40"/>
      <c r="FT87" s="40"/>
      <c r="FU87" s="40"/>
      <c r="FV87" s="32"/>
      <c r="FW87" s="32"/>
      <c r="FX87" s="32"/>
      <c r="FY87" s="8"/>
      <c r="FZ87" s="40"/>
      <c r="GA87" s="40"/>
      <c r="GB87" s="40"/>
      <c r="GC87" s="40"/>
      <c r="GD87" s="32"/>
      <c r="GE87" s="32"/>
      <c r="GF87" s="32"/>
      <c r="GG87" s="8"/>
      <c r="GH87" s="40"/>
      <c r="GI87" s="40"/>
      <c r="GJ87" s="40"/>
      <c r="GK87" s="40"/>
      <c r="GL87" s="32"/>
      <c r="GM87" s="32"/>
      <c r="GN87" s="32"/>
      <c r="GO87" s="8"/>
      <c r="GP87" s="40"/>
      <c r="GQ87" s="40"/>
      <c r="GR87" s="40"/>
      <c r="GS87" s="40"/>
      <c r="GT87" s="32"/>
      <c r="GU87" s="32"/>
      <c r="GV87" s="32"/>
      <c r="GW87" s="8"/>
      <c r="GX87" s="40"/>
      <c r="GY87" s="40"/>
      <c r="GZ87" s="40"/>
      <c r="HA87" s="40"/>
      <c r="HB87" s="32"/>
      <c r="HC87" s="32"/>
      <c r="HD87" s="32"/>
      <c r="HE87" s="8"/>
      <c r="HF87" s="40"/>
      <c r="HG87" s="40"/>
      <c r="HH87" s="40"/>
      <c r="HI87" s="40"/>
      <c r="HJ87" s="32"/>
      <c r="HK87" s="32"/>
      <c r="HL87" s="32"/>
      <c r="HM87" s="8"/>
      <c r="HN87" s="40"/>
      <c r="HO87" s="40"/>
      <c r="HP87" s="40"/>
      <c r="HQ87" s="40"/>
      <c r="HR87" s="32"/>
      <c r="HS87" s="32"/>
      <c r="HT87" s="32"/>
      <c r="HU87" s="8"/>
      <c r="HV87" s="40"/>
      <c r="HW87" s="40"/>
      <c r="HX87" s="40"/>
      <c r="HY87" s="40"/>
      <c r="HZ87" s="32"/>
      <c r="IA87" s="32"/>
      <c r="IB87" s="32"/>
      <c r="IC87" s="8"/>
      <c r="ID87" s="40"/>
      <c r="IE87" s="40"/>
      <c r="IF87" s="40"/>
      <c r="IG87" s="40"/>
      <c r="IH87" s="32"/>
      <c r="II87" s="32"/>
      <c r="IJ87" s="32"/>
      <c r="IK87" s="8"/>
      <c r="IL87" s="40"/>
      <c r="IM87" s="40"/>
      <c r="IN87" s="40"/>
      <c r="IO87" s="40"/>
      <c r="IP87" s="32"/>
      <c r="IQ87" s="32"/>
      <c r="IR87" s="32"/>
    </row>
    <row r="88" spans="1:252" s="1" customFormat="1" ht="13.9" customHeight="1">
      <c r="A88" s="8" t="s">
        <v>803</v>
      </c>
      <c r="B88" s="8" t="s">
        <v>804</v>
      </c>
      <c r="C88" s="32"/>
      <c r="D88" s="17"/>
      <c r="E88" s="150">
        <f>ROUND(F88/0.54,0)</f>
        <v>619</v>
      </c>
      <c r="F88" s="135">
        <v>334.125</v>
      </c>
      <c r="G88" s="140">
        <f t="shared" si="7"/>
        <v>334.125</v>
      </c>
      <c r="H88" s="163">
        <f t="shared" si="5"/>
        <v>49116.375</v>
      </c>
      <c r="I88" s="157">
        <f t="shared" si="8"/>
        <v>69745</v>
      </c>
      <c r="J88" s="254">
        <f t="shared" si="9"/>
        <v>0.29577209835830526</v>
      </c>
    </row>
    <row r="89" spans="1:252" s="1" customFormat="1" ht="13.9" customHeight="1">
      <c r="A89" s="8"/>
      <c r="B89" s="40" t="s">
        <v>805</v>
      </c>
      <c r="C89" s="32"/>
      <c r="D89" s="17"/>
      <c r="E89" s="135"/>
      <c r="F89" s="135"/>
      <c r="G89" s="140" t="str">
        <f t="shared" si="7"/>
        <v/>
      </c>
      <c r="H89" s="163" t="str">
        <f t="shared" si="5"/>
        <v/>
      </c>
      <c r="I89" s="157" t="str">
        <f t="shared" si="8"/>
        <v/>
      </c>
      <c r="J89" s="254" t="str">
        <f t="shared" si="9"/>
        <v/>
      </c>
    </row>
    <row r="90" spans="1:252" s="1" customFormat="1" ht="13.9" customHeight="1">
      <c r="A90" s="8"/>
      <c r="B90" s="40"/>
      <c r="C90" s="32"/>
      <c r="D90" s="17"/>
      <c r="E90" s="135"/>
      <c r="F90" s="135"/>
      <c r="G90" s="140" t="str">
        <f t="shared" si="7"/>
        <v/>
      </c>
      <c r="H90" s="163" t="str">
        <f t="shared" si="5"/>
        <v/>
      </c>
      <c r="I90" s="157" t="str">
        <f t="shared" si="8"/>
        <v/>
      </c>
      <c r="J90" s="254" t="str">
        <f t="shared" si="9"/>
        <v/>
      </c>
    </row>
    <row r="91" spans="1:252" s="1" customFormat="1" ht="13.9" customHeight="1">
      <c r="A91" s="8" t="s">
        <v>806</v>
      </c>
      <c r="B91" s="8" t="s">
        <v>807</v>
      </c>
      <c r="D91" s="13"/>
      <c r="E91" s="150">
        <f>ROUND(F91/0.54,0)</f>
        <v>692</v>
      </c>
      <c r="F91" s="144">
        <v>373.5</v>
      </c>
      <c r="G91" s="140">
        <f t="shared" si="7"/>
        <v>373.5</v>
      </c>
      <c r="H91" s="163">
        <f t="shared" si="5"/>
        <v>54904.5</v>
      </c>
      <c r="I91" s="157">
        <f t="shared" si="8"/>
        <v>77964</v>
      </c>
      <c r="J91" s="254">
        <f t="shared" si="9"/>
        <v>0.29577112513467757</v>
      </c>
      <c r="K91" s="32"/>
      <c r="L91" s="32"/>
      <c r="M91" s="32"/>
      <c r="N91" s="8"/>
      <c r="O91" s="40"/>
      <c r="P91" s="40"/>
      <c r="Q91" s="40"/>
      <c r="R91" s="40"/>
      <c r="S91" s="32"/>
      <c r="T91" s="32"/>
      <c r="U91" s="8"/>
      <c r="V91" s="40"/>
      <c r="W91" s="40"/>
      <c r="X91" s="40"/>
      <c r="Y91" s="40"/>
      <c r="Z91" s="32"/>
      <c r="AA91" s="32"/>
      <c r="AB91" s="32"/>
      <c r="AC91" s="8"/>
      <c r="AD91" s="40"/>
      <c r="AE91" s="40"/>
      <c r="AF91" s="40"/>
      <c r="AG91" s="40"/>
      <c r="AH91" s="32"/>
      <c r="AI91" s="32"/>
      <c r="AJ91" s="32"/>
      <c r="AK91" s="8"/>
      <c r="AL91" s="40"/>
      <c r="AM91" s="40"/>
      <c r="AN91" s="40"/>
      <c r="AO91" s="40"/>
      <c r="AP91" s="32"/>
      <c r="AQ91" s="32"/>
      <c r="AR91" s="32"/>
      <c r="AS91" s="8"/>
      <c r="AT91" s="40"/>
      <c r="AU91" s="40"/>
      <c r="AV91" s="40"/>
      <c r="AW91" s="40"/>
      <c r="AX91" s="32"/>
      <c r="AY91" s="32"/>
      <c r="AZ91" s="32"/>
      <c r="BA91" s="8"/>
      <c r="BB91" s="40"/>
      <c r="BC91" s="40"/>
      <c r="BD91" s="40"/>
      <c r="BE91" s="40"/>
      <c r="BF91" s="32"/>
      <c r="BG91" s="32"/>
      <c r="BH91" s="32"/>
      <c r="BI91" s="8"/>
      <c r="BJ91" s="40"/>
      <c r="BK91" s="40"/>
      <c r="BL91" s="40"/>
      <c r="BM91" s="40"/>
      <c r="BN91" s="32"/>
      <c r="BO91" s="32"/>
      <c r="BP91" s="32"/>
      <c r="BQ91" s="8"/>
      <c r="BR91" s="40"/>
      <c r="BS91" s="40"/>
      <c r="BT91" s="40"/>
      <c r="BU91" s="40"/>
      <c r="BV91" s="32"/>
      <c r="BW91" s="32"/>
      <c r="BX91" s="32"/>
      <c r="BY91" s="8"/>
      <c r="BZ91" s="40"/>
      <c r="CA91" s="40"/>
      <c r="CB91" s="40"/>
      <c r="CC91" s="40"/>
      <c r="CD91" s="32"/>
      <c r="CE91" s="32"/>
      <c r="CF91" s="32"/>
      <c r="CG91" s="8"/>
      <c r="CH91" s="40"/>
      <c r="CI91" s="40"/>
      <c r="CJ91" s="40"/>
      <c r="CK91" s="40"/>
      <c r="CL91" s="32"/>
      <c r="CM91" s="32"/>
      <c r="CN91" s="32"/>
      <c r="CO91" s="8"/>
      <c r="CP91" s="40"/>
      <c r="CQ91" s="40"/>
      <c r="CR91" s="40"/>
      <c r="CS91" s="40"/>
      <c r="CT91" s="32"/>
      <c r="CU91" s="32"/>
      <c r="CV91" s="32"/>
      <c r="CW91" s="8"/>
      <c r="CX91" s="40"/>
      <c r="CY91" s="40"/>
      <c r="CZ91" s="40"/>
      <c r="DA91" s="40"/>
      <c r="DB91" s="32"/>
      <c r="DC91" s="32"/>
      <c r="DD91" s="32"/>
      <c r="DE91" s="8"/>
      <c r="DF91" s="40"/>
      <c r="DG91" s="40"/>
      <c r="DH91" s="40"/>
      <c r="DI91" s="40"/>
      <c r="DJ91" s="32"/>
      <c r="DK91" s="32"/>
      <c r="DL91" s="32"/>
      <c r="DM91" s="8"/>
      <c r="DN91" s="40"/>
      <c r="DO91" s="40"/>
      <c r="DP91" s="40"/>
      <c r="DQ91" s="40"/>
      <c r="DR91" s="32"/>
      <c r="DS91" s="32"/>
      <c r="DT91" s="32"/>
      <c r="DU91" s="8"/>
      <c r="DV91" s="40"/>
      <c r="DW91" s="40"/>
      <c r="DX91" s="40"/>
      <c r="DY91" s="40"/>
      <c r="DZ91" s="32"/>
      <c r="EA91" s="32"/>
      <c r="EB91" s="32"/>
      <c r="EC91" s="8"/>
      <c r="ED91" s="40"/>
      <c r="EE91" s="40"/>
      <c r="EF91" s="40"/>
      <c r="EG91" s="40"/>
      <c r="EH91" s="32"/>
      <c r="EI91" s="32"/>
      <c r="EJ91" s="32"/>
      <c r="EK91" s="8"/>
      <c r="EL91" s="40"/>
      <c r="EM91" s="40"/>
      <c r="EN91" s="40"/>
      <c r="EO91" s="40"/>
      <c r="EP91" s="32"/>
      <c r="EQ91" s="32"/>
      <c r="ER91" s="32"/>
      <c r="ES91" s="8"/>
      <c r="ET91" s="40"/>
      <c r="EU91" s="40"/>
      <c r="EV91" s="40"/>
      <c r="EW91" s="40"/>
      <c r="EX91" s="32"/>
      <c r="EY91" s="32"/>
      <c r="EZ91" s="32"/>
      <c r="FA91" s="8"/>
      <c r="FB91" s="40"/>
      <c r="FC91" s="40"/>
      <c r="FD91" s="40"/>
      <c r="FE91" s="40"/>
      <c r="FF91" s="32"/>
      <c r="FG91" s="32"/>
      <c r="FH91" s="32"/>
      <c r="FI91" s="8"/>
      <c r="FJ91" s="40"/>
      <c r="FK91" s="40"/>
      <c r="FL91" s="40"/>
      <c r="FM91" s="40"/>
      <c r="FN91" s="32"/>
      <c r="FO91" s="32"/>
      <c r="FP91" s="32"/>
      <c r="FQ91" s="8"/>
      <c r="FR91" s="40"/>
      <c r="FS91" s="40"/>
      <c r="FT91" s="40"/>
      <c r="FU91" s="40"/>
      <c r="FV91" s="32"/>
      <c r="FW91" s="32"/>
      <c r="FX91" s="32"/>
      <c r="FY91" s="8"/>
      <c r="FZ91" s="40"/>
      <c r="GA91" s="40"/>
      <c r="GB91" s="40"/>
      <c r="GC91" s="40"/>
      <c r="GD91" s="32"/>
      <c r="GE91" s="32"/>
      <c r="GF91" s="32"/>
      <c r="GG91" s="8"/>
      <c r="GH91" s="40"/>
      <c r="GI91" s="40"/>
      <c r="GJ91" s="40"/>
      <c r="GK91" s="40"/>
      <c r="GL91" s="32"/>
      <c r="GM91" s="32"/>
      <c r="GN91" s="32"/>
      <c r="GO91" s="8"/>
      <c r="GP91" s="40"/>
      <c r="GQ91" s="40"/>
      <c r="GR91" s="40"/>
      <c r="GS91" s="40"/>
      <c r="GT91" s="32"/>
      <c r="GU91" s="32"/>
      <c r="GV91" s="32"/>
      <c r="GW91" s="8"/>
      <c r="GX91" s="40"/>
      <c r="GY91" s="40"/>
      <c r="GZ91" s="40"/>
      <c r="HA91" s="40"/>
      <c r="HB91" s="32"/>
      <c r="HC91" s="32"/>
      <c r="HD91" s="32"/>
      <c r="HE91" s="8"/>
      <c r="HF91" s="40"/>
      <c r="HG91" s="40"/>
      <c r="HH91" s="40"/>
      <c r="HI91" s="40"/>
      <c r="HJ91" s="32"/>
      <c r="HK91" s="32"/>
      <c r="HL91" s="32"/>
      <c r="HM91" s="8"/>
      <c r="HN91" s="40"/>
      <c r="HO91" s="40"/>
      <c r="HP91" s="40"/>
      <c r="HQ91" s="40"/>
      <c r="HR91" s="32"/>
      <c r="HS91" s="32"/>
      <c r="HT91" s="32"/>
      <c r="HU91" s="8"/>
      <c r="HV91" s="40"/>
      <c r="HW91" s="40"/>
      <c r="HX91" s="40"/>
      <c r="HY91" s="40"/>
      <c r="HZ91" s="32"/>
      <c r="IA91" s="32"/>
      <c r="IB91" s="32"/>
      <c r="IC91" s="8"/>
      <c r="ID91" s="40"/>
      <c r="IE91" s="40"/>
      <c r="IF91" s="40"/>
      <c r="IG91" s="40"/>
      <c r="IH91" s="32"/>
      <c r="II91" s="32"/>
      <c r="IJ91" s="32"/>
      <c r="IK91" s="8"/>
      <c r="IL91" s="40"/>
      <c r="IM91" s="40"/>
      <c r="IN91" s="40"/>
      <c r="IO91" s="40"/>
      <c r="IP91" s="32"/>
      <c r="IQ91" s="32"/>
      <c r="IR91" s="32"/>
    </row>
    <row r="92" spans="1:252" s="1" customFormat="1" ht="13.9" customHeight="1">
      <c r="A92" s="8"/>
      <c r="B92" s="40" t="s">
        <v>808</v>
      </c>
      <c r="D92" s="13"/>
      <c r="E92" s="135"/>
      <c r="F92" s="135"/>
      <c r="G92" s="140" t="str">
        <f t="shared" si="7"/>
        <v/>
      </c>
      <c r="H92" s="163" t="str">
        <f t="shared" si="5"/>
        <v/>
      </c>
      <c r="I92" s="157" t="str">
        <f t="shared" si="8"/>
        <v/>
      </c>
      <c r="J92" s="254" t="str">
        <f t="shared" si="9"/>
        <v/>
      </c>
      <c r="K92" s="32"/>
      <c r="L92" s="32"/>
      <c r="M92" s="32"/>
      <c r="N92" s="8"/>
      <c r="O92" s="40"/>
      <c r="P92" s="40"/>
      <c r="Q92" s="40"/>
      <c r="R92" s="40"/>
      <c r="S92" s="32"/>
      <c r="T92" s="32"/>
      <c r="U92" s="8"/>
      <c r="V92" s="40"/>
      <c r="W92" s="40"/>
      <c r="X92" s="40"/>
      <c r="Y92" s="40"/>
      <c r="Z92" s="32"/>
      <c r="AA92" s="32"/>
      <c r="AB92" s="32"/>
      <c r="AC92" s="8"/>
      <c r="AD92" s="40"/>
      <c r="AE92" s="40"/>
      <c r="AF92" s="40"/>
      <c r="AG92" s="40"/>
      <c r="AH92" s="32"/>
      <c r="AI92" s="32"/>
      <c r="AJ92" s="32"/>
      <c r="AK92" s="8"/>
      <c r="AL92" s="40"/>
      <c r="AM92" s="40"/>
      <c r="AN92" s="40"/>
      <c r="AO92" s="40"/>
      <c r="AP92" s="32"/>
      <c r="AQ92" s="32"/>
      <c r="AR92" s="32"/>
      <c r="AS92" s="8"/>
      <c r="AT92" s="40"/>
      <c r="AU92" s="40"/>
      <c r="AV92" s="40"/>
      <c r="AW92" s="40"/>
      <c r="AX92" s="32"/>
      <c r="AY92" s="32"/>
      <c r="AZ92" s="32"/>
      <c r="BA92" s="8"/>
      <c r="BB92" s="40"/>
      <c r="BC92" s="40"/>
      <c r="BD92" s="40"/>
      <c r="BE92" s="40"/>
      <c r="BF92" s="32"/>
      <c r="BG92" s="32"/>
      <c r="BH92" s="32"/>
      <c r="BI92" s="8"/>
      <c r="BJ92" s="40"/>
      <c r="BK92" s="40"/>
      <c r="BL92" s="40"/>
      <c r="BM92" s="40"/>
      <c r="BN92" s="32"/>
      <c r="BO92" s="32"/>
      <c r="BP92" s="32"/>
      <c r="BQ92" s="8"/>
      <c r="BR92" s="40"/>
      <c r="BS92" s="40"/>
      <c r="BT92" s="40"/>
      <c r="BU92" s="40"/>
      <c r="BV92" s="32"/>
      <c r="BW92" s="32"/>
      <c r="BX92" s="32"/>
      <c r="BY92" s="8"/>
      <c r="BZ92" s="40"/>
      <c r="CA92" s="40"/>
      <c r="CB92" s="40"/>
      <c r="CC92" s="40"/>
      <c r="CD92" s="32"/>
      <c r="CE92" s="32"/>
      <c r="CF92" s="32"/>
      <c r="CG92" s="8"/>
      <c r="CH92" s="40"/>
      <c r="CI92" s="40"/>
      <c r="CJ92" s="40"/>
      <c r="CK92" s="40"/>
      <c r="CL92" s="32"/>
      <c r="CM92" s="32"/>
      <c r="CN92" s="32"/>
      <c r="CO92" s="8"/>
      <c r="CP92" s="40"/>
      <c r="CQ92" s="40"/>
      <c r="CR92" s="40"/>
      <c r="CS92" s="40"/>
      <c r="CT92" s="32"/>
      <c r="CU92" s="32"/>
      <c r="CV92" s="32"/>
      <c r="CW92" s="8"/>
      <c r="CX92" s="40"/>
      <c r="CY92" s="40"/>
      <c r="CZ92" s="40"/>
      <c r="DA92" s="40"/>
      <c r="DB92" s="32"/>
      <c r="DC92" s="32"/>
      <c r="DD92" s="32"/>
      <c r="DE92" s="8"/>
      <c r="DF92" s="40"/>
      <c r="DG92" s="40"/>
      <c r="DH92" s="40"/>
      <c r="DI92" s="40"/>
      <c r="DJ92" s="32"/>
      <c r="DK92" s="32"/>
      <c r="DL92" s="32"/>
      <c r="DM92" s="8"/>
      <c r="DN92" s="40"/>
      <c r="DO92" s="40"/>
      <c r="DP92" s="40"/>
      <c r="DQ92" s="40"/>
      <c r="DR92" s="32"/>
      <c r="DS92" s="32"/>
      <c r="DT92" s="32"/>
      <c r="DU92" s="8"/>
      <c r="DV92" s="40"/>
      <c r="DW92" s="40"/>
      <c r="DX92" s="40"/>
      <c r="DY92" s="40"/>
      <c r="DZ92" s="32"/>
      <c r="EA92" s="32"/>
      <c r="EB92" s="32"/>
      <c r="EC92" s="8"/>
      <c r="ED92" s="40"/>
      <c r="EE92" s="40"/>
      <c r="EF92" s="40"/>
      <c r="EG92" s="40"/>
      <c r="EH92" s="32"/>
      <c r="EI92" s="32"/>
      <c r="EJ92" s="32"/>
      <c r="EK92" s="8"/>
      <c r="EL92" s="40"/>
      <c r="EM92" s="40"/>
      <c r="EN92" s="40"/>
      <c r="EO92" s="40"/>
      <c r="EP92" s="32"/>
      <c r="EQ92" s="32"/>
      <c r="ER92" s="32"/>
      <c r="ES92" s="8"/>
      <c r="ET92" s="40"/>
      <c r="EU92" s="40"/>
      <c r="EV92" s="40"/>
      <c r="EW92" s="40"/>
      <c r="EX92" s="32"/>
      <c r="EY92" s="32"/>
      <c r="EZ92" s="32"/>
      <c r="FA92" s="8"/>
      <c r="FB92" s="40"/>
      <c r="FC92" s="40"/>
      <c r="FD92" s="40"/>
      <c r="FE92" s="40"/>
      <c r="FF92" s="32"/>
      <c r="FG92" s="32"/>
      <c r="FH92" s="32"/>
      <c r="FI92" s="8"/>
      <c r="FJ92" s="40"/>
      <c r="FK92" s="40"/>
      <c r="FL92" s="40"/>
      <c r="FM92" s="40"/>
      <c r="FN92" s="32"/>
      <c r="FO92" s="32"/>
      <c r="FP92" s="32"/>
      <c r="FQ92" s="8"/>
      <c r="FR92" s="40"/>
      <c r="FS92" s="40"/>
      <c r="FT92" s="40"/>
      <c r="FU92" s="40"/>
      <c r="FV92" s="32"/>
      <c r="FW92" s="32"/>
      <c r="FX92" s="32"/>
      <c r="FY92" s="8"/>
      <c r="FZ92" s="40"/>
      <c r="GA92" s="40"/>
      <c r="GB92" s="40"/>
      <c r="GC92" s="40"/>
      <c r="GD92" s="32"/>
      <c r="GE92" s="32"/>
      <c r="GF92" s="32"/>
      <c r="GG92" s="8"/>
      <c r="GH92" s="40"/>
      <c r="GI92" s="40"/>
      <c r="GJ92" s="40"/>
      <c r="GK92" s="40"/>
      <c r="GL92" s="32"/>
      <c r="GM92" s="32"/>
      <c r="GN92" s="32"/>
      <c r="GO92" s="8"/>
      <c r="GP92" s="40"/>
      <c r="GQ92" s="40"/>
      <c r="GR92" s="40"/>
      <c r="GS92" s="40"/>
      <c r="GT92" s="32"/>
      <c r="GU92" s="32"/>
      <c r="GV92" s="32"/>
      <c r="GW92" s="8"/>
      <c r="GX92" s="40"/>
      <c r="GY92" s="40"/>
      <c r="GZ92" s="40"/>
      <c r="HA92" s="40"/>
      <c r="HB92" s="32"/>
      <c r="HC92" s="32"/>
      <c r="HD92" s="32"/>
      <c r="HE92" s="8"/>
      <c r="HF92" s="40"/>
      <c r="HG92" s="40"/>
      <c r="HH92" s="40"/>
      <c r="HI92" s="40"/>
      <c r="HJ92" s="32"/>
      <c r="HK92" s="32"/>
      <c r="HL92" s="32"/>
      <c r="HM92" s="8"/>
      <c r="HN92" s="40"/>
      <c r="HO92" s="40"/>
      <c r="HP92" s="40"/>
      <c r="HQ92" s="40"/>
      <c r="HR92" s="32"/>
      <c r="HS92" s="32"/>
      <c r="HT92" s="32"/>
      <c r="HU92" s="8"/>
      <c r="HV92" s="40"/>
      <c r="HW92" s="40"/>
      <c r="HX92" s="40"/>
      <c r="HY92" s="40"/>
      <c r="HZ92" s="32"/>
      <c r="IA92" s="32"/>
      <c r="IB92" s="32"/>
      <c r="IC92" s="8"/>
      <c r="ID92" s="40"/>
      <c r="IE92" s="40"/>
      <c r="IF92" s="40"/>
      <c r="IG92" s="40"/>
      <c r="IH92" s="32"/>
      <c r="II92" s="32"/>
      <c r="IJ92" s="32"/>
      <c r="IK92" s="8"/>
      <c r="IL92" s="40"/>
      <c r="IM92" s="40"/>
      <c r="IN92" s="40"/>
      <c r="IO92" s="40"/>
      <c r="IP92" s="32"/>
      <c r="IQ92" s="32"/>
      <c r="IR92" s="32"/>
    </row>
    <row r="93" spans="1:252" s="1" customFormat="1" ht="13.9" customHeight="1">
      <c r="A93" s="8"/>
      <c r="B93" s="40"/>
      <c r="D93" s="13"/>
      <c r="E93" s="135"/>
      <c r="F93" s="135"/>
      <c r="G93" s="140" t="str">
        <f t="shared" si="7"/>
        <v/>
      </c>
      <c r="H93" s="163" t="str">
        <f t="shared" si="5"/>
        <v/>
      </c>
      <c r="I93" s="157" t="str">
        <f t="shared" si="8"/>
        <v/>
      </c>
      <c r="J93" s="254" t="str">
        <f t="shared" si="9"/>
        <v/>
      </c>
      <c r="K93" s="32"/>
      <c r="L93" s="32"/>
      <c r="M93" s="32"/>
      <c r="N93" s="8"/>
      <c r="O93" s="40"/>
      <c r="P93" s="40"/>
      <c r="Q93" s="40"/>
      <c r="R93" s="40"/>
      <c r="S93" s="32"/>
      <c r="T93" s="32"/>
      <c r="U93" s="8"/>
      <c r="V93" s="40"/>
      <c r="W93" s="40"/>
      <c r="X93" s="40"/>
      <c r="Y93" s="40"/>
      <c r="Z93" s="32"/>
      <c r="AA93" s="32"/>
      <c r="AB93" s="32"/>
      <c r="AC93" s="8"/>
      <c r="AD93" s="40"/>
      <c r="AE93" s="40"/>
      <c r="AF93" s="40"/>
      <c r="AG93" s="40"/>
      <c r="AH93" s="32"/>
      <c r="AI93" s="32"/>
      <c r="AJ93" s="32"/>
      <c r="AK93" s="8"/>
      <c r="AL93" s="40"/>
      <c r="AM93" s="40"/>
      <c r="AN93" s="40"/>
      <c r="AO93" s="40"/>
      <c r="AP93" s="32"/>
      <c r="AQ93" s="32"/>
      <c r="AR93" s="32"/>
      <c r="AS93" s="8"/>
      <c r="AT93" s="40"/>
      <c r="AU93" s="40"/>
      <c r="AV93" s="40"/>
      <c r="AW93" s="40"/>
      <c r="AX93" s="32"/>
      <c r="AY93" s="32"/>
      <c r="AZ93" s="32"/>
      <c r="BA93" s="8"/>
      <c r="BB93" s="40"/>
      <c r="BC93" s="40"/>
      <c r="BD93" s="40"/>
      <c r="BE93" s="40"/>
      <c r="BF93" s="32"/>
      <c r="BG93" s="32"/>
      <c r="BH93" s="32"/>
      <c r="BI93" s="8"/>
      <c r="BJ93" s="40"/>
      <c r="BK93" s="40"/>
      <c r="BL93" s="40"/>
      <c r="BM93" s="40"/>
      <c r="BN93" s="32"/>
      <c r="BO93" s="32"/>
      <c r="BP93" s="32"/>
      <c r="BQ93" s="8"/>
      <c r="BR93" s="40"/>
      <c r="BS93" s="40"/>
      <c r="BT93" s="40"/>
      <c r="BU93" s="40"/>
      <c r="BV93" s="32"/>
      <c r="BW93" s="32"/>
      <c r="BX93" s="32"/>
      <c r="BY93" s="8"/>
      <c r="BZ93" s="40"/>
      <c r="CA93" s="40"/>
      <c r="CB93" s="40"/>
      <c r="CC93" s="40"/>
      <c r="CD93" s="32"/>
      <c r="CE93" s="32"/>
      <c r="CF93" s="32"/>
      <c r="CG93" s="8"/>
      <c r="CH93" s="40"/>
      <c r="CI93" s="40"/>
      <c r="CJ93" s="40"/>
      <c r="CK93" s="40"/>
      <c r="CL93" s="32"/>
      <c r="CM93" s="32"/>
      <c r="CN93" s="32"/>
      <c r="CO93" s="8"/>
      <c r="CP93" s="40"/>
      <c r="CQ93" s="40"/>
      <c r="CR93" s="40"/>
      <c r="CS93" s="40"/>
      <c r="CT93" s="32"/>
      <c r="CU93" s="32"/>
      <c r="CV93" s="32"/>
      <c r="CW93" s="8"/>
      <c r="CX93" s="40"/>
      <c r="CY93" s="40"/>
      <c r="CZ93" s="40"/>
      <c r="DA93" s="40"/>
      <c r="DB93" s="32"/>
      <c r="DC93" s="32"/>
      <c r="DD93" s="32"/>
      <c r="DE93" s="8"/>
      <c r="DF93" s="40"/>
      <c r="DG93" s="40"/>
      <c r="DH93" s="40"/>
      <c r="DI93" s="40"/>
      <c r="DJ93" s="32"/>
      <c r="DK93" s="32"/>
      <c r="DL93" s="32"/>
      <c r="DM93" s="8"/>
      <c r="DN93" s="40"/>
      <c r="DO93" s="40"/>
      <c r="DP93" s="40"/>
      <c r="DQ93" s="40"/>
      <c r="DR93" s="32"/>
      <c r="DS93" s="32"/>
      <c r="DT93" s="32"/>
      <c r="DU93" s="8"/>
      <c r="DV93" s="40"/>
      <c r="DW93" s="40"/>
      <c r="DX93" s="40"/>
      <c r="DY93" s="40"/>
      <c r="DZ93" s="32"/>
      <c r="EA93" s="32"/>
      <c r="EB93" s="32"/>
      <c r="EC93" s="8"/>
      <c r="ED93" s="40"/>
      <c r="EE93" s="40"/>
      <c r="EF93" s="40"/>
      <c r="EG93" s="40"/>
      <c r="EH93" s="32"/>
      <c r="EI93" s="32"/>
      <c r="EJ93" s="32"/>
      <c r="EK93" s="8"/>
      <c r="EL93" s="40"/>
      <c r="EM93" s="40"/>
      <c r="EN93" s="40"/>
      <c r="EO93" s="40"/>
      <c r="EP93" s="32"/>
      <c r="EQ93" s="32"/>
      <c r="ER93" s="32"/>
      <c r="ES93" s="8"/>
      <c r="ET93" s="40"/>
      <c r="EU93" s="40"/>
      <c r="EV93" s="40"/>
      <c r="EW93" s="40"/>
      <c r="EX93" s="32"/>
      <c r="EY93" s="32"/>
      <c r="EZ93" s="32"/>
      <c r="FA93" s="8"/>
      <c r="FB93" s="40"/>
      <c r="FC93" s="40"/>
      <c r="FD93" s="40"/>
      <c r="FE93" s="40"/>
      <c r="FF93" s="32"/>
      <c r="FG93" s="32"/>
      <c r="FH93" s="32"/>
      <c r="FI93" s="8"/>
      <c r="FJ93" s="40"/>
      <c r="FK93" s="40"/>
      <c r="FL93" s="40"/>
      <c r="FM93" s="40"/>
      <c r="FN93" s="32"/>
      <c r="FO93" s="32"/>
      <c r="FP93" s="32"/>
      <c r="FQ93" s="8"/>
      <c r="FR93" s="40"/>
      <c r="FS93" s="40"/>
      <c r="FT93" s="40"/>
      <c r="FU93" s="40"/>
      <c r="FV93" s="32"/>
      <c r="FW93" s="32"/>
      <c r="FX93" s="32"/>
      <c r="FY93" s="8"/>
      <c r="FZ93" s="40"/>
      <c r="GA93" s="40"/>
      <c r="GB93" s="40"/>
      <c r="GC93" s="40"/>
      <c r="GD93" s="32"/>
      <c r="GE93" s="32"/>
      <c r="GF93" s="32"/>
      <c r="GG93" s="8"/>
      <c r="GH93" s="40"/>
      <c r="GI93" s="40"/>
      <c r="GJ93" s="40"/>
      <c r="GK93" s="40"/>
      <c r="GL93" s="32"/>
      <c r="GM93" s="32"/>
      <c r="GN93" s="32"/>
      <c r="GO93" s="8"/>
      <c r="GP93" s="40"/>
      <c r="GQ93" s="40"/>
      <c r="GR93" s="40"/>
      <c r="GS93" s="40"/>
      <c r="GT93" s="32"/>
      <c r="GU93" s="32"/>
      <c r="GV93" s="32"/>
      <c r="GW93" s="8"/>
      <c r="GX93" s="40"/>
      <c r="GY93" s="40"/>
      <c r="GZ93" s="40"/>
      <c r="HA93" s="40"/>
      <c r="HB93" s="32"/>
      <c r="HC93" s="32"/>
      <c r="HD93" s="32"/>
      <c r="HE93" s="8"/>
      <c r="HF93" s="40"/>
      <c r="HG93" s="40"/>
      <c r="HH93" s="40"/>
      <c r="HI93" s="40"/>
      <c r="HJ93" s="32"/>
      <c r="HK93" s="32"/>
      <c r="HL93" s="32"/>
      <c r="HM93" s="8"/>
      <c r="HN93" s="40"/>
      <c r="HO93" s="40"/>
      <c r="HP93" s="40"/>
      <c r="HQ93" s="40"/>
      <c r="HR93" s="32"/>
      <c r="HS93" s="32"/>
      <c r="HT93" s="32"/>
      <c r="HU93" s="8"/>
      <c r="HV93" s="40"/>
      <c r="HW93" s="40"/>
      <c r="HX93" s="40"/>
      <c r="HY93" s="40"/>
      <c r="HZ93" s="32"/>
      <c r="IA93" s="32"/>
      <c r="IB93" s="32"/>
      <c r="IC93" s="8"/>
      <c r="ID93" s="40"/>
      <c r="IE93" s="40"/>
      <c r="IF93" s="40"/>
      <c r="IG93" s="40"/>
      <c r="IH93" s="32"/>
      <c r="II93" s="32"/>
      <c r="IJ93" s="32"/>
      <c r="IK93" s="8"/>
      <c r="IL93" s="40"/>
      <c r="IM93" s="40"/>
      <c r="IN93" s="40"/>
      <c r="IO93" s="40"/>
      <c r="IP93" s="32"/>
      <c r="IQ93" s="32"/>
      <c r="IR93" s="32"/>
    </row>
    <row r="94" spans="1:252" s="1" customFormat="1" ht="13.9" customHeight="1">
      <c r="A94" s="8" t="s">
        <v>809</v>
      </c>
      <c r="B94" s="8" t="s">
        <v>810</v>
      </c>
      <c r="D94" s="13"/>
      <c r="E94" s="150">
        <f>ROUND(F94/0.54,0)</f>
        <v>504</v>
      </c>
      <c r="F94" s="149">
        <v>272.25</v>
      </c>
      <c r="G94" s="140">
        <f t="shared" si="7"/>
        <v>272.25</v>
      </c>
      <c r="H94" s="163">
        <f t="shared" si="5"/>
        <v>40020.75</v>
      </c>
      <c r="I94" s="157">
        <f t="shared" si="8"/>
        <v>56829</v>
      </c>
      <c r="J94" s="254">
        <f t="shared" si="9"/>
        <v>0.29576888560418096</v>
      </c>
      <c r="K94" s="32"/>
      <c r="L94" s="32"/>
      <c r="M94" s="32"/>
      <c r="N94" s="8"/>
      <c r="O94" s="40"/>
      <c r="P94" s="40"/>
      <c r="Q94" s="40"/>
      <c r="R94" s="40"/>
      <c r="S94" s="32"/>
      <c r="T94" s="32"/>
      <c r="U94" s="8"/>
      <c r="V94" s="40"/>
      <c r="W94" s="40"/>
      <c r="X94" s="40"/>
      <c r="Y94" s="40"/>
      <c r="Z94" s="32"/>
      <c r="AA94" s="32"/>
      <c r="AB94" s="32"/>
      <c r="AC94" s="8"/>
      <c r="AD94" s="40"/>
      <c r="AE94" s="40"/>
      <c r="AF94" s="40"/>
      <c r="AG94" s="40"/>
      <c r="AH94" s="32"/>
      <c r="AI94" s="32"/>
      <c r="AJ94" s="32"/>
      <c r="AK94" s="8"/>
      <c r="AL94" s="40"/>
      <c r="AM94" s="40"/>
      <c r="AN94" s="40"/>
      <c r="AO94" s="40"/>
      <c r="AP94" s="32"/>
      <c r="AQ94" s="32"/>
      <c r="AR94" s="32"/>
      <c r="AS94" s="8"/>
      <c r="AT94" s="40"/>
      <c r="AU94" s="40"/>
      <c r="AV94" s="40"/>
      <c r="AW94" s="40"/>
      <c r="AX94" s="32"/>
      <c r="AY94" s="32"/>
      <c r="AZ94" s="32"/>
      <c r="BA94" s="8"/>
      <c r="BB94" s="40"/>
      <c r="BC94" s="40"/>
      <c r="BD94" s="40"/>
      <c r="BE94" s="40"/>
      <c r="BF94" s="32"/>
      <c r="BG94" s="32"/>
      <c r="BH94" s="32"/>
      <c r="BI94" s="8"/>
      <c r="BJ94" s="40"/>
      <c r="BK94" s="40"/>
      <c r="BL94" s="40"/>
      <c r="BM94" s="40"/>
      <c r="BN94" s="32"/>
      <c r="BO94" s="32"/>
      <c r="BP94" s="32"/>
      <c r="BQ94" s="8"/>
      <c r="BR94" s="40"/>
      <c r="BS94" s="40"/>
      <c r="BT94" s="40"/>
      <c r="BU94" s="40"/>
      <c r="BV94" s="32"/>
      <c r="BW94" s="32"/>
      <c r="BX94" s="32"/>
      <c r="BY94" s="8"/>
      <c r="BZ94" s="40"/>
      <c r="CA94" s="40"/>
      <c r="CB94" s="40"/>
      <c r="CC94" s="40"/>
      <c r="CD94" s="32"/>
      <c r="CE94" s="32"/>
      <c r="CF94" s="32"/>
      <c r="CG94" s="8"/>
      <c r="CH94" s="40"/>
      <c r="CI94" s="40"/>
      <c r="CJ94" s="40"/>
      <c r="CK94" s="40"/>
      <c r="CL94" s="32"/>
      <c r="CM94" s="32"/>
      <c r="CN94" s="32"/>
      <c r="CO94" s="8"/>
      <c r="CP94" s="40"/>
      <c r="CQ94" s="40"/>
      <c r="CR94" s="40"/>
      <c r="CS94" s="40"/>
      <c r="CT94" s="32"/>
      <c r="CU94" s="32"/>
      <c r="CV94" s="32"/>
      <c r="CW94" s="8"/>
      <c r="CX94" s="40"/>
      <c r="CY94" s="40"/>
      <c r="CZ94" s="40"/>
      <c r="DA94" s="40"/>
      <c r="DB94" s="32"/>
      <c r="DC94" s="32"/>
      <c r="DD94" s="32"/>
      <c r="DE94" s="8"/>
      <c r="DF94" s="40"/>
      <c r="DG94" s="40"/>
      <c r="DH94" s="40"/>
      <c r="DI94" s="40"/>
      <c r="DJ94" s="32"/>
      <c r="DK94" s="32"/>
      <c r="DL94" s="32"/>
      <c r="DM94" s="8"/>
      <c r="DN94" s="40"/>
      <c r="DO94" s="40"/>
      <c r="DP94" s="40"/>
      <c r="DQ94" s="40"/>
      <c r="DR94" s="32"/>
      <c r="DS94" s="32"/>
      <c r="DT94" s="32"/>
      <c r="DU94" s="8"/>
      <c r="DV94" s="40"/>
      <c r="DW94" s="40"/>
      <c r="DX94" s="40"/>
      <c r="DY94" s="40"/>
      <c r="DZ94" s="32"/>
      <c r="EA94" s="32"/>
      <c r="EB94" s="32"/>
      <c r="EC94" s="8"/>
      <c r="ED94" s="40"/>
      <c r="EE94" s="40"/>
      <c r="EF94" s="40"/>
      <c r="EG94" s="40"/>
      <c r="EH94" s="32"/>
      <c r="EI94" s="32"/>
      <c r="EJ94" s="32"/>
      <c r="EK94" s="8"/>
      <c r="EL94" s="40"/>
      <c r="EM94" s="40"/>
      <c r="EN94" s="40"/>
      <c r="EO94" s="40"/>
      <c r="EP94" s="32"/>
      <c r="EQ94" s="32"/>
      <c r="ER94" s="32"/>
      <c r="ES94" s="8"/>
      <c r="ET94" s="40"/>
      <c r="EU94" s="40"/>
      <c r="EV94" s="40"/>
      <c r="EW94" s="40"/>
      <c r="EX94" s="32"/>
      <c r="EY94" s="32"/>
      <c r="EZ94" s="32"/>
      <c r="FA94" s="8"/>
      <c r="FB94" s="40"/>
      <c r="FC94" s="40"/>
      <c r="FD94" s="40"/>
      <c r="FE94" s="40"/>
      <c r="FF94" s="32"/>
      <c r="FG94" s="32"/>
      <c r="FH94" s="32"/>
      <c r="FI94" s="8"/>
      <c r="FJ94" s="40"/>
      <c r="FK94" s="40"/>
      <c r="FL94" s="40"/>
      <c r="FM94" s="40"/>
      <c r="FN94" s="32"/>
      <c r="FO94" s="32"/>
      <c r="FP94" s="32"/>
      <c r="FQ94" s="8"/>
      <c r="FR94" s="40"/>
      <c r="FS94" s="40"/>
      <c r="FT94" s="40"/>
      <c r="FU94" s="40"/>
      <c r="FV94" s="32"/>
      <c r="FW94" s="32"/>
      <c r="FX94" s="32"/>
      <c r="FY94" s="8"/>
      <c r="FZ94" s="40"/>
      <c r="GA94" s="40"/>
      <c r="GB94" s="40"/>
      <c r="GC94" s="40"/>
      <c r="GD94" s="32"/>
      <c r="GE94" s="32"/>
      <c r="GF94" s="32"/>
      <c r="GG94" s="8"/>
      <c r="GH94" s="40"/>
      <c r="GI94" s="40"/>
      <c r="GJ94" s="40"/>
      <c r="GK94" s="40"/>
      <c r="GL94" s="32"/>
      <c r="GM94" s="32"/>
      <c r="GN94" s="32"/>
      <c r="GO94" s="8"/>
      <c r="GP94" s="40"/>
      <c r="GQ94" s="40"/>
      <c r="GR94" s="40"/>
      <c r="GS94" s="40"/>
      <c r="GT94" s="32"/>
      <c r="GU94" s="32"/>
      <c r="GV94" s="32"/>
      <c r="GW94" s="8"/>
      <c r="GX94" s="40"/>
      <c r="GY94" s="40"/>
      <c r="GZ94" s="40"/>
      <c r="HA94" s="40"/>
      <c r="HB94" s="32"/>
      <c r="HC94" s="32"/>
      <c r="HD94" s="32"/>
      <c r="HE94" s="8"/>
      <c r="HF94" s="40"/>
      <c r="HG94" s="40"/>
      <c r="HH94" s="40"/>
      <c r="HI94" s="40"/>
      <c r="HJ94" s="32"/>
      <c r="HK94" s="32"/>
      <c r="HL94" s="32"/>
      <c r="HM94" s="8"/>
      <c r="HN94" s="40"/>
      <c r="HO94" s="40"/>
      <c r="HP94" s="40"/>
      <c r="HQ94" s="40"/>
      <c r="HR94" s="32"/>
      <c r="HS94" s="32"/>
      <c r="HT94" s="32"/>
      <c r="HU94" s="8"/>
      <c r="HV94" s="40"/>
      <c r="HW94" s="40"/>
      <c r="HX94" s="40"/>
      <c r="HY94" s="40"/>
      <c r="HZ94" s="32"/>
      <c r="IA94" s="32"/>
      <c r="IB94" s="32"/>
      <c r="IC94" s="8"/>
      <c r="ID94" s="40"/>
      <c r="IE94" s="40"/>
      <c r="IF94" s="40"/>
      <c r="IG94" s="40"/>
      <c r="IH94" s="32"/>
      <c r="II94" s="32"/>
      <c r="IJ94" s="32"/>
      <c r="IK94" s="8"/>
      <c r="IL94" s="40"/>
      <c r="IM94" s="40"/>
      <c r="IN94" s="40"/>
      <c r="IO94" s="40"/>
      <c r="IP94" s="32"/>
      <c r="IQ94" s="32"/>
      <c r="IR94" s="32"/>
    </row>
    <row r="95" spans="1:252" s="1" customFormat="1" ht="13.9" customHeight="1">
      <c r="A95" s="8"/>
      <c r="B95" s="40" t="s">
        <v>811</v>
      </c>
      <c r="D95" s="13"/>
      <c r="E95" s="135"/>
      <c r="F95" s="135"/>
      <c r="G95" s="140" t="str">
        <f t="shared" si="7"/>
        <v/>
      </c>
      <c r="H95" s="163" t="str">
        <f t="shared" si="5"/>
        <v/>
      </c>
      <c r="I95" s="157" t="str">
        <f t="shared" si="8"/>
        <v/>
      </c>
      <c r="J95" s="254" t="str">
        <f t="shared" si="9"/>
        <v/>
      </c>
      <c r="K95" s="32"/>
      <c r="L95" s="32"/>
      <c r="M95" s="32"/>
      <c r="N95" s="8"/>
      <c r="O95" s="40"/>
      <c r="P95" s="40"/>
      <c r="Q95" s="40"/>
      <c r="R95" s="40"/>
      <c r="S95" s="32"/>
      <c r="T95" s="32"/>
      <c r="U95" s="8"/>
      <c r="V95" s="40"/>
      <c r="W95" s="40"/>
      <c r="X95" s="40"/>
      <c r="Y95" s="40"/>
      <c r="Z95" s="32"/>
      <c r="AA95" s="32"/>
      <c r="AB95" s="32"/>
      <c r="AC95" s="8"/>
      <c r="AD95" s="40"/>
      <c r="AE95" s="40"/>
      <c r="AF95" s="40"/>
      <c r="AG95" s="40"/>
      <c r="AH95" s="32"/>
      <c r="AI95" s="32"/>
      <c r="AJ95" s="32"/>
      <c r="AK95" s="8"/>
      <c r="AL95" s="40"/>
      <c r="AM95" s="40"/>
      <c r="AN95" s="40"/>
      <c r="AO95" s="40"/>
      <c r="AP95" s="32"/>
      <c r="AQ95" s="32"/>
      <c r="AR95" s="32"/>
      <c r="AS95" s="8"/>
      <c r="AT95" s="40"/>
      <c r="AU95" s="40"/>
      <c r="AV95" s="40"/>
      <c r="AW95" s="40"/>
      <c r="AX95" s="32"/>
      <c r="AY95" s="32"/>
      <c r="AZ95" s="32"/>
      <c r="BA95" s="8"/>
      <c r="BB95" s="40"/>
      <c r="BC95" s="40"/>
      <c r="BD95" s="40"/>
      <c r="BE95" s="40"/>
      <c r="BF95" s="32"/>
      <c r="BG95" s="32"/>
      <c r="BH95" s="32"/>
      <c r="BI95" s="8"/>
      <c r="BJ95" s="40"/>
      <c r="BK95" s="40"/>
      <c r="BL95" s="40"/>
      <c r="BM95" s="40"/>
      <c r="BN95" s="32"/>
      <c r="BO95" s="32"/>
      <c r="BP95" s="32"/>
      <c r="BQ95" s="8"/>
      <c r="BR95" s="40"/>
      <c r="BS95" s="40"/>
      <c r="BT95" s="40"/>
      <c r="BU95" s="40"/>
      <c r="BV95" s="32"/>
      <c r="BW95" s="32"/>
      <c r="BX95" s="32"/>
      <c r="BY95" s="8"/>
      <c r="BZ95" s="40"/>
      <c r="CA95" s="40"/>
      <c r="CB95" s="40"/>
      <c r="CC95" s="40"/>
      <c r="CD95" s="32"/>
      <c r="CE95" s="32"/>
      <c r="CF95" s="32"/>
      <c r="CG95" s="8"/>
      <c r="CH95" s="40"/>
      <c r="CI95" s="40"/>
      <c r="CJ95" s="40"/>
      <c r="CK95" s="40"/>
      <c r="CL95" s="32"/>
      <c r="CM95" s="32"/>
      <c r="CN95" s="32"/>
      <c r="CO95" s="8"/>
      <c r="CP95" s="40"/>
      <c r="CQ95" s="40"/>
      <c r="CR95" s="40"/>
      <c r="CS95" s="40"/>
      <c r="CT95" s="32"/>
      <c r="CU95" s="32"/>
      <c r="CV95" s="32"/>
      <c r="CW95" s="8"/>
      <c r="CX95" s="40"/>
      <c r="CY95" s="40"/>
      <c r="CZ95" s="40"/>
      <c r="DA95" s="40"/>
      <c r="DB95" s="32"/>
      <c r="DC95" s="32"/>
      <c r="DD95" s="32"/>
      <c r="DE95" s="8"/>
      <c r="DF95" s="40"/>
      <c r="DG95" s="40"/>
      <c r="DH95" s="40"/>
      <c r="DI95" s="40"/>
      <c r="DJ95" s="32"/>
      <c r="DK95" s="32"/>
      <c r="DL95" s="32"/>
      <c r="DM95" s="8"/>
      <c r="DN95" s="40"/>
      <c r="DO95" s="40"/>
      <c r="DP95" s="40"/>
      <c r="DQ95" s="40"/>
      <c r="DR95" s="32"/>
      <c r="DS95" s="32"/>
      <c r="DT95" s="32"/>
      <c r="DU95" s="8"/>
      <c r="DV95" s="40"/>
      <c r="DW95" s="40"/>
      <c r="DX95" s="40"/>
      <c r="DY95" s="40"/>
      <c r="DZ95" s="32"/>
      <c r="EA95" s="32"/>
      <c r="EB95" s="32"/>
      <c r="EC95" s="8"/>
      <c r="ED95" s="40"/>
      <c r="EE95" s="40"/>
      <c r="EF95" s="40"/>
      <c r="EG95" s="40"/>
      <c r="EH95" s="32"/>
      <c r="EI95" s="32"/>
      <c r="EJ95" s="32"/>
      <c r="EK95" s="8"/>
      <c r="EL95" s="40"/>
      <c r="EM95" s="40"/>
      <c r="EN95" s="40"/>
      <c r="EO95" s="40"/>
      <c r="EP95" s="32"/>
      <c r="EQ95" s="32"/>
      <c r="ER95" s="32"/>
      <c r="ES95" s="8"/>
      <c r="ET95" s="40"/>
      <c r="EU95" s="40"/>
      <c r="EV95" s="40"/>
      <c r="EW95" s="40"/>
      <c r="EX95" s="32"/>
      <c r="EY95" s="32"/>
      <c r="EZ95" s="32"/>
      <c r="FA95" s="8"/>
      <c r="FB95" s="40"/>
      <c r="FC95" s="40"/>
      <c r="FD95" s="40"/>
      <c r="FE95" s="40"/>
      <c r="FF95" s="32"/>
      <c r="FG95" s="32"/>
      <c r="FH95" s="32"/>
      <c r="FI95" s="8"/>
      <c r="FJ95" s="40"/>
      <c r="FK95" s="40"/>
      <c r="FL95" s="40"/>
      <c r="FM95" s="40"/>
      <c r="FN95" s="32"/>
      <c r="FO95" s="32"/>
      <c r="FP95" s="32"/>
      <c r="FQ95" s="8"/>
      <c r="FR95" s="40"/>
      <c r="FS95" s="40"/>
      <c r="FT95" s="40"/>
      <c r="FU95" s="40"/>
      <c r="FV95" s="32"/>
      <c r="FW95" s="32"/>
      <c r="FX95" s="32"/>
      <c r="FY95" s="8"/>
      <c r="FZ95" s="40"/>
      <c r="GA95" s="40"/>
      <c r="GB95" s="40"/>
      <c r="GC95" s="40"/>
      <c r="GD95" s="32"/>
      <c r="GE95" s="32"/>
      <c r="GF95" s="32"/>
      <c r="GG95" s="8"/>
      <c r="GH95" s="40"/>
      <c r="GI95" s="40"/>
      <c r="GJ95" s="40"/>
      <c r="GK95" s="40"/>
      <c r="GL95" s="32"/>
      <c r="GM95" s="32"/>
      <c r="GN95" s="32"/>
      <c r="GO95" s="8"/>
      <c r="GP95" s="40"/>
      <c r="GQ95" s="40"/>
      <c r="GR95" s="40"/>
      <c r="GS95" s="40"/>
      <c r="GT95" s="32"/>
      <c r="GU95" s="32"/>
      <c r="GV95" s="32"/>
      <c r="GW95" s="8"/>
      <c r="GX95" s="40"/>
      <c r="GY95" s="40"/>
      <c r="GZ95" s="40"/>
      <c r="HA95" s="40"/>
      <c r="HB95" s="32"/>
      <c r="HC95" s="32"/>
      <c r="HD95" s="32"/>
      <c r="HE95" s="8"/>
      <c r="HF95" s="40"/>
      <c r="HG95" s="40"/>
      <c r="HH95" s="40"/>
      <c r="HI95" s="40"/>
      <c r="HJ95" s="32"/>
      <c r="HK95" s="32"/>
      <c r="HL95" s="32"/>
      <c r="HM95" s="8"/>
      <c r="HN95" s="40"/>
      <c r="HO95" s="40"/>
      <c r="HP95" s="40"/>
      <c r="HQ95" s="40"/>
      <c r="HR95" s="32"/>
      <c r="HS95" s="32"/>
      <c r="HT95" s="32"/>
      <c r="HU95" s="8"/>
      <c r="HV95" s="40"/>
      <c r="HW95" s="40"/>
      <c r="HX95" s="40"/>
      <c r="HY95" s="40"/>
      <c r="HZ95" s="32"/>
      <c r="IA95" s="32"/>
      <c r="IB95" s="32"/>
      <c r="IC95" s="8"/>
      <c r="ID95" s="40"/>
      <c r="IE95" s="40"/>
      <c r="IF95" s="40"/>
      <c r="IG95" s="40"/>
      <c r="IH95" s="32"/>
      <c r="II95" s="32"/>
      <c r="IJ95" s="32"/>
      <c r="IK95" s="8"/>
      <c r="IL95" s="40"/>
      <c r="IM95" s="40"/>
      <c r="IN95" s="40"/>
      <c r="IO95" s="40"/>
      <c r="IP95" s="32"/>
      <c r="IQ95" s="32"/>
      <c r="IR95" s="32"/>
    </row>
    <row r="96" spans="1:252" s="1" customFormat="1" ht="13.9" customHeight="1">
      <c r="A96" s="8"/>
      <c r="B96" s="40"/>
      <c r="D96" s="13"/>
      <c r="E96" s="135"/>
      <c r="F96" s="135"/>
      <c r="G96" s="140" t="str">
        <f t="shared" si="7"/>
        <v/>
      </c>
      <c r="H96" s="163" t="str">
        <f t="shared" si="5"/>
        <v/>
      </c>
      <c r="I96" s="157" t="str">
        <f t="shared" si="8"/>
        <v/>
      </c>
      <c r="J96" s="254" t="str">
        <f t="shared" si="9"/>
        <v/>
      </c>
      <c r="K96" s="32"/>
      <c r="L96" s="32"/>
      <c r="M96" s="32"/>
      <c r="N96" s="8"/>
      <c r="O96" s="40"/>
      <c r="P96" s="40"/>
      <c r="Q96" s="40"/>
      <c r="R96" s="40"/>
      <c r="S96" s="32"/>
      <c r="T96" s="32"/>
      <c r="U96" s="8"/>
      <c r="V96" s="40"/>
      <c r="W96" s="40"/>
      <c r="X96" s="40"/>
      <c r="Y96" s="40"/>
      <c r="Z96" s="32"/>
      <c r="AA96" s="32"/>
      <c r="AB96" s="32"/>
      <c r="AC96" s="8"/>
      <c r="AD96" s="40"/>
      <c r="AE96" s="40"/>
      <c r="AF96" s="40"/>
      <c r="AG96" s="40"/>
      <c r="AH96" s="32"/>
      <c r="AI96" s="32"/>
      <c r="AJ96" s="32"/>
      <c r="AK96" s="8"/>
      <c r="AL96" s="40"/>
      <c r="AM96" s="40"/>
      <c r="AN96" s="40"/>
      <c r="AO96" s="40"/>
      <c r="AP96" s="32"/>
      <c r="AQ96" s="32"/>
      <c r="AR96" s="32"/>
      <c r="AS96" s="8"/>
      <c r="AT96" s="40"/>
      <c r="AU96" s="40"/>
      <c r="AV96" s="40"/>
      <c r="AW96" s="40"/>
      <c r="AX96" s="32"/>
      <c r="AY96" s="32"/>
      <c r="AZ96" s="32"/>
      <c r="BA96" s="8"/>
      <c r="BB96" s="40"/>
      <c r="BC96" s="40"/>
      <c r="BD96" s="40"/>
      <c r="BE96" s="40"/>
      <c r="BF96" s="32"/>
      <c r="BG96" s="32"/>
      <c r="BH96" s="32"/>
      <c r="BI96" s="8"/>
      <c r="BJ96" s="40"/>
      <c r="BK96" s="40"/>
      <c r="BL96" s="40"/>
      <c r="BM96" s="40"/>
      <c r="BN96" s="32"/>
      <c r="BO96" s="32"/>
      <c r="BP96" s="32"/>
      <c r="BQ96" s="8"/>
      <c r="BR96" s="40"/>
      <c r="BS96" s="40"/>
      <c r="BT96" s="40"/>
      <c r="BU96" s="40"/>
      <c r="BV96" s="32"/>
      <c r="BW96" s="32"/>
      <c r="BX96" s="32"/>
      <c r="BY96" s="8"/>
      <c r="BZ96" s="40"/>
      <c r="CA96" s="40"/>
      <c r="CB96" s="40"/>
      <c r="CC96" s="40"/>
      <c r="CD96" s="32"/>
      <c r="CE96" s="32"/>
      <c r="CF96" s="32"/>
      <c r="CG96" s="8"/>
      <c r="CH96" s="40"/>
      <c r="CI96" s="40"/>
      <c r="CJ96" s="40"/>
      <c r="CK96" s="40"/>
      <c r="CL96" s="32"/>
      <c r="CM96" s="32"/>
      <c r="CN96" s="32"/>
      <c r="CO96" s="8"/>
      <c r="CP96" s="40"/>
      <c r="CQ96" s="40"/>
      <c r="CR96" s="40"/>
      <c r="CS96" s="40"/>
      <c r="CT96" s="32"/>
      <c r="CU96" s="32"/>
      <c r="CV96" s="32"/>
      <c r="CW96" s="8"/>
      <c r="CX96" s="40"/>
      <c r="CY96" s="40"/>
      <c r="CZ96" s="40"/>
      <c r="DA96" s="40"/>
      <c r="DB96" s="32"/>
      <c r="DC96" s="32"/>
      <c r="DD96" s="32"/>
      <c r="DE96" s="8"/>
      <c r="DF96" s="40"/>
      <c r="DG96" s="40"/>
      <c r="DH96" s="40"/>
      <c r="DI96" s="40"/>
      <c r="DJ96" s="32"/>
      <c r="DK96" s="32"/>
      <c r="DL96" s="32"/>
      <c r="DM96" s="8"/>
      <c r="DN96" s="40"/>
      <c r="DO96" s="40"/>
      <c r="DP96" s="40"/>
      <c r="DQ96" s="40"/>
      <c r="DR96" s="32"/>
      <c r="DS96" s="32"/>
      <c r="DT96" s="32"/>
      <c r="DU96" s="8"/>
      <c r="DV96" s="40"/>
      <c r="DW96" s="40"/>
      <c r="DX96" s="40"/>
      <c r="DY96" s="40"/>
      <c r="DZ96" s="32"/>
      <c r="EA96" s="32"/>
      <c r="EB96" s="32"/>
      <c r="EC96" s="8"/>
      <c r="ED96" s="40"/>
      <c r="EE96" s="40"/>
      <c r="EF96" s="40"/>
      <c r="EG96" s="40"/>
      <c r="EH96" s="32"/>
      <c r="EI96" s="32"/>
      <c r="EJ96" s="32"/>
      <c r="EK96" s="8"/>
      <c r="EL96" s="40"/>
      <c r="EM96" s="40"/>
      <c r="EN96" s="40"/>
      <c r="EO96" s="40"/>
      <c r="EP96" s="32"/>
      <c r="EQ96" s="32"/>
      <c r="ER96" s="32"/>
      <c r="ES96" s="8"/>
      <c r="ET96" s="40"/>
      <c r="EU96" s="40"/>
      <c r="EV96" s="40"/>
      <c r="EW96" s="40"/>
      <c r="EX96" s="32"/>
      <c r="EY96" s="32"/>
      <c r="EZ96" s="32"/>
      <c r="FA96" s="8"/>
      <c r="FB96" s="40"/>
      <c r="FC96" s="40"/>
      <c r="FD96" s="40"/>
      <c r="FE96" s="40"/>
      <c r="FF96" s="32"/>
      <c r="FG96" s="32"/>
      <c r="FH96" s="32"/>
      <c r="FI96" s="8"/>
      <c r="FJ96" s="40"/>
      <c r="FK96" s="40"/>
      <c r="FL96" s="40"/>
      <c r="FM96" s="40"/>
      <c r="FN96" s="32"/>
      <c r="FO96" s="32"/>
      <c r="FP96" s="32"/>
      <c r="FQ96" s="8"/>
      <c r="FR96" s="40"/>
      <c r="FS96" s="40"/>
      <c r="FT96" s="40"/>
      <c r="FU96" s="40"/>
      <c r="FV96" s="32"/>
      <c r="FW96" s="32"/>
      <c r="FX96" s="32"/>
      <c r="FY96" s="8"/>
      <c r="FZ96" s="40"/>
      <c r="GA96" s="40"/>
      <c r="GB96" s="40"/>
      <c r="GC96" s="40"/>
      <c r="GD96" s="32"/>
      <c r="GE96" s="32"/>
      <c r="GF96" s="32"/>
      <c r="GG96" s="8"/>
      <c r="GH96" s="40"/>
      <c r="GI96" s="40"/>
      <c r="GJ96" s="40"/>
      <c r="GK96" s="40"/>
      <c r="GL96" s="32"/>
      <c r="GM96" s="32"/>
      <c r="GN96" s="32"/>
      <c r="GO96" s="8"/>
      <c r="GP96" s="40"/>
      <c r="GQ96" s="40"/>
      <c r="GR96" s="40"/>
      <c r="GS96" s="40"/>
      <c r="GT96" s="32"/>
      <c r="GU96" s="32"/>
      <c r="GV96" s="32"/>
      <c r="GW96" s="8"/>
      <c r="GX96" s="40"/>
      <c r="GY96" s="40"/>
      <c r="GZ96" s="40"/>
      <c r="HA96" s="40"/>
      <c r="HB96" s="32"/>
      <c r="HC96" s="32"/>
      <c r="HD96" s="32"/>
      <c r="HE96" s="8"/>
      <c r="HF96" s="40"/>
      <c r="HG96" s="40"/>
      <c r="HH96" s="40"/>
      <c r="HI96" s="40"/>
      <c r="HJ96" s="32"/>
      <c r="HK96" s="32"/>
      <c r="HL96" s="32"/>
      <c r="HM96" s="8"/>
      <c r="HN96" s="40"/>
      <c r="HO96" s="40"/>
      <c r="HP96" s="40"/>
      <c r="HQ96" s="40"/>
      <c r="HR96" s="32"/>
      <c r="HS96" s="32"/>
      <c r="HT96" s="32"/>
      <c r="HU96" s="8"/>
      <c r="HV96" s="40"/>
      <c r="HW96" s="40"/>
      <c r="HX96" s="40"/>
      <c r="HY96" s="40"/>
      <c r="HZ96" s="32"/>
      <c r="IA96" s="32"/>
      <c r="IB96" s="32"/>
      <c r="IC96" s="8"/>
      <c r="ID96" s="40"/>
      <c r="IE96" s="40"/>
      <c r="IF96" s="40"/>
      <c r="IG96" s="40"/>
      <c r="IH96" s="32"/>
      <c r="II96" s="32"/>
      <c r="IJ96" s="32"/>
      <c r="IK96" s="8"/>
      <c r="IL96" s="40"/>
      <c r="IM96" s="40"/>
      <c r="IN96" s="40"/>
      <c r="IO96" s="40"/>
      <c r="IP96" s="32"/>
      <c r="IQ96" s="32"/>
      <c r="IR96" s="32"/>
    </row>
    <row r="97" spans="1:252" s="1" customFormat="1" ht="13.9" customHeight="1">
      <c r="A97" s="8" t="s">
        <v>812</v>
      </c>
      <c r="B97" s="8" t="s">
        <v>813</v>
      </c>
      <c r="C97" s="32"/>
      <c r="D97" s="17"/>
      <c r="E97" s="150">
        <f>ROUND(F97/0.54,0)</f>
        <v>4063</v>
      </c>
      <c r="F97" s="135">
        <v>2193.75</v>
      </c>
      <c r="G97" s="140">
        <f t="shared" si="7"/>
        <v>2193.75</v>
      </c>
      <c r="H97" s="163">
        <f t="shared" si="5"/>
        <v>322481.25</v>
      </c>
      <c r="I97" s="157">
        <f t="shared" si="8"/>
        <v>457923</v>
      </c>
      <c r="J97" s="254">
        <f t="shared" si="9"/>
        <v>0.29577407118664056</v>
      </c>
    </row>
    <row r="98" spans="1:252" s="1" customFormat="1" ht="13.9" customHeight="1">
      <c r="A98" s="8"/>
      <c r="B98" s="40" t="s">
        <v>814</v>
      </c>
      <c r="C98" s="32"/>
      <c r="D98" s="17"/>
      <c r="E98" s="135"/>
      <c r="F98" s="135"/>
      <c r="G98" s="140" t="str">
        <f t="shared" si="7"/>
        <v/>
      </c>
      <c r="H98" s="163" t="str">
        <f t="shared" si="5"/>
        <v/>
      </c>
      <c r="I98" s="157" t="str">
        <f t="shared" si="8"/>
        <v/>
      </c>
      <c r="J98" s="254" t="str">
        <f t="shared" si="9"/>
        <v/>
      </c>
    </row>
    <row r="99" spans="1:252" s="1" customFormat="1" ht="13.9" customHeight="1">
      <c r="A99" s="8"/>
      <c r="B99" s="40"/>
      <c r="C99" s="32"/>
      <c r="D99" s="17"/>
      <c r="E99" s="135"/>
      <c r="F99" s="135"/>
      <c r="G99" s="140" t="str">
        <f t="shared" si="7"/>
        <v/>
      </c>
      <c r="H99" s="163" t="str">
        <f t="shared" si="5"/>
        <v/>
      </c>
      <c r="I99" s="157" t="str">
        <f t="shared" si="8"/>
        <v/>
      </c>
      <c r="J99" s="254" t="str">
        <f t="shared" si="9"/>
        <v/>
      </c>
    </row>
    <row r="100" spans="1:252" s="1" customFormat="1" ht="13.9" customHeight="1">
      <c r="A100" s="8" t="s">
        <v>815</v>
      </c>
      <c r="B100" s="8" t="s">
        <v>816</v>
      </c>
      <c r="C100" s="32"/>
      <c r="D100" s="17"/>
      <c r="E100" s="150">
        <f>ROUND(F100/0.54,0)</f>
        <v>1202</v>
      </c>
      <c r="F100" s="135">
        <v>649</v>
      </c>
      <c r="G100" s="140">
        <f>IF(F100-F100*15%=0,"",F100-F100*15%)</f>
        <v>551.65</v>
      </c>
      <c r="H100" s="163">
        <f t="shared" si="5"/>
        <v>81092.55</v>
      </c>
      <c r="I100" s="157">
        <f t="shared" si="8"/>
        <v>115151</v>
      </c>
      <c r="J100" s="254">
        <f t="shared" si="9"/>
        <v>0.29577207319085375</v>
      </c>
    </row>
    <row r="101" spans="1:252" s="1" customFormat="1" ht="13.9" customHeight="1">
      <c r="A101" s="8"/>
      <c r="B101" s="40" t="s">
        <v>817</v>
      </c>
      <c r="C101" s="32"/>
      <c r="D101" s="17"/>
      <c r="E101" s="135"/>
      <c r="F101" s="135"/>
      <c r="G101" s="140" t="str">
        <f t="shared" ref="G101:G102" si="10">IF(F101-F101*15%=0,"",F101-F101*15%)</f>
        <v/>
      </c>
      <c r="H101" s="163" t="str">
        <f t="shared" si="5"/>
        <v/>
      </c>
      <c r="I101" s="157" t="str">
        <f t="shared" si="8"/>
        <v/>
      </c>
      <c r="J101" s="254" t="str">
        <f t="shared" si="9"/>
        <v/>
      </c>
    </row>
    <row r="102" spans="1:252" s="1" customFormat="1" ht="13.9" customHeight="1">
      <c r="A102" s="8"/>
      <c r="B102" s="40"/>
      <c r="C102" s="32"/>
      <c r="D102" s="17"/>
      <c r="E102" s="135"/>
      <c r="F102" s="135"/>
      <c r="G102" s="140" t="str">
        <f t="shared" si="10"/>
        <v/>
      </c>
      <c r="H102" s="163" t="str">
        <f t="shared" si="5"/>
        <v/>
      </c>
      <c r="I102" s="157" t="str">
        <f t="shared" si="8"/>
        <v/>
      </c>
      <c r="J102" s="254" t="str">
        <f t="shared" si="9"/>
        <v/>
      </c>
    </row>
    <row r="103" spans="1:252" s="1" customFormat="1" ht="13.9" customHeight="1">
      <c r="A103" s="8" t="s">
        <v>818</v>
      </c>
      <c r="B103" s="8" t="s">
        <v>819</v>
      </c>
      <c r="C103" s="32"/>
      <c r="D103" s="3"/>
      <c r="E103" s="150">
        <f>ROUND(F103/0.54,0)</f>
        <v>3369</v>
      </c>
      <c r="F103" s="135">
        <v>1819.125</v>
      </c>
      <c r="G103" s="140">
        <f t="shared" ref="G103:G138" si="11">IF(F103-F103*0%=0,"",F103-F103*0%)</f>
        <v>1819.125</v>
      </c>
      <c r="H103" s="163">
        <f t="shared" si="5"/>
        <v>267411.375</v>
      </c>
      <c r="I103" s="157">
        <f t="shared" si="8"/>
        <v>379724</v>
      </c>
      <c r="J103" s="254">
        <f t="shared" si="9"/>
        <v>0.29577436506515259</v>
      </c>
      <c r="K103" s="32"/>
      <c r="L103" s="32"/>
      <c r="M103" s="32"/>
      <c r="N103" s="8"/>
      <c r="O103" s="40"/>
      <c r="P103" s="40"/>
      <c r="Q103" s="40"/>
      <c r="R103" s="40"/>
      <c r="S103" s="32"/>
      <c r="T103" s="32"/>
      <c r="U103" s="8"/>
      <c r="V103" s="40"/>
      <c r="W103" s="40"/>
      <c r="X103" s="40"/>
      <c r="Y103" s="40"/>
      <c r="Z103" s="32"/>
      <c r="AA103" s="32"/>
      <c r="AB103" s="32"/>
      <c r="AC103" s="8"/>
      <c r="AD103" s="40"/>
      <c r="AE103" s="40"/>
      <c r="AF103" s="40"/>
      <c r="AG103" s="40"/>
      <c r="AH103" s="32"/>
      <c r="AI103" s="32"/>
      <c r="AJ103" s="32"/>
      <c r="AK103" s="8"/>
      <c r="AL103" s="40"/>
      <c r="AM103" s="40"/>
      <c r="AN103" s="40"/>
      <c r="AO103" s="40"/>
      <c r="AP103" s="32"/>
      <c r="AQ103" s="32"/>
      <c r="AR103" s="32"/>
      <c r="AS103" s="8"/>
      <c r="AT103" s="40"/>
      <c r="AU103" s="40"/>
      <c r="AV103" s="40"/>
      <c r="AW103" s="40"/>
      <c r="AX103" s="32"/>
      <c r="AY103" s="32"/>
      <c r="AZ103" s="32"/>
      <c r="BA103" s="8"/>
      <c r="BB103" s="40"/>
      <c r="BC103" s="40"/>
      <c r="BD103" s="40"/>
      <c r="BE103" s="40"/>
      <c r="BF103" s="32"/>
      <c r="BG103" s="32"/>
      <c r="BH103" s="32"/>
      <c r="BI103" s="8"/>
      <c r="BJ103" s="40"/>
      <c r="BK103" s="40"/>
      <c r="BL103" s="40"/>
      <c r="BM103" s="40"/>
      <c r="BN103" s="32"/>
      <c r="BO103" s="32"/>
      <c r="BP103" s="32"/>
      <c r="BQ103" s="8"/>
      <c r="BR103" s="40"/>
      <c r="BS103" s="40"/>
      <c r="BT103" s="40"/>
      <c r="BU103" s="40"/>
      <c r="BV103" s="32"/>
      <c r="BW103" s="32"/>
      <c r="BX103" s="32"/>
      <c r="BY103" s="8"/>
      <c r="BZ103" s="40"/>
      <c r="CA103" s="40"/>
      <c r="CB103" s="40"/>
      <c r="CC103" s="40"/>
      <c r="CD103" s="32"/>
      <c r="CE103" s="32"/>
      <c r="CF103" s="32"/>
      <c r="CG103" s="8"/>
      <c r="CH103" s="40"/>
      <c r="CI103" s="40"/>
      <c r="CJ103" s="40"/>
      <c r="CK103" s="40"/>
      <c r="CL103" s="32"/>
      <c r="CM103" s="32"/>
      <c r="CN103" s="32"/>
      <c r="CO103" s="8"/>
      <c r="CP103" s="40"/>
      <c r="CQ103" s="40"/>
      <c r="CR103" s="40"/>
      <c r="CS103" s="40"/>
      <c r="CT103" s="32"/>
      <c r="CU103" s="32"/>
      <c r="CV103" s="32"/>
      <c r="CW103" s="8"/>
      <c r="CX103" s="40"/>
      <c r="CY103" s="40"/>
      <c r="CZ103" s="40"/>
      <c r="DA103" s="40"/>
      <c r="DB103" s="32"/>
      <c r="DC103" s="32"/>
      <c r="DD103" s="32"/>
      <c r="DE103" s="8"/>
      <c r="DF103" s="40"/>
      <c r="DG103" s="40"/>
      <c r="DH103" s="40"/>
      <c r="DI103" s="40"/>
      <c r="DJ103" s="32"/>
      <c r="DK103" s="32"/>
      <c r="DL103" s="32"/>
      <c r="DM103" s="8"/>
      <c r="DN103" s="40"/>
      <c r="DO103" s="40"/>
      <c r="DP103" s="40"/>
      <c r="DQ103" s="40"/>
      <c r="DR103" s="32"/>
      <c r="DS103" s="32"/>
      <c r="DT103" s="32"/>
      <c r="DU103" s="8"/>
      <c r="DV103" s="40"/>
      <c r="DW103" s="40"/>
      <c r="DX103" s="40"/>
      <c r="DY103" s="40"/>
      <c r="DZ103" s="32"/>
      <c r="EA103" s="32"/>
      <c r="EB103" s="32"/>
      <c r="EC103" s="8"/>
      <c r="ED103" s="40"/>
      <c r="EE103" s="40"/>
      <c r="EF103" s="40"/>
      <c r="EG103" s="40"/>
      <c r="EH103" s="32"/>
      <c r="EI103" s="32"/>
      <c r="EJ103" s="32"/>
      <c r="EK103" s="8"/>
      <c r="EL103" s="40"/>
      <c r="EM103" s="40"/>
      <c r="EN103" s="40"/>
      <c r="EO103" s="40"/>
      <c r="EP103" s="32"/>
      <c r="EQ103" s="32"/>
      <c r="ER103" s="32"/>
      <c r="ES103" s="8"/>
      <c r="ET103" s="40"/>
      <c r="EU103" s="40"/>
      <c r="EV103" s="40"/>
      <c r="EW103" s="40"/>
      <c r="EX103" s="32"/>
      <c r="EY103" s="32"/>
      <c r="EZ103" s="32"/>
      <c r="FA103" s="8"/>
      <c r="FB103" s="40"/>
      <c r="FC103" s="40"/>
      <c r="FD103" s="40"/>
      <c r="FE103" s="40"/>
      <c r="FF103" s="32"/>
      <c r="FG103" s="32"/>
      <c r="FH103" s="32"/>
      <c r="FI103" s="8"/>
      <c r="FJ103" s="40"/>
      <c r="FK103" s="40"/>
      <c r="FL103" s="40"/>
      <c r="FM103" s="40"/>
      <c r="FN103" s="32"/>
      <c r="FO103" s="32"/>
      <c r="FP103" s="32"/>
      <c r="FQ103" s="8"/>
      <c r="FR103" s="40"/>
      <c r="FS103" s="40"/>
      <c r="FT103" s="40"/>
      <c r="FU103" s="40"/>
      <c r="FV103" s="32"/>
      <c r="FW103" s="32"/>
      <c r="FX103" s="32"/>
      <c r="FY103" s="8"/>
      <c r="FZ103" s="40"/>
      <c r="GA103" s="40"/>
      <c r="GB103" s="40"/>
      <c r="GC103" s="40"/>
      <c r="GD103" s="32"/>
      <c r="GE103" s="32"/>
      <c r="GF103" s="32"/>
      <c r="GG103" s="8"/>
      <c r="GH103" s="40"/>
      <c r="GI103" s="40"/>
      <c r="GJ103" s="40"/>
      <c r="GK103" s="40"/>
      <c r="GL103" s="32"/>
      <c r="GM103" s="32"/>
      <c r="GN103" s="32"/>
      <c r="GO103" s="8"/>
      <c r="GP103" s="40"/>
      <c r="GQ103" s="40"/>
      <c r="GR103" s="40"/>
      <c r="GS103" s="40"/>
      <c r="GT103" s="32"/>
      <c r="GU103" s="32"/>
      <c r="GV103" s="32"/>
      <c r="GW103" s="8"/>
      <c r="GX103" s="40"/>
      <c r="GY103" s="40"/>
      <c r="GZ103" s="40"/>
      <c r="HA103" s="40"/>
      <c r="HB103" s="32"/>
      <c r="HC103" s="32"/>
      <c r="HD103" s="32"/>
      <c r="HE103" s="8"/>
      <c r="HF103" s="40"/>
      <c r="HG103" s="40"/>
      <c r="HH103" s="40"/>
      <c r="HI103" s="40"/>
      <c r="HJ103" s="32"/>
      <c r="HK103" s="32"/>
      <c r="HL103" s="32"/>
      <c r="HM103" s="8"/>
      <c r="HN103" s="40"/>
      <c r="HO103" s="40"/>
      <c r="HP103" s="40"/>
      <c r="HQ103" s="40"/>
      <c r="HR103" s="32"/>
      <c r="HS103" s="32"/>
      <c r="HT103" s="32"/>
      <c r="HU103" s="8"/>
      <c r="HV103" s="40"/>
      <c r="HW103" s="40"/>
      <c r="HX103" s="40"/>
      <c r="HY103" s="40"/>
      <c r="HZ103" s="32"/>
      <c r="IA103" s="32"/>
      <c r="IB103" s="32"/>
      <c r="IC103" s="8"/>
      <c r="ID103" s="40"/>
      <c r="IE103" s="40"/>
      <c r="IF103" s="40"/>
      <c r="IG103" s="40"/>
      <c r="IH103" s="32"/>
      <c r="II103" s="32"/>
      <c r="IJ103" s="32"/>
      <c r="IK103" s="8"/>
      <c r="IL103" s="40"/>
      <c r="IM103" s="40"/>
      <c r="IN103" s="40"/>
      <c r="IO103" s="40"/>
      <c r="IP103" s="32"/>
      <c r="IQ103" s="32"/>
      <c r="IR103" s="32"/>
    </row>
    <row r="104" spans="1:252" s="1" customFormat="1" ht="13.9" customHeight="1">
      <c r="A104" s="8"/>
      <c r="B104" s="40" t="s">
        <v>820</v>
      </c>
      <c r="C104" s="32"/>
      <c r="D104" s="3"/>
      <c r="E104" s="135"/>
      <c r="F104" s="135"/>
      <c r="G104" s="135" t="str">
        <f t="shared" si="11"/>
        <v/>
      </c>
      <c r="H104" s="163" t="str">
        <f t="shared" si="5"/>
        <v/>
      </c>
      <c r="I104" s="157" t="str">
        <f t="shared" si="8"/>
        <v/>
      </c>
      <c r="J104" s="254" t="str">
        <f t="shared" si="9"/>
        <v/>
      </c>
      <c r="K104" s="32"/>
      <c r="L104" s="32"/>
      <c r="M104" s="32"/>
      <c r="N104" s="8"/>
      <c r="O104" s="40"/>
      <c r="P104" s="40"/>
      <c r="Q104" s="40"/>
      <c r="R104" s="40"/>
      <c r="S104" s="32"/>
      <c r="T104" s="32"/>
      <c r="U104" s="8"/>
      <c r="V104" s="40"/>
      <c r="W104" s="40"/>
      <c r="X104" s="40"/>
      <c r="Y104" s="40"/>
      <c r="Z104" s="32"/>
      <c r="AA104" s="32"/>
      <c r="AB104" s="32"/>
      <c r="AC104" s="8"/>
      <c r="AD104" s="40"/>
      <c r="AE104" s="40"/>
      <c r="AF104" s="40"/>
      <c r="AG104" s="40"/>
      <c r="AH104" s="32"/>
      <c r="AI104" s="32"/>
      <c r="AJ104" s="32"/>
      <c r="AK104" s="8"/>
      <c r="AL104" s="40"/>
      <c r="AM104" s="40"/>
      <c r="AN104" s="40"/>
      <c r="AO104" s="40"/>
      <c r="AP104" s="32"/>
      <c r="AQ104" s="32"/>
      <c r="AR104" s="32"/>
      <c r="AS104" s="8"/>
      <c r="AT104" s="40"/>
      <c r="AU104" s="40"/>
      <c r="AV104" s="40"/>
      <c r="AW104" s="40"/>
      <c r="AX104" s="32"/>
      <c r="AY104" s="32"/>
      <c r="AZ104" s="32"/>
      <c r="BA104" s="8"/>
      <c r="BB104" s="40"/>
      <c r="BC104" s="40"/>
      <c r="BD104" s="40"/>
      <c r="BE104" s="40"/>
      <c r="BF104" s="32"/>
      <c r="BG104" s="32"/>
      <c r="BH104" s="32"/>
      <c r="BI104" s="8"/>
      <c r="BJ104" s="40"/>
      <c r="BK104" s="40"/>
      <c r="BL104" s="40"/>
      <c r="BM104" s="40"/>
      <c r="BN104" s="32"/>
      <c r="BO104" s="32"/>
      <c r="BP104" s="32"/>
      <c r="BQ104" s="8"/>
      <c r="BR104" s="40"/>
      <c r="BS104" s="40"/>
      <c r="BT104" s="40"/>
      <c r="BU104" s="40"/>
      <c r="BV104" s="32"/>
      <c r="BW104" s="32"/>
      <c r="BX104" s="32"/>
      <c r="BY104" s="8"/>
      <c r="BZ104" s="40"/>
      <c r="CA104" s="40"/>
      <c r="CB104" s="40"/>
      <c r="CC104" s="40"/>
      <c r="CD104" s="32"/>
      <c r="CE104" s="32"/>
      <c r="CF104" s="32"/>
      <c r="CG104" s="8"/>
      <c r="CH104" s="40"/>
      <c r="CI104" s="40"/>
      <c r="CJ104" s="40"/>
      <c r="CK104" s="40"/>
      <c r="CL104" s="32"/>
      <c r="CM104" s="32"/>
      <c r="CN104" s="32"/>
      <c r="CO104" s="8"/>
      <c r="CP104" s="40"/>
      <c r="CQ104" s="40"/>
      <c r="CR104" s="40"/>
      <c r="CS104" s="40"/>
      <c r="CT104" s="32"/>
      <c r="CU104" s="32"/>
      <c r="CV104" s="32"/>
      <c r="CW104" s="8"/>
      <c r="CX104" s="40"/>
      <c r="CY104" s="40"/>
      <c r="CZ104" s="40"/>
      <c r="DA104" s="40"/>
      <c r="DB104" s="32"/>
      <c r="DC104" s="32"/>
      <c r="DD104" s="32"/>
      <c r="DE104" s="8"/>
      <c r="DF104" s="40"/>
      <c r="DG104" s="40"/>
      <c r="DH104" s="40"/>
      <c r="DI104" s="40"/>
      <c r="DJ104" s="32"/>
      <c r="DK104" s="32"/>
      <c r="DL104" s="32"/>
      <c r="DM104" s="8"/>
      <c r="DN104" s="40"/>
      <c r="DO104" s="40"/>
      <c r="DP104" s="40"/>
      <c r="DQ104" s="40"/>
      <c r="DR104" s="32"/>
      <c r="DS104" s="32"/>
      <c r="DT104" s="32"/>
      <c r="DU104" s="8"/>
      <c r="DV104" s="40"/>
      <c r="DW104" s="40"/>
      <c r="DX104" s="40"/>
      <c r="DY104" s="40"/>
      <c r="DZ104" s="32"/>
      <c r="EA104" s="32"/>
      <c r="EB104" s="32"/>
      <c r="EC104" s="8"/>
      <c r="ED104" s="40"/>
      <c r="EE104" s="40"/>
      <c r="EF104" s="40"/>
      <c r="EG104" s="40"/>
      <c r="EH104" s="32"/>
      <c r="EI104" s="32"/>
      <c r="EJ104" s="32"/>
      <c r="EK104" s="8"/>
      <c r="EL104" s="40"/>
      <c r="EM104" s="40"/>
      <c r="EN104" s="40"/>
      <c r="EO104" s="40"/>
      <c r="EP104" s="32"/>
      <c r="EQ104" s="32"/>
      <c r="ER104" s="32"/>
      <c r="ES104" s="8"/>
      <c r="ET104" s="40"/>
      <c r="EU104" s="40"/>
      <c r="EV104" s="40"/>
      <c r="EW104" s="40"/>
      <c r="EX104" s="32"/>
      <c r="EY104" s="32"/>
      <c r="EZ104" s="32"/>
      <c r="FA104" s="8"/>
      <c r="FB104" s="40"/>
      <c r="FC104" s="40"/>
      <c r="FD104" s="40"/>
      <c r="FE104" s="40"/>
      <c r="FF104" s="32"/>
      <c r="FG104" s="32"/>
      <c r="FH104" s="32"/>
      <c r="FI104" s="8"/>
      <c r="FJ104" s="40"/>
      <c r="FK104" s="40"/>
      <c r="FL104" s="40"/>
      <c r="FM104" s="40"/>
      <c r="FN104" s="32"/>
      <c r="FO104" s="32"/>
      <c r="FP104" s="32"/>
      <c r="FQ104" s="8"/>
      <c r="FR104" s="40"/>
      <c r="FS104" s="40"/>
      <c r="FT104" s="40"/>
      <c r="FU104" s="40"/>
      <c r="FV104" s="32"/>
      <c r="FW104" s="32"/>
      <c r="FX104" s="32"/>
      <c r="FY104" s="8"/>
      <c r="FZ104" s="40"/>
      <c r="GA104" s="40"/>
      <c r="GB104" s="40"/>
      <c r="GC104" s="40"/>
      <c r="GD104" s="32"/>
      <c r="GE104" s="32"/>
      <c r="GF104" s="32"/>
      <c r="GG104" s="8"/>
      <c r="GH104" s="40"/>
      <c r="GI104" s="40"/>
      <c r="GJ104" s="40"/>
      <c r="GK104" s="40"/>
      <c r="GL104" s="32"/>
      <c r="GM104" s="32"/>
      <c r="GN104" s="32"/>
      <c r="GO104" s="8"/>
      <c r="GP104" s="40"/>
      <c r="GQ104" s="40"/>
      <c r="GR104" s="40"/>
      <c r="GS104" s="40"/>
      <c r="GT104" s="32"/>
      <c r="GU104" s="32"/>
      <c r="GV104" s="32"/>
      <c r="GW104" s="8"/>
      <c r="GX104" s="40"/>
      <c r="GY104" s="40"/>
      <c r="GZ104" s="40"/>
      <c r="HA104" s="40"/>
      <c r="HB104" s="32"/>
      <c r="HC104" s="32"/>
      <c r="HD104" s="32"/>
      <c r="HE104" s="8"/>
      <c r="HF104" s="40"/>
      <c r="HG104" s="40"/>
      <c r="HH104" s="40"/>
      <c r="HI104" s="40"/>
      <c r="HJ104" s="32"/>
      <c r="HK104" s="32"/>
      <c r="HL104" s="32"/>
      <c r="HM104" s="8"/>
      <c r="HN104" s="40"/>
      <c r="HO104" s="40"/>
      <c r="HP104" s="40"/>
      <c r="HQ104" s="40"/>
      <c r="HR104" s="32"/>
      <c r="HS104" s="32"/>
      <c r="HT104" s="32"/>
      <c r="HU104" s="8"/>
      <c r="HV104" s="40"/>
      <c r="HW104" s="40"/>
      <c r="HX104" s="40"/>
      <c r="HY104" s="40"/>
      <c r="HZ104" s="32"/>
      <c r="IA104" s="32"/>
      <c r="IB104" s="32"/>
      <c r="IC104" s="8"/>
      <c r="ID104" s="40"/>
      <c r="IE104" s="40"/>
      <c r="IF104" s="40"/>
      <c r="IG104" s="40"/>
      <c r="IH104" s="32"/>
      <c r="II104" s="32"/>
      <c r="IJ104" s="32"/>
      <c r="IK104" s="8"/>
      <c r="IL104" s="40"/>
      <c r="IM104" s="40"/>
      <c r="IN104" s="40"/>
      <c r="IO104" s="40"/>
      <c r="IP104" s="32"/>
      <c r="IQ104" s="32"/>
      <c r="IR104" s="32"/>
    </row>
    <row r="105" spans="1:252" s="1" customFormat="1" ht="13.9" customHeight="1">
      <c r="A105" s="8"/>
      <c r="B105" s="40"/>
      <c r="C105" s="32"/>
      <c r="D105" s="3"/>
      <c r="E105" s="135"/>
      <c r="F105" s="135"/>
      <c r="G105" s="135" t="str">
        <f t="shared" si="11"/>
        <v/>
      </c>
      <c r="H105" s="163" t="str">
        <f t="shared" si="5"/>
        <v/>
      </c>
      <c r="I105" s="157" t="str">
        <f t="shared" si="8"/>
        <v/>
      </c>
      <c r="J105" s="254" t="str">
        <f t="shared" si="9"/>
        <v/>
      </c>
      <c r="K105" s="32"/>
      <c r="L105" s="32"/>
      <c r="M105" s="32"/>
      <c r="N105" s="8"/>
      <c r="O105" s="40"/>
      <c r="P105" s="40"/>
      <c r="Q105" s="40"/>
      <c r="R105" s="40"/>
      <c r="S105" s="32"/>
      <c r="T105" s="32"/>
      <c r="U105" s="8"/>
      <c r="V105" s="40"/>
      <c r="W105" s="40"/>
      <c r="X105" s="40"/>
      <c r="Y105" s="40"/>
      <c r="Z105" s="32"/>
      <c r="AA105" s="32"/>
      <c r="AB105" s="32"/>
      <c r="AC105" s="8"/>
      <c r="AD105" s="40"/>
      <c r="AE105" s="40"/>
      <c r="AF105" s="40"/>
      <c r="AG105" s="40"/>
      <c r="AH105" s="32"/>
      <c r="AI105" s="32"/>
      <c r="AJ105" s="32"/>
      <c r="AK105" s="8"/>
      <c r="AL105" s="40"/>
      <c r="AM105" s="40"/>
      <c r="AN105" s="40"/>
      <c r="AO105" s="40"/>
      <c r="AP105" s="32"/>
      <c r="AQ105" s="32"/>
      <c r="AR105" s="32"/>
      <c r="AS105" s="8"/>
      <c r="AT105" s="40"/>
      <c r="AU105" s="40"/>
      <c r="AV105" s="40"/>
      <c r="AW105" s="40"/>
      <c r="AX105" s="32"/>
      <c r="AY105" s="32"/>
      <c r="AZ105" s="32"/>
      <c r="BA105" s="8"/>
      <c r="BB105" s="40"/>
      <c r="BC105" s="40"/>
      <c r="BD105" s="40"/>
      <c r="BE105" s="40"/>
      <c r="BF105" s="32"/>
      <c r="BG105" s="32"/>
      <c r="BH105" s="32"/>
      <c r="BI105" s="8"/>
      <c r="BJ105" s="40"/>
      <c r="BK105" s="40"/>
      <c r="BL105" s="40"/>
      <c r="BM105" s="40"/>
      <c r="BN105" s="32"/>
      <c r="BO105" s="32"/>
      <c r="BP105" s="32"/>
      <c r="BQ105" s="8"/>
      <c r="BR105" s="40"/>
      <c r="BS105" s="40"/>
      <c r="BT105" s="40"/>
      <c r="BU105" s="40"/>
      <c r="BV105" s="32"/>
      <c r="BW105" s="32"/>
      <c r="BX105" s="32"/>
      <c r="BY105" s="8"/>
      <c r="BZ105" s="40"/>
      <c r="CA105" s="40"/>
      <c r="CB105" s="40"/>
      <c r="CC105" s="40"/>
      <c r="CD105" s="32"/>
      <c r="CE105" s="32"/>
      <c r="CF105" s="32"/>
      <c r="CG105" s="8"/>
      <c r="CH105" s="40"/>
      <c r="CI105" s="40"/>
      <c r="CJ105" s="40"/>
      <c r="CK105" s="40"/>
      <c r="CL105" s="32"/>
      <c r="CM105" s="32"/>
      <c r="CN105" s="32"/>
      <c r="CO105" s="8"/>
      <c r="CP105" s="40"/>
      <c r="CQ105" s="40"/>
      <c r="CR105" s="40"/>
      <c r="CS105" s="40"/>
      <c r="CT105" s="32"/>
      <c r="CU105" s="32"/>
      <c r="CV105" s="32"/>
      <c r="CW105" s="8"/>
      <c r="CX105" s="40"/>
      <c r="CY105" s="40"/>
      <c r="CZ105" s="40"/>
      <c r="DA105" s="40"/>
      <c r="DB105" s="32"/>
      <c r="DC105" s="32"/>
      <c r="DD105" s="32"/>
      <c r="DE105" s="8"/>
      <c r="DF105" s="40"/>
      <c r="DG105" s="40"/>
      <c r="DH105" s="40"/>
      <c r="DI105" s="40"/>
      <c r="DJ105" s="32"/>
      <c r="DK105" s="32"/>
      <c r="DL105" s="32"/>
      <c r="DM105" s="8"/>
      <c r="DN105" s="40"/>
      <c r="DO105" s="40"/>
      <c r="DP105" s="40"/>
      <c r="DQ105" s="40"/>
      <c r="DR105" s="32"/>
      <c r="DS105" s="32"/>
      <c r="DT105" s="32"/>
      <c r="DU105" s="8"/>
      <c r="DV105" s="40"/>
      <c r="DW105" s="40"/>
      <c r="DX105" s="40"/>
      <c r="DY105" s="40"/>
      <c r="DZ105" s="32"/>
      <c r="EA105" s="32"/>
      <c r="EB105" s="32"/>
      <c r="EC105" s="8"/>
      <c r="ED105" s="40"/>
      <c r="EE105" s="40"/>
      <c r="EF105" s="40"/>
      <c r="EG105" s="40"/>
      <c r="EH105" s="32"/>
      <c r="EI105" s="32"/>
      <c r="EJ105" s="32"/>
      <c r="EK105" s="8"/>
      <c r="EL105" s="40"/>
      <c r="EM105" s="40"/>
      <c r="EN105" s="40"/>
      <c r="EO105" s="40"/>
      <c r="EP105" s="32"/>
      <c r="EQ105" s="32"/>
      <c r="ER105" s="32"/>
      <c r="ES105" s="8"/>
      <c r="ET105" s="40"/>
      <c r="EU105" s="40"/>
      <c r="EV105" s="40"/>
      <c r="EW105" s="40"/>
      <c r="EX105" s="32"/>
      <c r="EY105" s="32"/>
      <c r="EZ105" s="32"/>
      <c r="FA105" s="8"/>
      <c r="FB105" s="40"/>
      <c r="FC105" s="40"/>
      <c r="FD105" s="40"/>
      <c r="FE105" s="40"/>
      <c r="FF105" s="32"/>
      <c r="FG105" s="32"/>
      <c r="FH105" s="32"/>
      <c r="FI105" s="8"/>
      <c r="FJ105" s="40"/>
      <c r="FK105" s="40"/>
      <c r="FL105" s="40"/>
      <c r="FM105" s="40"/>
      <c r="FN105" s="32"/>
      <c r="FO105" s="32"/>
      <c r="FP105" s="32"/>
      <c r="FQ105" s="8"/>
      <c r="FR105" s="40"/>
      <c r="FS105" s="40"/>
      <c r="FT105" s="40"/>
      <c r="FU105" s="40"/>
      <c r="FV105" s="32"/>
      <c r="FW105" s="32"/>
      <c r="FX105" s="32"/>
      <c r="FY105" s="8"/>
      <c r="FZ105" s="40"/>
      <c r="GA105" s="40"/>
      <c r="GB105" s="40"/>
      <c r="GC105" s="40"/>
      <c r="GD105" s="32"/>
      <c r="GE105" s="32"/>
      <c r="GF105" s="32"/>
      <c r="GG105" s="8"/>
      <c r="GH105" s="40"/>
      <c r="GI105" s="40"/>
      <c r="GJ105" s="40"/>
      <c r="GK105" s="40"/>
      <c r="GL105" s="32"/>
      <c r="GM105" s="32"/>
      <c r="GN105" s="32"/>
      <c r="GO105" s="8"/>
      <c r="GP105" s="40"/>
      <c r="GQ105" s="40"/>
      <c r="GR105" s="40"/>
      <c r="GS105" s="40"/>
      <c r="GT105" s="32"/>
      <c r="GU105" s="32"/>
      <c r="GV105" s="32"/>
      <c r="GW105" s="8"/>
      <c r="GX105" s="40"/>
      <c r="GY105" s="40"/>
      <c r="GZ105" s="40"/>
      <c r="HA105" s="40"/>
      <c r="HB105" s="32"/>
      <c r="HC105" s="32"/>
      <c r="HD105" s="32"/>
      <c r="HE105" s="8"/>
      <c r="HF105" s="40"/>
      <c r="HG105" s="40"/>
      <c r="HH105" s="40"/>
      <c r="HI105" s="40"/>
      <c r="HJ105" s="32"/>
      <c r="HK105" s="32"/>
      <c r="HL105" s="32"/>
      <c r="HM105" s="8"/>
      <c r="HN105" s="40"/>
      <c r="HO105" s="40"/>
      <c r="HP105" s="40"/>
      <c r="HQ105" s="40"/>
      <c r="HR105" s="32"/>
      <c r="HS105" s="32"/>
      <c r="HT105" s="32"/>
      <c r="HU105" s="8"/>
      <c r="HV105" s="40"/>
      <c r="HW105" s="40"/>
      <c r="HX105" s="40"/>
      <c r="HY105" s="40"/>
      <c r="HZ105" s="32"/>
      <c r="IA105" s="32"/>
      <c r="IB105" s="32"/>
      <c r="IC105" s="8"/>
      <c r="ID105" s="40"/>
      <c r="IE105" s="40"/>
      <c r="IF105" s="40"/>
      <c r="IG105" s="40"/>
      <c r="IH105" s="32"/>
      <c r="II105" s="32"/>
      <c r="IJ105" s="32"/>
      <c r="IK105" s="8"/>
      <c r="IL105" s="40"/>
      <c r="IM105" s="40"/>
      <c r="IN105" s="40"/>
      <c r="IO105" s="40"/>
      <c r="IP105" s="32"/>
      <c r="IQ105" s="32"/>
      <c r="IR105" s="32"/>
    </row>
    <row r="106" spans="1:252" s="1" customFormat="1" ht="13.9" customHeight="1">
      <c r="A106" s="8" t="s">
        <v>821</v>
      </c>
      <c r="B106" s="8" t="s">
        <v>822</v>
      </c>
      <c r="C106" s="32"/>
      <c r="D106" s="3"/>
      <c r="E106" s="150">
        <f>ROUND(F106/0.54,0)</f>
        <v>2194</v>
      </c>
      <c r="F106" s="135">
        <v>1184.625</v>
      </c>
      <c r="G106" s="135">
        <f t="shared" si="11"/>
        <v>1184.625</v>
      </c>
      <c r="H106" s="163">
        <f t="shared" si="5"/>
        <v>174139.875</v>
      </c>
      <c r="I106" s="157">
        <f t="shared" si="8"/>
        <v>247279</v>
      </c>
      <c r="J106" s="254">
        <f t="shared" si="9"/>
        <v>0.29577572296879234</v>
      </c>
      <c r="K106" s="32"/>
      <c r="L106" s="32"/>
      <c r="M106" s="32"/>
      <c r="N106" s="8"/>
      <c r="O106" s="40"/>
      <c r="P106" s="40"/>
      <c r="Q106" s="40"/>
      <c r="R106" s="40"/>
      <c r="S106" s="32"/>
      <c r="T106" s="32"/>
      <c r="U106" s="8"/>
      <c r="V106" s="40"/>
      <c r="W106" s="40"/>
      <c r="X106" s="40"/>
      <c r="Y106" s="40"/>
      <c r="Z106" s="32"/>
      <c r="AA106" s="32"/>
      <c r="AB106" s="32"/>
      <c r="AC106" s="8"/>
      <c r="AD106" s="40"/>
      <c r="AE106" s="40"/>
      <c r="AF106" s="40"/>
      <c r="AG106" s="40"/>
      <c r="AH106" s="32"/>
      <c r="AI106" s="32"/>
      <c r="AJ106" s="32"/>
      <c r="AK106" s="8"/>
      <c r="AL106" s="40"/>
      <c r="AM106" s="40"/>
      <c r="AN106" s="40"/>
      <c r="AO106" s="40"/>
      <c r="AP106" s="32"/>
      <c r="AQ106" s="32"/>
      <c r="AR106" s="32"/>
      <c r="AS106" s="8"/>
      <c r="AT106" s="40"/>
      <c r="AU106" s="40"/>
      <c r="AV106" s="40"/>
      <c r="AW106" s="40"/>
      <c r="AX106" s="32"/>
      <c r="AY106" s="32"/>
      <c r="AZ106" s="32"/>
      <c r="BA106" s="8"/>
      <c r="BB106" s="40"/>
      <c r="BC106" s="40"/>
      <c r="BD106" s="40"/>
      <c r="BE106" s="40"/>
      <c r="BF106" s="32"/>
      <c r="BG106" s="32"/>
      <c r="BH106" s="32"/>
      <c r="BI106" s="8"/>
      <c r="BJ106" s="40"/>
      <c r="BK106" s="40"/>
      <c r="BL106" s="40"/>
      <c r="BM106" s="40"/>
      <c r="BN106" s="32"/>
      <c r="BO106" s="32"/>
      <c r="BP106" s="32"/>
      <c r="BQ106" s="8"/>
      <c r="BR106" s="40"/>
      <c r="BS106" s="40"/>
      <c r="BT106" s="40"/>
      <c r="BU106" s="40"/>
      <c r="BV106" s="32"/>
      <c r="BW106" s="32"/>
      <c r="BX106" s="32"/>
      <c r="BY106" s="8"/>
      <c r="BZ106" s="40"/>
      <c r="CA106" s="40"/>
      <c r="CB106" s="40"/>
      <c r="CC106" s="40"/>
      <c r="CD106" s="32"/>
      <c r="CE106" s="32"/>
      <c r="CF106" s="32"/>
      <c r="CG106" s="8"/>
      <c r="CH106" s="40"/>
      <c r="CI106" s="40"/>
      <c r="CJ106" s="40"/>
      <c r="CK106" s="40"/>
      <c r="CL106" s="32"/>
      <c r="CM106" s="32"/>
      <c r="CN106" s="32"/>
      <c r="CO106" s="8"/>
      <c r="CP106" s="40"/>
      <c r="CQ106" s="40"/>
      <c r="CR106" s="40"/>
      <c r="CS106" s="40"/>
      <c r="CT106" s="32"/>
      <c r="CU106" s="32"/>
      <c r="CV106" s="32"/>
      <c r="CW106" s="8"/>
      <c r="CX106" s="40"/>
      <c r="CY106" s="40"/>
      <c r="CZ106" s="40"/>
      <c r="DA106" s="40"/>
      <c r="DB106" s="32"/>
      <c r="DC106" s="32"/>
      <c r="DD106" s="32"/>
      <c r="DE106" s="8"/>
      <c r="DF106" s="40"/>
      <c r="DG106" s="40"/>
      <c r="DH106" s="40"/>
      <c r="DI106" s="40"/>
      <c r="DJ106" s="32"/>
      <c r="DK106" s="32"/>
      <c r="DL106" s="32"/>
      <c r="DM106" s="8"/>
      <c r="DN106" s="40"/>
      <c r="DO106" s="40"/>
      <c r="DP106" s="40"/>
      <c r="DQ106" s="40"/>
      <c r="DR106" s="32"/>
      <c r="DS106" s="32"/>
      <c r="DT106" s="32"/>
      <c r="DU106" s="8"/>
      <c r="DV106" s="40"/>
      <c r="DW106" s="40"/>
      <c r="DX106" s="40"/>
      <c r="DY106" s="40"/>
      <c r="DZ106" s="32"/>
      <c r="EA106" s="32"/>
      <c r="EB106" s="32"/>
      <c r="EC106" s="8"/>
      <c r="ED106" s="40"/>
      <c r="EE106" s="40"/>
      <c r="EF106" s="40"/>
      <c r="EG106" s="40"/>
      <c r="EH106" s="32"/>
      <c r="EI106" s="32"/>
      <c r="EJ106" s="32"/>
      <c r="EK106" s="8"/>
      <c r="EL106" s="40"/>
      <c r="EM106" s="40"/>
      <c r="EN106" s="40"/>
      <c r="EO106" s="40"/>
      <c r="EP106" s="32"/>
      <c r="EQ106" s="32"/>
      <c r="ER106" s="32"/>
      <c r="ES106" s="8"/>
      <c r="ET106" s="40"/>
      <c r="EU106" s="40"/>
      <c r="EV106" s="40"/>
      <c r="EW106" s="40"/>
      <c r="EX106" s="32"/>
      <c r="EY106" s="32"/>
      <c r="EZ106" s="32"/>
      <c r="FA106" s="8"/>
      <c r="FB106" s="40"/>
      <c r="FC106" s="40"/>
      <c r="FD106" s="40"/>
      <c r="FE106" s="40"/>
      <c r="FF106" s="32"/>
      <c r="FG106" s="32"/>
      <c r="FH106" s="32"/>
      <c r="FI106" s="8"/>
      <c r="FJ106" s="40"/>
      <c r="FK106" s="40"/>
      <c r="FL106" s="40"/>
      <c r="FM106" s="40"/>
      <c r="FN106" s="32"/>
      <c r="FO106" s="32"/>
      <c r="FP106" s="32"/>
      <c r="FQ106" s="8"/>
      <c r="FR106" s="40"/>
      <c r="FS106" s="40"/>
      <c r="FT106" s="40"/>
      <c r="FU106" s="40"/>
      <c r="FV106" s="32"/>
      <c r="FW106" s="32"/>
      <c r="FX106" s="32"/>
      <c r="FY106" s="8"/>
      <c r="FZ106" s="40"/>
      <c r="GA106" s="40"/>
      <c r="GB106" s="40"/>
      <c r="GC106" s="40"/>
      <c r="GD106" s="32"/>
      <c r="GE106" s="32"/>
      <c r="GF106" s="32"/>
      <c r="GG106" s="8"/>
      <c r="GH106" s="40"/>
      <c r="GI106" s="40"/>
      <c r="GJ106" s="40"/>
      <c r="GK106" s="40"/>
      <c r="GL106" s="32"/>
      <c r="GM106" s="32"/>
      <c r="GN106" s="32"/>
      <c r="GO106" s="8"/>
      <c r="GP106" s="40"/>
      <c r="GQ106" s="40"/>
      <c r="GR106" s="40"/>
      <c r="GS106" s="40"/>
      <c r="GT106" s="32"/>
      <c r="GU106" s="32"/>
      <c r="GV106" s="32"/>
      <c r="GW106" s="8"/>
      <c r="GX106" s="40"/>
      <c r="GY106" s="40"/>
      <c r="GZ106" s="40"/>
      <c r="HA106" s="40"/>
      <c r="HB106" s="32"/>
      <c r="HC106" s="32"/>
      <c r="HD106" s="32"/>
      <c r="HE106" s="8"/>
      <c r="HF106" s="40"/>
      <c r="HG106" s="40"/>
      <c r="HH106" s="40"/>
      <c r="HI106" s="40"/>
      <c r="HJ106" s="32"/>
      <c r="HK106" s="32"/>
      <c r="HL106" s="32"/>
      <c r="HM106" s="8"/>
      <c r="HN106" s="40"/>
      <c r="HO106" s="40"/>
      <c r="HP106" s="40"/>
      <c r="HQ106" s="40"/>
      <c r="HR106" s="32"/>
      <c r="HS106" s="32"/>
      <c r="HT106" s="32"/>
      <c r="HU106" s="8"/>
      <c r="HV106" s="40"/>
      <c r="HW106" s="40"/>
      <c r="HX106" s="40"/>
      <c r="HY106" s="40"/>
      <c r="HZ106" s="32"/>
      <c r="IA106" s="32"/>
      <c r="IB106" s="32"/>
      <c r="IC106" s="8"/>
      <c r="ID106" s="40"/>
      <c r="IE106" s="40"/>
      <c r="IF106" s="40"/>
      <c r="IG106" s="40"/>
      <c r="IH106" s="32"/>
      <c r="II106" s="32"/>
      <c r="IJ106" s="32"/>
      <c r="IK106" s="8"/>
      <c r="IL106" s="40"/>
      <c r="IM106" s="40"/>
      <c r="IN106" s="40"/>
      <c r="IO106" s="40"/>
      <c r="IP106" s="32"/>
      <c r="IQ106" s="32"/>
      <c r="IR106" s="32"/>
    </row>
    <row r="107" spans="1:252" s="1" customFormat="1" ht="13.9" customHeight="1">
      <c r="A107" s="8"/>
      <c r="B107" s="40" t="s">
        <v>823</v>
      </c>
      <c r="C107" s="32"/>
      <c r="D107" s="3"/>
      <c r="E107" s="135"/>
      <c r="F107" s="135"/>
      <c r="G107" s="135" t="str">
        <f t="shared" si="11"/>
        <v/>
      </c>
      <c r="H107" s="163" t="str">
        <f t="shared" si="5"/>
        <v/>
      </c>
      <c r="I107" s="157" t="str">
        <f t="shared" si="8"/>
        <v/>
      </c>
      <c r="J107" s="254" t="str">
        <f t="shared" si="9"/>
        <v/>
      </c>
      <c r="K107" s="32"/>
      <c r="L107" s="32"/>
      <c r="M107" s="32"/>
      <c r="N107" s="8"/>
      <c r="O107" s="40"/>
      <c r="P107" s="40"/>
      <c r="Q107" s="40"/>
      <c r="R107" s="40"/>
      <c r="S107" s="32"/>
      <c r="T107" s="32"/>
      <c r="U107" s="8"/>
      <c r="V107" s="40"/>
      <c r="W107" s="40"/>
      <c r="X107" s="40"/>
      <c r="Y107" s="40"/>
      <c r="Z107" s="32"/>
      <c r="AA107" s="32"/>
      <c r="AB107" s="32"/>
      <c r="AC107" s="8"/>
      <c r="AD107" s="40"/>
      <c r="AE107" s="40"/>
      <c r="AF107" s="40"/>
      <c r="AG107" s="40"/>
      <c r="AH107" s="32"/>
      <c r="AI107" s="32"/>
      <c r="AJ107" s="32"/>
      <c r="AK107" s="8"/>
      <c r="AL107" s="40"/>
      <c r="AM107" s="40"/>
      <c r="AN107" s="40"/>
      <c r="AO107" s="40"/>
      <c r="AP107" s="32"/>
      <c r="AQ107" s="32"/>
      <c r="AR107" s="32"/>
      <c r="AS107" s="8"/>
      <c r="AT107" s="40"/>
      <c r="AU107" s="40"/>
      <c r="AV107" s="40"/>
      <c r="AW107" s="40"/>
      <c r="AX107" s="32"/>
      <c r="AY107" s="32"/>
      <c r="AZ107" s="32"/>
      <c r="BA107" s="8"/>
      <c r="BB107" s="40"/>
      <c r="BC107" s="40"/>
      <c r="BD107" s="40"/>
      <c r="BE107" s="40"/>
      <c r="BF107" s="32"/>
      <c r="BG107" s="32"/>
      <c r="BH107" s="32"/>
      <c r="BI107" s="8"/>
      <c r="BJ107" s="40"/>
      <c r="BK107" s="40"/>
      <c r="BL107" s="40"/>
      <c r="BM107" s="40"/>
      <c r="BN107" s="32"/>
      <c r="BO107" s="32"/>
      <c r="BP107" s="32"/>
      <c r="BQ107" s="8"/>
      <c r="BR107" s="40"/>
      <c r="BS107" s="40"/>
      <c r="BT107" s="40"/>
      <c r="BU107" s="40"/>
      <c r="BV107" s="32"/>
      <c r="BW107" s="32"/>
      <c r="BX107" s="32"/>
      <c r="BY107" s="8"/>
      <c r="BZ107" s="40"/>
      <c r="CA107" s="40"/>
      <c r="CB107" s="40"/>
      <c r="CC107" s="40"/>
      <c r="CD107" s="32"/>
      <c r="CE107" s="32"/>
      <c r="CF107" s="32"/>
      <c r="CG107" s="8"/>
      <c r="CH107" s="40"/>
      <c r="CI107" s="40"/>
      <c r="CJ107" s="40"/>
      <c r="CK107" s="40"/>
      <c r="CL107" s="32"/>
      <c r="CM107" s="32"/>
      <c r="CN107" s="32"/>
      <c r="CO107" s="8"/>
      <c r="CP107" s="40"/>
      <c r="CQ107" s="40"/>
      <c r="CR107" s="40"/>
      <c r="CS107" s="40"/>
      <c r="CT107" s="32"/>
      <c r="CU107" s="32"/>
      <c r="CV107" s="32"/>
      <c r="CW107" s="8"/>
      <c r="CX107" s="40"/>
      <c r="CY107" s="40"/>
      <c r="CZ107" s="40"/>
      <c r="DA107" s="40"/>
      <c r="DB107" s="32"/>
      <c r="DC107" s="32"/>
      <c r="DD107" s="32"/>
      <c r="DE107" s="8"/>
      <c r="DF107" s="40"/>
      <c r="DG107" s="40"/>
      <c r="DH107" s="40"/>
      <c r="DI107" s="40"/>
      <c r="DJ107" s="32"/>
      <c r="DK107" s="32"/>
      <c r="DL107" s="32"/>
      <c r="DM107" s="8"/>
      <c r="DN107" s="40"/>
      <c r="DO107" s="40"/>
      <c r="DP107" s="40"/>
      <c r="DQ107" s="40"/>
      <c r="DR107" s="32"/>
      <c r="DS107" s="32"/>
      <c r="DT107" s="32"/>
      <c r="DU107" s="8"/>
      <c r="DV107" s="40"/>
      <c r="DW107" s="40"/>
      <c r="DX107" s="40"/>
      <c r="DY107" s="40"/>
      <c r="DZ107" s="32"/>
      <c r="EA107" s="32"/>
      <c r="EB107" s="32"/>
      <c r="EC107" s="8"/>
      <c r="ED107" s="40"/>
      <c r="EE107" s="40"/>
      <c r="EF107" s="40"/>
      <c r="EG107" s="40"/>
      <c r="EH107" s="32"/>
      <c r="EI107" s="32"/>
      <c r="EJ107" s="32"/>
      <c r="EK107" s="8"/>
      <c r="EL107" s="40"/>
      <c r="EM107" s="40"/>
      <c r="EN107" s="40"/>
      <c r="EO107" s="40"/>
      <c r="EP107" s="32"/>
      <c r="EQ107" s="32"/>
      <c r="ER107" s="32"/>
      <c r="ES107" s="8"/>
      <c r="ET107" s="40"/>
      <c r="EU107" s="40"/>
      <c r="EV107" s="40"/>
      <c r="EW107" s="40"/>
      <c r="EX107" s="32"/>
      <c r="EY107" s="32"/>
      <c r="EZ107" s="32"/>
      <c r="FA107" s="8"/>
      <c r="FB107" s="40"/>
      <c r="FC107" s="40"/>
      <c r="FD107" s="40"/>
      <c r="FE107" s="40"/>
      <c r="FF107" s="32"/>
      <c r="FG107" s="32"/>
      <c r="FH107" s="32"/>
      <c r="FI107" s="8"/>
      <c r="FJ107" s="40"/>
      <c r="FK107" s="40"/>
      <c r="FL107" s="40"/>
      <c r="FM107" s="40"/>
      <c r="FN107" s="32"/>
      <c r="FO107" s="32"/>
      <c r="FP107" s="32"/>
      <c r="FQ107" s="8"/>
      <c r="FR107" s="40"/>
      <c r="FS107" s="40"/>
      <c r="FT107" s="40"/>
      <c r="FU107" s="40"/>
      <c r="FV107" s="32"/>
      <c r="FW107" s="32"/>
      <c r="FX107" s="32"/>
      <c r="FY107" s="8"/>
      <c r="FZ107" s="40"/>
      <c r="GA107" s="40"/>
      <c r="GB107" s="40"/>
      <c r="GC107" s="40"/>
      <c r="GD107" s="32"/>
      <c r="GE107" s="32"/>
      <c r="GF107" s="32"/>
      <c r="GG107" s="8"/>
      <c r="GH107" s="40"/>
      <c r="GI107" s="40"/>
      <c r="GJ107" s="40"/>
      <c r="GK107" s="40"/>
      <c r="GL107" s="32"/>
      <c r="GM107" s="32"/>
      <c r="GN107" s="32"/>
      <c r="GO107" s="8"/>
      <c r="GP107" s="40"/>
      <c r="GQ107" s="40"/>
      <c r="GR107" s="40"/>
      <c r="GS107" s="40"/>
      <c r="GT107" s="32"/>
      <c r="GU107" s="32"/>
      <c r="GV107" s="32"/>
      <c r="GW107" s="8"/>
      <c r="GX107" s="40"/>
      <c r="GY107" s="40"/>
      <c r="GZ107" s="40"/>
      <c r="HA107" s="40"/>
      <c r="HB107" s="32"/>
      <c r="HC107" s="32"/>
      <c r="HD107" s="32"/>
      <c r="HE107" s="8"/>
      <c r="HF107" s="40"/>
      <c r="HG107" s="40"/>
      <c r="HH107" s="40"/>
      <c r="HI107" s="40"/>
      <c r="HJ107" s="32"/>
      <c r="HK107" s="32"/>
      <c r="HL107" s="32"/>
      <c r="HM107" s="8"/>
      <c r="HN107" s="40"/>
      <c r="HO107" s="40"/>
      <c r="HP107" s="40"/>
      <c r="HQ107" s="40"/>
      <c r="HR107" s="32"/>
      <c r="HS107" s="32"/>
      <c r="HT107" s="32"/>
      <c r="HU107" s="8"/>
      <c r="HV107" s="40"/>
      <c r="HW107" s="40"/>
      <c r="HX107" s="40"/>
      <c r="HY107" s="40"/>
      <c r="HZ107" s="32"/>
      <c r="IA107" s="32"/>
      <c r="IB107" s="32"/>
      <c r="IC107" s="8"/>
      <c r="ID107" s="40"/>
      <c r="IE107" s="40"/>
      <c r="IF107" s="40"/>
      <c r="IG107" s="40"/>
      <c r="IH107" s="32"/>
      <c r="II107" s="32"/>
      <c r="IJ107" s="32"/>
      <c r="IK107" s="8"/>
      <c r="IL107" s="40"/>
      <c r="IM107" s="40"/>
      <c r="IN107" s="40"/>
      <c r="IO107" s="40"/>
      <c r="IP107" s="32"/>
      <c r="IQ107" s="32"/>
      <c r="IR107" s="32"/>
    </row>
    <row r="108" spans="1:252" s="1" customFormat="1" ht="13.9" customHeight="1">
      <c r="A108" s="8"/>
      <c r="B108" s="40"/>
      <c r="C108" s="32"/>
      <c r="D108" s="3"/>
      <c r="E108" s="135"/>
      <c r="F108" s="135"/>
      <c r="G108" s="135" t="str">
        <f t="shared" si="11"/>
        <v/>
      </c>
      <c r="H108" s="163" t="str">
        <f t="shared" si="5"/>
        <v/>
      </c>
      <c r="I108" s="157" t="str">
        <f t="shared" si="8"/>
        <v/>
      </c>
      <c r="J108" s="254" t="str">
        <f t="shared" si="9"/>
        <v/>
      </c>
      <c r="K108" s="32"/>
      <c r="L108" s="32"/>
      <c r="M108" s="32"/>
      <c r="N108" s="8"/>
      <c r="O108" s="40"/>
      <c r="P108" s="40"/>
      <c r="Q108" s="40"/>
      <c r="R108" s="40"/>
      <c r="S108" s="32"/>
      <c r="T108" s="32"/>
      <c r="U108" s="8"/>
      <c r="V108" s="40"/>
      <c r="W108" s="40"/>
      <c r="X108" s="40"/>
      <c r="Y108" s="40"/>
      <c r="Z108" s="32"/>
      <c r="AA108" s="32"/>
      <c r="AB108" s="32"/>
      <c r="AC108" s="8"/>
      <c r="AD108" s="40"/>
      <c r="AE108" s="40"/>
      <c r="AF108" s="40"/>
      <c r="AG108" s="40"/>
      <c r="AH108" s="32"/>
      <c r="AI108" s="32"/>
      <c r="AJ108" s="32"/>
      <c r="AK108" s="8"/>
      <c r="AL108" s="40"/>
      <c r="AM108" s="40"/>
      <c r="AN108" s="40"/>
      <c r="AO108" s="40"/>
      <c r="AP108" s="32"/>
      <c r="AQ108" s="32"/>
      <c r="AR108" s="32"/>
      <c r="AS108" s="8"/>
      <c r="AT108" s="40"/>
      <c r="AU108" s="40"/>
      <c r="AV108" s="40"/>
      <c r="AW108" s="40"/>
      <c r="AX108" s="32"/>
      <c r="AY108" s="32"/>
      <c r="AZ108" s="32"/>
      <c r="BA108" s="8"/>
      <c r="BB108" s="40"/>
      <c r="BC108" s="40"/>
      <c r="BD108" s="40"/>
      <c r="BE108" s="40"/>
      <c r="BF108" s="32"/>
      <c r="BG108" s="32"/>
      <c r="BH108" s="32"/>
      <c r="BI108" s="8"/>
      <c r="BJ108" s="40"/>
      <c r="BK108" s="40"/>
      <c r="BL108" s="40"/>
      <c r="BM108" s="40"/>
      <c r="BN108" s="32"/>
      <c r="BO108" s="32"/>
      <c r="BP108" s="32"/>
      <c r="BQ108" s="8"/>
      <c r="BR108" s="40"/>
      <c r="BS108" s="40"/>
      <c r="BT108" s="40"/>
      <c r="BU108" s="40"/>
      <c r="BV108" s="32"/>
      <c r="BW108" s="32"/>
      <c r="BX108" s="32"/>
      <c r="BY108" s="8"/>
      <c r="BZ108" s="40"/>
      <c r="CA108" s="40"/>
      <c r="CB108" s="40"/>
      <c r="CC108" s="40"/>
      <c r="CD108" s="32"/>
      <c r="CE108" s="32"/>
      <c r="CF108" s="32"/>
      <c r="CG108" s="8"/>
      <c r="CH108" s="40"/>
      <c r="CI108" s="40"/>
      <c r="CJ108" s="40"/>
      <c r="CK108" s="40"/>
      <c r="CL108" s="32"/>
      <c r="CM108" s="32"/>
      <c r="CN108" s="32"/>
      <c r="CO108" s="8"/>
      <c r="CP108" s="40"/>
      <c r="CQ108" s="40"/>
      <c r="CR108" s="40"/>
      <c r="CS108" s="40"/>
      <c r="CT108" s="32"/>
      <c r="CU108" s="32"/>
      <c r="CV108" s="32"/>
      <c r="CW108" s="8"/>
      <c r="CX108" s="40"/>
      <c r="CY108" s="40"/>
      <c r="CZ108" s="40"/>
      <c r="DA108" s="40"/>
      <c r="DB108" s="32"/>
      <c r="DC108" s="32"/>
      <c r="DD108" s="32"/>
      <c r="DE108" s="8"/>
      <c r="DF108" s="40"/>
      <c r="DG108" s="40"/>
      <c r="DH108" s="40"/>
      <c r="DI108" s="40"/>
      <c r="DJ108" s="32"/>
      <c r="DK108" s="32"/>
      <c r="DL108" s="32"/>
      <c r="DM108" s="8"/>
      <c r="DN108" s="40"/>
      <c r="DO108" s="40"/>
      <c r="DP108" s="40"/>
      <c r="DQ108" s="40"/>
      <c r="DR108" s="32"/>
      <c r="DS108" s="32"/>
      <c r="DT108" s="32"/>
      <c r="DU108" s="8"/>
      <c r="DV108" s="40"/>
      <c r="DW108" s="40"/>
      <c r="DX108" s="40"/>
      <c r="DY108" s="40"/>
      <c r="DZ108" s="32"/>
      <c r="EA108" s="32"/>
      <c r="EB108" s="32"/>
      <c r="EC108" s="8"/>
      <c r="ED108" s="40"/>
      <c r="EE108" s="40"/>
      <c r="EF108" s="40"/>
      <c r="EG108" s="40"/>
      <c r="EH108" s="32"/>
      <c r="EI108" s="32"/>
      <c r="EJ108" s="32"/>
      <c r="EK108" s="8"/>
      <c r="EL108" s="40"/>
      <c r="EM108" s="40"/>
      <c r="EN108" s="40"/>
      <c r="EO108" s="40"/>
      <c r="EP108" s="32"/>
      <c r="EQ108" s="32"/>
      <c r="ER108" s="32"/>
      <c r="ES108" s="8"/>
      <c r="ET108" s="40"/>
      <c r="EU108" s="40"/>
      <c r="EV108" s="40"/>
      <c r="EW108" s="40"/>
      <c r="EX108" s="32"/>
      <c r="EY108" s="32"/>
      <c r="EZ108" s="32"/>
      <c r="FA108" s="8"/>
      <c r="FB108" s="40"/>
      <c r="FC108" s="40"/>
      <c r="FD108" s="40"/>
      <c r="FE108" s="40"/>
      <c r="FF108" s="32"/>
      <c r="FG108" s="32"/>
      <c r="FH108" s="32"/>
      <c r="FI108" s="8"/>
      <c r="FJ108" s="40"/>
      <c r="FK108" s="40"/>
      <c r="FL108" s="40"/>
      <c r="FM108" s="40"/>
      <c r="FN108" s="32"/>
      <c r="FO108" s="32"/>
      <c r="FP108" s="32"/>
      <c r="FQ108" s="8"/>
      <c r="FR108" s="40"/>
      <c r="FS108" s="40"/>
      <c r="FT108" s="40"/>
      <c r="FU108" s="40"/>
      <c r="FV108" s="32"/>
      <c r="FW108" s="32"/>
      <c r="FX108" s="32"/>
      <c r="FY108" s="8"/>
      <c r="FZ108" s="40"/>
      <c r="GA108" s="40"/>
      <c r="GB108" s="40"/>
      <c r="GC108" s="40"/>
      <c r="GD108" s="32"/>
      <c r="GE108" s="32"/>
      <c r="GF108" s="32"/>
      <c r="GG108" s="8"/>
      <c r="GH108" s="40"/>
      <c r="GI108" s="40"/>
      <c r="GJ108" s="40"/>
      <c r="GK108" s="40"/>
      <c r="GL108" s="32"/>
      <c r="GM108" s="32"/>
      <c r="GN108" s="32"/>
      <c r="GO108" s="8"/>
      <c r="GP108" s="40"/>
      <c r="GQ108" s="40"/>
      <c r="GR108" s="40"/>
      <c r="GS108" s="40"/>
      <c r="GT108" s="32"/>
      <c r="GU108" s="32"/>
      <c r="GV108" s="32"/>
      <c r="GW108" s="8"/>
      <c r="GX108" s="40"/>
      <c r="GY108" s="40"/>
      <c r="GZ108" s="40"/>
      <c r="HA108" s="40"/>
      <c r="HB108" s="32"/>
      <c r="HC108" s="32"/>
      <c r="HD108" s="32"/>
      <c r="HE108" s="8"/>
      <c r="HF108" s="40"/>
      <c r="HG108" s="40"/>
      <c r="HH108" s="40"/>
      <c r="HI108" s="40"/>
      <c r="HJ108" s="32"/>
      <c r="HK108" s="32"/>
      <c r="HL108" s="32"/>
      <c r="HM108" s="8"/>
      <c r="HN108" s="40"/>
      <c r="HO108" s="40"/>
      <c r="HP108" s="40"/>
      <c r="HQ108" s="40"/>
      <c r="HR108" s="32"/>
      <c r="HS108" s="32"/>
      <c r="HT108" s="32"/>
      <c r="HU108" s="8"/>
      <c r="HV108" s="40"/>
      <c r="HW108" s="40"/>
      <c r="HX108" s="40"/>
      <c r="HY108" s="40"/>
      <c r="HZ108" s="32"/>
      <c r="IA108" s="32"/>
      <c r="IB108" s="32"/>
      <c r="IC108" s="8"/>
      <c r="ID108" s="40"/>
      <c r="IE108" s="40"/>
      <c r="IF108" s="40"/>
      <c r="IG108" s="40"/>
      <c r="IH108" s="32"/>
      <c r="II108" s="32"/>
      <c r="IJ108" s="32"/>
      <c r="IK108" s="8"/>
      <c r="IL108" s="40"/>
      <c r="IM108" s="40"/>
      <c r="IN108" s="40"/>
      <c r="IO108" s="40"/>
      <c r="IP108" s="32"/>
      <c r="IQ108" s="32"/>
      <c r="IR108" s="32"/>
    </row>
    <row r="109" spans="1:252" s="1" customFormat="1" ht="13.9" customHeight="1">
      <c r="A109" s="8" t="s">
        <v>824</v>
      </c>
      <c r="B109" s="8" t="s">
        <v>825</v>
      </c>
      <c r="C109" s="32"/>
      <c r="D109" s="3"/>
      <c r="E109" s="150">
        <f>ROUND(F109/0.54,0)</f>
        <v>1969</v>
      </c>
      <c r="F109" s="135">
        <v>1063.125</v>
      </c>
      <c r="G109" s="135">
        <f t="shared" si="11"/>
        <v>1063.125</v>
      </c>
      <c r="H109" s="163">
        <f t="shared" si="5"/>
        <v>156279.375</v>
      </c>
      <c r="I109" s="157">
        <f t="shared" si="8"/>
        <v>221917</v>
      </c>
      <c r="J109" s="254">
        <f t="shared" si="9"/>
        <v>0.2957755602319786</v>
      </c>
      <c r="K109" s="32"/>
      <c r="L109" s="32"/>
      <c r="M109" s="32"/>
      <c r="N109" s="8"/>
      <c r="O109" s="40"/>
      <c r="P109" s="40"/>
      <c r="Q109" s="40"/>
      <c r="R109" s="40"/>
      <c r="S109" s="32"/>
      <c r="T109" s="32"/>
      <c r="U109" s="8"/>
      <c r="V109" s="40"/>
      <c r="W109" s="40"/>
      <c r="X109" s="40"/>
      <c r="Y109" s="40"/>
      <c r="Z109" s="32"/>
      <c r="AA109" s="32"/>
      <c r="AB109" s="32"/>
      <c r="AC109" s="8"/>
      <c r="AD109" s="40"/>
      <c r="AE109" s="40"/>
      <c r="AF109" s="40"/>
      <c r="AG109" s="40"/>
      <c r="AH109" s="32"/>
      <c r="AI109" s="32"/>
      <c r="AJ109" s="32"/>
      <c r="AK109" s="8"/>
      <c r="AL109" s="40"/>
      <c r="AM109" s="40"/>
      <c r="AN109" s="40"/>
      <c r="AO109" s="40"/>
      <c r="AP109" s="32"/>
      <c r="AQ109" s="32"/>
      <c r="AR109" s="32"/>
      <c r="AS109" s="8"/>
      <c r="AT109" s="40"/>
      <c r="AU109" s="40"/>
      <c r="AV109" s="40"/>
      <c r="AW109" s="40"/>
      <c r="AX109" s="32"/>
      <c r="AY109" s="32"/>
      <c r="AZ109" s="32"/>
      <c r="BA109" s="8"/>
      <c r="BB109" s="40"/>
      <c r="BC109" s="40"/>
      <c r="BD109" s="40"/>
      <c r="BE109" s="40"/>
      <c r="BF109" s="32"/>
      <c r="BG109" s="32"/>
      <c r="BH109" s="32"/>
      <c r="BI109" s="8"/>
      <c r="BJ109" s="40"/>
      <c r="BK109" s="40"/>
      <c r="BL109" s="40"/>
      <c r="BM109" s="40"/>
      <c r="BN109" s="32"/>
      <c r="BO109" s="32"/>
      <c r="BP109" s="32"/>
      <c r="BQ109" s="8"/>
      <c r="BR109" s="40"/>
      <c r="BS109" s="40"/>
      <c r="BT109" s="40"/>
      <c r="BU109" s="40"/>
      <c r="BV109" s="32"/>
      <c r="BW109" s="32"/>
      <c r="BX109" s="32"/>
      <c r="BY109" s="8"/>
      <c r="BZ109" s="40"/>
      <c r="CA109" s="40"/>
      <c r="CB109" s="40"/>
      <c r="CC109" s="40"/>
      <c r="CD109" s="32"/>
      <c r="CE109" s="32"/>
      <c r="CF109" s="32"/>
      <c r="CG109" s="8"/>
      <c r="CH109" s="40"/>
      <c r="CI109" s="40"/>
      <c r="CJ109" s="40"/>
      <c r="CK109" s="40"/>
      <c r="CL109" s="32"/>
      <c r="CM109" s="32"/>
      <c r="CN109" s="32"/>
      <c r="CO109" s="8"/>
      <c r="CP109" s="40"/>
      <c r="CQ109" s="40"/>
      <c r="CR109" s="40"/>
      <c r="CS109" s="40"/>
      <c r="CT109" s="32"/>
      <c r="CU109" s="32"/>
      <c r="CV109" s="32"/>
      <c r="CW109" s="8"/>
      <c r="CX109" s="40"/>
      <c r="CY109" s="40"/>
      <c r="CZ109" s="40"/>
      <c r="DA109" s="40"/>
      <c r="DB109" s="32"/>
      <c r="DC109" s="32"/>
      <c r="DD109" s="32"/>
      <c r="DE109" s="8"/>
      <c r="DF109" s="40"/>
      <c r="DG109" s="40"/>
      <c r="DH109" s="40"/>
      <c r="DI109" s="40"/>
      <c r="DJ109" s="32"/>
      <c r="DK109" s="32"/>
      <c r="DL109" s="32"/>
      <c r="DM109" s="8"/>
      <c r="DN109" s="40"/>
      <c r="DO109" s="40"/>
      <c r="DP109" s="40"/>
      <c r="DQ109" s="40"/>
      <c r="DR109" s="32"/>
      <c r="DS109" s="32"/>
      <c r="DT109" s="32"/>
      <c r="DU109" s="8"/>
      <c r="DV109" s="40"/>
      <c r="DW109" s="40"/>
      <c r="DX109" s="40"/>
      <c r="DY109" s="40"/>
      <c r="DZ109" s="32"/>
      <c r="EA109" s="32"/>
      <c r="EB109" s="32"/>
      <c r="EC109" s="8"/>
      <c r="ED109" s="40"/>
      <c r="EE109" s="40"/>
      <c r="EF109" s="40"/>
      <c r="EG109" s="40"/>
      <c r="EH109" s="32"/>
      <c r="EI109" s="32"/>
      <c r="EJ109" s="32"/>
      <c r="EK109" s="8"/>
      <c r="EL109" s="40"/>
      <c r="EM109" s="40"/>
      <c r="EN109" s="40"/>
      <c r="EO109" s="40"/>
      <c r="EP109" s="32"/>
      <c r="EQ109" s="32"/>
      <c r="ER109" s="32"/>
      <c r="ES109" s="8"/>
      <c r="ET109" s="40"/>
      <c r="EU109" s="40"/>
      <c r="EV109" s="40"/>
      <c r="EW109" s="40"/>
      <c r="EX109" s="32"/>
      <c r="EY109" s="32"/>
      <c r="EZ109" s="32"/>
      <c r="FA109" s="8"/>
      <c r="FB109" s="40"/>
      <c r="FC109" s="40"/>
      <c r="FD109" s="40"/>
      <c r="FE109" s="40"/>
      <c r="FF109" s="32"/>
      <c r="FG109" s="32"/>
      <c r="FH109" s="32"/>
      <c r="FI109" s="8"/>
      <c r="FJ109" s="40"/>
      <c r="FK109" s="40"/>
      <c r="FL109" s="40"/>
      <c r="FM109" s="40"/>
      <c r="FN109" s="32"/>
      <c r="FO109" s="32"/>
      <c r="FP109" s="32"/>
      <c r="FQ109" s="8"/>
      <c r="FR109" s="40"/>
      <c r="FS109" s="40"/>
      <c r="FT109" s="40"/>
      <c r="FU109" s="40"/>
      <c r="FV109" s="32"/>
      <c r="FW109" s="32"/>
      <c r="FX109" s="32"/>
      <c r="FY109" s="8"/>
      <c r="FZ109" s="40"/>
      <c r="GA109" s="40"/>
      <c r="GB109" s="40"/>
      <c r="GC109" s="40"/>
      <c r="GD109" s="32"/>
      <c r="GE109" s="32"/>
      <c r="GF109" s="32"/>
      <c r="GG109" s="8"/>
      <c r="GH109" s="40"/>
      <c r="GI109" s="40"/>
      <c r="GJ109" s="40"/>
      <c r="GK109" s="40"/>
      <c r="GL109" s="32"/>
      <c r="GM109" s="32"/>
      <c r="GN109" s="32"/>
      <c r="GO109" s="8"/>
      <c r="GP109" s="40"/>
      <c r="GQ109" s="40"/>
      <c r="GR109" s="40"/>
      <c r="GS109" s="40"/>
      <c r="GT109" s="32"/>
      <c r="GU109" s="32"/>
      <c r="GV109" s="32"/>
      <c r="GW109" s="8"/>
      <c r="GX109" s="40"/>
      <c r="GY109" s="40"/>
      <c r="GZ109" s="40"/>
      <c r="HA109" s="40"/>
      <c r="HB109" s="32"/>
      <c r="HC109" s="32"/>
      <c r="HD109" s="32"/>
      <c r="HE109" s="8"/>
      <c r="HF109" s="40"/>
      <c r="HG109" s="40"/>
      <c r="HH109" s="40"/>
      <c r="HI109" s="40"/>
      <c r="HJ109" s="32"/>
      <c r="HK109" s="32"/>
      <c r="HL109" s="32"/>
      <c r="HM109" s="8"/>
      <c r="HN109" s="40"/>
      <c r="HO109" s="40"/>
      <c r="HP109" s="40"/>
      <c r="HQ109" s="40"/>
      <c r="HR109" s="32"/>
      <c r="HS109" s="32"/>
      <c r="HT109" s="32"/>
      <c r="HU109" s="8"/>
      <c r="HV109" s="40"/>
      <c r="HW109" s="40"/>
      <c r="HX109" s="40"/>
      <c r="HY109" s="40"/>
      <c r="HZ109" s="32"/>
      <c r="IA109" s="32"/>
      <c r="IB109" s="32"/>
      <c r="IC109" s="8"/>
      <c r="ID109" s="40"/>
      <c r="IE109" s="40"/>
      <c r="IF109" s="40"/>
      <c r="IG109" s="40"/>
      <c r="IH109" s="32"/>
      <c r="II109" s="32"/>
      <c r="IJ109" s="32"/>
      <c r="IK109" s="8"/>
      <c r="IL109" s="40"/>
      <c r="IM109" s="40"/>
      <c r="IN109" s="40"/>
      <c r="IO109" s="40"/>
      <c r="IP109" s="32"/>
      <c r="IQ109" s="32"/>
      <c r="IR109" s="32"/>
    </row>
    <row r="110" spans="1:252" s="1" customFormat="1" ht="13.9" customHeight="1">
      <c r="A110" s="8"/>
      <c r="B110" s="40" t="s">
        <v>826</v>
      </c>
      <c r="C110" s="32"/>
      <c r="D110" s="3"/>
      <c r="E110" s="135"/>
      <c r="F110" s="135"/>
      <c r="G110" s="135" t="str">
        <f t="shared" si="11"/>
        <v/>
      </c>
      <c r="H110" s="163" t="str">
        <f t="shared" si="5"/>
        <v/>
      </c>
      <c r="I110" s="157" t="str">
        <f t="shared" si="8"/>
        <v/>
      </c>
      <c r="J110" s="254" t="str">
        <f t="shared" si="9"/>
        <v/>
      </c>
      <c r="K110" s="32"/>
      <c r="L110" s="32"/>
      <c r="M110" s="32"/>
      <c r="N110" s="8"/>
      <c r="O110" s="40"/>
      <c r="P110" s="40"/>
      <c r="Q110" s="40"/>
      <c r="R110" s="40"/>
      <c r="S110" s="32"/>
      <c r="T110" s="32"/>
      <c r="U110" s="8"/>
      <c r="V110" s="40"/>
      <c r="W110" s="40"/>
      <c r="X110" s="40"/>
      <c r="Y110" s="40"/>
      <c r="Z110" s="32"/>
      <c r="AA110" s="32"/>
      <c r="AB110" s="32"/>
      <c r="AC110" s="8"/>
      <c r="AD110" s="40"/>
      <c r="AE110" s="40"/>
      <c r="AF110" s="40"/>
      <c r="AG110" s="40"/>
      <c r="AH110" s="32"/>
      <c r="AI110" s="32"/>
      <c r="AJ110" s="32"/>
      <c r="AK110" s="8"/>
      <c r="AL110" s="40"/>
      <c r="AM110" s="40"/>
      <c r="AN110" s="40"/>
      <c r="AO110" s="40"/>
      <c r="AP110" s="32"/>
      <c r="AQ110" s="32"/>
      <c r="AR110" s="32"/>
      <c r="AS110" s="8"/>
      <c r="AT110" s="40"/>
      <c r="AU110" s="40"/>
      <c r="AV110" s="40"/>
      <c r="AW110" s="40"/>
      <c r="AX110" s="32"/>
      <c r="AY110" s="32"/>
      <c r="AZ110" s="32"/>
      <c r="BA110" s="8"/>
      <c r="BB110" s="40"/>
      <c r="BC110" s="40"/>
      <c r="BD110" s="40"/>
      <c r="BE110" s="40"/>
      <c r="BF110" s="32"/>
      <c r="BG110" s="32"/>
      <c r="BH110" s="32"/>
      <c r="BI110" s="8"/>
      <c r="BJ110" s="40"/>
      <c r="BK110" s="40"/>
      <c r="BL110" s="40"/>
      <c r="BM110" s="40"/>
      <c r="BN110" s="32"/>
      <c r="BO110" s="32"/>
      <c r="BP110" s="32"/>
      <c r="BQ110" s="8"/>
      <c r="BR110" s="40"/>
      <c r="BS110" s="40"/>
      <c r="BT110" s="40"/>
      <c r="BU110" s="40"/>
      <c r="BV110" s="32"/>
      <c r="BW110" s="32"/>
      <c r="BX110" s="32"/>
      <c r="BY110" s="8"/>
      <c r="BZ110" s="40"/>
      <c r="CA110" s="40"/>
      <c r="CB110" s="40"/>
      <c r="CC110" s="40"/>
      <c r="CD110" s="32"/>
      <c r="CE110" s="32"/>
      <c r="CF110" s="32"/>
      <c r="CG110" s="8"/>
      <c r="CH110" s="40"/>
      <c r="CI110" s="40"/>
      <c r="CJ110" s="40"/>
      <c r="CK110" s="40"/>
      <c r="CL110" s="32"/>
      <c r="CM110" s="32"/>
      <c r="CN110" s="32"/>
      <c r="CO110" s="8"/>
      <c r="CP110" s="40"/>
      <c r="CQ110" s="40"/>
      <c r="CR110" s="40"/>
      <c r="CS110" s="40"/>
      <c r="CT110" s="32"/>
      <c r="CU110" s="32"/>
      <c r="CV110" s="32"/>
      <c r="CW110" s="8"/>
      <c r="CX110" s="40"/>
      <c r="CY110" s="40"/>
      <c r="CZ110" s="40"/>
      <c r="DA110" s="40"/>
      <c r="DB110" s="32"/>
      <c r="DC110" s="32"/>
      <c r="DD110" s="32"/>
      <c r="DE110" s="8"/>
      <c r="DF110" s="40"/>
      <c r="DG110" s="40"/>
      <c r="DH110" s="40"/>
      <c r="DI110" s="40"/>
      <c r="DJ110" s="32"/>
      <c r="DK110" s="32"/>
      <c r="DL110" s="32"/>
      <c r="DM110" s="8"/>
      <c r="DN110" s="40"/>
      <c r="DO110" s="40"/>
      <c r="DP110" s="40"/>
      <c r="DQ110" s="40"/>
      <c r="DR110" s="32"/>
      <c r="DS110" s="32"/>
      <c r="DT110" s="32"/>
      <c r="DU110" s="8"/>
      <c r="DV110" s="40"/>
      <c r="DW110" s="40"/>
      <c r="DX110" s="40"/>
      <c r="DY110" s="40"/>
      <c r="DZ110" s="32"/>
      <c r="EA110" s="32"/>
      <c r="EB110" s="32"/>
      <c r="EC110" s="8"/>
      <c r="ED110" s="40"/>
      <c r="EE110" s="40"/>
      <c r="EF110" s="40"/>
      <c r="EG110" s="40"/>
      <c r="EH110" s="32"/>
      <c r="EI110" s="32"/>
      <c r="EJ110" s="32"/>
      <c r="EK110" s="8"/>
      <c r="EL110" s="40"/>
      <c r="EM110" s="40"/>
      <c r="EN110" s="40"/>
      <c r="EO110" s="40"/>
      <c r="EP110" s="32"/>
      <c r="EQ110" s="32"/>
      <c r="ER110" s="32"/>
      <c r="ES110" s="8"/>
      <c r="ET110" s="40"/>
      <c r="EU110" s="40"/>
      <c r="EV110" s="40"/>
      <c r="EW110" s="40"/>
      <c r="EX110" s="32"/>
      <c r="EY110" s="32"/>
      <c r="EZ110" s="32"/>
      <c r="FA110" s="8"/>
      <c r="FB110" s="40"/>
      <c r="FC110" s="40"/>
      <c r="FD110" s="40"/>
      <c r="FE110" s="40"/>
      <c r="FF110" s="32"/>
      <c r="FG110" s="32"/>
      <c r="FH110" s="32"/>
      <c r="FI110" s="8"/>
      <c r="FJ110" s="40"/>
      <c r="FK110" s="40"/>
      <c r="FL110" s="40"/>
      <c r="FM110" s="40"/>
      <c r="FN110" s="32"/>
      <c r="FO110" s="32"/>
      <c r="FP110" s="32"/>
      <c r="FQ110" s="8"/>
      <c r="FR110" s="40"/>
      <c r="FS110" s="40"/>
      <c r="FT110" s="40"/>
      <c r="FU110" s="40"/>
      <c r="FV110" s="32"/>
      <c r="FW110" s="32"/>
      <c r="FX110" s="32"/>
      <c r="FY110" s="8"/>
      <c r="FZ110" s="40"/>
      <c r="GA110" s="40"/>
      <c r="GB110" s="40"/>
      <c r="GC110" s="40"/>
      <c r="GD110" s="32"/>
      <c r="GE110" s="32"/>
      <c r="GF110" s="32"/>
      <c r="GG110" s="8"/>
      <c r="GH110" s="40"/>
      <c r="GI110" s="40"/>
      <c r="GJ110" s="40"/>
      <c r="GK110" s="40"/>
      <c r="GL110" s="32"/>
      <c r="GM110" s="32"/>
      <c r="GN110" s="32"/>
      <c r="GO110" s="8"/>
      <c r="GP110" s="40"/>
      <c r="GQ110" s="40"/>
      <c r="GR110" s="40"/>
      <c r="GS110" s="40"/>
      <c r="GT110" s="32"/>
      <c r="GU110" s="32"/>
      <c r="GV110" s="32"/>
      <c r="GW110" s="8"/>
      <c r="GX110" s="40"/>
      <c r="GY110" s="40"/>
      <c r="GZ110" s="40"/>
      <c r="HA110" s="40"/>
      <c r="HB110" s="32"/>
      <c r="HC110" s="32"/>
      <c r="HD110" s="32"/>
      <c r="HE110" s="8"/>
      <c r="HF110" s="40"/>
      <c r="HG110" s="40"/>
      <c r="HH110" s="40"/>
      <c r="HI110" s="40"/>
      <c r="HJ110" s="32"/>
      <c r="HK110" s="32"/>
      <c r="HL110" s="32"/>
      <c r="HM110" s="8"/>
      <c r="HN110" s="40"/>
      <c r="HO110" s="40"/>
      <c r="HP110" s="40"/>
      <c r="HQ110" s="40"/>
      <c r="HR110" s="32"/>
      <c r="HS110" s="32"/>
      <c r="HT110" s="32"/>
      <c r="HU110" s="8"/>
      <c r="HV110" s="40"/>
      <c r="HW110" s="40"/>
      <c r="HX110" s="40"/>
      <c r="HY110" s="40"/>
      <c r="HZ110" s="32"/>
      <c r="IA110" s="32"/>
      <c r="IB110" s="32"/>
      <c r="IC110" s="8"/>
      <c r="ID110" s="40"/>
      <c r="IE110" s="40"/>
      <c r="IF110" s="40"/>
      <c r="IG110" s="40"/>
      <c r="IH110" s="32"/>
      <c r="II110" s="32"/>
      <c r="IJ110" s="32"/>
      <c r="IK110" s="8"/>
      <c r="IL110" s="40"/>
      <c r="IM110" s="40"/>
      <c r="IN110" s="40"/>
      <c r="IO110" s="40"/>
      <c r="IP110" s="32"/>
      <c r="IQ110" s="32"/>
      <c r="IR110" s="32"/>
    </row>
    <row r="111" spans="1:252" s="1" customFormat="1" ht="13.9" customHeight="1">
      <c r="A111" s="8"/>
      <c r="B111" s="40"/>
      <c r="C111" s="32"/>
      <c r="D111" s="3"/>
      <c r="E111" s="152"/>
      <c r="F111" s="140"/>
      <c r="G111" s="140" t="str">
        <f t="shared" si="11"/>
        <v/>
      </c>
      <c r="H111" s="163" t="str">
        <f t="shared" si="5"/>
        <v/>
      </c>
      <c r="I111" s="157" t="str">
        <f t="shared" si="8"/>
        <v/>
      </c>
      <c r="J111" s="254" t="str">
        <f t="shared" si="9"/>
        <v/>
      </c>
      <c r="K111" s="32"/>
      <c r="L111" s="32"/>
      <c r="M111" s="32"/>
      <c r="N111" s="8"/>
      <c r="O111" s="40"/>
      <c r="P111" s="40"/>
      <c r="Q111" s="40"/>
      <c r="R111" s="40"/>
      <c r="S111" s="32"/>
      <c r="T111" s="32"/>
      <c r="U111" s="8"/>
      <c r="V111" s="40"/>
      <c r="W111" s="40"/>
      <c r="X111" s="40"/>
      <c r="Y111" s="40"/>
      <c r="Z111" s="32"/>
      <c r="AA111" s="32"/>
      <c r="AB111" s="32"/>
      <c r="AC111" s="8"/>
      <c r="AD111" s="40"/>
      <c r="AE111" s="40"/>
      <c r="AF111" s="40"/>
      <c r="AG111" s="40"/>
      <c r="AH111" s="32"/>
      <c r="AI111" s="32"/>
      <c r="AJ111" s="32"/>
      <c r="AK111" s="8"/>
      <c r="AL111" s="40"/>
      <c r="AM111" s="40"/>
      <c r="AN111" s="40"/>
      <c r="AO111" s="40"/>
      <c r="AP111" s="32"/>
      <c r="AQ111" s="32"/>
      <c r="AR111" s="32"/>
      <c r="AS111" s="8"/>
      <c r="AT111" s="40"/>
      <c r="AU111" s="40"/>
      <c r="AV111" s="40"/>
      <c r="AW111" s="40"/>
      <c r="AX111" s="32"/>
      <c r="AY111" s="32"/>
      <c r="AZ111" s="32"/>
      <c r="BA111" s="8"/>
      <c r="BB111" s="40"/>
      <c r="BC111" s="40"/>
      <c r="BD111" s="40"/>
      <c r="BE111" s="40"/>
      <c r="BF111" s="32"/>
      <c r="BG111" s="32"/>
      <c r="BH111" s="32"/>
      <c r="BI111" s="8"/>
      <c r="BJ111" s="40"/>
      <c r="BK111" s="40"/>
      <c r="BL111" s="40"/>
      <c r="BM111" s="40"/>
      <c r="BN111" s="32"/>
      <c r="BO111" s="32"/>
      <c r="BP111" s="32"/>
      <c r="BQ111" s="8"/>
      <c r="BR111" s="40"/>
      <c r="BS111" s="40"/>
      <c r="BT111" s="40"/>
      <c r="BU111" s="40"/>
      <c r="BV111" s="32"/>
      <c r="BW111" s="32"/>
      <c r="BX111" s="32"/>
      <c r="BY111" s="8"/>
      <c r="BZ111" s="40"/>
      <c r="CA111" s="40"/>
      <c r="CB111" s="40"/>
      <c r="CC111" s="40"/>
      <c r="CD111" s="32"/>
      <c r="CE111" s="32"/>
      <c r="CF111" s="32"/>
      <c r="CG111" s="8"/>
      <c r="CH111" s="40"/>
      <c r="CI111" s="40"/>
      <c r="CJ111" s="40"/>
      <c r="CK111" s="40"/>
      <c r="CL111" s="32"/>
      <c r="CM111" s="32"/>
      <c r="CN111" s="32"/>
      <c r="CO111" s="8"/>
      <c r="CP111" s="40"/>
      <c r="CQ111" s="40"/>
      <c r="CR111" s="40"/>
      <c r="CS111" s="40"/>
      <c r="CT111" s="32"/>
      <c r="CU111" s="32"/>
      <c r="CV111" s="32"/>
      <c r="CW111" s="8"/>
      <c r="CX111" s="40"/>
      <c r="CY111" s="40"/>
      <c r="CZ111" s="40"/>
      <c r="DA111" s="40"/>
      <c r="DB111" s="32"/>
      <c r="DC111" s="32"/>
      <c r="DD111" s="32"/>
      <c r="DE111" s="8"/>
      <c r="DF111" s="40"/>
      <c r="DG111" s="40"/>
      <c r="DH111" s="40"/>
      <c r="DI111" s="40"/>
      <c r="DJ111" s="32"/>
      <c r="DK111" s="32"/>
      <c r="DL111" s="32"/>
      <c r="DM111" s="8"/>
      <c r="DN111" s="40"/>
      <c r="DO111" s="40"/>
      <c r="DP111" s="40"/>
      <c r="DQ111" s="40"/>
      <c r="DR111" s="32"/>
      <c r="DS111" s="32"/>
      <c r="DT111" s="32"/>
      <c r="DU111" s="8"/>
      <c r="DV111" s="40"/>
      <c r="DW111" s="40"/>
      <c r="DX111" s="40"/>
      <c r="DY111" s="40"/>
      <c r="DZ111" s="32"/>
      <c r="EA111" s="32"/>
      <c r="EB111" s="32"/>
      <c r="EC111" s="8"/>
      <c r="ED111" s="40"/>
      <c r="EE111" s="40"/>
      <c r="EF111" s="40"/>
      <c r="EG111" s="40"/>
      <c r="EH111" s="32"/>
      <c r="EI111" s="32"/>
      <c r="EJ111" s="32"/>
      <c r="EK111" s="8"/>
      <c r="EL111" s="40"/>
      <c r="EM111" s="40"/>
      <c r="EN111" s="40"/>
      <c r="EO111" s="40"/>
      <c r="EP111" s="32"/>
      <c r="EQ111" s="32"/>
      <c r="ER111" s="32"/>
      <c r="ES111" s="8"/>
      <c r="ET111" s="40"/>
      <c r="EU111" s="40"/>
      <c r="EV111" s="40"/>
      <c r="EW111" s="40"/>
      <c r="EX111" s="32"/>
      <c r="EY111" s="32"/>
      <c r="EZ111" s="32"/>
      <c r="FA111" s="8"/>
      <c r="FB111" s="40"/>
      <c r="FC111" s="40"/>
      <c r="FD111" s="40"/>
      <c r="FE111" s="40"/>
      <c r="FF111" s="32"/>
      <c r="FG111" s="32"/>
      <c r="FH111" s="32"/>
      <c r="FI111" s="8"/>
      <c r="FJ111" s="40"/>
      <c r="FK111" s="40"/>
      <c r="FL111" s="40"/>
      <c r="FM111" s="40"/>
      <c r="FN111" s="32"/>
      <c r="FO111" s="32"/>
      <c r="FP111" s="32"/>
      <c r="FQ111" s="8"/>
      <c r="FR111" s="40"/>
      <c r="FS111" s="40"/>
      <c r="FT111" s="40"/>
      <c r="FU111" s="40"/>
      <c r="FV111" s="32"/>
      <c r="FW111" s="32"/>
      <c r="FX111" s="32"/>
      <c r="FY111" s="8"/>
      <c r="FZ111" s="40"/>
      <c r="GA111" s="40"/>
      <c r="GB111" s="40"/>
      <c r="GC111" s="40"/>
      <c r="GD111" s="32"/>
      <c r="GE111" s="32"/>
      <c r="GF111" s="32"/>
      <c r="GG111" s="8"/>
      <c r="GH111" s="40"/>
      <c r="GI111" s="40"/>
      <c r="GJ111" s="40"/>
      <c r="GK111" s="40"/>
      <c r="GL111" s="32"/>
      <c r="GM111" s="32"/>
      <c r="GN111" s="32"/>
      <c r="GO111" s="8"/>
      <c r="GP111" s="40"/>
      <c r="GQ111" s="40"/>
      <c r="GR111" s="40"/>
      <c r="GS111" s="40"/>
      <c r="GT111" s="32"/>
      <c r="GU111" s="32"/>
      <c r="GV111" s="32"/>
      <c r="GW111" s="8"/>
      <c r="GX111" s="40"/>
      <c r="GY111" s="40"/>
      <c r="GZ111" s="40"/>
      <c r="HA111" s="40"/>
      <c r="HB111" s="32"/>
      <c r="HC111" s="32"/>
      <c r="HD111" s="32"/>
      <c r="HE111" s="8"/>
      <c r="HF111" s="40"/>
      <c r="HG111" s="40"/>
      <c r="HH111" s="40"/>
      <c r="HI111" s="40"/>
      <c r="HJ111" s="32"/>
      <c r="HK111" s="32"/>
      <c r="HL111" s="32"/>
      <c r="HM111" s="8"/>
      <c r="HN111" s="40"/>
      <c r="HO111" s="40"/>
      <c r="HP111" s="40"/>
      <c r="HQ111" s="40"/>
      <c r="HR111" s="32"/>
      <c r="HS111" s="32"/>
      <c r="HT111" s="32"/>
      <c r="HU111" s="8"/>
      <c r="HV111" s="40"/>
      <c r="HW111" s="40"/>
      <c r="HX111" s="40"/>
      <c r="HY111" s="40"/>
      <c r="HZ111" s="32"/>
      <c r="IA111" s="32"/>
      <c r="IB111" s="32"/>
      <c r="IC111" s="8"/>
      <c r="ID111" s="40"/>
      <c r="IE111" s="40"/>
      <c r="IF111" s="40"/>
      <c r="IG111" s="40"/>
      <c r="IH111" s="32"/>
      <c r="II111" s="32"/>
      <c r="IJ111" s="32"/>
      <c r="IK111" s="8"/>
      <c r="IL111" s="40"/>
      <c r="IM111" s="40"/>
      <c r="IN111" s="40"/>
      <c r="IO111" s="40"/>
      <c r="IP111" s="32"/>
      <c r="IQ111" s="32"/>
      <c r="IR111" s="32"/>
    </row>
    <row r="112" spans="1:252" s="1" customFormat="1" ht="13.9" customHeight="1">
      <c r="A112" s="8" t="s">
        <v>827</v>
      </c>
      <c r="B112" s="8" t="s">
        <v>828</v>
      </c>
      <c r="C112" s="32"/>
      <c r="D112" s="3"/>
      <c r="E112" s="150">
        <f>ROUND(F112/0.54,0)</f>
        <v>4494</v>
      </c>
      <c r="F112" s="135">
        <v>2426.625</v>
      </c>
      <c r="G112" s="135">
        <f t="shared" si="11"/>
        <v>2426.625</v>
      </c>
      <c r="H112" s="163">
        <f t="shared" si="5"/>
        <v>356713.875</v>
      </c>
      <c r="I112" s="157">
        <f t="shared" si="8"/>
        <v>506534</v>
      </c>
      <c r="J112" s="254">
        <f t="shared" si="9"/>
        <v>0.29577506149636551</v>
      </c>
      <c r="K112" s="32"/>
      <c r="L112" s="32"/>
      <c r="M112" s="32"/>
      <c r="N112" s="8"/>
      <c r="O112" s="40"/>
      <c r="P112" s="40"/>
      <c r="Q112" s="40"/>
      <c r="R112" s="40"/>
      <c r="S112" s="32"/>
      <c r="T112" s="32"/>
      <c r="U112" s="8"/>
      <c r="V112" s="40"/>
      <c r="W112" s="40"/>
      <c r="X112" s="40"/>
      <c r="Y112" s="40"/>
      <c r="Z112" s="32"/>
      <c r="AA112" s="32"/>
      <c r="AB112" s="32"/>
      <c r="AC112" s="8"/>
      <c r="AD112" s="40"/>
      <c r="AE112" s="40"/>
      <c r="AF112" s="40"/>
      <c r="AG112" s="40"/>
      <c r="AH112" s="32"/>
      <c r="AI112" s="32"/>
      <c r="AJ112" s="32"/>
      <c r="AK112" s="8"/>
      <c r="AL112" s="40"/>
      <c r="AM112" s="40"/>
      <c r="AN112" s="40"/>
      <c r="AO112" s="40"/>
      <c r="AP112" s="32"/>
      <c r="AQ112" s="32"/>
      <c r="AR112" s="32"/>
      <c r="AS112" s="8"/>
      <c r="AT112" s="40"/>
      <c r="AU112" s="40"/>
      <c r="AV112" s="40"/>
      <c r="AW112" s="40"/>
      <c r="AX112" s="32"/>
      <c r="AY112" s="32"/>
      <c r="AZ112" s="32"/>
      <c r="BA112" s="8"/>
      <c r="BB112" s="40"/>
      <c r="BC112" s="40"/>
      <c r="BD112" s="40"/>
      <c r="BE112" s="40"/>
      <c r="BF112" s="32"/>
      <c r="BG112" s="32"/>
      <c r="BH112" s="32"/>
      <c r="BI112" s="8"/>
      <c r="BJ112" s="40"/>
      <c r="BK112" s="40"/>
      <c r="BL112" s="40"/>
      <c r="BM112" s="40"/>
      <c r="BN112" s="32"/>
      <c r="BO112" s="32"/>
      <c r="BP112" s="32"/>
      <c r="BQ112" s="8"/>
      <c r="BR112" s="40"/>
      <c r="BS112" s="40"/>
      <c r="BT112" s="40"/>
      <c r="BU112" s="40"/>
      <c r="BV112" s="32"/>
      <c r="BW112" s="32"/>
      <c r="BX112" s="32"/>
      <c r="BY112" s="8"/>
      <c r="BZ112" s="40"/>
      <c r="CA112" s="40"/>
      <c r="CB112" s="40"/>
      <c r="CC112" s="40"/>
      <c r="CD112" s="32"/>
      <c r="CE112" s="32"/>
      <c r="CF112" s="32"/>
      <c r="CG112" s="8"/>
      <c r="CH112" s="40"/>
      <c r="CI112" s="40"/>
      <c r="CJ112" s="40"/>
      <c r="CK112" s="40"/>
      <c r="CL112" s="32"/>
      <c r="CM112" s="32"/>
      <c r="CN112" s="32"/>
      <c r="CO112" s="8"/>
      <c r="CP112" s="40"/>
      <c r="CQ112" s="40"/>
      <c r="CR112" s="40"/>
      <c r="CS112" s="40"/>
      <c r="CT112" s="32"/>
      <c r="CU112" s="32"/>
      <c r="CV112" s="32"/>
      <c r="CW112" s="8"/>
      <c r="CX112" s="40"/>
      <c r="CY112" s="40"/>
      <c r="CZ112" s="40"/>
      <c r="DA112" s="40"/>
      <c r="DB112" s="32"/>
      <c r="DC112" s="32"/>
      <c r="DD112" s="32"/>
      <c r="DE112" s="8"/>
      <c r="DF112" s="40"/>
      <c r="DG112" s="40"/>
      <c r="DH112" s="40"/>
      <c r="DI112" s="40"/>
      <c r="DJ112" s="32"/>
      <c r="DK112" s="32"/>
      <c r="DL112" s="32"/>
      <c r="DM112" s="8"/>
      <c r="DN112" s="40"/>
      <c r="DO112" s="40"/>
      <c r="DP112" s="40"/>
      <c r="DQ112" s="40"/>
      <c r="DR112" s="32"/>
      <c r="DS112" s="32"/>
      <c r="DT112" s="32"/>
      <c r="DU112" s="8"/>
      <c r="DV112" s="40"/>
      <c r="DW112" s="40"/>
      <c r="DX112" s="40"/>
      <c r="DY112" s="40"/>
      <c r="DZ112" s="32"/>
      <c r="EA112" s="32"/>
      <c r="EB112" s="32"/>
      <c r="EC112" s="8"/>
      <c r="ED112" s="40"/>
      <c r="EE112" s="40"/>
      <c r="EF112" s="40"/>
      <c r="EG112" s="40"/>
      <c r="EH112" s="32"/>
      <c r="EI112" s="32"/>
      <c r="EJ112" s="32"/>
      <c r="EK112" s="8"/>
      <c r="EL112" s="40"/>
      <c r="EM112" s="40"/>
      <c r="EN112" s="40"/>
      <c r="EO112" s="40"/>
      <c r="EP112" s="32"/>
      <c r="EQ112" s="32"/>
      <c r="ER112" s="32"/>
      <c r="ES112" s="8"/>
      <c r="ET112" s="40"/>
      <c r="EU112" s="40"/>
      <c r="EV112" s="40"/>
      <c r="EW112" s="40"/>
      <c r="EX112" s="32"/>
      <c r="EY112" s="32"/>
      <c r="EZ112" s="32"/>
      <c r="FA112" s="8"/>
      <c r="FB112" s="40"/>
      <c r="FC112" s="40"/>
      <c r="FD112" s="40"/>
      <c r="FE112" s="40"/>
      <c r="FF112" s="32"/>
      <c r="FG112" s="32"/>
      <c r="FH112" s="32"/>
      <c r="FI112" s="8"/>
      <c r="FJ112" s="40"/>
      <c r="FK112" s="40"/>
      <c r="FL112" s="40"/>
      <c r="FM112" s="40"/>
      <c r="FN112" s="32"/>
      <c r="FO112" s="32"/>
      <c r="FP112" s="32"/>
      <c r="FQ112" s="8"/>
      <c r="FR112" s="40"/>
      <c r="FS112" s="40"/>
      <c r="FT112" s="40"/>
      <c r="FU112" s="40"/>
      <c r="FV112" s="32"/>
      <c r="FW112" s="32"/>
      <c r="FX112" s="32"/>
      <c r="FY112" s="8"/>
      <c r="FZ112" s="40"/>
      <c r="GA112" s="40"/>
      <c r="GB112" s="40"/>
      <c r="GC112" s="40"/>
      <c r="GD112" s="32"/>
      <c r="GE112" s="32"/>
      <c r="GF112" s="32"/>
      <c r="GG112" s="8"/>
      <c r="GH112" s="40"/>
      <c r="GI112" s="40"/>
      <c r="GJ112" s="40"/>
      <c r="GK112" s="40"/>
      <c r="GL112" s="32"/>
      <c r="GM112" s="32"/>
      <c r="GN112" s="32"/>
      <c r="GO112" s="8"/>
      <c r="GP112" s="40"/>
      <c r="GQ112" s="40"/>
      <c r="GR112" s="40"/>
      <c r="GS112" s="40"/>
      <c r="GT112" s="32"/>
      <c r="GU112" s="32"/>
      <c r="GV112" s="32"/>
      <c r="GW112" s="8"/>
      <c r="GX112" s="40"/>
      <c r="GY112" s="40"/>
      <c r="GZ112" s="40"/>
      <c r="HA112" s="40"/>
      <c r="HB112" s="32"/>
      <c r="HC112" s="32"/>
      <c r="HD112" s="32"/>
      <c r="HE112" s="8"/>
      <c r="HF112" s="40"/>
      <c r="HG112" s="40"/>
      <c r="HH112" s="40"/>
      <c r="HI112" s="40"/>
      <c r="HJ112" s="32"/>
      <c r="HK112" s="32"/>
      <c r="HL112" s="32"/>
      <c r="HM112" s="8"/>
      <c r="HN112" s="40"/>
      <c r="HO112" s="40"/>
      <c r="HP112" s="40"/>
      <c r="HQ112" s="40"/>
      <c r="HR112" s="32"/>
      <c r="HS112" s="32"/>
      <c r="HT112" s="32"/>
      <c r="HU112" s="8"/>
      <c r="HV112" s="40"/>
      <c r="HW112" s="40"/>
      <c r="HX112" s="40"/>
      <c r="HY112" s="40"/>
      <c r="HZ112" s="32"/>
      <c r="IA112" s="32"/>
      <c r="IB112" s="32"/>
      <c r="IC112" s="8"/>
      <c r="ID112" s="40"/>
      <c r="IE112" s="40"/>
      <c r="IF112" s="40"/>
      <c r="IG112" s="40"/>
      <c r="IH112" s="32"/>
      <c r="II112" s="32"/>
      <c r="IJ112" s="32"/>
      <c r="IK112" s="8"/>
      <c r="IL112" s="40"/>
      <c r="IM112" s="40"/>
      <c r="IN112" s="40"/>
      <c r="IO112" s="40"/>
      <c r="IP112" s="32"/>
      <c r="IQ112" s="32"/>
      <c r="IR112" s="32"/>
    </row>
    <row r="113" spans="1:252" s="1" customFormat="1" ht="13.9" customHeight="1">
      <c r="A113" s="8"/>
      <c r="B113" s="40" t="s">
        <v>820</v>
      </c>
      <c r="C113" s="32"/>
      <c r="D113" s="3"/>
      <c r="E113" s="135"/>
      <c r="F113" s="135"/>
      <c r="G113" s="135" t="str">
        <f t="shared" si="11"/>
        <v/>
      </c>
      <c r="H113" s="163" t="str">
        <f t="shared" si="5"/>
        <v/>
      </c>
      <c r="I113" s="157" t="str">
        <f t="shared" si="8"/>
        <v/>
      </c>
      <c r="J113" s="254" t="str">
        <f t="shared" si="9"/>
        <v/>
      </c>
      <c r="K113" s="32"/>
      <c r="L113" s="32"/>
      <c r="M113" s="32"/>
      <c r="N113" s="8"/>
      <c r="O113" s="40"/>
      <c r="P113" s="40"/>
      <c r="Q113" s="40"/>
      <c r="R113" s="40"/>
      <c r="S113" s="32"/>
      <c r="T113" s="32"/>
      <c r="U113" s="8"/>
      <c r="V113" s="40"/>
      <c r="W113" s="40"/>
      <c r="X113" s="40"/>
      <c r="Y113" s="40"/>
      <c r="Z113" s="32"/>
      <c r="AA113" s="32"/>
      <c r="AB113" s="32"/>
      <c r="AC113" s="8"/>
      <c r="AD113" s="40"/>
      <c r="AE113" s="40"/>
      <c r="AF113" s="40"/>
      <c r="AG113" s="40"/>
      <c r="AH113" s="32"/>
      <c r="AI113" s="32"/>
      <c r="AJ113" s="32"/>
      <c r="AK113" s="8"/>
      <c r="AL113" s="40"/>
      <c r="AM113" s="40"/>
      <c r="AN113" s="40"/>
      <c r="AO113" s="40"/>
      <c r="AP113" s="32"/>
      <c r="AQ113" s="32"/>
      <c r="AR113" s="32"/>
      <c r="AS113" s="8"/>
      <c r="AT113" s="40"/>
      <c r="AU113" s="40"/>
      <c r="AV113" s="40"/>
      <c r="AW113" s="40"/>
      <c r="AX113" s="32"/>
      <c r="AY113" s="32"/>
      <c r="AZ113" s="32"/>
      <c r="BA113" s="8"/>
      <c r="BB113" s="40"/>
      <c r="BC113" s="40"/>
      <c r="BD113" s="40"/>
      <c r="BE113" s="40"/>
      <c r="BF113" s="32"/>
      <c r="BG113" s="32"/>
      <c r="BH113" s="32"/>
      <c r="BI113" s="8"/>
      <c r="BJ113" s="40"/>
      <c r="BK113" s="40"/>
      <c r="BL113" s="40"/>
      <c r="BM113" s="40"/>
      <c r="BN113" s="32"/>
      <c r="BO113" s="32"/>
      <c r="BP113" s="32"/>
      <c r="BQ113" s="8"/>
      <c r="BR113" s="40"/>
      <c r="BS113" s="40"/>
      <c r="BT113" s="40"/>
      <c r="BU113" s="40"/>
      <c r="BV113" s="32"/>
      <c r="BW113" s="32"/>
      <c r="BX113" s="32"/>
      <c r="BY113" s="8"/>
      <c r="BZ113" s="40"/>
      <c r="CA113" s="40"/>
      <c r="CB113" s="40"/>
      <c r="CC113" s="40"/>
      <c r="CD113" s="32"/>
      <c r="CE113" s="32"/>
      <c r="CF113" s="32"/>
      <c r="CG113" s="8"/>
      <c r="CH113" s="40"/>
      <c r="CI113" s="40"/>
      <c r="CJ113" s="40"/>
      <c r="CK113" s="40"/>
      <c r="CL113" s="32"/>
      <c r="CM113" s="32"/>
      <c r="CN113" s="32"/>
      <c r="CO113" s="8"/>
      <c r="CP113" s="40"/>
      <c r="CQ113" s="40"/>
      <c r="CR113" s="40"/>
      <c r="CS113" s="40"/>
      <c r="CT113" s="32"/>
      <c r="CU113" s="32"/>
      <c r="CV113" s="32"/>
      <c r="CW113" s="8"/>
      <c r="CX113" s="40"/>
      <c r="CY113" s="40"/>
      <c r="CZ113" s="40"/>
      <c r="DA113" s="40"/>
      <c r="DB113" s="32"/>
      <c r="DC113" s="32"/>
      <c r="DD113" s="32"/>
      <c r="DE113" s="8"/>
      <c r="DF113" s="40"/>
      <c r="DG113" s="40"/>
      <c r="DH113" s="40"/>
      <c r="DI113" s="40"/>
      <c r="DJ113" s="32"/>
      <c r="DK113" s="32"/>
      <c r="DL113" s="32"/>
      <c r="DM113" s="8"/>
      <c r="DN113" s="40"/>
      <c r="DO113" s="40"/>
      <c r="DP113" s="40"/>
      <c r="DQ113" s="40"/>
      <c r="DR113" s="32"/>
      <c r="DS113" s="32"/>
      <c r="DT113" s="32"/>
      <c r="DU113" s="8"/>
      <c r="DV113" s="40"/>
      <c r="DW113" s="40"/>
      <c r="DX113" s="40"/>
      <c r="DY113" s="40"/>
      <c r="DZ113" s="32"/>
      <c r="EA113" s="32"/>
      <c r="EB113" s="32"/>
      <c r="EC113" s="8"/>
      <c r="ED113" s="40"/>
      <c r="EE113" s="40"/>
      <c r="EF113" s="40"/>
      <c r="EG113" s="40"/>
      <c r="EH113" s="32"/>
      <c r="EI113" s="32"/>
      <c r="EJ113" s="32"/>
      <c r="EK113" s="8"/>
      <c r="EL113" s="40"/>
      <c r="EM113" s="40"/>
      <c r="EN113" s="40"/>
      <c r="EO113" s="40"/>
      <c r="EP113" s="32"/>
      <c r="EQ113" s="32"/>
      <c r="ER113" s="32"/>
      <c r="ES113" s="8"/>
      <c r="ET113" s="40"/>
      <c r="EU113" s="40"/>
      <c r="EV113" s="40"/>
      <c r="EW113" s="40"/>
      <c r="EX113" s="32"/>
      <c r="EY113" s="32"/>
      <c r="EZ113" s="32"/>
      <c r="FA113" s="8"/>
      <c r="FB113" s="40"/>
      <c r="FC113" s="40"/>
      <c r="FD113" s="40"/>
      <c r="FE113" s="40"/>
      <c r="FF113" s="32"/>
      <c r="FG113" s="32"/>
      <c r="FH113" s="32"/>
      <c r="FI113" s="8"/>
      <c r="FJ113" s="40"/>
      <c r="FK113" s="40"/>
      <c r="FL113" s="40"/>
      <c r="FM113" s="40"/>
      <c r="FN113" s="32"/>
      <c r="FO113" s="32"/>
      <c r="FP113" s="32"/>
      <c r="FQ113" s="8"/>
      <c r="FR113" s="40"/>
      <c r="FS113" s="40"/>
      <c r="FT113" s="40"/>
      <c r="FU113" s="40"/>
      <c r="FV113" s="32"/>
      <c r="FW113" s="32"/>
      <c r="FX113" s="32"/>
      <c r="FY113" s="8"/>
      <c r="FZ113" s="40"/>
      <c r="GA113" s="40"/>
      <c r="GB113" s="40"/>
      <c r="GC113" s="40"/>
      <c r="GD113" s="32"/>
      <c r="GE113" s="32"/>
      <c r="GF113" s="32"/>
      <c r="GG113" s="8"/>
      <c r="GH113" s="40"/>
      <c r="GI113" s="40"/>
      <c r="GJ113" s="40"/>
      <c r="GK113" s="40"/>
      <c r="GL113" s="32"/>
      <c r="GM113" s="32"/>
      <c r="GN113" s="32"/>
      <c r="GO113" s="8"/>
      <c r="GP113" s="40"/>
      <c r="GQ113" s="40"/>
      <c r="GR113" s="40"/>
      <c r="GS113" s="40"/>
      <c r="GT113" s="32"/>
      <c r="GU113" s="32"/>
      <c r="GV113" s="32"/>
      <c r="GW113" s="8"/>
      <c r="GX113" s="40"/>
      <c r="GY113" s="40"/>
      <c r="GZ113" s="40"/>
      <c r="HA113" s="40"/>
      <c r="HB113" s="32"/>
      <c r="HC113" s="32"/>
      <c r="HD113" s="32"/>
      <c r="HE113" s="8"/>
      <c r="HF113" s="40"/>
      <c r="HG113" s="40"/>
      <c r="HH113" s="40"/>
      <c r="HI113" s="40"/>
      <c r="HJ113" s="32"/>
      <c r="HK113" s="32"/>
      <c r="HL113" s="32"/>
      <c r="HM113" s="8"/>
      <c r="HN113" s="40"/>
      <c r="HO113" s="40"/>
      <c r="HP113" s="40"/>
      <c r="HQ113" s="40"/>
      <c r="HR113" s="32"/>
      <c r="HS113" s="32"/>
      <c r="HT113" s="32"/>
      <c r="HU113" s="8"/>
      <c r="HV113" s="40"/>
      <c r="HW113" s="40"/>
      <c r="HX113" s="40"/>
      <c r="HY113" s="40"/>
      <c r="HZ113" s="32"/>
      <c r="IA113" s="32"/>
      <c r="IB113" s="32"/>
      <c r="IC113" s="8"/>
      <c r="ID113" s="40"/>
      <c r="IE113" s="40"/>
      <c r="IF113" s="40"/>
      <c r="IG113" s="40"/>
      <c r="IH113" s="32"/>
      <c r="II113" s="32"/>
      <c r="IJ113" s="32"/>
      <c r="IK113" s="8"/>
      <c r="IL113" s="40"/>
      <c r="IM113" s="40"/>
      <c r="IN113" s="40"/>
      <c r="IO113" s="40"/>
      <c r="IP113" s="32"/>
      <c r="IQ113" s="32"/>
      <c r="IR113" s="32"/>
    </row>
    <row r="114" spans="1:252" s="1" customFormat="1" ht="13.9" customHeight="1">
      <c r="A114" s="8"/>
      <c r="B114" s="40"/>
      <c r="C114" s="32"/>
      <c r="D114" s="3"/>
      <c r="E114" s="135"/>
      <c r="F114" s="135"/>
      <c r="G114" s="135" t="str">
        <f t="shared" si="11"/>
        <v/>
      </c>
      <c r="H114" s="163" t="str">
        <f t="shared" si="5"/>
        <v/>
      </c>
      <c r="I114" s="157" t="str">
        <f t="shared" si="8"/>
        <v/>
      </c>
      <c r="J114" s="254" t="str">
        <f t="shared" si="9"/>
        <v/>
      </c>
      <c r="K114" s="32"/>
      <c r="L114" s="32"/>
      <c r="M114" s="32"/>
      <c r="N114" s="8"/>
      <c r="O114" s="40"/>
      <c r="P114" s="40"/>
      <c r="Q114" s="40"/>
      <c r="R114" s="40"/>
      <c r="S114" s="32"/>
      <c r="T114" s="32"/>
      <c r="U114" s="8"/>
      <c r="V114" s="40"/>
      <c r="W114" s="40"/>
      <c r="X114" s="40"/>
      <c r="Y114" s="40"/>
      <c r="Z114" s="32"/>
      <c r="AA114" s="32"/>
      <c r="AB114" s="32"/>
      <c r="AC114" s="8"/>
      <c r="AD114" s="40"/>
      <c r="AE114" s="40"/>
      <c r="AF114" s="40"/>
      <c r="AG114" s="40"/>
      <c r="AH114" s="32"/>
      <c r="AI114" s="32"/>
      <c r="AJ114" s="32"/>
      <c r="AK114" s="8"/>
      <c r="AL114" s="40"/>
      <c r="AM114" s="40"/>
      <c r="AN114" s="40"/>
      <c r="AO114" s="40"/>
      <c r="AP114" s="32"/>
      <c r="AQ114" s="32"/>
      <c r="AR114" s="32"/>
      <c r="AS114" s="8"/>
      <c r="AT114" s="40"/>
      <c r="AU114" s="40"/>
      <c r="AV114" s="40"/>
      <c r="AW114" s="40"/>
      <c r="AX114" s="32"/>
      <c r="AY114" s="32"/>
      <c r="AZ114" s="32"/>
      <c r="BA114" s="8"/>
      <c r="BB114" s="40"/>
      <c r="BC114" s="40"/>
      <c r="BD114" s="40"/>
      <c r="BE114" s="40"/>
      <c r="BF114" s="32"/>
      <c r="BG114" s="32"/>
      <c r="BH114" s="32"/>
      <c r="BI114" s="8"/>
      <c r="BJ114" s="40"/>
      <c r="BK114" s="40"/>
      <c r="BL114" s="40"/>
      <c r="BM114" s="40"/>
      <c r="BN114" s="32"/>
      <c r="BO114" s="32"/>
      <c r="BP114" s="32"/>
      <c r="BQ114" s="8"/>
      <c r="BR114" s="40"/>
      <c r="BS114" s="40"/>
      <c r="BT114" s="40"/>
      <c r="BU114" s="40"/>
      <c r="BV114" s="32"/>
      <c r="BW114" s="32"/>
      <c r="BX114" s="32"/>
      <c r="BY114" s="8"/>
      <c r="BZ114" s="40"/>
      <c r="CA114" s="40"/>
      <c r="CB114" s="40"/>
      <c r="CC114" s="40"/>
      <c r="CD114" s="32"/>
      <c r="CE114" s="32"/>
      <c r="CF114" s="32"/>
      <c r="CG114" s="8"/>
      <c r="CH114" s="40"/>
      <c r="CI114" s="40"/>
      <c r="CJ114" s="40"/>
      <c r="CK114" s="40"/>
      <c r="CL114" s="32"/>
      <c r="CM114" s="32"/>
      <c r="CN114" s="32"/>
      <c r="CO114" s="8"/>
      <c r="CP114" s="40"/>
      <c r="CQ114" s="40"/>
      <c r="CR114" s="40"/>
      <c r="CS114" s="40"/>
      <c r="CT114" s="32"/>
      <c r="CU114" s="32"/>
      <c r="CV114" s="32"/>
      <c r="CW114" s="8"/>
      <c r="CX114" s="40"/>
      <c r="CY114" s="40"/>
      <c r="CZ114" s="40"/>
      <c r="DA114" s="40"/>
      <c r="DB114" s="32"/>
      <c r="DC114" s="32"/>
      <c r="DD114" s="32"/>
      <c r="DE114" s="8"/>
      <c r="DF114" s="40"/>
      <c r="DG114" s="40"/>
      <c r="DH114" s="40"/>
      <c r="DI114" s="40"/>
      <c r="DJ114" s="32"/>
      <c r="DK114" s="32"/>
      <c r="DL114" s="32"/>
      <c r="DM114" s="8"/>
      <c r="DN114" s="40"/>
      <c r="DO114" s="40"/>
      <c r="DP114" s="40"/>
      <c r="DQ114" s="40"/>
      <c r="DR114" s="32"/>
      <c r="DS114" s="32"/>
      <c r="DT114" s="32"/>
      <c r="DU114" s="8"/>
      <c r="DV114" s="40"/>
      <c r="DW114" s="40"/>
      <c r="DX114" s="40"/>
      <c r="DY114" s="40"/>
      <c r="DZ114" s="32"/>
      <c r="EA114" s="32"/>
      <c r="EB114" s="32"/>
      <c r="EC114" s="8"/>
      <c r="ED114" s="40"/>
      <c r="EE114" s="40"/>
      <c r="EF114" s="40"/>
      <c r="EG114" s="40"/>
      <c r="EH114" s="32"/>
      <c r="EI114" s="32"/>
      <c r="EJ114" s="32"/>
      <c r="EK114" s="8"/>
      <c r="EL114" s="40"/>
      <c r="EM114" s="40"/>
      <c r="EN114" s="40"/>
      <c r="EO114" s="40"/>
      <c r="EP114" s="32"/>
      <c r="EQ114" s="32"/>
      <c r="ER114" s="32"/>
      <c r="ES114" s="8"/>
      <c r="ET114" s="40"/>
      <c r="EU114" s="40"/>
      <c r="EV114" s="40"/>
      <c r="EW114" s="40"/>
      <c r="EX114" s="32"/>
      <c r="EY114" s="32"/>
      <c r="EZ114" s="32"/>
      <c r="FA114" s="8"/>
      <c r="FB114" s="40"/>
      <c r="FC114" s="40"/>
      <c r="FD114" s="40"/>
      <c r="FE114" s="40"/>
      <c r="FF114" s="32"/>
      <c r="FG114" s="32"/>
      <c r="FH114" s="32"/>
      <c r="FI114" s="8"/>
      <c r="FJ114" s="40"/>
      <c r="FK114" s="40"/>
      <c r="FL114" s="40"/>
      <c r="FM114" s="40"/>
      <c r="FN114" s="32"/>
      <c r="FO114" s="32"/>
      <c r="FP114" s="32"/>
      <c r="FQ114" s="8"/>
      <c r="FR114" s="40"/>
      <c r="FS114" s="40"/>
      <c r="FT114" s="40"/>
      <c r="FU114" s="40"/>
      <c r="FV114" s="32"/>
      <c r="FW114" s="32"/>
      <c r="FX114" s="32"/>
      <c r="FY114" s="8"/>
      <c r="FZ114" s="40"/>
      <c r="GA114" s="40"/>
      <c r="GB114" s="40"/>
      <c r="GC114" s="40"/>
      <c r="GD114" s="32"/>
      <c r="GE114" s="32"/>
      <c r="GF114" s="32"/>
      <c r="GG114" s="8"/>
      <c r="GH114" s="40"/>
      <c r="GI114" s="40"/>
      <c r="GJ114" s="40"/>
      <c r="GK114" s="40"/>
      <c r="GL114" s="32"/>
      <c r="GM114" s="32"/>
      <c r="GN114" s="32"/>
      <c r="GO114" s="8"/>
      <c r="GP114" s="40"/>
      <c r="GQ114" s="40"/>
      <c r="GR114" s="40"/>
      <c r="GS114" s="40"/>
      <c r="GT114" s="32"/>
      <c r="GU114" s="32"/>
      <c r="GV114" s="32"/>
      <c r="GW114" s="8"/>
      <c r="GX114" s="40"/>
      <c r="GY114" s="40"/>
      <c r="GZ114" s="40"/>
      <c r="HA114" s="40"/>
      <c r="HB114" s="32"/>
      <c r="HC114" s="32"/>
      <c r="HD114" s="32"/>
      <c r="HE114" s="8"/>
      <c r="HF114" s="40"/>
      <c r="HG114" s="40"/>
      <c r="HH114" s="40"/>
      <c r="HI114" s="40"/>
      <c r="HJ114" s="32"/>
      <c r="HK114" s="32"/>
      <c r="HL114" s="32"/>
      <c r="HM114" s="8"/>
      <c r="HN114" s="40"/>
      <c r="HO114" s="40"/>
      <c r="HP114" s="40"/>
      <c r="HQ114" s="40"/>
      <c r="HR114" s="32"/>
      <c r="HS114" s="32"/>
      <c r="HT114" s="32"/>
      <c r="HU114" s="8"/>
      <c r="HV114" s="40"/>
      <c r="HW114" s="40"/>
      <c r="HX114" s="40"/>
      <c r="HY114" s="40"/>
      <c r="HZ114" s="32"/>
      <c r="IA114" s="32"/>
      <c r="IB114" s="32"/>
      <c r="IC114" s="8"/>
      <c r="ID114" s="40"/>
      <c r="IE114" s="40"/>
      <c r="IF114" s="40"/>
      <c r="IG114" s="40"/>
      <c r="IH114" s="32"/>
      <c r="II114" s="32"/>
      <c r="IJ114" s="32"/>
      <c r="IK114" s="8"/>
      <c r="IL114" s="40"/>
      <c r="IM114" s="40"/>
      <c r="IN114" s="40"/>
      <c r="IO114" s="40"/>
      <c r="IP114" s="32"/>
      <c r="IQ114" s="32"/>
      <c r="IR114" s="32"/>
    </row>
    <row r="115" spans="1:252" s="1" customFormat="1" ht="13.9" customHeight="1">
      <c r="A115" s="8" t="s">
        <v>829</v>
      </c>
      <c r="B115" s="8" t="s">
        <v>830</v>
      </c>
      <c r="C115" s="32"/>
      <c r="D115" s="3"/>
      <c r="E115" s="150">
        <f>ROUND(F115/0.54,0)</f>
        <v>2756</v>
      </c>
      <c r="F115" s="135">
        <v>1488.375</v>
      </c>
      <c r="G115" s="135">
        <f t="shared" si="11"/>
        <v>1488.375</v>
      </c>
      <c r="H115" s="163">
        <f t="shared" si="5"/>
        <v>218791.125</v>
      </c>
      <c r="I115" s="157">
        <f t="shared" si="8"/>
        <v>310683</v>
      </c>
      <c r="J115" s="254">
        <f t="shared" si="9"/>
        <v>0.29577374687382318</v>
      </c>
      <c r="K115" s="32"/>
      <c r="L115" s="32"/>
      <c r="M115" s="32"/>
      <c r="N115" s="8"/>
      <c r="O115" s="40"/>
      <c r="P115" s="40"/>
      <c r="Q115" s="40"/>
      <c r="R115" s="40"/>
      <c r="S115" s="32"/>
      <c r="T115" s="32"/>
      <c r="U115" s="8"/>
      <c r="V115" s="40"/>
      <c r="W115" s="40"/>
      <c r="X115" s="40"/>
      <c r="Y115" s="40"/>
      <c r="Z115" s="32"/>
      <c r="AA115" s="32"/>
      <c r="AB115" s="32"/>
      <c r="AC115" s="8"/>
      <c r="AD115" s="40"/>
      <c r="AE115" s="40"/>
      <c r="AF115" s="40"/>
      <c r="AG115" s="40"/>
      <c r="AH115" s="32"/>
      <c r="AI115" s="32"/>
      <c r="AJ115" s="32"/>
      <c r="AK115" s="8"/>
      <c r="AL115" s="40"/>
      <c r="AM115" s="40"/>
      <c r="AN115" s="40"/>
      <c r="AO115" s="40"/>
      <c r="AP115" s="32"/>
      <c r="AQ115" s="32"/>
      <c r="AR115" s="32"/>
      <c r="AS115" s="8"/>
      <c r="AT115" s="40"/>
      <c r="AU115" s="40"/>
      <c r="AV115" s="40"/>
      <c r="AW115" s="40"/>
      <c r="AX115" s="32"/>
      <c r="AY115" s="32"/>
      <c r="AZ115" s="32"/>
      <c r="BA115" s="8"/>
      <c r="BB115" s="40"/>
      <c r="BC115" s="40"/>
      <c r="BD115" s="40"/>
      <c r="BE115" s="40"/>
      <c r="BF115" s="32"/>
      <c r="BG115" s="32"/>
      <c r="BH115" s="32"/>
      <c r="BI115" s="8"/>
      <c r="BJ115" s="40"/>
      <c r="BK115" s="40"/>
      <c r="BL115" s="40"/>
      <c r="BM115" s="40"/>
      <c r="BN115" s="32"/>
      <c r="BO115" s="32"/>
      <c r="BP115" s="32"/>
      <c r="BQ115" s="8"/>
      <c r="BR115" s="40"/>
      <c r="BS115" s="40"/>
      <c r="BT115" s="40"/>
      <c r="BU115" s="40"/>
      <c r="BV115" s="32"/>
      <c r="BW115" s="32"/>
      <c r="BX115" s="32"/>
      <c r="BY115" s="8"/>
      <c r="BZ115" s="40"/>
      <c r="CA115" s="40"/>
      <c r="CB115" s="40"/>
      <c r="CC115" s="40"/>
      <c r="CD115" s="32"/>
      <c r="CE115" s="32"/>
      <c r="CF115" s="32"/>
      <c r="CG115" s="8"/>
      <c r="CH115" s="40"/>
      <c r="CI115" s="40"/>
      <c r="CJ115" s="40"/>
      <c r="CK115" s="40"/>
      <c r="CL115" s="32"/>
      <c r="CM115" s="32"/>
      <c r="CN115" s="32"/>
      <c r="CO115" s="8"/>
      <c r="CP115" s="40"/>
      <c r="CQ115" s="40"/>
      <c r="CR115" s="40"/>
      <c r="CS115" s="40"/>
      <c r="CT115" s="32"/>
      <c r="CU115" s="32"/>
      <c r="CV115" s="32"/>
      <c r="CW115" s="8"/>
      <c r="CX115" s="40"/>
      <c r="CY115" s="40"/>
      <c r="CZ115" s="40"/>
      <c r="DA115" s="40"/>
      <c r="DB115" s="32"/>
      <c r="DC115" s="32"/>
      <c r="DD115" s="32"/>
      <c r="DE115" s="8"/>
      <c r="DF115" s="40"/>
      <c r="DG115" s="40"/>
      <c r="DH115" s="40"/>
      <c r="DI115" s="40"/>
      <c r="DJ115" s="32"/>
      <c r="DK115" s="32"/>
      <c r="DL115" s="32"/>
      <c r="DM115" s="8"/>
      <c r="DN115" s="40"/>
      <c r="DO115" s="40"/>
      <c r="DP115" s="40"/>
      <c r="DQ115" s="40"/>
      <c r="DR115" s="32"/>
      <c r="DS115" s="32"/>
      <c r="DT115" s="32"/>
      <c r="DU115" s="8"/>
      <c r="DV115" s="40"/>
      <c r="DW115" s="40"/>
      <c r="DX115" s="40"/>
      <c r="DY115" s="40"/>
      <c r="DZ115" s="32"/>
      <c r="EA115" s="32"/>
      <c r="EB115" s="32"/>
      <c r="EC115" s="8"/>
      <c r="ED115" s="40"/>
      <c r="EE115" s="40"/>
      <c r="EF115" s="40"/>
      <c r="EG115" s="40"/>
      <c r="EH115" s="32"/>
      <c r="EI115" s="32"/>
      <c r="EJ115" s="32"/>
      <c r="EK115" s="8"/>
      <c r="EL115" s="40"/>
      <c r="EM115" s="40"/>
      <c r="EN115" s="40"/>
      <c r="EO115" s="40"/>
      <c r="EP115" s="32"/>
      <c r="EQ115" s="32"/>
      <c r="ER115" s="32"/>
      <c r="ES115" s="8"/>
      <c r="ET115" s="40"/>
      <c r="EU115" s="40"/>
      <c r="EV115" s="40"/>
      <c r="EW115" s="40"/>
      <c r="EX115" s="32"/>
      <c r="EY115" s="32"/>
      <c r="EZ115" s="32"/>
      <c r="FA115" s="8"/>
      <c r="FB115" s="40"/>
      <c r="FC115" s="40"/>
      <c r="FD115" s="40"/>
      <c r="FE115" s="40"/>
      <c r="FF115" s="32"/>
      <c r="FG115" s="32"/>
      <c r="FH115" s="32"/>
      <c r="FI115" s="8"/>
      <c r="FJ115" s="40"/>
      <c r="FK115" s="40"/>
      <c r="FL115" s="40"/>
      <c r="FM115" s="40"/>
      <c r="FN115" s="32"/>
      <c r="FO115" s="32"/>
      <c r="FP115" s="32"/>
      <c r="FQ115" s="8"/>
      <c r="FR115" s="40"/>
      <c r="FS115" s="40"/>
      <c r="FT115" s="40"/>
      <c r="FU115" s="40"/>
      <c r="FV115" s="32"/>
      <c r="FW115" s="32"/>
      <c r="FX115" s="32"/>
      <c r="FY115" s="8"/>
      <c r="FZ115" s="40"/>
      <c r="GA115" s="40"/>
      <c r="GB115" s="40"/>
      <c r="GC115" s="40"/>
      <c r="GD115" s="32"/>
      <c r="GE115" s="32"/>
      <c r="GF115" s="32"/>
      <c r="GG115" s="8"/>
      <c r="GH115" s="40"/>
      <c r="GI115" s="40"/>
      <c r="GJ115" s="40"/>
      <c r="GK115" s="40"/>
      <c r="GL115" s="32"/>
      <c r="GM115" s="32"/>
      <c r="GN115" s="32"/>
      <c r="GO115" s="8"/>
      <c r="GP115" s="40"/>
      <c r="GQ115" s="40"/>
      <c r="GR115" s="40"/>
      <c r="GS115" s="40"/>
      <c r="GT115" s="32"/>
      <c r="GU115" s="32"/>
      <c r="GV115" s="32"/>
      <c r="GW115" s="8"/>
      <c r="GX115" s="40"/>
      <c r="GY115" s="40"/>
      <c r="GZ115" s="40"/>
      <c r="HA115" s="40"/>
      <c r="HB115" s="32"/>
      <c r="HC115" s="32"/>
      <c r="HD115" s="32"/>
      <c r="HE115" s="8"/>
      <c r="HF115" s="40"/>
      <c r="HG115" s="40"/>
      <c r="HH115" s="40"/>
      <c r="HI115" s="40"/>
      <c r="HJ115" s="32"/>
      <c r="HK115" s="32"/>
      <c r="HL115" s="32"/>
      <c r="HM115" s="8"/>
      <c r="HN115" s="40"/>
      <c r="HO115" s="40"/>
      <c r="HP115" s="40"/>
      <c r="HQ115" s="40"/>
      <c r="HR115" s="32"/>
      <c r="HS115" s="32"/>
      <c r="HT115" s="32"/>
      <c r="HU115" s="8"/>
      <c r="HV115" s="40"/>
      <c r="HW115" s="40"/>
      <c r="HX115" s="40"/>
      <c r="HY115" s="40"/>
      <c r="HZ115" s="32"/>
      <c r="IA115" s="32"/>
      <c r="IB115" s="32"/>
      <c r="IC115" s="8"/>
      <c r="ID115" s="40"/>
      <c r="IE115" s="40"/>
      <c r="IF115" s="40"/>
      <c r="IG115" s="40"/>
      <c r="IH115" s="32"/>
      <c r="II115" s="32"/>
      <c r="IJ115" s="32"/>
      <c r="IK115" s="8"/>
      <c r="IL115" s="40"/>
      <c r="IM115" s="40"/>
      <c r="IN115" s="40"/>
      <c r="IO115" s="40"/>
      <c r="IP115" s="32"/>
      <c r="IQ115" s="32"/>
      <c r="IR115" s="32"/>
    </row>
    <row r="116" spans="1:252" s="1" customFormat="1" ht="13.9" customHeight="1">
      <c r="A116" s="8"/>
      <c r="B116" s="40" t="s">
        <v>823</v>
      </c>
      <c r="C116" s="32"/>
      <c r="D116" s="3"/>
      <c r="E116" s="135"/>
      <c r="F116" s="135"/>
      <c r="G116" s="135" t="str">
        <f t="shared" si="11"/>
        <v/>
      </c>
      <c r="H116" s="163" t="str">
        <f t="shared" si="5"/>
        <v/>
      </c>
      <c r="I116" s="157" t="str">
        <f t="shared" si="8"/>
        <v/>
      </c>
      <c r="J116" s="254" t="str">
        <f t="shared" si="9"/>
        <v/>
      </c>
      <c r="K116" s="32"/>
      <c r="L116" s="32"/>
      <c r="M116" s="32"/>
      <c r="N116" s="8"/>
      <c r="O116" s="40"/>
      <c r="P116" s="40"/>
      <c r="Q116" s="40"/>
      <c r="R116" s="40"/>
      <c r="S116" s="32"/>
      <c r="T116" s="32"/>
      <c r="U116" s="8"/>
      <c r="V116" s="40"/>
      <c r="W116" s="40"/>
      <c r="X116" s="40"/>
      <c r="Y116" s="40"/>
      <c r="Z116" s="32"/>
      <c r="AA116" s="32"/>
      <c r="AB116" s="32"/>
      <c r="AC116" s="8"/>
      <c r="AD116" s="40"/>
      <c r="AE116" s="40"/>
      <c r="AF116" s="40"/>
      <c r="AG116" s="40"/>
      <c r="AH116" s="32"/>
      <c r="AI116" s="32"/>
      <c r="AJ116" s="32"/>
      <c r="AK116" s="8"/>
      <c r="AL116" s="40"/>
      <c r="AM116" s="40"/>
      <c r="AN116" s="40"/>
      <c r="AO116" s="40"/>
      <c r="AP116" s="32"/>
      <c r="AQ116" s="32"/>
      <c r="AR116" s="32"/>
      <c r="AS116" s="8"/>
      <c r="AT116" s="40"/>
      <c r="AU116" s="40"/>
      <c r="AV116" s="40"/>
      <c r="AW116" s="40"/>
      <c r="AX116" s="32"/>
      <c r="AY116" s="32"/>
      <c r="AZ116" s="32"/>
      <c r="BA116" s="8"/>
      <c r="BB116" s="40"/>
      <c r="BC116" s="40"/>
      <c r="BD116" s="40"/>
      <c r="BE116" s="40"/>
      <c r="BF116" s="32"/>
      <c r="BG116" s="32"/>
      <c r="BH116" s="32"/>
      <c r="BI116" s="8"/>
      <c r="BJ116" s="40"/>
      <c r="BK116" s="40"/>
      <c r="BL116" s="40"/>
      <c r="BM116" s="40"/>
      <c r="BN116" s="32"/>
      <c r="BO116" s="32"/>
      <c r="BP116" s="32"/>
      <c r="BQ116" s="8"/>
      <c r="BR116" s="40"/>
      <c r="BS116" s="40"/>
      <c r="BT116" s="40"/>
      <c r="BU116" s="40"/>
      <c r="BV116" s="32"/>
      <c r="BW116" s="32"/>
      <c r="BX116" s="32"/>
      <c r="BY116" s="8"/>
      <c r="BZ116" s="40"/>
      <c r="CA116" s="40"/>
      <c r="CB116" s="40"/>
      <c r="CC116" s="40"/>
      <c r="CD116" s="32"/>
      <c r="CE116" s="32"/>
      <c r="CF116" s="32"/>
      <c r="CG116" s="8"/>
      <c r="CH116" s="40"/>
      <c r="CI116" s="40"/>
      <c r="CJ116" s="40"/>
      <c r="CK116" s="40"/>
      <c r="CL116" s="32"/>
      <c r="CM116" s="32"/>
      <c r="CN116" s="32"/>
      <c r="CO116" s="8"/>
      <c r="CP116" s="40"/>
      <c r="CQ116" s="40"/>
      <c r="CR116" s="40"/>
      <c r="CS116" s="40"/>
      <c r="CT116" s="32"/>
      <c r="CU116" s="32"/>
      <c r="CV116" s="32"/>
      <c r="CW116" s="8"/>
      <c r="CX116" s="40"/>
      <c r="CY116" s="40"/>
      <c r="CZ116" s="40"/>
      <c r="DA116" s="40"/>
      <c r="DB116" s="32"/>
      <c r="DC116" s="32"/>
      <c r="DD116" s="32"/>
      <c r="DE116" s="8"/>
      <c r="DF116" s="40"/>
      <c r="DG116" s="40"/>
      <c r="DH116" s="40"/>
      <c r="DI116" s="40"/>
      <c r="DJ116" s="32"/>
      <c r="DK116" s="32"/>
      <c r="DL116" s="32"/>
      <c r="DM116" s="8"/>
      <c r="DN116" s="40"/>
      <c r="DO116" s="40"/>
      <c r="DP116" s="40"/>
      <c r="DQ116" s="40"/>
      <c r="DR116" s="32"/>
      <c r="DS116" s="32"/>
      <c r="DT116" s="32"/>
      <c r="DU116" s="8"/>
      <c r="DV116" s="40"/>
      <c r="DW116" s="40"/>
      <c r="DX116" s="40"/>
      <c r="DY116" s="40"/>
      <c r="DZ116" s="32"/>
      <c r="EA116" s="32"/>
      <c r="EB116" s="32"/>
      <c r="EC116" s="8"/>
      <c r="ED116" s="40"/>
      <c r="EE116" s="40"/>
      <c r="EF116" s="40"/>
      <c r="EG116" s="40"/>
      <c r="EH116" s="32"/>
      <c r="EI116" s="32"/>
      <c r="EJ116" s="32"/>
      <c r="EK116" s="8"/>
      <c r="EL116" s="40"/>
      <c r="EM116" s="40"/>
      <c r="EN116" s="40"/>
      <c r="EO116" s="40"/>
      <c r="EP116" s="32"/>
      <c r="EQ116" s="32"/>
      <c r="ER116" s="32"/>
      <c r="ES116" s="8"/>
      <c r="ET116" s="40"/>
      <c r="EU116" s="40"/>
      <c r="EV116" s="40"/>
      <c r="EW116" s="40"/>
      <c r="EX116" s="32"/>
      <c r="EY116" s="32"/>
      <c r="EZ116" s="32"/>
      <c r="FA116" s="8"/>
      <c r="FB116" s="40"/>
      <c r="FC116" s="40"/>
      <c r="FD116" s="40"/>
      <c r="FE116" s="40"/>
      <c r="FF116" s="32"/>
      <c r="FG116" s="32"/>
      <c r="FH116" s="32"/>
      <c r="FI116" s="8"/>
      <c r="FJ116" s="40"/>
      <c r="FK116" s="40"/>
      <c r="FL116" s="40"/>
      <c r="FM116" s="40"/>
      <c r="FN116" s="32"/>
      <c r="FO116" s="32"/>
      <c r="FP116" s="32"/>
      <c r="FQ116" s="8"/>
      <c r="FR116" s="40"/>
      <c r="FS116" s="40"/>
      <c r="FT116" s="40"/>
      <c r="FU116" s="40"/>
      <c r="FV116" s="32"/>
      <c r="FW116" s="32"/>
      <c r="FX116" s="32"/>
      <c r="FY116" s="8"/>
      <c r="FZ116" s="40"/>
      <c r="GA116" s="40"/>
      <c r="GB116" s="40"/>
      <c r="GC116" s="40"/>
      <c r="GD116" s="32"/>
      <c r="GE116" s="32"/>
      <c r="GF116" s="32"/>
      <c r="GG116" s="8"/>
      <c r="GH116" s="40"/>
      <c r="GI116" s="40"/>
      <c r="GJ116" s="40"/>
      <c r="GK116" s="40"/>
      <c r="GL116" s="32"/>
      <c r="GM116" s="32"/>
      <c r="GN116" s="32"/>
      <c r="GO116" s="8"/>
      <c r="GP116" s="40"/>
      <c r="GQ116" s="40"/>
      <c r="GR116" s="40"/>
      <c r="GS116" s="40"/>
      <c r="GT116" s="32"/>
      <c r="GU116" s="32"/>
      <c r="GV116" s="32"/>
      <c r="GW116" s="8"/>
      <c r="GX116" s="40"/>
      <c r="GY116" s="40"/>
      <c r="GZ116" s="40"/>
      <c r="HA116" s="40"/>
      <c r="HB116" s="32"/>
      <c r="HC116" s="32"/>
      <c r="HD116" s="32"/>
      <c r="HE116" s="8"/>
      <c r="HF116" s="40"/>
      <c r="HG116" s="40"/>
      <c r="HH116" s="40"/>
      <c r="HI116" s="40"/>
      <c r="HJ116" s="32"/>
      <c r="HK116" s="32"/>
      <c r="HL116" s="32"/>
      <c r="HM116" s="8"/>
      <c r="HN116" s="40"/>
      <c r="HO116" s="40"/>
      <c r="HP116" s="40"/>
      <c r="HQ116" s="40"/>
      <c r="HR116" s="32"/>
      <c r="HS116" s="32"/>
      <c r="HT116" s="32"/>
      <c r="HU116" s="8"/>
      <c r="HV116" s="40"/>
      <c r="HW116" s="40"/>
      <c r="HX116" s="40"/>
      <c r="HY116" s="40"/>
      <c r="HZ116" s="32"/>
      <c r="IA116" s="32"/>
      <c r="IB116" s="32"/>
      <c r="IC116" s="8"/>
      <c r="ID116" s="40"/>
      <c r="IE116" s="40"/>
      <c r="IF116" s="40"/>
      <c r="IG116" s="40"/>
      <c r="IH116" s="32"/>
      <c r="II116" s="32"/>
      <c r="IJ116" s="32"/>
      <c r="IK116" s="8"/>
      <c r="IL116" s="40"/>
      <c r="IM116" s="40"/>
      <c r="IN116" s="40"/>
      <c r="IO116" s="40"/>
      <c r="IP116" s="32"/>
      <c r="IQ116" s="32"/>
      <c r="IR116" s="32"/>
    </row>
    <row r="117" spans="1:252" s="1" customFormat="1" ht="13.9" customHeight="1">
      <c r="A117" s="8"/>
      <c r="B117" s="40"/>
      <c r="C117" s="32"/>
      <c r="D117" s="3"/>
      <c r="E117" s="135"/>
      <c r="F117" s="135"/>
      <c r="G117" s="135" t="str">
        <f t="shared" si="11"/>
        <v/>
      </c>
      <c r="H117" s="163" t="str">
        <f t="shared" ref="H117:H138" si="12">IFERROR(G117*$H$17,"")</f>
        <v/>
      </c>
      <c r="I117" s="157" t="str">
        <f t="shared" si="8"/>
        <v/>
      </c>
      <c r="J117" s="254" t="str">
        <f t="shared" si="9"/>
        <v/>
      </c>
      <c r="K117" s="32"/>
      <c r="L117" s="32"/>
      <c r="M117" s="32"/>
      <c r="N117" s="8"/>
      <c r="O117" s="40"/>
      <c r="P117" s="40"/>
      <c r="Q117" s="40"/>
      <c r="R117" s="40"/>
      <c r="S117" s="32"/>
      <c r="T117" s="32"/>
      <c r="U117" s="8"/>
      <c r="V117" s="40"/>
      <c r="W117" s="40"/>
      <c r="X117" s="40"/>
      <c r="Y117" s="40"/>
      <c r="Z117" s="32"/>
      <c r="AA117" s="32"/>
      <c r="AB117" s="32"/>
      <c r="AC117" s="8"/>
      <c r="AD117" s="40"/>
      <c r="AE117" s="40"/>
      <c r="AF117" s="40"/>
      <c r="AG117" s="40"/>
      <c r="AH117" s="32"/>
      <c r="AI117" s="32"/>
      <c r="AJ117" s="32"/>
      <c r="AK117" s="8"/>
      <c r="AL117" s="40"/>
      <c r="AM117" s="40"/>
      <c r="AN117" s="40"/>
      <c r="AO117" s="40"/>
      <c r="AP117" s="32"/>
      <c r="AQ117" s="32"/>
      <c r="AR117" s="32"/>
      <c r="AS117" s="8"/>
      <c r="AT117" s="40"/>
      <c r="AU117" s="40"/>
      <c r="AV117" s="40"/>
      <c r="AW117" s="40"/>
      <c r="AX117" s="32"/>
      <c r="AY117" s="32"/>
      <c r="AZ117" s="32"/>
      <c r="BA117" s="8"/>
      <c r="BB117" s="40"/>
      <c r="BC117" s="40"/>
      <c r="BD117" s="40"/>
      <c r="BE117" s="40"/>
      <c r="BF117" s="32"/>
      <c r="BG117" s="32"/>
      <c r="BH117" s="32"/>
      <c r="BI117" s="8"/>
      <c r="BJ117" s="40"/>
      <c r="BK117" s="40"/>
      <c r="BL117" s="40"/>
      <c r="BM117" s="40"/>
      <c r="BN117" s="32"/>
      <c r="BO117" s="32"/>
      <c r="BP117" s="32"/>
      <c r="BQ117" s="8"/>
      <c r="BR117" s="40"/>
      <c r="BS117" s="40"/>
      <c r="BT117" s="40"/>
      <c r="BU117" s="40"/>
      <c r="BV117" s="32"/>
      <c r="BW117" s="32"/>
      <c r="BX117" s="32"/>
      <c r="BY117" s="8"/>
      <c r="BZ117" s="40"/>
      <c r="CA117" s="40"/>
      <c r="CB117" s="40"/>
      <c r="CC117" s="40"/>
      <c r="CD117" s="32"/>
      <c r="CE117" s="32"/>
      <c r="CF117" s="32"/>
      <c r="CG117" s="8"/>
      <c r="CH117" s="40"/>
      <c r="CI117" s="40"/>
      <c r="CJ117" s="40"/>
      <c r="CK117" s="40"/>
      <c r="CL117" s="32"/>
      <c r="CM117" s="32"/>
      <c r="CN117" s="32"/>
      <c r="CO117" s="8"/>
      <c r="CP117" s="40"/>
      <c r="CQ117" s="40"/>
      <c r="CR117" s="40"/>
      <c r="CS117" s="40"/>
      <c r="CT117" s="32"/>
      <c r="CU117" s="32"/>
      <c r="CV117" s="32"/>
      <c r="CW117" s="8"/>
      <c r="CX117" s="40"/>
      <c r="CY117" s="40"/>
      <c r="CZ117" s="40"/>
      <c r="DA117" s="40"/>
      <c r="DB117" s="32"/>
      <c r="DC117" s="32"/>
      <c r="DD117" s="32"/>
      <c r="DE117" s="8"/>
      <c r="DF117" s="40"/>
      <c r="DG117" s="40"/>
      <c r="DH117" s="40"/>
      <c r="DI117" s="40"/>
      <c r="DJ117" s="32"/>
      <c r="DK117" s="32"/>
      <c r="DL117" s="32"/>
      <c r="DM117" s="8"/>
      <c r="DN117" s="40"/>
      <c r="DO117" s="40"/>
      <c r="DP117" s="40"/>
      <c r="DQ117" s="40"/>
      <c r="DR117" s="32"/>
      <c r="DS117" s="32"/>
      <c r="DT117" s="32"/>
      <c r="DU117" s="8"/>
      <c r="DV117" s="40"/>
      <c r="DW117" s="40"/>
      <c r="DX117" s="40"/>
      <c r="DY117" s="40"/>
      <c r="DZ117" s="32"/>
      <c r="EA117" s="32"/>
      <c r="EB117" s="32"/>
      <c r="EC117" s="8"/>
      <c r="ED117" s="40"/>
      <c r="EE117" s="40"/>
      <c r="EF117" s="40"/>
      <c r="EG117" s="40"/>
      <c r="EH117" s="32"/>
      <c r="EI117" s="32"/>
      <c r="EJ117" s="32"/>
      <c r="EK117" s="8"/>
      <c r="EL117" s="40"/>
      <c r="EM117" s="40"/>
      <c r="EN117" s="40"/>
      <c r="EO117" s="40"/>
      <c r="EP117" s="32"/>
      <c r="EQ117" s="32"/>
      <c r="ER117" s="32"/>
      <c r="ES117" s="8"/>
      <c r="ET117" s="40"/>
      <c r="EU117" s="40"/>
      <c r="EV117" s="40"/>
      <c r="EW117" s="40"/>
      <c r="EX117" s="32"/>
      <c r="EY117" s="32"/>
      <c r="EZ117" s="32"/>
      <c r="FA117" s="8"/>
      <c r="FB117" s="40"/>
      <c r="FC117" s="40"/>
      <c r="FD117" s="40"/>
      <c r="FE117" s="40"/>
      <c r="FF117" s="32"/>
      <c r="FG117" s="32"/>
      <c r="FH117" s="32"/>
      <c r="FI117" s="8"/>
      <c r="FJ117" s="40"/>
      <c r="FK117" s="40"/>
      <c r="FL117" s="40"/>
      <c r="FM117" s="40"/>
      <c r="FN117" s="32"/>
      <c r="FO117" s="32"/>
      <c r="FP117" s="32"/>
      <c r="FQ117" s="8"/>
      <c r="FR117" s="40"/>
      <c r="FS117" s="40"/>
      <c r="FT117" s="40"/>
      <c r="FU117" s="40"/>
      <c r="FV117" s="32"/>
      <c r="FW117" s="32"/>
      <c r="FX117" s="32"/>
      <c r="FY117" s="8"/>
      <c r="FZ117" s="40"/>
      <c r="GA117" s="40"/>
      <c r="GB117" s="40"/>
      <c r="GC117" s="40"/>
      <c r="GD117" s="32"/>
      <c r="GE117" s="32"/>
      <c r="GF117" s="32"/>
      <c r="GG117" s="8"/>
      <c r="GH117" s="40"/>
      <c r="GI117" s="40"/>
      <c r="GJ117" s="40"/>
      <c r="GK117" s="40"/>
      <c r="GL117" s="32"/>
      <c r="GM117" s="32"/>
      <c r="GN117" s="32"/>
      <c r="GO117" s="8"/>
      <c r="GP117" s="40"/>
      <c r="GQ117" s="40"/>
      <c r="GR117" s="40"/>
      <c r="GS117" s="40"/>
      <c r="GT117" s="32"/>
      <c r="GU117" s="32"/>
      <c r="GV117" s="32"/>
      <c r="GW117" s="8"/>
      <c r="GX117" s="40"/>
      <c r="GY117" s="40"/>
      <c r="GZ117" s="40"/>
      <c r="HA117" s="40"/>
      <c r="HB117" s="32"/>
      <c r="HC117" s="32"/>
      <c r="HD117" s="32"/>
      <c r="HE117" s="8"/>
      <c r="HF117" s="40"/>
      <c r="HG117" s="40"/>
      <c r="HH117" s="40"/>
      <c r="HI117" s="40"/>
      <c r="HJ117" s="32"/>
      <c r="HK117" s="32"/>
      <c r="HL117" s="32"/>
      <c r="HM117" s="8"/>
      <c r="HN117" s="40"/>
      <c r="HO117" s="40"/>
      <c r="HP117" s="40"/>
      <c r="HQ117" s="40"/>
      <c r="HR117" s="32"/>
      <c r="HS117" s="32"/>
      <c r="HT117" s="32"/>
      <c r="HU117" s="8"/>
      <c r="HV117" s="40"/>
      <c r="HW117" s="40"/>
      <c r="HX117" s="40"/>
      <c r="HY117" s="40"/>
      <c r="HZ117" s="32"/>
      <c r="IA117" s="32"/>
      <c r="IB117" s="32"/>
      <c r="IC117" s="8"/>
      <c r="ID117" s="40"/>
      <c r="IE117" s="40"/>
      <c r="IF117" s="40"/>
      <c r="IG117" s="40"/>
      <c r="IH117" s="32"/>
      <c r="II117" s="32"/>
      <c r="IJ117" s="32"/>
      <c r="IK117" s="8"/>
      <c r="IL117" s="40"/>
      <c r="IM117" s="40"/>
      <c r="IN117" s="40"/>
      <c r="IO117" s="40"/>
      <c r="IP117" s="32"/>
      <c r="IQ117" s="32"/>
      <c r="IR117" s="32"/>
    </row>
    <row r="118" spans="1:252" s="1" customFormat="1" ht="13.9" customHeight="1">
      <c r="A118" s="8" t="s">
        <v>831</v>
      </c>
      <c r="B118" s="8" t="s">
        <v>832</v>
      </c>
      <c r="C118" s="32"/>
      <c r="D118" s="3"/>
      <c r="E118" s="150">
        <f>ROUND(F118/0.54,0)</f>
        <v>2531</v>
      </c>
      <c r="F118" s="135">
        <v>1366.875</v>
      </c>
      <c r="G118" s="135">
        <f t="shared" si="11"/>
        <v>1366.875</v>
      </c>
      <c r="H118" s="163">
        <f t="shared" si="12"/>
        <v>200930.625</v>
      </c>
      <c r="I118" s="157">
        <f t="shared" si="8"/>
        <v>285321</v>
      </c>
      <c r="J118" s="254">
        <f t="shared" si="9"/>
        <v>0.29577344464655597</v>
      </c>
      <c r="K118" s="32"/>
      <c r="L118" s="32"/>
      <c r="M118" s="32"/>
      <c r="N118" s="8"/>
      <c r="O118" s="40"/>
      <c r="P118" s="40"/>
      <c r="Q118" s="40"/>
      <c r="R118" s="40"/>
      <c r="S118" s="32"/>
      <c r="T118" s="32"/>
      <c r="U118" s="8"/>
      <c r="V118" s="40"/>
      <c r="W118" s="40"/>
      <c r="X118" s="40"/>
      <c r="Y118" s="40"/>
      <c r="Z118" s="32"/>
      <c r="AA118" s="32"/>
      <c r="AB118" s="32"/>
      <c r="AC118" s="8"/>
      <c r="AD118" s="40"/>
      <c r="AE118" s="40"/>
      <c r="AF118" s="40"/>
      <c r="AG118" s="40"/>
      <c r="AH118" s="32"/>
      <c r="AI118" s="32"/>
      <c r="AJ118" s="32"/>
      <c r="AK118" s="8"/>
      <c r="AL118" s="40"/>
      <c r="AM118" s="40"/>
      <c r="AN118" s="40"/>
      <c r="AO118" s="40"/>
      <c r="AP118" s="32"/>
      <c r="AQ118" s="32"/>
      <c r="AR118" s="32"/>
      <c r="AS118" s="8"/>
      <c r="AT118" s="40"/>
      <c r="AU118" s="40"/>
      <c r="AV118" s="40"/>
      <c r="AW118" s="40"/>
      <c r="AX118" s="32"/>
      <c r="AY118" s="32"/>
      <c r="AZ118" s="32"/>
      <c r="BA118" s="8"/>
      <c r="BB118" s="40"/>
      <c r="BC118" s="40"/>
      <c r="BD118" s="40"/>
      <c r="BE118" s="40"/>
      <c r="BF118" s="32"/>
      <c r="BG118" s="32"/>
      <c r="BH118" s="32"/>
      <c r="BI118" s="8"/>
      <c r="BJ118" s="40"/>
      <c r="BK118" s="40"/>
      <c r="BL118" s="40"/>
      <c r="BM118" s="40"/>
      <c r="BN118" s="32"/>
      <c r="BO118" s="32"/>
      <c r="BP118" s="32"/>
      <c r="BQ118" s="8"/>
      <c r="BR118" s="40"/>
      <c r="BS118" s="40"/>
      <c r="BT118" s="40"/>
      <c r="BU118" s="40"/>
      <c r="BV118" s="32"/>
      <c r="BW118" s="32"/>
      <c r="BX118" s="32"/>
      <c r="BY118" s="8"/>
      <c r="BZ118" s="40"/>
      <c r="CA118" s="40"/>
      <c r="CB118" s="40"/>
      <c r="CC118" s="40"/>
      <c r="CD118" s="32"/>
      <c r="CE118" s="32"/>
      <c r="CF118" s="32"/>
      <c r="CG118" s="8"/>
      <c r="CH118" s="40"/>
      <c r="CI118" s="40"/>
      <c r="CJ118" s="40"/>
      <c r="CK118" s="40"/>
      <c r="CL118" s="32"/>
      <c r="CM118" s="32"/>
      <c r="CN118" s="32"/>
      <c r="CO118" s="8"/>
      <c r="CP118" s="40"/>
      <c r="CQ118" s="40"/>
      <c r="CR118" s="40"/>
      <c r="CS118" s="40"/>
      <c r="CT118" s="32"/>
      <c r="CU118" s="32"/>
      <c r="CV118" s="32"/>
      <c r="CW118" s="8"/>
      <c r="CX118" s="40"/>
      <c r="CY118" s="40"/>
      <c r="CZ118" s="40"/>
      <c r="DA118" s="40"/>
      <c r="DB118" s="32"/>
      <c r="DC118" s="32"/>
      <c r="DD118" s="32"/>
      <c r="DE118" s="8"/>
      <c r="DF118" s="40"/>
      <c r="DG118" s="40"/>
      <c r="DH118" s="40"/>
      <c r="DI118" s="40"/>
      <c r="DJ118" s="32"/>
      <c r="DK118" s="32"/>
      <c r="DL118" s="32"/>
      <c r="DM118" s="8"/>
      <c r="DN118" s="40"/>
      <c r="DO118" s="40"/>
      <c r="DP118" s="40"/>
      <c r="DQ118" s="40"/>
      <c r="DR118" s="32"/>
      <c r="DS118" s="32"/>
      <c r="DT118" s="32"/>
      <c r="DU118" s="8"/>
      <c r="DV118" s="40"/>
      <c r="DW118" s="40"/>
      <c r="DX118" s="40"/>
      <c r="DY118" s="40"/>
      <c r="DZ118" s="32"/>
      <c r="EA118" s="32"/>
      <c r="EB118" s="32"/>
      <c r="EC118" s="8"/>
      <c r="ED118" s="40"/>
      <c r="EE118" s="40"/>
      <c r="EF118" s="40"/>
      <c r="EG118" s="40"/>
      <c r="EH118" s="32"/>
      <c r="EI118" s="32"/>
      <c r="EJ118" s="32"/>
      <c r="EK118" s="8"/>
      <c r="EL118" s="40"/>
      <c r="EM118" s="40"/>
      <c r="EN118" s="40"/>
      <c r="EO118" s="40"/>
      <c r="EP118" s="32"/>
      <c r="EQ118" s="32"/>
      <c r="ER118" s="32"/>
      <c r="ES118" s="8"/>
      <c r="ET118" s="40"/>
      <c r="EU118" s="40"/>
      <c r="EV118" s="40"/>
      <c r="EW118" s="40"/>
      <c r="EX118" s="32"/>
      <c r="EY118" s="32"/>
      <c r="EZ118" s="32"/>
      <c r="FA118" s="8"/>
      <c r="FB118" s="40"/>
      <c r="FC118" s="40"/>
      <c r="FD118" s="40"/>
      <c r="FE118" s="40"/>
      <c r="FF118" s="32"/>
      <c r="FG118" s="32"/>
      <c r="FH118" s="32"/>
      <c r="FI118" s="8"/>
      <c r="FJ118" s="40"/>
      <c r="FK118" s="40"/>
      <c r="FL118" s="40"/>
      <c r="FM118" s="40"/>
      <c r="FN118" s="32"/>
      <c r="FO118" s="32"/>
      <c r="FP118" s="32"/>
      <c r="FQ118" s="8"/>
      <c r="FR118" s="40"/>
      <c r="FS118" s="40"/>
      <c r="FT118" s="40"/>
      <c r="FU118" s="40"/>
      <c r="FV118" s="32"/>
      <c r="FW118" s="32"/>
      <c r="FX118" s="32"/>
      <c r="FY118" s="8"/>
      <c r="FZ118" s="40"/>
      <c r="GA118" s="40"/>
      <c r="GB118" s="40"/>
      <c r="GC118" s="40"/>
      <c r="GD118" s="32"/>
      <c r="GE118" s="32"/>
      <c r="GF118" s="32"/>
      <c r="GG118" s="8"/>
      <c r="GH118" s="40"/>
      <c r="GI118" s="40"/>
      <c r="GJ118" s="40"/>
      <c r="GK118" s="40"/>
      <c r="GL118" s="32"/>
      <c r="GM118" s="32"/>
      <c r="GN118" s="32"/>
      <c r="GO118" s="8"/>
      <c r="GP118" s="40"/>
      <c r="GQ118" s="40"/>
      <c r="GR118" s="40"/>
      <c r="GS118" s="40"/>
      <c r="GT118" s="32"/>
      <c r="GU118" s="32"/>
      <c r="GV118" s="32"/>
      <c r="GW118" s="8"/>
      <c r="GX118" s="40"/>
      <c r="GY118" s="40"/>
      <c r="GZ118" s="40"/>
      <c r="HA118" s="40"/>
      <c r="HB118" s="32"/>
      <c r="HC118" s="32"/>
      <c r="HD118" s="32"/>
      <c r="HE118" s="8"/>
      <c r="HF118" s="40"/>
      <c r="HG118" s="40"/>
      <c r="HH118" s="40"/>
      <c r="HI118" s="40"/>
      <c r="HJ118" s="32"/>
      <c r="HK118" s="32"/>
      <c r="HL118" s="32"/>
      <c r="HM118" s="8"/>
      <c r="HN118" s="40"/>
      <c r="HO118" s="40"/>
      <c r="HP118" s="40"/>
      <c r="HQ118" s="40"/>
      <c r="HR118" s="32"/>
      <c r="HS118" s="32"/>
      <c r="HT118" s="32"/>
      <c r="HU118" s="8"/>
      <c r="HV118" s="40"/>
      <c r="HW118" s="40"/>
      <c r="HX118" s="40"/>
      <c r="HY118" s="40"/>
      <c r="HZ118" s="32"/>
      <c r="IA118" s="32"/>
      <c r="IB118" s="32"/>
      <c r="IC118" s="8"/>
      <c r="ID118" s="40"/>
      <c r="IE118" s="40"/>
      <c r="IF118" s="40"/>
      <c r="IG118" s="40"/>
      <c r="IH118" s="32"/>
      <c r="II118" s="32"/>
      <c r="IJ118" s="32"/>
      <c r="IK118" s="8"/>
      <c r="IL118" s="40"/>
      <c r="IM118" s="40"/>
      <c r="IN118" s="40"/>
      <c r="IO118" s="40"/>
      <c r="IP118" s="32"/>
      <c r="IQ118" s="32"/>
      <c r="IR118" s="32"/>
    </row>
    <row r="119" spans="1:252" s="1" customFormat="1" ht="13.9" customHeight="1">
      <c r="A119" s="8"/>
      <c r="B119" s="40" t="s">
        <v>826</v>
      </c>
      <c r="C119" s="32"/>
      <c r="D119" s="3"/>
      <c r="E119" s="135"/>
      <c r="F119" s="135"/>
      <c r="G119" s="135" t="str">
        <f t="shared" si="11"/>
        <v/>
      </c>
      <c r="H119" s="163" t="str">
        <f t="shared" si="12"/>
        <v/>
      </c>
      <c r="I119" s="157" t="str">
        <f t="shared" si="8"/>
        <v/>
      </c>
      <c r="J119" s="254" t="str">
        <f t="shared" si="9"/>
        <v/>
      </c>
      <c r="K119" s="32"/>
      <c r="L119" s="32"/>
      <c r="M119" s="32"/>
      <c r="N119" s="8"/>
      <c r="O119" s="40"/>
      <c r="P119" s="40"/>
      <c r="Q119" s="40"/>
      <c r="R119" s="40"/>
      <c r="S119" s="32"/>
      <c r="T119" s="32"/>
      <c r="U119" s="8"/>
      <c r="V119" s="40"/>
      <c r="W119" s="40"/>
      <c r="X119" s="40"/>
      <c r="Y119" s="40"/>
      <c r="Z119" s="32"/>
      <c r="AA119" s="32"/>
      <c r="AB119" s="32"/>
      <c r="AC119" s="8"/>
      <c r="AD119" s="40"/>
      <c r="AE119" s="40"/>
      <c r="AF119" s="40"/>
      <c r="AG119" s="40"/>
      <c r="AH119" s="32"/>
      <c r="AI119" s="32"/>
      <c r="AJ119" s="32"/>
      <c r="AK119" s="8"/>
      <c r="AL119" s="40"/>
      <c r="AM119" s="40"/>
      <c r="AN119" s="40"/>
      <c r="AO119" s="40"/>
      <c r="AP119" s="32"/>
      <c r="AQ119" s="32"/>
      <c r="AR119" s="32"/>
      <c r="AS119" s="8"/>
      <c r="AT119" s="40"/>
      <c r="AU119" s="40"/>
      <c r="AV119" s="40"/>
      <c r="AW119" s="40"/>
      <c r="AX119" s="32"/>
      <c r="AY119" s="32"/>
      <c r="AZ119" s="32"/>
      <c r="BA119" s="8"/>
      <c r="BB119" s="40"/>
      <c r="BC119" s="40"/>
      <c r="BD119" s="40"/>
      <c r="BE119" s="40"/>
      <c r="BF119" s="32"/>
      <c r="BG119" s="32"/>
      <c r="BH119" s="32"/>
      <c r="BI119" s="8"/>
      <c r="BJ119" s="40"/>
      <c r="BK119" s="40"/>
      <c r="BL119" s="40"/>
      <c r="BM119" s="40"/>
      <c r="BN119" s="32"/>
      <c r="BO119" s="32"/>
      <c r="BP119" s="32"/>
      <c r="BQ119" s="8"/>
      <c r="BR119" s="40"/>
      <c r="BS119" s="40"/>
      <c r="BT119" s="40"/>
      <c r="BU119" s="40"/>
      <c r="BV119" s="32"/>
      <c r="BW119" s="32"/>
      <c r="BX119" s="32"/>
      <c r="BY119" s="8"/>
      <c r="BZ119" s="40"/>
      <c r="CA119" s="40"/>
      <c r="CB119" s="40"/>
      <c r="CC119" s="40"/>
      <c r="CD119" s="32"/>
      <c r="CE119" s="32"/>
      <c r="CF119" s="32"/>
      <c r="CG119" s="8"/>
      <c r="CH119" s="40"/>
      <c r="CI119" s="40"/>
      <c r="CJ119" s="40"/>
      <c r="CK119" s="40"/>
      <c r="CL119" s="32"/>
      <c r="CM119" s="32"/>
      <c r="CN119" s="32"/>
      <c r="CO119" s="8"/>
      <c r="CP119" s="40"/>
      <c r="CQ119" s="40"/>
      <c r="CR119" s="40"/>
      <c r="CS119" s="40"/>
      <c r="CT119" s="32"/>
      <c r="CU119" s="32"/>
      <c r="CV119" s="32"/>
      <c r="CW119" s="8"/>
      <c r="CX119" s="40"/>
      <c r="CY119" s="40"/>
      <c r="CZ119" s="40"/>
      <c r="DA119" s="40"/>
      <c r="DB119" s="32"/>
      <c r="DC119" s="32"/>
      <c r="DD119" s="32"/>
      <c r="DE119" s="8"/>
      <c r="DF119" s="40"/>
      <c r="DG119" s="40"/>
      <c r="DH119" s="40"/>
      <c r="DI119" s="40"/>
      <c r="DJ119" s="32"/>
      <c r="DK119" s="32"/>
      <c r="DL119" s="32"/>
      <c r="DM119" s="8"/>
      <c r="DN119" s="40"/>
      <c r="DO119" s="40"/>
      <c r="DP119" s="40"/>
      <c r="DQ119" s="40"/>
      <c r="DR119" s="32"/>
      <c r="DS119" s="32"/>
      <c r="DT119" s="32"/>
      <c r="DU119" s="8"/>
      <c r="DV119" s="40"/>
      <c r="DW119" s="40"/>
      <c r="DX119" s="40"/>
      <c r="DY119" s="40"/>
      <c r="DZ119" s="32"/>
      <c r="EA119" s="32"/>
      <c r="EB119" s="32"/>
      <c r="EC119" s="8"/>
      <c r="ED119" s="40"/>
      <c r="EE119" s="40"/>
      <c r="EF119" s="40"/>
      <c r="EG119" s="40"/>
      <c r="EH119" s="32"/>
      <c r="EI119" s="32"/>
      <c r="EJ119" s="32"/>
      <c r="EK119" s="8"/>
      <c r="EL119" s="40"/>
      <c r="EM119" s="40"/>
      <c r="EN119" s="40"/>
      <c r="EO119" s="40"/>
      <c r="EP119" s="32"/>
      <c r="EQ119" s="32"/>
      <c r="ER119" s="32"/>
      <c r="ES119" s="8"/>
      <c r="ET119" s="40"/>
      <c r="EU119" s="40"/>
      <c r="EV119" s="40"/>
      <c r="EW119" s="40"/>
      <c r="EX119" s="32"/>
      <c r="EY119" s="32"/>
      <c r="EZ119" s="32"/>
      <c r="FA119" s="8"/>
      <c r="FB119" s="40"/>
      <c r="FC119" s="40"/>
      <c r="FD119" s="40"/>
      <c r="FE119" s="40"/>
      <c r="FF119" s="32"/>
      <c r="FG119" s="32"/>
      <c r="FH119" s="32"/>
      <c r="FI119" s="8"/>
      <c r="FJ119" s="40"/>
      <c r="FK119" s="40"/>
      <c r="FL119" s="40"/>
      <c r="FM119" s="40"/>
      <c r="FN119" s="32"/>
      <c r="FO119" s="32"/>
      <c r="FP119" s="32"/>
      <c r="FQ119" s="8"/>
      <c r="FR119" s="40"/>
      <c r="FS119" s="40"/>
      <c r="FT119" s="40"/>
      <c r="FU119" s="40"/>
      <c r="FV119" s="32"/>
      <c r="FW119" s="32"/>
      <c r="FX119" s="32"/>
      <c r="FY119" s="8"/>
      <c r="FZ119" s="40"/>
      <c r="GA119" s="40"/>
      <c r="GB119" s="40"/>
      <c r="GC119" s="40"/>
      <c r="GD119" s="32"/>
      <c r="GE119" s="32"/>
      <c r="GF119" s="32"/>
      <c r="GG119" s="8"/>
      <c r="GH119" s="40"/>
      <c r="GI119" s="40"/>
      <c r="GJ119" s="40"/>
      <c r="GK119" s="40"/>
      <c r="GL119" s="32"/>
      <c r="GM119" s="32"/>
      <c r="GN119" s="32"/>
      <c r="GO119" s="8"/>
      <c r="GP119" s="40"/>
      <c r="GQ119" s="40"/>
      <c r="GR119" s="40"/>
      <c r="GS119" s="40"/>
      <c r="GT119" s="32"/>
      <c r="GU119" s="32"/>
      <c r="GV119" s="32"/>
      <c r="GW119" s="8"/>
      <c r="GX119" s="40"/>
      <c r="GY119" s="40"/>
      <c r="GZ119" s="40"/>
      <c r="HA119" s="40"/>
      <c r="HB119" s="32"/>
      <c r="HC119" s="32"/>
      <c r="HD119" s="32"/>
      <c r="HE119" s="8"/>
      <c r="HF119" s="40"/>
      <c r="HG119" s="40"/>
      <c r="HH119" s="40"/>
      <c r="HI119" s="40"/>
      <c r="HJ119" s="32"/>
      <c r="HK119" s="32"/>
      <c r="HL119" s="32"/>
      <c r="HM119" s="8"/>
      <c r="HN119" s="40"/>
      <c r="HO119" s="40"/>
      <c r="HP119" s="40"/>
      <c r="HQ119" s="40"/>
      <c r="HR119" s="32"/>
      <c r="HS119" s="32"/>
      <c r="HT119" s="32"/>
      <c r="HU119" s="8"/>
      <c r="HV119" s="40"/>
      <c r="HW119" s="40"/>
      <c r="HX119" s="40"/>
      <c r="HY119" s="40"/>
      <c r="HZ119" s="32"/>
      <c r="IA119" s="32"/>
      <c r="IB119" s="32"/>
      <c r="IC119" s="8"/>
      <c r="ID119" s="40"/>
      <c r="IE119" s="40"/>
      <c r="IF119" s="40"/>
      <c r="IG119" s="40"/>
      <c r="IH119" s="32"/>
      <c r="II119" s="32"/>
      <c r="IJ119" s="32"/>
      <c r="IK119" s="8"/>
      <c r="IL119" s="40"/>
      <c r="IM119" s="40"/>
      <c r="IN119" s="40"/>
      <c r="IO119" s="40"/>
      <c r="IP119" s="32"/>
      <c r="IQ119" s="32"/>
      <c r="IR119" s="32"/>
    </row>
    <row r="120" spans="1:252" s="1" customFormat="1" ht="13.9" customHeight="1">
      <c r="A120" s="8"/>
      <c r="B120" s="40"/>
      <c r="C120" s="32"/>
      <c r="D120" s="3"/>
      <c r="E120" s="152"/>
      <c r="F120" s="140"/>
      <c r="G120" s="140" t="str">
        <f t="shared" si="11"/>
        <v/>
      </c>
      <c r="H120" s="163" t="str">
        <f t="shared" si="12"/>
        <v/>
      </c>
      <c r="I120" s="157" t="str">
        <f t="shared" si="8"/>
        <v/>
      </c>
      <c r="J120" s="254" t="str">
        <f t="shared" si="9"/>
        <v/>
      </c>
      <c r="K120" s="32"/>
      <c r="L120" s="32"/>
      <c r="M120" s="32"/>
      <c r="N120" s="8"/>
      <c r="O120" s="40"/>
      <c r="P120" s="40"/>
      <c r="Q120" s="40"/>
      <c r="R120" s="40"/>
      <c r="S120" s="32"/>
      <c r="T120" s="32"/>
      <c r="U120" s="8"/>
      <c r="V120" s="40"/>
      <c r="W120" s="40"/>
      <c r="X120" s="40"/>
      <c r="Y120" s="40"/>
      <c r="Z120" s="32"/>
      <c r="AA120" s="32"/>
      <c r="AB120" s="32"/>
      <c r="AC120" s="8"/>
      <c r="AD120" s="40"/>
      <c r="AE120" s="40"/>
      <c r="AF120" s="40"/>
      <c r="AG120" s="40"/>
      <c r="AH120" s="32"/>
      <c r="AI120" s="32"/>
      <c r="AJ120" s="32"/>
      <c r="AK120" s="8"/>
      <c r="AL120" s="40"/>
      <c r="AM120" s="40"/>
      <c r="AN120" s="40"/>
      <c r="AO120" s="40"/>
      <c r="AP120" s="32"/>
      <c r="AQ120" s="32"/>
      <c r="AR120" s="32"/>
      <c r="AS120" s="8"/>
      <c r="AT120" s="40"/>
      <c r="AU120" s="40"/>
      <c r="AV120" s="40"/>
      <c r="AW120" s="40"/>
      <c r="AX120" s="32"/>
      <c r="AY120" s="32"/>
      <c r="AZ120" s="32"/>
      <c r="BA120" s="8"/>
      <c r="BB120" s="40"/>
      <c r="BC120" s="40"/>
      <c r="BD120" s="40"/>
      <c r="BE120" s="40"/>
      <c r="BF120" s="32"/>
      <c r="BG120" s="32"/>
      <c r="BH120" s="32"/>
      <c r="BI120" s="8"/>
      <c r="BJ120" s="40"/>
      <c r="BK120" s="40"/>
      <c r="BL120" s="40"/>
      <c r="BM120" s="40"/>
      <c r="BN120" s="32"/>
      <c r="BO120" s="32"/>
      <c r="BP120" s="32"/>
      <c r="BQ120" s="8"/>
      <c r="BR120" s="40"/>
      <c r="BS120" s="40"/>
      <c r="BT120" s="40"/>
      <c r="BU120" s="40"/>
      <c r="BV120" s="32"/>
      <c r="BW120" s="32"/>
      <c r="BX120" s="32"/>
      <c r="BY120" s="8"/>
      <c r="BZ120" s="40"/>
      <c r="CA120" s="40"/>
      <c r="CB120" s="40"/>
      <c r="CC120" s="40"/>
      <c r="CD120" s="32"/>
      <c r="CE120" s="32"/>
      <c r="CF120" s="32"/>
      <c r="CG120" s="8"/>
      <c r="CH120" s="40"/>
      <c r="CI120" s="40"/>
      <c r="CJ120" s="40"/>
      <c r="CK120" s="40"/>
      <c r="CL120" s="32"/>
      <c r="CM120" s="32"/>
      <c r="CN120" s="32"/>
      <c r="CO120" s="8"/>
      <c r="CP120" s="40"/>
      <c r="CQ120" s="40"/>
      <c r="CR120" s="40"/>
      <c r="CS120" s="40"/>
      <c r="CT120" s="32"/>
      <c r="CU120" s="32"/>
      <c r="CV120" s="32"/>
      <c r="CW120" s="8"/>
      <c r="CX120" s="40"/>
      <c r="CY120" s="40"/>
      <c r="CZ120" s="40"/>
      <c r="DA120" s="40"/>
      <c r="DB120" s="32"/>
      <c r="DC120" s="32"/>
      <c r="DD120" s="32"/>
      <c r="DE120" s="8"/>
      <c r="DF120" s="40"/>
      <c r="DG120" s="40"/>
      <c r="DH120" s="40"/>
      <c r="DI120" s="40"/>
      <c r="DJ120" s="32"/>
      <c r="DK120" s="32"/>
      <c r="DL120" s="32"/>
      <c r="DM120" s="8"/>
      <c r="DN120" s="40"/>
      <c r="DO120" s="40"/>
      <c r="DP120" s="40"/>
      <c r="DQ120" s="40"/>
      <c r="DR120" s="32"/>
      <c r="DS120" s="32"/>
      <c r="DT120" s="32"/>
      <c r="DU120" s="8"/>
      <c r="DV120" s="40"/>
      <c r="DW120" s="40"/>
      <c r="DX120" s="40"/>
      <c r="DY120" s="40"/>
      <c r="DZ120" s="32"/>
      <c r="EA120" s="32"/>
      <c r="EB120" s="32"/>
      <c r="EC120" s="8"/>
      <c r="ED120" s="40"/>
      <c r="EE120" s="40"/>
      <c r="EF120" s="40"/>
      <c r="EG120" s="40"/>
      <c r="EH120" s="32"/>
      <c r="EI120" s="32"/>
      <c r="EJ120" s="32"/>
      <c r="EK120" s="8"/>
      <c r="EL120" s="40"/>
      <c r="EM120" s="40"/>
      <c r="EN120" s="40"/>
      <c r="EO120" s="40"/>
      <c r="EP120" s="32"/>
      <c r="EQ120" s="32"/>
      <c r="ER120" s="32"/>
      <c r="ES120" s="8"/>
      <c r="ET120" s="40"/>
      <c r="EU120" s="40"/>
      <c r="EV120" s="40"/>
      <c r="EW120" s="40"/>
      <c r="EX120" s="32"/>
      <c r="EY120" s="32"/>
      <c r="EZ120" s="32"/>
      <c r="FA120" s="8"/>
      <c r="FB120" s="40"/>
      <c r="FC120" s="40"/>
      <c r="FD120" s="40"/>
      <c r="FE120" s="40"/>
      <c r="FF120" s="32"/>
      <c r="FG120" s="32"/>
      <c r="FH120" s="32"/>
      <c r="FI120" s="8"/>
      <c r="FJ120" s="40"/>
      <c r="FK120" s="40"/>
      <c r="FL120" s="40"/>
      <c r="FM120" s="40"/>
      <c r="FN120" s="32"/>
      <c r="FO120" s="32"/>
      <c r="FP120" s="32"/>
      <c r="FQ120" s="8"/>
      <c r="FR120" s="40"/>
      <c r="FS120" s="40"/>
      <c r="FT120" s="40"/>
      <c r="FU120" s="40"/>
      <c r="FV120" s="32"/>
      <c r="FW120" s="32"/>
      <c r="FX120" s="32"/>
      <c r="FY120" s="8"/>
      <c r="FZ120" s="40"/>
      <c r="GA120" s="40"/>
      <c r="GB120" s="40"/>
      <c r="GC120" s="40"/>
      <c r="GD120" s="32"/>
      <c r="GE120" s="32"/>
      <c r="GF120" s="32"/>
      <c r="GG120" s="8"/>
      <c r="GH120" s="40"/>
      <c r="GI120" s="40"/>
      <c r="GJ120" s="40"/>
      <c r="GK120" s="40"/>
      <c r="GL120" s="32"/>
      <c r="GM120" s="32"/>
      <c r="GN120" s="32"/>
      <c r="GO120" s="8"/>
      <c r="GP120" s="40"/>
      <c r="GQ120" s="40"/>
      <c r="GR120" s="40"/>
      <c r="GS120" s="40"/>
      <c r="GT120" s="32"/>
      <c r="GU120" s="32"/>
      <c r="GV120" s="32"/>
      <c r="GW120" s="8"/>
      <c r="GX120" s="40"/>
      <c r="GY120" s="40"/>
      <c r="GZ120" s="40"/>
      <c r="HA120" s="40"/>
      <c r="HB120" s="32"/>
      <c r="HC120" s="32"/>
      <c r="HD120" s="32"/>
      <c r="HE120" s="8"/>
      <c r="HF120" s="40"/>
      <c r="HG120" s="40"/>
      <c r="HH120" s="40"/>
      <c r="HI120" s="40"/>
      <c r="HJ120" s="32"/>
      <c r="HK120" s="32"/>
      <c r="HL120" s="32"/>
      <c r="HM120" s="8"/>
      <c r="HN120" s="40"/>
      <c r="HO120" s="40"/>
      <c r="HP120" s="40"/>
      <c r="HQ120" s="40"/>
      <c r="HR120" s="32"/>
      <c r="HS120" s="32"/>
      <c r="HT120" s="32"/>
      <c r="HU120" s="8"/>
      <c r="HV120" s="40"/>
      <c r="HW120" s="40"/>
      <c r="HX120" s="40"/>
      <c r="HY120" s="40"/>
      <c r="HZ120" s="32"/>
      <c r="IA120" s="32"/>
      <c r="IB120" s="32"/>
      <c r="IC120" s="8"/>
      <c r="ID120" s="40"/>
      <c r="IE120" s="40"/>
      <c r="IF120" s="40"/>
      <c r="IG120" s="40"/>
      <c r="IH120" s="32"/>
      <c r="II120" s="32"/>
      <c r="IJ120" s="32"/>
      <c r="IK120" s="8"/>
      <c r="IL120" s="40"/>
      <c r="IM120" s="40"/>
      <c r="IN120" s="40"/>
      <c r="IO120" s="40"/>
      <c r="IP120" s="32"/>
      <c r="IQ120" s="32"/>
      <c r="IR120" s="32"/>
    </row>
    <row r="121" spans="1:252" s="1" customFormat="1" ht="13.9" customHeight="1">
      <c r="A121" s="18" t="s">
        <v>833</v>
      </c>
      <c r="B121" s="18"/>
      <c r="C121" s="19"/>
      <c r="D121" s="20"/>
      <c r="E121" s="177"/>
      <c r="F121" s="174"/>
      <c r="G121" s="174" t="str">
        <f t="shared" si="11"/>
        <v/>
      </c>
      <c r="H121" s="163" t="str">
        <f t="shared" si="12"/>
        <v/>
      </c>
      <c r="I121" s="157" t="str">
        <f t="shared" si="8"/>
        <v/>
      </c>
      <c r="J121" s="254" t="str">
        <f t="shared" si="9"/>
        <v/>
      </c>
      <c r="K121" s="14"/>
    </row>
    <row r="122" spans="1:252" s="1" customFormat="1" ht="13.9" customHeight="1">
      <c r="A122" s="72"/>
      <c r="B122" s="72"/>
      <c r="C122" s="121"/>
      <c r="D122" s="4"/>
      <c r="E122" s="175"/>
      <c r="F122" s="140"/>
      <c r="G122" s="140" t="str">
        <f t="shared" si="11"/>
        <v/>
      </c>
      <c r="H122" s="163" t="str">
        <f t="shared" si="12"/>
        <v/>
      </c>
      <c r="I122" s="157" t="str">
        <f t="shared" si="8"/>
        <v/>
      </c>
      <c r="J122" s="254" t="str">
        <f t="shared" si="9"/>
        <v/>
      </c>
      <c r="K122" s="14"/>
    </row>
    <row r="123" spans="1:252" s="1" customFormat="1" ht="13.9" customHeight="1">
      <c r="A123" s="8" t="s">
        <v>834</v>
      </c>
      <c r="B123" s="8" t="s">
        <v>835</v>
      </c>
      <c r="C123" s="39"/>
      <c r="D123" s="4"/>
      <c r="E123" s="150">
        <f>ROUND(F123/0.54,0)</f>
        <v>5000</v>
      </c>
      <c r="F123" s="140">
        <v>2699.88</v>
      </c>
      <c r="G123" s="140">
        <f t="shared" si="11"/>
        <v>2699.88</v>
      </c>
      <c r="H123" s="163">
        <f t="shared" si="12"/>
        <v>396882.36000000004</v>
      </c>
      <c r="I123" s="157">
        <f t="shared" si="8"/>
        <v>563573</v>
      </c>
      <c r="J123" s="254">
        <f t="shared" si="9"/>
        <v>0.29577470886646445</v>
      </c>
      <c r="K123" s="14"/>
    </row>
    <row r="124" spans="1:252" s="1" customFormat="1" ht="13.9" customHeight="1">
      <c r="A124" s="27"/>
      <c r="B124" s="40" t="s">
        <v>836</v>
      </c>
      <c r="C124" s="29"/>
      <c r="D124" s="4"/>
      <c r="E124" s="141"/>
      <c r="F124" s="140"/>
      <c r="G124" s="140" t="str">
        <f t="shared" si="11"/>
        <v/>
      </c>
      <c r="H124" s="163" t="str">
        <f t="shared" si="12"/>
        <v/>
      </c>
      <c r="I124" s="157" t="str">
        <f t="shared" si="8"/>
        <v/>
      </c>
      <c r="J124" s="254" t="str">
        <f t="shared" si="9"/>
        <v/>
      </c>
      <c r="K124" s="14"/>
    </row>
    <row r="125" spans="1:252" s="1" customFormat="1" ht="13.9" customHeight="1">
      <c r="A125" s="27"/>
      <c r="B125" s="40"/>
      <c r="C125" s="29"/>
      <c r="D125" s="4"/>
      <c r="E125" s="141"/>
      <c r="F125" s="140"/>
      <c r="G125" s="140" t="str">
        <f t="shared" si="11"/>
        <v/>
      </c>
      <c r="H125" s="163" t="str">
        <f t="shared" si="12"/>
        <v/>
      </c>
      <c r="I125" s="157" t="str">
        <f t="shared" si="8"/>
        <v/>
      </c>
      <c r="J125" s="254" t="str">
        <f t="shared" si="9"/>
        <v/>
      </c>
      <c r="K125" s="14"/>
    </row>
    <row r="126" spans="1:252" s="1" customFormat="1" ht="13.9" customHeight="1">
      <c r="A126" s="8" t="s">
        <v>837</v>
      </c>
      <c r="B126" s="8" t="s">
        <v>838</v>
      </c>
      <c r="C126" s="39"/>
      <c r="D126" s="4"/>
      <c r="E126" s="150">
        <f>ROUND(F126/0.54,0)</f>
        <v>5000</v>
      </c>
      <c r="F126" s="140">
        <v>2699.88</v>
      </c>
      <c r="G126" s="140">
        <f t="shared" si="11"/>
        <v>2699.88</v>
      </c>
      <c r="H126" s="163">
        <f t="shared" si="12"/>
        <v>396882.36000000004</v>
      </c>
      <c r="I126" s="157">
        <f t="shared" si="8"/>
        <v>563573</v>
      </c>
      <c r="J126" s="254">
        <f t="shared" si="9"/>
        <v>0.29577470886646445</v>
      </c>
      <c r="K126" s="14"/>
    </row>
    <row r="127" spans="1:252" s="1" customFormat="1" ht="13.9" customHeight="1">
      <c r="A127" s="27"/>
      <c r="B127" s="40" t="s">
        <v>839</v>
      </c>
      <c r="C127" s="29"/>
      <c r="D127" s="4"/>
      <c r="E127" s="141"/>
      <c r="F127" s="140"/>
      <c r="G127" s="140" t="str">
        <f t="shared" si="11"/>
        <v/>
      </c>
      <c r="H127" s="163" t="str">
        <f t="shared" si="12"/>
        <v/>
      </c>
      <c r="I127" s="157" t="str">
        <f t="shared" si="8"/>
        <v/>
      </c>
      <c r="J127" s="254" t="str">
        <f t="shared" si="9"/>
        <v/>
      </c>
      <c r="K127" s="14"/>
    </row>
    <row r="128" spans="1:252" s="1" customFormat="1" ht="13.9" customHeight="1">
      <c r="A128" s="122"/>
      <c r="B128" s="123"/>
      <c r="C128" s="50"/>
      <c r="D128" s="4"/>
      <c r="E128" s="178"/>
      <c r="F128" s="144"/>
      <c r="G128" s="144" t="str">
        <f t="shared" si="11"/>
        <v/>
      </c>
      <c r="H128" s="163" t="str">
        <f t="shared" si="12"/>
        <v/>
      </c>
      <c r="I128" s="157" t="str">
        <f t="shared" si="8"/>
        <v/>
      </c>
      <c r="J128" s="254" t="str">
        <f t="shared" si="9"/>
        <v/>
      </c>
      <c r="K128" s="14"/>
    </row>
    <row r="129" spans="1:13" s="1" customFormat="1" ht="13.9" customHeight="1">
      <c r="A129" s="8" t="s">
        <v>840</v>
      </c>
      <c r="B129" s="8" t="s">
        <v>841</v>
      </c>
      <c r="C129" s="39"/>
      <c r="D129" s="4"/>
      <c r="E129" s="150">
        <f>ROUND(F129/0.54,0)</f>
        <v>5185</v>
      </c>
      <c r="F129" s="140">
        <v>2799.87</v>
      </c>
      <c r="G129" s="140">
        <f t="shared" si="11"/>
        <v>2799.87</v>
      </c>
      <c r="H129" s="163">
        <f t="shared" si="12"/>
        <v>411580.88999999996</v>
      </c>
      <c r="I129" s="157">
        <f t="shared" si="8"/>
        <v>584445</v>
      </c>
      <c r="J129" s="254">
        <f t="shared" si="9"/>
        <v>0.29577481200112937</v>
      </c>
      <c r="K129" s="14"/>
    </row>
    <row r="130" spans="1:13" s="1" customFormat="1" ht="13.9" customHeight="1">
      <c r="A130" s="27"/>
      <c r="B130" s="40" t="s">
        <v>842</v>
      </c>
      <c r="C130" s="29"/>
      <c r="D130" s="4"/>
      <c r="E130" s="141"/>
      <c r="F130" s="140"/>
      <c r="G130" s="140" t="str">
        <f t="shared" si="11"/>
        <v/>
      </c>
      <c r="H130" s="163" t="str">
        <f t="shared" si="12"/>
        <v/>
      </c>
      <c r="I130" s="157" t="str">
        <f t="shared" si="8"/>
        <v/>
      </c>
      <c r="J130" s="254" t="str">
        <f t="shared" si="9"/>
        <v/>
      </c>
      <c r="K130" s="14"/>
    </row>
    <row r="131" spans="1:13" s="1" customFormat="1" ht="13.9" customHeight="1">
      <c r="A131" s="27"/>
      <c r="B131" s="40"/>
      <c r="C131" s="29"/>
      <c r="D131" s="4"/>
      <c r="E131" s="141"/>
      <c r="F131" s="140"/>
      <c r="G131" s="140" t="str">
        <f t="shared" si="11"/>
        <v/>
      </c>
      <c r="H131" s="163" t="str">
        <f t="shared" si="12"/>
        <v/>
      </c>
      <c r="I131" s="157" t="str">
        <f t="shared" si="8"/>
        <v/>
      </c>
      <c r="J131" s="254" t="str">
        <f t="shared" si="9"/>
        <v/>
      </c>
      <c r="K131" s="14"/>
    </row>
    <row r="132" spans="1:13" s="1" customFormat="1" ht="13.9" customHeight="1">
      <c r="A132" s="8" t="s">
        <v>843</v>
      </c>
      <c r="B132" s="8" t="s">
        <v>844</v>
      </c>
      <c r="C132" s="39"/>
      <c r="D132" s="4"/>
      <c r="E132" s="150">
        <f>ROUND(F132/0.54,0)</f>
        <v>5185</v>
      </c>
      <c r="F132" s="140">
        <v>2799.87</v>
      </c>
      <c r="G132" s="140">
        <f t="shared" si="11"/>
        <v>2799.87</v>
      </c>
      <c r="H132" s="163">
        <f t="shared" si="12"/>
        <v>411580.88999999996</v>
      </c>
      <c r="I132" s="157">
        <f t="shared" si="8"/>
        <v>584445</v>
      </c>
      <c r="J132" s="254">
        <f t="shared" si="9"/>
        <v>0.29577481200112937</v>
      </c>
      <c r="K132" s="14"/>
    </row>
    <row r="133" spans="1:13" s="1" customFormat="1" ht="13.9" customHeight="1">
      <c r="A133" s="27"/>
      <c r="B133" s="40" t="s">
        <v>845</v>
      </c>
      <c r="C133" s="29"/>
      <c r="D133" s="4"/>
      <c r="E133" s="141"/>
      <c r="F133" s="140"/>
      <c r="G133" s="140" t="str">
        <f t="shared" si="11"/>
        <v/>
      </c>
      <c r="H133" s="163" t="str">
        <f t="shared" si="12"/>
        <v/>
      </c>
      <c r="I133" s="157" t="str">
        <f t="shared" si="8"/>
        <v/>
      </c>
      <c r="J133" s="254" t="str">
        <f t="shared" si="9"/>
        <v/>
      </c>
      <c r="K133" s="14"/>
    </row>
    <row r="134" spans="1:13" s="1" customFormat="1" ht="13.9" customHeight="1">
      <c r="A134" s="122"/>
      <c r="B134" s="123"/>
      <c r="C134" s="50"/>
      <c r="D134" s="4"/>
      <c r="E134" s="178"/>
      <c r="F134" s="144"/>
      <c r="G134" s="144" t="str">
        <f t="shared" si="11"/>
        <v/>
      </c>
      <c r="H134" s="163" t="str">
        <f t="shared" si="12"/>
        <v/>
      </c>
      <c r="I134" s="157" t="str">
        <f t="shared" si="8"/>
        <v/>
      </c>
      <c r="J134" s="254" t="str">
        <f t="shared" si="9"/>
        <v/>
      </c>
      <c r="K134" s="14"/>
    </row>
    <row r="135" spans="1:13" s="1" customFormat="1" ht="13.9" customHeight="1">
      <c r="A135" s="8" t="s">
        <v>846</v>
      </c>
      <c r="B135" s="8" t="s">
        <v>847</v>
      </c>
      <c r="C135" s="39"/>
      <c r="D135" s="4"/>
      <c r="E135" s="150">
        <f>ROUND(F135/0.54,0)</f>
        <v>5046</v>
      </c>
      <c r="F135" s="140">
        <v>2724.75</v>
      </c>
      <c r="G135" s="140">
        <f t="shared" si="11"/>
        <v>2724.75</v>
      </c>
      <c r="H135" s="163">
        <f t="shared" si="12"/>
        <v>400538.25</v>
      </c>
      <c r="I135" s="157">
        <f t="shared" si="8"/>
        <v>568764</v>
      </c>
      <c r="J135" s="254">
        <f t="shared" si="9"/>
        <v>0.2957742578644218</v>
      </c>
      <c r="K135" s="14"/>
    </row>
    <row r="136" spans="1:13" s="1" customFormat="1" ht="13.9" customHeight="1">
      <c r="A136" s="27"/>
      <c r="B136" s="40" t="s">
        <v>848</v>
      </c>
      <c r="C136" s="29"/>
      <c r="D136" s="4"/>
      <c r="E136" s="141"/>
      <c r="F136" s="140"/>
      <c r="G136" s="140" t="str">
        <f t="shared" si="11"/>
        <v/>
      </c>
      <c r="H136" s="163" t="str">
        <f t="shared" si="12"/>
        <v/>
      </c>
      <c r="I136" s="157" t="str">
        <f t="shared" si="8"/>
        <v/>
      </c>
      <c r="J136" s="254" t="str">
        <f t="shared" si="9"/>
        <v/>
      </c>
      <c r="K136" s="14"/>
    </row>
    <row r="137" spans="1:13" s="1" customFormat="1" ht="13.9" customHeight="1">
      <c r="A137" s="27"/>
      <c r="B137" s="40"/>
      <c r="C137" s="29"/>
      <c r="D137" s="4"/>
      <c r="E137" s="141"/>
      <c r="F137" s="140"/>
      <c r="G137" s="140" t="str">
        <f t="shared" si="11"/>
        <v/>
      </c>
      <c r="H137" s="163" t="str">
        <f t="shared" si="12"/>
        <v/>
      </c>
      <c r="I137" s="157" t="str">
        <f t="shared" si="8"/>
        <v/>
      </c>
      <c r="J137" s="254" t="str">
        <f t="shared" si="9"/>
        <v/>
      </c>
      <c r="K137" s="14"/>
    </row>
    <row r="138" spans="1:13" s="1" customFormat="1" ht="13.9" customHeight="1">
      <c r="A138" s="8" t="s">
        <v>849</v>
      </c>
      <c r="B138" s="8" t="s">
        <v>850</v>
      </c>
      <c r="C138" s="39"/>
      <c r="D138" s="4"/>
      <c r="E138" s="150">
        <f>ROUND(F138/0.54,0)</f>
        <v>5587</v>
      </c>
      <c r="F138" s="140">
        <v>3017.12</v>
      </c>
      <c r="G138" s="140">
        <f t="shared" si="11"/>
        <v>3017.12</v>
      </c>
      <c r="H138" s="163">
        <f t="shared" si="12"/>
        <v>443516.63999999996</v>
      </c>
      <c r="I138" s="157">
        <f t="shared" si="8"/>
        <v>629794</v>
      </c>
      <c r="J138" s="254">
        <f t="shared" si="9"/>
        <v>0.29577506295709399</v>
      </c>
      <c r="K138" s="14"/>
    </row>
    <row r="139" spans="1:13" s="1" customFormat="1" ht="13.9" customHeight="1">
      <c r="A139" s="27"/>
      <c r="B139" s="40" t="s">
        <v>851</v>
      </c>
      <c r="C139" s="29"/>
      <c r="D139" s="4"/>
      <c r="E139" s="141"/>
      <c r="F139" s="140"/>
      <c r="G139" s="140"/>
      <c r="H139" s="154"/>
      <c r="I139" s="157"/>
      <c r="J139" s="14"/>
      <c r="K139" s="14"/>
    </row>
    <row r="140" spans="1:13" s="1" customFormat="1" ht="13.9" customHeight="1">
      <c r="A140" s="122"/>
      <c r="B140" s="123"/>
      <c r="C140" s="50"/>
      <c r="D140" s="4"/>
      <c r="E140" s="178"/>
      <c r="F140" s="144"/>
      <c r="G140" s="144"/>
      <c r="H140" s="154"/>
      <c r="I140" s="157"/>
      <c r="J140" s="14"/>
      <c r="K140" s="14"/>
    </row>
    <row r="141" spans="1:13" s="1" customFormat="1" ht="13.9" customHeight="1">
      <c r="A141" s="18" t="s">
        <v>852</v>
      </c>
      <c r="B141" s="18"/>
      <c r="C141" s="19"/>
      <c r="D141" s="20"/>
      <c r="E141" s="177"/>
      <c r="F141" s="174"/>
      <c r="G141" s="174"/>
      <c r="H141" s="154"/>
      <c r="I141" s="157"/>
      <c r="J141" s="14"/>
      <c r="K141" s="14"/>
    </row>
    <row r="142" spans="1:13" s="1" customFormat="1" ht="13.9" customHeight="1">
      <c r="A142" s="122"/>
      <c r="B142" s="123"/>
      <c r="C142" s="50"/>
      <c r="D142" s="4"/>
      <c r="E142" s="178"/>
      <c r="F142" s="144"/>
      <c r="G142" s="144"/>
      <c r="H142" s="154"/>
      <c r="I142" s="157"/>
      <c r="J142" s="14"/>
      <c r="K142" s="14"/>
    </row>
    <row r="143" spans="1:13" ht="13.9" customHeight="1">
      <c r="B143" s="73"/>
      <c r="C143" s="9"/>
      <c r="D143" s="124"/>
      <c r="E143" s="179"/>
      <c r="F143" s="149"/>
      <c r="G143" s="149"/>
      <c r="H143" s="169"/>
      <c r="K143" s="14"/>
      <c r="L143" s="14"/>
      <c r="M143" s="14"/>
    </row>
    <row r="144" spans="1:13" ht="13.9" customHeight="1">
      <c r="B144" s="73"/>
      <c r="C144" s="9"/>
      <c r="D144" s="124"/>
      <c r="E144" s="179"/>
      <c r="F144" s="149"/>
      <c r="G144" s="149"/>
      <c r="H144" s="169"/>
      <c r="K144" s="14"/>
      <c r="L144" s="14"/>
      <c r="M144" s="14"/>
    </row>
    <row r="145" spans="2:13" ht="13.9" customHeight="1">
      <c r="B145" s="43"/>
      <c r="C145" s="9"/>
      <c r="D145" s="124"/>
      <c r="E145" s="179"/>
      <c r="F145" s="149"/>
      <c r="G145" s="149"/>
      <c r="H145" s="169"/>
      <c r="K145" s="14"/>
      <c r="L145" s="14"/>
      <c r="M145" s="14"/>
    </row>
    <row r="146" spans="2:13" ht="13.9" customHeight="1">
      <c r="B146" s="15"/>
      <c r="C146" s="9"/>
      <c r="D146" s="25"/>
      <c r="E146" s="179"/>
      <c r="F146" s="149"/>
      <c r="G146" s="149"/>
      <c r="H146" s="169"/>
      <c r="K146" s="14"/>
      <c r="L146" s="14"/>
      <c r="M146" s="14"/>
    </row>
    <row r="147" spans="2:13" ht="13.9" customHeight="1">
      <c r="B147" s="73"/>
      <c r="C147" s="9"/>
      <c r="D147" s="120"/>
      <c r="E147" s="179"/>
      <c r="F147" s="149"/>
      <c r="G147" s="149"/>
      <c r="H147" s="169"/>
      <c r="K147" s="14"/>
      <c r="L147" s="14"/>
      <c r="M147" s="14"/>
    </row>
    <row r="148" spans="2:13" ht="13.9" customHeight="1">
      <c r="B148" s="73"/>
      <c r="C148" s="9"/>
      <c r="D148" s="120"/>
      <c r="E148" s="179"/>
      <c r="F148" s="149"/>
      <c r="G148" s="149"/>
      <c r="H148" s="169"/>
      <c r="K148" s="14"/>
      <c r="L148" s="14"/>
      <c r="M148" s="14"/>
    </row>
    <row r="149" spans="2:13" ht="13.9" customHeight="1">
      <c r="B149" s="73"/>
      <c r="C149" s="9"/>
      <c r="D149" s="120"/>
      <c r="E149" s="179"/>
      <c r="F149" s="149"/>
      <c r="G149" s="149"/>
      <c r="H149" s="169"/>
      <c r="K149" s="14"/>
      <c r="L149" s="14"/>
      <c r="M149" s="14"/>
    </row>
    <row r="150" spans="2:13" ht="13.9" customHeight="1">
      <c r="B150" s="73"/>
      <c r="C150" s="9"/>
      <c r="D150" s="120"/>
      <c r="E150" s="179"/>
      <c r="F150" s="149"/>
      <c r="G150" s="149"/>
      <c r="H150" s="169"/>
      <c r="K150" s="14"/>
      <c r="L150" s="14"/>
      <c r="M150" s="14"/>
    </row>
    <row r="151" spans="2:13" ht="13.9" customHeight="1">
      <c r="B151" s="73"/>
      <c r="C151" s="9"/>
      <c r="D151" s="120"/>
      <c r="E151" s="179"/>
      <c r="F151" s="149"/>
      <c r="G151" s="149"/>
      <c r="H151" s="169"/>
      <c r="K151" s="14"/>
      <c r="L151" s="14"/>
      <c r="M151" s="14"/>
    </row>
    <row r="152" spans="2:13" ht="13.9" customHeight="1">
      <c r="B152" s="43"/>
      <c r="C152" s="9"/>
      <c r="D152" s="120"/>
      <c r="E152" s="179"/>
      <c r="F152" s="149"/>
      <c r="G152" s="149"/>
      <c r="H152" s="169"/>
      <c r="K152" s="14"/>
      <c r="L152" s="14"/>
      <c r="M152" s="14"/>
    </row>
    <row r="153" spans="2:13" ht="13.9" customHeight="1">
      <c r="B153" s="106"/>
      <c r="C153" s="105"/>
      <c r="D153" s="107"/>
      <c r="E153" s="139"/>
      <c r="F153" s="139"/>
      <c r="G153" s="139"/>
      <c r="I153" s="157"/>
      <c r="J153" s="14"/>
      <c r="K153" s="14"/>
    </row>
    <row r="154" spans="2:13" ht="13.9" customHeight="1">
      <c r="B154" s="43"/>
      <c r="C154" s="9"/>
      <c r="D154" s="3"/>
    </row>
    <row r="155" spans="2:13" ht="13.9" customHeight="1">
      <c r="B155" s="43"/>
      <c r="C155" s="9"/>
      <c r="D155" s="3"/>
    </row>
    <row r="156" spans="2:13" ht="13.9" customHeight="1">
      <c r="B156" s="113"/>
      <c r="C156" s="9"/>
      <c r="D156" s="3"/>
    </row>
  </sheetData>
  <mergeCells count="10">
    <mergeCell ref="B10:E10"/>
    <mergeCell ref="B11:E11"/>
    <mergeCell ref="B13:E13"/>
    <mergeCell ref="B14:E14"/>
    <mergeCell ref="B1:E1"/>
    <mergeCell ref="B3:E3"/>
    <mergeCell ref="B6:E6"/>
    <mergeCell ref="B7:E7"/>
    <mergeCell ref="B8:E8"/>
    <mergeCell ref="B9:E9"/>
  </mergeCells>
  <printOptions horizontalCentered="1"/>
  <pageMargins left="0" right="0" top="0.43307086614173229" bottom="0.31496062992125984" header="0.23622047244094491" footer="0"/>
  <pageSetup paperSize="9" scale="65" fitToHeight="2" orientation="portrait" r:id="rId1"/>
  <headerFooter alignWithMargins="0">
    <oddFooter>&amp;RPage &amp;P</oddFooter>
  </headerFooter>
  <rowBreaks count="2" manualBreakCount="2">
    <brk id="15" max="5" man="1"/>
    <brk id="108" max="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1208-F9A5-4B79-8B7D-EFAFC0C1A033}">
  <dimension ref="A1:IS238"/>
  <sheetViews>
    <sheetView showGridLines="0" topLeftCell="A111" zoomScaleNormal="100" zoomScaleSheetLayoutView="100" workbookViewId="0">
      <selection activeCell="G124" sqref="G124"/>
    </sheetView>
  </sheetViews>
  <sheetFormatPr defaultRowHeight="13.9" customHeight="1"/>
  <cols>
    <col min="1" max="1" width="18.5703125" style="8" customWidth="1"/>
    <col min="2" max="2" width="59.7109375" style="1" customWidth="1"/>
    <col min="3" max="4" width="17.7109375" style="60" customWidth="1"/>
    <col min="5" max="5" width="17.7109375" style="193" customWidth="1"/>
    <col min="6" max="7" width="17.7109375" style="136" customWidth="1"/>
    <col min="8" max="8" width="13.5703125" style="1" bestFit="1" customWidth="1"/>
    <col min="9" max="9" width="15" style="1" bestFit="1" customWidth="1"/>
    <col min="10" max="10" width="15" style="1" customWidth="1"/>
    <col min="11" max="258" width="9.140625" style="1"/>
    <col min="259" max="259" width="18.5703125" style="1" customWidth="1"/>
    <col min="260" max="260" width="59.7109375" style="1" customWidth="1"/>
    <col min="261" max="264" width="17.7109375" style="1" customWidth="1"/>
    <col min="265" max="265" width="8.7109375" style="1" customWidth="1"/>
    <col min="266" max="514" width="9.140625" style="1"/>
    <col min="515" max="515" width="18.5703125" style="1" customWidth="1"/>
    <col min="516" max="516" width="59.7109375" style="1" customWidth="1"/>
    <col min="517" max="520" width="17.7109375" style="1" customWidth="1"/>
    <col min="521" max="521" width="8.7109375" style="1" customWidth="1"/>
    <col min="522" max="770" width="9.140625" style="1"/>
    <col min="771" max="771" width="18.5703125" style="1" customWidth="1"/>
    <col min="772" max="772" width="59.7109375" style="1" customWidth="1"/>
    <col min="773" max="776" width="17.7109375" style="1" customWidth="1"/>
    <col min="777" max="777" width="8.7109375" style="1" customWidth="1"/>
    <col min="778" max="1026" width="9.140625" style="1"/>
    <col min="1027" max="1027" width="18.5703125" style="1" customWidth="1"/>
    <col min="1028" max="1028" width="59.7109375" style="1" customWidth="1"/>
    <col min="1029" max="1032" width="17.7109375" style="1" customWidth="1"/>
    <col min="1033" max="1033" width="8.7109375" style="1" customWidth="1"/>
    <col min="1034" max="1282" width="9.140625" style="1"/>
    <col min="1283" max="1283" width="18.5703125" style="1" customWidth="1"/>
    <col min="1284" max="1284" width="59.7109375" style="1" customWidth="1"/>
    <col min="1285" max="1288" width="17.7109375" style="1" customWidth="1"/>
    <col min="1289" max="1289" width="8.7109375" style="1" customWidth="1"/>
    <col min="1290" max="1538" width="9.140625" style="1"/>
    <col min="1539" max="1539" width="18.5703125" style="1" customWidth="1"/>
    <col min="1540" max="1540" width="59.7109375" style="1" customWidth="1"/>
    <col min="1541" max="1544" width="17.7109375" style="1" customWidth="1"/>
    <col min="1545" max="1545" width="8.7109375" style="1" customWidth="1"/>
    <col min="1546" max="1794" width="9.140625" style="1"/>
    <col min="1795" max="1795" width="18.5703125" style="1" customWidth="1"/>
    <col min="1796" max="1796" width="59.7109375" style="1" customWidth="1"/>
    <col min="1797" max="1800" width="17.7109375" style="1" customWidth="1"/>
    <col min="1801" max="1801" width="8.7109375" style="1" customWidth="1"/>
    <col min="1802" max="2050" width="9.140625" style="1"/>
    <col min="2051" max="2051" width="18.5703125" style="1" customWidth="1"/>
    <col min="2052" max="2052" width="59.7109375" style="1" customWidth="1"/>
    <col min="2053" max="2056" width="17.7109375" style="1" customWidth="1"/>
    <col min="2057" max="2057" width="8.7109375" style="1" customWidth="1"/>
    <col min="2058" max="2306" width="9.140625" style="1"/>
    <col min="2307" max="2307" width="18.5703125" style="1" customWidth="1"/>
    <col min="2308" max="2308" width="59.7109375" style="1" customWidth="1"/>
    <col min="2309" max="2312" width="17.7109375" style="1" customWidth="1"/>
    <col min="2313" max="2313" width="8.7109375" style="1" customWidth="1"/>
    <col min="2314" max="2562" width="9.140625" style="1"/>
    <col min="2563" max="2563" width="18.5703125" style="1" customWidth="1"/>
    <col min="2564" max="2564" width="59.7109375" style="1" customWidth="1"/>
    <col min="2565" max="2568" width="17.7109375" style="1" customWidth="1"/>
    <col min="2569" max="2569" width="8.7109375" style="1" customWidth="1"/>
    <col min="2570" max="2818" width="9.140625" style="1"/>
    <col min="2819" max="2819" width="18.5703125" style="1" customWidth="1"/>
    <col min="2820" max="2820" width="59.7109375" style="1" customWidth="1"/>
    <col min="2821" max="2824" width="17.7109375" style="1" customWidth="1"/>
    <col min="2825" max="2825" width="8.7109375" style="1" customWidth="1"/>
    <col min="2826" max="3074" width="9.140625" style="1"/>
    <col min="3075" max="3075" width="18.5703125" style="1" customWidth="1"/>
    <col min="3076" max="3076" width="59.7109375" style="1" customWidth="1"/>
    <col min="3077" max="3080" width="17.7109375" style="1" customWidth="1"/>
    <col min="3081" max="3081" width="8.7109375" style="1" customWidth="1"/>
    <col min="3082" max="3330" width="9.140625" style="1"/>
    <col min="3331" max="3331" width="18.5703125" style="1" customWidth="1"/>
    <col min="3332" max="3332" width="59.7109375" style="1" customWidth="1"/>
    <col min="3333" max="3336" width="17.7109375" style="1" customWidth="1"/>
    <col min="3337" max="3337" width="8.7109375" style="1" customWidth="1"/>
    <col min="3338" max="3586" width="9.140625" style="1"/>
    <col min="3587" max="3587" width="18.5703125" style="1" customWidth="1"/>
    <col min="3588" max="3588" width="59.7109375" style="1" customWidth="1"/>
    <col min="3589" max="3592" width="17.7109375" style="1" customWidth="1"/>
    <col min="3593" max="3593" width="8.7109375" style="1" customWidth="1"/>
    <col min="3594" max="3842" width="9.140625" style="1"/>
    <col min="3843" max="3843" width="18.5703125" style="1" customWidth="1"/>
    <col min="3844" max="3844" width="59.7109375" style="1" customWidth="1"/>
    <col min="3845" max="3848" width="17.7109375" style="1" customWidth="1"/>
    <col min="3849" max="3849" width="8.7109375" style="1" customWidth="1"/>
    <col min="3850" max="4098" width="9.140625" style="1"/>
    <col min="4099" max="4099" width="18.5703125" style="1" customWidth="1"/>
    <col min="4100" max="4100" width="59.7109375" style="1" customWidth="1"/>
    <col min="4101" max="4104" width="17.7109375" style="1" customWidth="1"/>
    <col min="4105" max="4105" width="8.7109375" style="1" customWidth="1"/>
    <col min="4106" max="4354" width="9.140625" style="1"/>
    <col min="4355" max="4355" width="18.5703125" style="1" customWidth="1"/>
    <col min="4356" max="4356" width="59.7109375" style="1" customWidth="1"/>
    <col min="4357" max="4360" width="17.7109375" style="1" customWidth="1"/>
    <col min="4361" max="4361" width="8.7109375" style="1" customWidth="1"/>
    <col min="4362" max="4610" width="9.140625" style="1"/>
    <col min="4611" max="4611" width="18.5703125" style="1" customWidth="1"/>
    <col min="4612" max="4612" width="59.7109375" style="1" customWidth="1"/>
    <col min="4613" max="4616" width="17.7109375" style="1" customWidth="1"/>
    <col min="4617" max="4617" width="8.7109375" style="1" customWidth="1"/>
    <col min="4618" max="4866" width="9.140625" style="1"/>
    <col min="4867" max="4867" width="18.5703125" style="1" customWidth="1"/>
    <col min="4868" max="4868" width="59.7109375" style="1" customWidth="1"/>
    <col min="4869" max="4872" width="17.7109375" style="1" customWidth="1"/>
    <col min="4873" max="4873" width="8.7109375" style="1" customWidth="1"/>
    <col min="4874" max="5122" width="9.140625" style="1"/>
    <col min="5123" max="5123" width="18.5703125" style="1" customWidth="1"/>
    <col min="5124" max="5124" width="59.7109375" style="1" customWidth="1"/>
    <col min="5125" max="5128" width="17.7109375" style="1" customWidth="1"/>
    <col min="5129" max="5129" width="8.7109375" style="1" customWidth="1"/>
    <col min="5130" max="5378" width="9.140625" style="1"/>
    <col min="5379" max="5379" width="18.5703125" style="1" customWidth="1"/>
    <col min="5380" max="5380" width="59.7109375" style="1" customWidth="1"/>
    <col min="5381" max="5384" width="17.7109375" style="1" customWidth="1"/>
    <col min="5385" max="5385" width="8.7109375" style="1" customWidth="1"/>
    <col min="5386" max="5634" width="9.140625" style="1"/>
    <col min="5635" max="5635" width="18.5703125" style="1" customWidth="1"/>
    <col min="5636" max="5636" width="59.7109375" style="1" customWidth="1"/>
    <col min="5637" max="5640" width="17.7109375" style="1" customWidth="1"/>
    <col min="5641" max="5641" width="8.7109375" style="1" customWidth="1"/>
    <col min="5642" max="5890" width="9.140625" style="1"/>
    <col min="5891" max="5891" width="18.5703125" style="1" customWidth="1"/>
    <col min="5892" max="5892" width="59.7109375" style="1" customWidth="1"/>
    <col min="5893" max="5896" width="17.7109375" style="1" customWidth="1"/>
    <col min="5897" max="5897" width="8.7109375" style="1" customWidth="1"/>
    <col min="5898" max="6146" width="9.140625" style="1"/>
    <col min="6147" max="6147" width="18.5703125" style="1" customWidth="1"/>
    <col min="6148" max="6148" width="59.7109375" style="1" customWidth="1"/>
    <col min="6149" max="6152" width="17.7109375" style="1" customWidth="1"/>
    <col min="6153" max="6153" width="8.7109375" style="1" customWidth="1"/>
    <col min="6154" max="6402" width="9.140625" style="1"/>
    <col min="6403" max="6403" width="18.5703125" style="1" customWidth="1"/>
    <col min="6404" max="6404" width="59.7109375" style="1" customWidth="1"/>
    <col min="6405" max="6408" width="17.7109375" style="1" customWidth="1"/>
    <col min="6409" max="6409" width="8.7109375" style="1" customWidth="1"/>
    <col min="6410" max="6658" width="9.140625" style="1"/>
    <col min="6659" max="6659" width="18.5703125" style="1" customWidth="1"/>
    <col min="6660" max="6660" width="59.7109375" style="1" customWidth="1"/>
    <col min="6661" max="6664" width="17.7109375" style="1" customWidth="1"/>
    <col min="6665" max="6665" width="8.7109375" style="1" customWidth="1"/>
    <col min="6666" max="6914" width="9.140625" style="1"/>
    <col min="6915" max="6915" width="18.5703125" style="1" customWidth="1"/>
    <col min="6916" max="6916" width="59.7109375" style="1" customWidth="1"/>
    <col min="6917" max="6920" width="17.7109375" style="1" customWidth="1"/>
    <col min="6921" max="6921" width="8.7109375" style="1" customWidth="1"/>
    <col min="6922" max="7170" width="9.140625" style="1"/>
    <col min="7171" max="7171" width="18.5703125" style="1" customWidth="1"/>
    <col min="7172" max="7172" width="59.7109375" style="1" customWidth="1"/>
    <col min="7173" max="7176" width="17.7109375" style="1" customWidth="1"/>
    <col min="7177" max="7177" width="8.7109375" style="1" customWidth="1"/>
    <col min="7178" max="7426" width="9.140625" style="1"/>
    <col min="7427" max="7427" width="18.5703125" style="1" customWidth="1"/>
    <col min="7428" max="7428" width="59.7109375" style="1" customWidth="1"/>
    <col min="7429" max="7432" width="17.7109375" style="1" customWidth="1"/>
    <col min="7433" max="7433" width="8.7109375" style="1" customWidth="1"/>
    <col min="7434" max="7682" width="9.140625" style="1"/>
    <col min="7683" max="7683" width="18.5703125" style="1" customWidth="1"/>
    <col min="7684" max="7684" width="59.7109375" style="1" customWidth="1"/>
    <col min="7685" max="7688" width="17.7109375" style="1" customWidth="1"/>
    <col min="7689" max="7689" width="8.7109375" style="1" customWidth="1"/>
    <col min="7690" max="7938" width="9.140625" style="1"/>
    <col min="7939" max="7939" width="18.5703125" style="1" customWidth="1"/>
    <col min="7940" max="7940" width="59.7109375" style="1" customWidth="1"/>
    <col min="7941" max="7944" width="17.7109375" style="1" customWidth="1"/>
    <col min="7945" max="7945" width="8.7109375" style="1" customWidth="1"/>
    <col min="7946" max="8194" width="9.140625" style="1"/>
    <col min="8195" max="8195" width="18.5703125" style="1" customWidth="1"/>
    <col min="8196" max="8196" width="59.7109375" style="1" customWidth="1"/>
    <col min="8197" max="8200" width="17.7109375" style="1" customWidth="1"/>
    <col min="8201" max="8201" width="8.7109375" style="1" customWidth="1"/>
    <col min="8202" max="8450" width="9.140625" style="1"/>
    <col min="8451" max="8451" width="18.5703125" style="1" customWidth="1"/>
    <col min="8452" max="8452" width="59.7109375" style="1" customWidth="1"/>
    <col min="8453" max="8456" width="17.7109375" style="1" customWidth="1"/>
    <col min="8457" max="8457" width="8.7109375" style="1" customWidth="1"/>
    <col min="8458" max="8706" width="9.140625" style="1"/>
    <col min="8707" max="8707" width="18.5703125" style="1" customWidth="1"/>
    <col min="8708" max="8708" width="59.7109375" style="1" customWidth="1"/>
    <col min="8709" max="8712" width="17.7109375" style="1" customWidth="1"/>
    <col min="8713" max="8713" width="8.7109375" style="1" customWidth="1"/>
    <col min="8714" max="8962" width="9.140625" style="1"/>
    <col min="8963" max="8963" width="18.5703125" style="1" customWidth="1"/>
    <col min="8964" max="8964" width="59.7109375" style="1" customWidth="1"/>
    <col min="8965" max="8968" width="17.7109375" style="1" customWidth="1"/>
    <col min="8969" max="8969" width="8.7109375" style="1" customWidth="1"/>
    <col min="8970" max="9218" width="9.140625" style="1"/>
    <col min="9219" max="9219" width="18.5703125" style="1" customWidth="1"/>
    <col min="9220" max="9220" width="59.7109375" style="1" customWidth="1"/>
    <col min="9221" max="9224" width="17.7109375" style="1" customWidth="1"/>
    <col min="9225" max="9225" width="8.7109375" style="1" customWidth="1"/>
    <col min="9226" max="9474" width="9.140625" style="1"/>
    <col min="9475" max="9475" width="18.5703125" style="1" customWidth="1"/>
    <col min="9476" max="9476" width="59.7109375" style="1" customWidth="1"/>
    <col min="9477" max="9480" width="17.7109375" style="1" customWidth="1"/>
    <col min="9481" max="9481" width="8.7109375" style="1" customWidth="1"/>
    <col min="9482" max="9730" width="9.140625" style="1"/>
    <col min="9731" max="9731" width="18.5703125" style="1" customWidth="1"/>
    <col min="9732" max="9732" width="59.7109375" style="1" customWidth="1"/>
    <col min="9733" max="9736" width="17.7109375" style="1" customWidth="1"/>
    <col min="9737" max="9737" width="8.7109375" style="1" customWidth="1"/>
    <col min="9738" max="9986" width="9.140625" style="1"/>
    <col min="9987" max="9987" width="18.5703125" style="1" customWidth="1"/>
    <col min="9988" max="9988" width="59.7109375" style="1" customWidth="1"/>
    <col min="9989" max="9992" width="17.7109375" style="1" customWidth="1"/>
    <col min="9993" max="9993" width="8.7109375" style="1" customWidth="1"/>
    <col min="9994" max="10242" width="9.140625" style="1"/>
    <col min="10243" max="10243" width="18.5703125" style="1" customWidth="1"/>
    <col min="10244" max="10244" width="59.7109375" style="1" customWidth="1"/>
    <col min="10245" max="10248" width="17.7109375" style="1" customWidth="1"/>
    <col min="10249" max="10249" width="8.7109375" style="1" customWidth="1"/>
    <col min="10250" max="10498" width="9.140625" style="1"/>
    <col min="10499" max="10499" width="18.5703125" style="1" customWidth="1"/>
    <col min="10500" max="10500" width="59.7109375" style="1" customWidth="1"/>
    <col min="10501" max="10504" width="17.7109375" style="1" customWidth="1"/>
    <col min="10505" max="10505" width="8.7109375" style="1" customWidth="1"/>
    <col min="10506" max="10754" width="9.140625" style="1"/>
    <col min="10755" max="10755" width="18.5703125" style="1" customWidth="1"/>
    <col min="10756" max="10756" width="59.7109375" style="1" customWidth="1"/>
    <col min="10757" max="10760" width="17.7109375" style="1" customWidth="1"/>
    <col min="10761" max="10761" width="8.7109375" style="1" customWidth="1"/>
    <col min="10762" max="11010" width="9.140625" style="1"/>
    <col min="11011" max="11011" width="18.5703125" style="1" customWidth="1"/>
    <col min="11012" max="11012" width="59.7109375" style="1" customWidth="1"/>
    <col min="11013" max="11016" width="17.7109375" style="1" customWidth="1"/>
    <col min="11017" max="11017" width="8.7109375" style="1" customWidth="1"/>
    <col min="11018" max="11266" width="9.140625" style="1"/>
    <col min="11267" max="11267" width="18.5703125" style="1" customWidth="1"/>
    <col min="11268" max="11268" width="59.7109375" style="1" customWidth="1"/>
    <col min="11269" max="11272" width="17.7109375" style="1" customWidth="1"/>
    <col min="11273" max="11273" width="8.7109375" style="1" customWidth="1"/>
    <col min="11274" max="11522" width="9.140625" style="1"/>
    <col min="11523" max="11523" width="18.5703125" style="1" customWidth="1"/>
    <col min="11524" max="11524" width="59.7109375" style="1" customWidth="1"/>
    <col min="11525" max="11528" width="17.7109375" style="1" customWidth="1"/>
    <col min="11529" max="11529" width="8.7109375" style="1" customWidth="1"/>
    <col min="11530" max="11778" width="9.140625" style="1"/>
    <col min="11779" max="11779" width="18.5703125" style="1" customWidth="1"/>
    <col min="11780" max="11780" width="59.7109375" style="1" customWidth="1"/>
    <col min="11781" max="11784" width="17.7109375" style="1" customWidth="1"/>
    <col min="11785" max="11785" width="8.7109375" style="1" customWidth="1"/>
    <col min="11786" max="12034" width="9.140625" style="1"/>
    <col min="12035" max="12035" width="18.5703125" style="1" customWidth="1"/>
    <col min="12036" max="12036" width="59.7109375" style="1" customWidth="1"/>
    <col min="12037" max="12040" width="17.7109375" style="1" customWidth="1"/>
    <col min="12041" max="12041" width="8.7109375" style="1" customWidth="1"/>
    <col min="12042" max="12290" width="9.140625" style="1"/>
    <col min="12291" max="12291" width="18.5703125" style="1" customWidth="1"/>
    <col min="12292" max="12292" width="59.7109375" style="1" customWidth="1"/>
    <col min="12293" max="12296" width="17.7109375" style="1" customWidth="1"/>
    <col min="12297" max="12297" width="8.7109375" style="1" customWidth="1"/>
    <col min="12298" max="12546" width="9.140625" style="1"/>
    <col min="12547" max="12547" width="18.5703125" style="1" customWidth="1"/>
    <col min="12548" max="12548" width="59.7109375" style="1" customWidth="1"/>
    <col min="12549" max="12552" width="17.7109375" style="1" customWidth="1"/>
    <col min="12553" max="12553" width="8.7109375" style="1" customWidth="1"/>
    <col min="12554" max="12802" width="9.140625" style="1"/>
    <col min="12803" max="12803" width="18.5703125" style="1" customWidth="1"/>
    <col min="12804" max="12804" width="59.7109375" style="1" customWidth="1"/>
    <col min="12805" max="12808" width="17.7109375" style="1" customWidth="1"/>
    <col min="12809" max="12809" width="8.7109375" style="1" customWidth="1"/>
    <col min="12810" max="13058" width="9.140625" style="1"/>
    <col min="13059" max="13059" width="18.5703125" style="1" customWidth="1"/>
    <col min="13060" max="13060" width="59.7109375" style="1" customWidth="1"/>
    <col min="13061" max="13064" width="17.7109375" style="1" customWidth="1"/>
    <col min="13065" max="13065" width="8.7109375" style="1" customWidth="1"/>
    <col min="13066" max="13314" width="9.140625" style="1"/>
    <col min="13315" max="13315" width="18.5703125" style="1" customWidth="1"/>
    <col min="13316" max="13316" width="59.7109375" style="1" customWidth="1"/>
    <col min="13317" max="13320" width="17.7109375" style="1" customWidth="1"/>
    <col min="13321" max="13321" width="8.7109375" style="1" customWidth="1"/>
    <col min="13322" max="13570" width="9.140625" style="1"/>
    <col min="13571" max="13571" width="18.5703125" style="1" customWidth="1"/>
    <col min="13572" max="13572" width="59.7109375" style="1" customWidth="1"/>
    <col min="13573" max="13576" width="17.7109375" style="1" customWidth="1"/>
    <col min="13577" max="13577" width="8.7109375" style="1" customWidth="1"/>
    <col min="13578" max="13826" width="9.140625" style="1"/>
    <col min="13827" max="13827" width="18.5703125" style="1" customWidth="1"/>
    <col min="13828" max="13828" width="59.7109375" style="1" customWidth="1"/>
    <col min="13829" max="13832" width="17.7109375" style="1" customWidth="1"/>
    <col min="13833" max="13833" width="8.7109375" style="1" customWidth="1"/>
    <col min="13834" max="14082" width="9.140625" style="1"/>
    <col min="14083" max="14083" width="18.5703125" style="1" customWidth="1"/>
    <col min="14084" max="14084" width="59.7109375" style="1" customWidth="1"/>
    <col min="14085" max="14088" width="17.7109375" style="1" customWidth="1"/>
    <col min="14089" max="14089" width="8.7109375" style="1" customWidth="1"/>
    <col min="14090" max="14338" width="9.140625" style="1"/>
    <col min="14339" max="14339" width="18.5703125" style="1" customWidth="1"/>
    <col min="14340" max="14340" width="59.7109375" style="1" customWidth="1"/>
    <col min="14341" max="14344" width="17.7109375" style="1" customWidth="1"/>
    <col min="14345" max="14345" width="8.7109375" style="1" customWidth="1"/>
    <col min="14346" max="14594" width="9.140625" style="1"/>
    <col min="14595" max="14595" width="18.5703125" style="1" customWidth="1"/>
    <col min="14596" max="14596" width="59.7109375" style="1" customWidth="1"/>
    <col min="14597" max="14600" width="17.7109375" style="1" customWidth="1"/>
    <col min="14601" max="14601" width="8.7109375" style="1" customWidth="1"/>
    <col min="14602" max="14850" width="9.140625" style="1"/>
    <col min="14851" max="14851" width="18.5703125" style="1" customWidth="1"/>
    <col min="14852" max="14852" width="59.7109375" style="1" customWidth="1"/>
    <col min="14853" max="14856" width="17.7109375" style="1" customWidth="1"/>
    <col min="14857" max="14857" width="8.7109375" style="1" customWidth="1"/>
    <col min="14858" max="15106" width="9.140625" style="1"/>
    <col min="15107" max="15107" width="18.5703125" style="1" customWidth="1"/>
    <col min="15108" max="15108" width="59.7109375" style="1" customWidth="1"/>
    <col min="15109" max="15112" width="17.7109375" style="1" customWidth="1"/>
    <col min="15113" max="15113" width="8.7109375" style="1" customWidth="1"/>
    <col min="15114" max="15362" width="9.140625" style="1"/>
    <col min="15363" max="15363" width="18.5703125" style="1" customWidth="1"/>
    <col min="15364" max="15364" width="59.7109375" style="1" customWidth="1"/>
    <col min="15365" max="15368" width="17.7109375" style="1" customWidth="1"/>
    <col min="15369" max="15369" width="8.7109375" style="1" customWidth="1"/>
    <col min="15370" max="15618" width="9.140625" style="1"/>
    <col min="15619" max="15619" width="18.5703125" style="1" customWidth="1"/>
    <col min="15620" max="15620" width="59.7109375" style="1" customWidth="1"/>
    <col min="15621" max="15624" width="17.7109375" style="1" customWidth="1"/>
    <col min="15625" max="15625" width="8.7109375" style="1" customWidth="1"/>
    <col min="15626" max="15874" width="9.140625" style="1"/>
    <col min="15875" max="15875" width="18.5703125" style="1" customWidth="1"/>
    <col min="15876" max="15876" width="59.7109375" style="1" customWidth="1"/>
    <col min="15877" max="15880" width="17.7109375" style="1" customWidth="1"/>
    <col min="15881" max="15881" width="8.7109375" style="1" customWidth="1"/>
    <col min="15882" max="16130" width="9.140625" style="1"/>
    <col min="16131" max="16131" width="18.5703125" style="1" customWidth="1"/>
    <col min="16132" max="16132" width="59.7109375" style="1" customWidth="1"/>
    <col min="16133" max="16136" width="17.7109375" style="1" customWidth="1"/>
    <col min="16137" max="16137" width="8.7109375" style="1" customWidth="1"/>
    <col min="16138" max="16384" width="9.140625" style="1"/>
  </cols>
  <sheetData>
    <row r="1" spans="1:11" ht="13.9" customHeight="1">
      <c r="B1" s="3"/>
      <c r="C1" s="17"/>
      <c r="D1" s="17"/>
      <c r="E1" s="136"/>
    </row>
    <row r="2" spans="1:11" ht="17.45" customHeight="1">
      <c r="B2" s="321" t="s">
        <v>322</v>
      </c>
      <c r="C2" s="321"/>
      <c r="D2" s="321"/>
      <c r="E2" s="321"/>
    </row>
    <row r="3" spans="1:11" ht="13.9" customHeight="1">
      <c r="C3" s="2"/>
      <c r="D3" s="2"/>
      <c r="E3" s="145"/>
    </row>
    <row r="4" spans="1:11" ht="17.45" customHeight="1">
      <c r="B4" s="322" t="s">
        <v>2</v>
      </c>
      <c r="C4" s="322"/>
      <c r="D4" s="322"/>
      <c r="E4" s="322"/>
    </row>
    <row r="5" spans="1:11" ht="13.9" customHeight="1">
      <c r="B5" s="3"/>
      <c r="C5" s="17"/>
      <c r="D5" s="17"/>
      <c r="E5" s="136"/>
    </row>
    <row r="6" spans="1:11" ht="13.9" customHeight="1">
      <c r="B6" s="319" t="s">
        <v>3</v>
      </c>
      <c r="C6" s="319"/>
      <c r="D6" s="319"/>
      <c r="E6" s="319"/>
    </row>
    <row r="7" spans="1:11" ht="13.9" customHeight="1">
      <c r="B7" s="319" t="s">
        <v>4</v>
      </c>
      <c r="C7" s="319"/>
      <c r="D7" s="319"/>
      <c r="E7" s="319"/>
    </row>
    <row r="8" spans="1:11" ht="13.9" customHeight="1">
      <c r="B8" s="319" t="s">
        <v>5</v>
      </c>
      <c r="C8" s="319"/>
      <c r="D8" s="319"/>
      <c r="E8" s="319"/>
    </row>
    <row r="9" spans="1:11" ht="13.9" customHeight="1">
      <c r="A9" s="48"/>
      <c r="B9" s="319" t="s">
        <v>6</v>
      </c>
      <c r="C9" s="319"/>
      <c r="D9" s="319"/>
      <c r="E9" s="319"/>
    </row>
    <row r="10" spans="1:11" ht="13.9" customHeight="1">
      <c r="A10" s="48"/>
      <c r="B10" s="319" t="s">
        <v>7</v>
      </c>
      <c r="C10" s="319"/>
      <c r="D10" s="319"/>
      <c r="E10" s="319"/>
    </row>
    <row r="11" spans="1:11" ht="13.9" customHeight="1">
      <c r="A11" s="48"/>
      <c r="B11" s="319" t="s">
        <v>8</v>
      </c>
      <c r="C11" s="319"/>
      <c r="D11" s="319"/>
      <c r="E11" s="319"/>
    </row>
    <row r="12" spans="1:11" ht="13.9" customHeight="1">
      <c r="A12" s="48"/>
      <c r="B12" s="3"/>
      <c r="C12" s="9"/>
      <c r="D12" s="9"/>
      <c r="E12" s="172"/>
    </row>
    <row r="13" spans="1:11" ht="13.9" customHeight="1">
      <c r="A13" s="48"/>
      <c r="B13" s="320" t="s">
        <v>9</v>
      </c>
      <c r="C13" s="320"/>
      <c r="D13" s="320"/>
      <c r="E13" s="320"/>
    </row>
    <row r="14" spans="1:11" ht="13.9" customHeight="1">
      <c r="A14" s="48"/>
      <c r="B14" s="320" t="s">
        <v>323</v>
      </c>
      <c r="C14" s="320"/>
      <c r="D14" s="320"/>
      <c r="E14" s="320"/>
    </row>
    <row r="15" spans="1:11" ht="13.9" customHeight="1">
      <c r="A15" s="48"/>
      <c r="B15" s="75"/>
      <c r="C15" s="17"/>
      <c r="D15" s="17"/>
      <c r="E15" s="136"/>
    </row>
    <row r="16" spans="1:11" s="3" customFormat="1" ht="13.9" customHeight="1">
      <c r="A16" s="8" t="s">
        <v>11</v>
      </c>
      <c r="B16" s="8" t="s">
        <v>12</v>
      </c>
      <c r="C16" s="13"/>
      <c r="D16" s="13"/>
      <c r="E16" s="135" t="s">
        <v>13</v>
      </c>
      <c r="F16" s="135" t="s">
        <v>14</v>
      </c>
      <c r="G16" s="135" t="s">
        <v>1042</v>
      </c>
      <c r="H16" s="13" t="s">
        <v>1040</v>
      </c>
      <c r="I16" s="14" t="s">
        <v>1041</v>
      </c>
      <c r="J16" s="253" t="s">
        <v>1149</v>
      </c>
      <c r="K16" s="253"/>
    </row>
    <row r="17" spans="1:11" s="3" customFormat="1" ht="13.9" customHeight="1">
      <c r="B17" s="76"/>
      <c r="C17" s="13"/>
      <c r="D17" s="13"/>
      <c r="E17" s="135"/>
      <c r="F17" s="152"/>
      <c r="G17" s="152"/>
      <c r="H17" s="14">
        <v>147</v>
      </c>
      <c r="I17" s="14">
        <v>1.42</v>
      </c>
      <c r="J17" s="14" t="s">
        <v>1150</v>
      </c>
      <c r="K17" s="14"/>
    </row>
    <row r="18" spans="1:11" ht="13.9" customHeight="1">
      <c r="A18" s="18" t="s">
        <v>324</v>
      </c>
      <c r="B18" s="77"/>
      <c r="C18" s="21"/>
      <c r="D18" s="21"/>
      <c r="E18" s="147"/>
      <c r="F18" s="180"/>
      <c r="G18" s="180"/>
      <c r="I18" s="14"/>
      <c r="J18" s="14"/>
      <c r="K18" s="14"/>
    </row>
    <row r="19" spans="1:11" ht="13.9" customHeight="1">
      <c r="A19" s="36"/>
      <c r="B19" s="37"/>
      <c r="C19" s="78"/>
      <c r="D19" s="78"/>
      <c r="E19" s="194"/>
      <c r="F19" s="194"/>
      <c r="G19" s="194"/>
      <c r="I19" s="14"/>
      <c r="J19" s="14"/>
      <c r="K19" s="14"/>
    </row>
    <row r="20" spans="1:11" ht="13.9" customHeight="1">
      <c r="A20" s="8" t="s">
        <v>325</v>
      </c>
      <c r="B20" s="15" t="s">
        <v>326</v>
      </c>
      <c r="C20" s="55"/>
      <c r="D20" s="55"/>
      <c r="E20" s="152">
        <f>ROUND(F20/0.55,0)</f>
        <v>6218</v>
      </c>
      <c r="F20" s="139">
        <v>3420</v>
      </c>
      <c r="G20" s="139">
        <f>IF(F20-F20*20%=0,"",F20-F20*20%)</f>
        <v>2736</v>
      </c>
      <c r="H20" s="163">
        <f>IFERROR(G20*$H$17,"")</f>
        <v>402192</v>
      </c>
      <c r="I20" s="157">
        <f>IFERROR(ROUND(H20*$I$17,0),"")</f>
        <v>571113</v>
      </c>
      <c r="J20" s="254">
        <f>IFERROR((I20-H20)/I20,"")</f>
        <v>0.2957750917944435</v>
      </c>
      <c r="K20" s="254"/>
    </row>
    <row r="21" spans="1:11" ht="13.9" customHeight="1">
      <c r="B21" s="40" t="s">
        <v>327</v>
      </c>
      <c r="C21" s="79"/>
      <c r="D21" s="79"/>
      <c r="E21" s="152"/>
      <c r="F21" s="139"/>
      <c r="G21" s="139" t="str">
        <f t="shared" ref="G21:G40" si="0">IF(F21-F21*20%=0,"",F21-F21*20%)</f>
        <v/>
      </c>
      <c r="H21" s="163" t="str">
        <f t="shared" ref="H21:H84" si="1">IFERROR(G21*$H$17,"")</f>
        <v/>
      </c>
      <c r="I21" s="157" t="str">
        <f t="shared" ref="I21:I84" si="2">IFERROR(ROUND(H21*$I$17,0),"")</f>
        <v/>
      </c>
      <c r="J21" s="254" t="str">
        <f t="shared" ref="J21:J84" si="3">IFERROR((I21-H21)/I21,"")</f>
        <v/>
      </c>
    </row>
    <row r="22" spans="1:11" ht="13.9" customHeight="1">
      <c r="B22" s="40" t="s">
        <v>328</v>
      </c>
      <c r="C22" s="79"/>
      <c r="D22" s="79"/>
      <c r="E22" s="152"/>
      <c r="F22" s="139"/>
      <c r="G22" s="139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</row>
    <row r="23" spans="1:11" s="82" customFormat="1" ht="13.9" customHeight="1">
      <c r="A23" s="80"/>
      <c r="B23" s="40" t="s">
        <v>329</v>
      </c>
      <c r="C23" s="81"/>
      <c r="D23" s="81"/>
      <c r="E23" s="195"/>
      <c r="F23" s="139"/>
      <c r="G23" s="139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</row>
    <row r="24" spans="1:11" ht="13.9" customHeight="1">
      <c r="B24" s="28"/>
      <c r="C24" s="79"/>
      <c r="D24" s="79"/>
      <c r="E24" s="152"/>
      <c r="F24" s="139"/>
      <c r="G24" s="139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</row>
    <row r="25" spans="1:11" ht="13.9" customHeight="1">
      <c r="A25" s="8" t="s">
        <v>330</v>
      </c>
      <c r="B25" s="15" t="s">
        <v>331</v>
      </c>
      <c r="C25" s="79"/>
      <c r="D25" s="79"/>
      <c r="E25" s="152">
        <f>ROUND(F25/0.55,0)</f>
        <v>9444</v>
      </c>
      <c r="F25" s="139">
        <v>5194.125</v>
      </c>
      <c r="G25" s="139">
        <f t="shared" si="0"/>
        <v>4155.3</v>
      </c>
      <c r="H25" s="163">
        <f t="shared" si="1"/>
        <v>610829.1</v>
      </c>
      <c r="I25" s="157">
        <f t="shared" si="2"/>
        <v>867377</v>
      </c>
      <c r="J25" s="254">
        <f t="shared" si="3"/>
        <v>0.2957743864547942</v>
      </c>
    </row>
    <row r="26" spans="1:11" ht="13.9" customHeight="1">
      <c r="B26" s="40" t="s">
        <v>332</v>
      </c>
      <c r="C26" s="55"/>
      <c r="D26" s="55"/>
      <c r="E26" s="152"/>
      <c r="F26" s="139"/>
      <c r="G26" s="139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</row>
    <row r="27" spans="1:11" ht="13.9" customHeight="1">
      <c r="B27" s="40" t="s">
        <v>328</v>
      </c>
      <c r="C27" s="17"/>
      <c r="D27" s="17"/>
      <c r="E27" s="152"/>
      <c r="F27" s="139"/>
      <c r="G27" s="139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</row>
    <row r="28" spans="1:11" s="82" customFormat="1" ht="13.9" customHeight="1">
      <c r="A28" s="80"/>
      <c r="B28" s="40" t="s">
        <v>329</v>
      </c>
      <c r="C28" s="81"/>
      <c r="D28" s="81"/>
      <c r="E28" s="195"/>
      <c r="F28" s="139"/>
      <c r="G28" s="139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</row>
    <row r="29" spans="1:11" ht="13.9" customHeight="1">
      <c r="B29" s="3"/>
      <c r="C29" s="17"/>
      <c r="D29" s="17"/>
      <c r="E29" s="152"/>
      <c r="F29" s="139"/>
      <c r="G29" s="139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</row>
    <row r="30" spans="1:11" ht="13.9" customHeight="1">
      <c r="A30" s="8" t="s">
        <v>333</v>
      </c>
      <c r="B30" s="15" t="s">
        <v>334</v>
      </c>
      <c r="C30" s="79"/>
      <c r="D30" s="79"/>
      <c r="E30" s="152">
        <f>ROUND(F30/0.55,0)</f>
        <v>8331</v>
      </c>
      <c r="F30" s="139">
        <v>4582.125</v>
      </c>
      <c r="G30" s="139">
        <f t="shared" si="0"/>
        <v>3665.7</v>
      </c>
      <c r="H30" s="163">
        <f t="shared" si="1"/>
        <v>538857.9</v>
      </c>
      <c r="I30" s="157">
        <f t="shared" si="2"/>
        <v>765178</v>
      </c>
      <c r="J30" s="254">
        <f t="shared" si="3"/>
        <v>0.29577444725279606</v>
      </c>
    </row>
    <row r="31" spans="1:11" ht="13.9" customHeight="1">
      <c r="B31" s="40" t="s">
        <v>335</v>
      </c>
      <c r="C31" s="55"/>
      <c r="D31" s="55"/>
      <c r="E31" s="152"/>
      <c r="F31" s="139"/>
      <c r="G31" s="139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</row>
    <row r="32" spans="1:11" ht="13.9" customHeight="1">
      <c r="B32" s="40" t="s">
        <v>328</v>
      </c>
      <c r="C32" s="17"/>
      <c r="D32" s="17"/>
      <c r="E32" s="152"/>
      <c r="F32" s="139"/>
      <c r="G32" s="139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</row>
    <row r="33" spans="1:10" s="82" customFormat="1" ht="13.9" customHeight="1">
      <c r="A33" s="80"/>
      <c r="B33" s="40" t="s">
        <v>329</v>
      </c>
      <c r="C33" s="81"/>
      <c r="D33" s="81"/>
      <c r="E33" s="195"/>
      <c r="F33" s="139"/>
      <c r="G33" s="139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</row>
    <row r="34" spans="1:10" ht="13.9" customHeight="1">
      <c r="B34" s="3"/>
      <c r="C34" s="17"/>
      <c r="D34" s="17"/>
      <c r="E34" s="152"/>
      <c r="F34" s="139"/>
      <c r="G34" s="139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</row>
    <row r="35" spans="1:10" ht="13.9" customHeight="1">
      <c r="A35" s="8" t="s">
        <v>336</v>
      </c>
      <c r="B35" s="15" t="s">
        <v>337</v>
      </c>
      <c r="C35" s="79"/>
      <c r="D35" s="79"/>
      <c r="E35" s="152">
        <f>ROUND(F35/0.55,0)</f>
        <v>8118</v>
      </c>
      <c r="F35" s="139">
        <v>4465.125</v>
      </c>
      <c r="G35" s="139">
        <f t="shared" si="0"/>
        <v>3572.1</v>
      </c>
      <c r="H35" s="163">
        <f t="shared" si="1"/>
        <v>525098.69999999995</v>
      </c>
      <c r="I35" s="157">
        <f t="shared" si="2"/>
        <v>745640</v>
      </c>
      <c r="J35" s="254">
        <f t="shared" si="3"/>
        <v>0.29577450244085624</v>
      </c>
    </row>
    <row r="36" spans="1:10" ht="13.9" customHeight="1">
      <c r="B36" s="40" t="s">
        <v>338</v>
      </c>
      <c r="C36" s="55"/>
      <c r="D36" s="55"/>
      <c r="E36" s="152"/>
      <c r="F36" s="139"/>
      <c r="G36" s="139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</row>
    <row r="37" spans="1:10" ht="13.9" customHeight="1">
      <c r="B37" s="40" t="s">
        <v>328</v>
      </c>
      <c r="C37" s="17"/>
      <c r="D37" s="17"/>
      <c r="E37" s="152"/>
      <c r="F37" s="139"/>
      <c r="G37" s="139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</row>
    <row r="38" spans="1:10" s="82" customFormat="1" ht="13.9" customHeight="1">
      <c r="A38" s="80"/>
      <c r="B38" s="40" t="s">
        <v>329</v>
      </c>
      <c r="C38" s="81"/>
      <c r="D38" s="81"/>
      <c r="E38" s="195"/>
      <c r="F38" s="139"/>
      <c r="G38" s="139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</row>
    <row r="39" spans="1:10" ht="13.9" customHeight="1">
      <c r="A39" s="36"/>
      <c r="B39" s="83"/>
      <c r="C39" s="3"/>
      <c r="D39" s="3"/>
      <c r="E39" s="152"/>
      <c r="F39" s="140"/>
      <c r="G39" s="139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</row>
    <row r="40" spans="1:10" ht="13.9" customHeight="1">
      <c r="A40" s="18" t="s">
        <v>339</v>
      </c>
      <c r="B40" s="77"/>
      <c r="C40" s="21"/>
      <c r="D40" s="21"/>
      <c r="E40" s="196">
        <f>ROUND(F40/0.55,0)</f>
        <v>0</v>
      </c>
      <c r="F40" s="180"/>
      <c r="G40" s="18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</row>
    <row r="41" spans="1:10" ht="13.9" customHeight="1">
      <c r="A41" s="36"/>
      <c r="B41" s="37"/>
      <c r="C41" s="78"/>
      <c r="D41" s="78"/>
      <c r="E41" s="152"/>
      <c r="F41" s="194"/>
      <c r="G41" s="197" t="str">
        <f>IF(F41-F41*15%=0,"",F41-F41*15%)</f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</row>
    <row r="42" spans="1:10" ht="13.9" customHeight="1">
      <c r="A42" s="8" t="s">
        <v>340</v>
      </c>
      <c r="B42" s="15" t="s">
        <v>341</v>
      </c>
      <c r="C42" s="55"/>
      <c r="D42" s="55"/>
      <c r="E42" s="152">
        <f>ROUND(F42/0.55,0)</f>
        <v>3878</v>
      </c>
      <c r="F42" s="139">
        <v>2133</v>
      </c>
      <c r="G42" s="197">
        <f t="shared" ref="G42:G105" si="4">IF(F42-F42*15%=0,"",F42-F42*15%)</f>
        <v>1813.05</v>
      </c>
      <c r="H42" s="163">
        <f t="shared" si="1"/>
        <v>266518.34999999998</v>
      </c>
      <c r="I42" s="157">
        <f t="shared" si="2"/>
        <v>378456</v>
      </c>
      <c r="J42" s="254">
        <f t="shared" si="3"/>
        <v>0.2957745418225633</v>
      </c>
    </row>
    <row r="43" spans="1:10" ht="13.9" customHeight="1">
      <c r="B43" s="40" t="s">
        <v>342</v>
      </c>
      <c r="C43" s="79"/>
      <c r="D43" s="79"/>
      <c r="E43" s="152"/>
      <c r="F43" s="139"/>
      <c r="G43" s="197" t="str">
        <f t="shared" si="4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</row>
    <row r="44" spans="1:10" s="82" customFormat="1" ht="13.9" customHeight="1">
      <c r="A44" s="80"/>
      <c r="B44" s="40" t="s">
        <v>343</v>
      </c>
      <c r="C44" s="81"/>
      <c r="D44" s="81"/>
      <c r="E44" s="195"/>
      <c r="F44" s="139"/>
      <c r="G44" s="197" t="str">
        <f t="shared" si="4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</row>
    <row r="45" spans="1:10" ht="13.9" customHeight="1">
      <c r="B45" s="40"/>
      <c r="C45" s="79"/>
      <c r="D45" s="79"/>
      <c r="E45" s="152"/>
      <c r="F45" s="139"/>
      <c r="G45" s="197" t="str">
        <f t="shared" si="4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</row>
    <row r="46" spans="1:10" ht="13.9" customHeight="1">
      <c r="A46" s="8" t="s">
        <v>344</v>
      </c>
      <c r="B46" s="15" t="s">
        <v>345</v>
      </c>
      <c r="C46" s="79"/>
      <c r="D46" s="79"/>
      <c r="E46" s="152">
        <f>ROUND(F46/0.55,0)</f>
        <v>7102</v>
      </c>
      <c r="F46" s="139">
        <v>3906</v>
      </c>
      <c r="G46" s="197">
        <f t="shared" si="4"/>
        <v>3320.1</v>
      </c>
      <c r="H46" s="163">
        <f t="shared" si="1"/>
        <v>488054.7</v>
      </c>
      <c r="I46" s="157">
        <f t="shared" si="2"/>
        <v>693038</v>
      </c>
      <c r="J46" s="254">
        <f t="shared" si="3"/>
        <v>0.29577497914977241</v>
      </c>
    </row>
    <row r="47" spans="1:10" ht="13.9" customHeight="1">
      <c r="B47" s="40" t="s">
        <v>346</v>
      </c>
      <c r="C47" s="55"/>
      <c r="D47" s="55"/>
      <c r="E47" s="152"/>
      <c r="F47" s="139"/>
      <c r="G47" s="139" t="str">
        <f t="shared" si="4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</row>
    <row r="48" spans="1:10" s="82" customFormat="1" ht="13.9" customHeight="1">
      <c r="A48" s="80"/>
      <c r="B48" s="40" t="s">
        <v>343</v>
      </c>
      <c r="C48" s="81"/>
      <c r="D48" s="81"/>
      <c r="E48" s="195"/>
      <c r="F48" s="139"/>
      <c r="G48" s="139" t="str">
        <f t="shared" si="4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</row>
    <row r="49" spans="1:10" ht="13.9" customHeight="1">
      <c r="B49" s="3"/>
      <c r="C49" s="17"/>
      <c r="D49" s="17"/>
      <c r="E49" s="152"/>
      <c r="F49" s="139"/>
      <c r="G49" s="139" t="str">
        <f t="shared" si="4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</row>
    <row r="50" spans="1:10" ht="13.9" customHeight="1">
      <c r="A50" s="8" t="s">
        <v>347</v>
      </c>
      <c r="B50" s="15" t="s">
        <v>348</v>
      </c>
      <c r="C50" s="79"/>
      <c r="D50" s="79"/>
      <c r="E50" s="152">
        <f>ROUND(F50/0.55,0)</f>
        <v>5989</v>
      </c>
      <c r="F50" s="139">
        <v>3294</v>
      </c>
      <c r="G50" s="139">
        <f t="shared" si="4"/>
        <v>2799.9</v>
      </c>
      <c r="H50" s="163">
        <f t="shared" si="1"/>
        <v>411585.3</v>
      </c>
      <c r="I50" s="157">
        <f t="shared" si="2"/>
        <v>584451</v>
      </c>
      <c r="J50" s="254">
        <f t="shared" si="3"/>
        <v>0.29577449606553846</v>
      </c>
    </row>
    <row r="51" spans="1:10" ht="13.9" customHeight="1">
      <c r="B51" s="40" t="s">
        <v>349</v>
      </c>
      <c r="C51" s="55"/>
      <c r="D51" s="55"/>
      <c r="E51" s="152"/>
      <c r="F51" s="139"/>
      <c r="G51" s="139" t="str">
        <f t="shared" si="4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</row>
    <row r="52" spans="1:10" s="82" customFormat="1" ht="13.9" customHeight="1">
      <c r="A52" s="80"/>
      <c r="B52" s="40" t="s">
        <v>343</v>
      </c>
      <c r="C52" s="81"/>
      <c r="D52" s="81"/>
      <c r="E52" s="195"/>
      <c r="F52" s="139"/>
      <c r="G52" s="139" t="str">
        <f t="shared" si="4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</row>
    <row r="53" spans="1:10" ht="13.9" customHeight="1">
      <c r="B53" s="3"/>
      <c r="C53" s="17"/>
      <c r="D53" s="17"/>
      <c r="E53" s="152"/>
      <c r="F53" s="139"/>
      <c r="G53" s="139" t="str">
        <f t="shared" si="4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</row>
    <row r="54" spans="1:10" ht="13.9" customHeight="1">
      <c r="A54" s="8" t="s">
        <v>350</v>
      </c>
      <c r="B54" s="15" t="s">
        <v>351</v>
      </c>
      <c r="C54" s="79"/>
      <c r="D54" s="79"/>
      <c r="E54" s="152">
        <f>ROUND(F54/0.55,0)</f>
        <v>5776</v>
      </c>
      <c r="F54" s="139">
        <v>3177</v>
      </c>
      <c r="G54" s="139">
        <f t="shared" si="4"/>
        <v>2700.45</v>
      </c>
      <c r="H54" s="163">
        <f t="shared" si="1"/>
        <v>396966.14999999997</v>
      </c>
      <c r="I54" s="157">
        <f t="shared" si="2"/>
        <v>563692</v>
      </c>
      <c r="J54" s="254">
        <f t="shared" si="3"/>
        <v>0.29577473159101075</v>
      </c>
    </row>
    <row r="55" spans="1:10" ht="13.9" customHeight="1">
      <c r="B55" s="40" t="s">
        <v>352</v>
      </c>
      <c r="C55" s="55"/>
      <c r="D55" s="55"/>
      <c r="E55" s="152"/>
      <c r="F55" s="139"/>
      <c r="G55" s="139" t="str">
        <f t="shared" si="4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</row>
    <row r="56" spans="1:10" s="82" customFormat="1" ht="13.9" customHeight="1">
      <c r="A56" s="80"/>
      <c r="B56" s="40" t="s">
        <v>343</v>
      </c>
      <c r="C56" s="81"/>
      <c r="D56" s="81"/>
      <c r="E56" s="195"/>
      <c r="F56" s="139"/>
      <c r="G56" s="139" t="str">
        <f t="shared" si="4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10" ht="13.9" customHeight="1">
      <c r="A57" s="51"/>
      <c r="B57" s="8"/>
      <c r="C57" s="41"/>
      <c r="D57" s="41"/>
      <c r="E57" s="152"/>
      <c r="F57" s="149"/>
      <c r="G57" s="149" t="str">
        <f t="shared" si="4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</row>
    <row r="58" spans="1:10" ht="13.9" customHeight="1">
      <c r="A58" s="18" t="s">
        <v>353</v>
      </c>
      <c r="B58" s="77"/>
      <c r="C58" s="21"/>
      <c r="D58" s="21"/>
      <c r="E58" s="196">
        <f>ROUND(F58/0.55,0)</f>
        <v>0</v>
      </c>
      <c r="F58" s="180"/>
      <c r="G58" s="180" t="str">
        <f t="shared" si="4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</row>
    <row r="59" spans="1:10" ht="13.9" customHeight="1">
      <c r="A59" s="36"/>
      <c r="B59" s="37"/>
      <c r="C59" s="78"/>
      <c r="D59" s="78"/>
      <c r="E59" s="152"/>
      <c r="F59" s="194"/>
      <c r="G59" s="194" t="str">
        <f t="shared" si="4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10" ht="13.9" customHeight="1">
      <c r="A60" s="8" t="s">
        <v>354</v>
      </c>
      <c r="B60" s="15" t="s">
        <v>355</v>
      </c>
      <c r="C60" s="79"/>
      <c r="D60" s="79"/>
      <c r="E60" s="152">
        <f>ROUND(F60/0.55,0)</f>
        <v>4754</v>
      </c>
      <c r="F60" s="139">
        <v>2614.5</v>
      </c>
      <c r="G60" s="139">
        <f t="shared" si="4"/>
        <v>2222.3249999999998</v>
      </c>
      <c r="H60" s="163">
        <f t="shared" si="1"/>
        <v>326681.77499999997</v>
      </c>
      <c r="I60" s="157">
        <f t="shared" si="2"/>
        <v>463888</v>
      </c>
      <c r="J60" s="254">
        <f t="shared" si="3"/>
        <v>0.29577446495705867</v>
      </c>
    </row>
    <row r="61" spans="1:10" ht="13.9" customHeight="1">
      <c r="B61" s="40" t="s">
        <v>356</v>
      </c>
      <c r="C61" s="55"/>
      <c r="D61" s="55"/>
      <c r="E61" s="152"/>
      <c r="F61" s="139"/>
      <c r="G61" s="139" t="str">
        <f t="shared" si="4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</row>
    <row r="62" spans="1:10" s="82" customFormat="1" ht="13.9" customHeight="1">
      <c r="A62" s="80"/>
      <c r="B62" s="40" t="s">
        <v>357</v>
      </c>
      <c r="C62" s="81"/>
      <c r="D62" s="81"/>
      <c r="E62" s="195"/>
      <c r="F62" s="139"/>
      <c r="G62" s="139" t="str">
        <f t="shared" si="4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</row>
    <row r="63" spans="1:10" ht="13.9" customHeight="1">
      <c r="B63" s="3"/>
      <c r="C63" s="17"/>
      <c r="D63" s="17"/>
      <c r="E63" s="152"/>
      <c r="F63" s="139"/>
      <c r="G63" s="139" t="str">
        <f t="shared" si="4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</row>
    <row r="64" spans="1:10" ht="13.9" customHeight="1">
      <c r="A64" s="8" t="s">
        <v>358</v>
      </c>
      <c r="B64" s="15" t="s">
        <v>359</v>
      </c>
      <c r="C64" s="79"/>
      <c r="D64" s="79"/>
      <c r="E64" s="152">
        <f>ROUND(F64/0.55,0)</f>
        <v>3625</v>
      </c>
      <c r="F64" s="139">
        <v>1993.5</v>
      </c>
      <c r="G64" s="139">
        <f t="shared" si="4"/>
        <v>1694.4749999999999</v>
      </c>
      <c r="H64" s="163">
        <f t="shared" si="1"/>
        <v>249087.82499999998</v>
      </c>
      <c r="I64" s="157">
        <f t="shared" si="2"/>
        <v>353705</v>
      </c>
      <c r="J64" s="254">
        <f t="shared" si="3"/>
        <v>0.29577522228976127</v>
      </c>
    </row>
    <row r="65" spans="1:10" ht="13.9" customHeight="1">
      <c r="B65" s="40" t="s">
        <v>360</v>
      </c>
      <c r="C65" s="55"/>
      <c r="D65" s="55"/>
      <c r="E65" s="152"/>
      <c r="F65" s="139"/>
      <c r="G65" s="139" t="str">
        <f t="shared" si="4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</row>
    <row r="66" spans="1:10" s="82" customFormat="1" ht="13.9" customHeight="1">
      <c r="A66" s="80"/>
      <c r="B66" s="40" t="s">
        <v>357</v>
      </c>
      <c r="C66" s="81"/>
      <c r="D66" s="81"/>
      <c r="E66" s="195"/>
      <c r="F66" s="139"/>
      <c r="G66" s="139" t="str">
        <f t="shared" si="4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</row>
    <row r="67" spans="1:10" ht="13.9" customHeight="1">
      <c r="B67" s="3"/>
      <c r="C67" s="17"/>
      <c r="D67" s="17"/>
      <c r="E67" s="152"/>
      <c r="F67" s="139"/>
      <c r="G67" s="139" t="str">
        <f t="shared" si="4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</row>
    <row r="68" spans="1:10" ht="13.9" customHeight="1">
      <c r="A68" s="8" t="s">
        <v>361</v>
      </c>
      <c r="B68" s="15" t="s">
        <v>362</v>
      </c>
      <c r="C68" s="79"/>
      <c r="D68" s="79"/>
      <c r="E68" s="152">
        <f>ROUND(F68/0.55,0)</f>
        <v>3428</v>
      </c>
      <c r="F68" s="139">
        <v>1885.5</v>
      </c>
      <c r="G68" s="139">
        <f t="shared" si="4"/>
        <v>1602.675</v>
      </c>
      <c r="H68" s="163">
        <f t="shared" si="1"/>
        <v>235593.22500000001</v>
      </c>
      <c r="I68" s="157">
        <f t="shared" si="2"/>
        <v>334542</v>
      </c>
      <c r="J68" s="254">
        <f t="shared" si="3"/>
        <v>0.295773849023441</v>
      </c>
    </row>
    <row r="69" spans="1:10" ht="13.9" customHeight="1">
      <c r="B69" s="40" t="s">
        <v>363</v>
      </c>
      <c r="C69" s="55"/>
      <c r="D69" s="55"/>
      <c r="E69" s="152"/>
      <c r="F69" s="139"/>
      <c r="G69" s="139" t="str">
        <f t="shared" si="4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</row>
    <row r="70" spans="1:10" s="82" customFormat="1" ht="13.9" customHeight="1">
      <c r="A70" s="80"/>
      <c r="B70" s="40" t="s">
        <v>357</v>
      </c>
      <c r="C70" s="81"/>
      <c r="D70" s="81"/>
      <c r="E70" s="195"/>
      <c r="F70" s="139"/>
      <c r="G70" s="139" t="str">
        <f t="shared" si="4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</row>
    <row r="71" spans="1:10" ht="13.9" customHeight="1">
      <c r="A71" s="51"/>
      <c r="B71" s="8"/>
      <c r="C71" s="41"/>
      <c r="D71" s="41"/>
      <c r="E71" s="152"/>
      <c r="F71" s="149"/>
      <c r="G71" s="149" t="str">
        <f t="shared" si="4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</row>
    <row r="72" spans="1:10" ht="13.9" customHeight="1">
      <c r="A72" s="58" t="s">
        <v>364</v>
      </c>
      <c r="B72" s="58"/>
      <c r="C72" s="21"/>
      <c r="D72" s="21"/>
      <c r="E72" s="196">
        <f>ROUND(F72/0.55,0)</f>
        <v>0</v>
      </c>
      <c r="F72" s="180"/>
      <c r="G72" s="180" t="str">
        <f t="shared" si="4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</row>
    <row r="73" spans="1:10" ht="13.9" customHeight="1">
      <c r="B73" s="31"/>
      <c r="C73" s="13"/>
      <c r="D73" s="13"/>
      <c r="E73" s="152"/>
      <c r="F73" s="140"/>
      <c r="G73" s="140" t="str">
        <f t="shared" si="4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</row>
    <row r="74" spans="1:10" ht="13.9" customHeight="1">
      <c r="A74" s="8" t="s">
        <v>365</v>
      </c>
      <c r="B74" s="8" t="s">
        <v>366</v>
      </c>
      <c r="C74" s="39"/>
      <c r="D74" s="39"/>
      <c r="E74" s="152">
        <f>ROUND(F74/0.55,0)</f>
        <v>3224</v>
      </c>
      <c r="F74" s="140">
        <v>1773</v>
      </c>
      <c r="G74" s="140">
        <f t="shared" si="4"/>
        <v>1507.05</v>
      </c>
      <c r="H74" s="163">
        <f t="shared" si="1"/>
        <v>221536.35</v>
      </c>
      <c r="I74" s="157">
        <f t="shared" si="2"/>
        <v>314582</v>
      </c>
      <c r="J74" s="254">
        <f t="shared" si="3"/>
        <v>0.2957755052736647</v>
      </c>
    </row>
    <row r="75" spans="1:10" ht="13.9" customHeight="1">
      <c r="A75" s="27"/>
      <c r="B75" s="40" t="s">
        <v>367</v>
      </c>
      <c r="C75" s="29"/>
      <c r="D75" s="29"/>
      <c r="E75" s="152"/>
      <c r="F75" s="140"/>
      <c r="G75" s="140" t="str">
        <f t="shared" si="4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</row>
    <row r="76" spans="1:10" ht="13.9" customHeight="1">
      <c r="B76" s="41"/>
      <c r="C76" s="29"/>
      <c r="D76" s="29"/>
      <c r="E76" s="152"/>
      <c r="F76" s="140"/>
      <c r="G76" s="140" t="str">
        <f t="shared" si="4"/>
        <v/>
      </c>
      <c r="H76" s="163" t="str">
        <f t="shared" si="1"/>
        <v/>
      </c>
      <c r="I76" s="157" t="str">
        <f t="shared" si="2"/>
        <v/>
      </c>
      <c r="J76" s="254" t="str">
        <f t="shared" si="3"/>
        <v/>
      </c>
    </row>
    <row r="77" spans="1:10" ht="13.9" customHeight="1">
      <c r="A77" s="8" t="s">
        <v>368</v>
      </c>
      <c r="B77" s="8" t="s">
        <v>369</v>
      </c>
      <c r="C77" s="39"/>
      <c r="D77" s="39"/>
      <c r="E77" s="152">
        <f>ROUND(F77/0.55,0)</f>
        <v>2111</v>
      </c>
      <c r="F77" s="140">
        <v>1161</v>
      </c>
      <c r="G77" s="140">
        <f t="shared" si="4"/>
        <v>986.85</v>
      </c>
      <c r="H77" s="163">
        <f t="shared" si="1"/>
        <v>145066.95000000001</v>
      </c>
      <c r="I77" s="157">
        <f t="shared" si="2"/>
        <v>205995</v>
      </c>
      <c r="J77" s="254">
        <f t="shared" si="3"/>
        <v>0.2957744120002912</v>
      </c>
    </row>
    <row r="78" spans="1:10" ht="13.9" customHeight="1">
      <c r="A78" s="27"/>
      <c r="B78" s="40" t="s">
        <v>370</v>
      </c>
      <c r="C78" s="29"/>
      <c r="D78" s="29"/>
      <c r="E78" s="152"/>
      <c r="F78" s="140"/>
      <c r="G78" s="140" t="str">
        <f t="shared" si="4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</row>
    <row r="79" spans="1:10" ht="13.9" customHeight="1">
      <c r="B79" s="41"/>
      <c r="C79" s="29"/>
      <c r="D79" s="29"/>
      <c r="E79" s="152"/>
      <c r="F79" s="140"/>
      <c r="G79" s="140" t="str">
        <f t="shared" si="4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</row>
    <row r="80" spans="1:10" ht="13.9" customHeight="1">
      <c r="A80" s="8" t="s">
        <v>371</v>
      </c>
      <c r="B80" s="8" t="s">
        <v>372</v>
      </c>
      <c r="C80" s="39"/>
      <c r="D80" s="39"/>
      <c r="E80" s="152">
        <f>ROUND(F80/0.55,0)</f>
        <v>1898</v>
      </c>
      <c r="F80" s="140">
        <v>1044</v>
      </c>
      <c r="G80" s="140">
        <f t="shared" si="4"/>
        <v>887.4</v>
      </c>
      <c r="H80" s="163">
        <f t="shared" si="1"/>
        <v>130447.8</v>
      </c>
      <c r="I80" s="157">
        <f t="shared" si="2"/>
        <v>185236</v>
      </c>
      <c r="J80" s="254">
        <f t="shared" si="3"/>
        <v>0.29577511930726208</v>
      </c>
    </row>
    <row r="81" spans="1:11" ht="13.9" customHeight="1">
      <c r="A81" s="27"/>
      <c r="B81" s="40" t="s">
        <v>373</v>
      </c>
      <c r="C81" s="29"/>
      <c r="D81" s="29"/>
      <c r="E81" s="152"/>
      <c r="F81" s="140"/>
      <c r="G81" s="140" t="str">
        <f t="shared" si="4"/>
        <v/>
      </c>
      <c r="H81" s="163" t="str">
        <f t="shared" si="1"/>
        <v/>
      </c>
      <c r="I81" s="157" t="str">
        <f t="shared" si="2"/>
        <v/>
      </c>
      <c r="J81" s="254" t="str">
        <f t="shared" si="3"/>
        <v/>
      </c>
    </row>
    <row r="82" spans="1:11" ht="13.9" customHeight="1">
      <c r="B82" s="41"/>
      <c r="C82" s="29"/>
      <c r="D82" s="29"/>
      <c r="E82" s="152"/>
      <c r="F82" s="140"/>
      <c r="G82" s="140" t="str">
        <f t="shared" si="4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</row>
    <row r="83" spans="1:11" ht="13.9" customHeight="1">
      <c r="A83" s="8" t="s">
        <v>374</v>
      </c>
      <c r="B83" s="8" t="s">
        <v>375</v>
      </c>
      <c r="C83" s="39"/>
      <c r="D83" s="39"/>
      <c r="E83" s="152">
        <f>ROUND(F83/0.55,0)</f>
        <v>1628</v>
      </c>
      <c r="F83" s="140">
        <v>895.5</v>
      </c>
      <c r="G83" s="140">
        <f t="shared" si="4"/>
        <v>761.17499999999995</v>
      </c>
      <c r="H83" s="163">
        <f t="shared" si="1"/>
        <v>111892.72499999999</v>
      </c>
      <c r="I83" s="157">
        <f t="shared" si="2"/>
        <v>158888</v>
      </c>
      <c r="J83" s="254">
        <f t="shared" si="3"/>
        <v>0.29577611273349785</v>
      </c>
      <c r="K83" s="1" t="s">
        <v>1045</v>
      </c>
    </row>
    <row r="84" spans="1:11" ht="13.9" customHeight="1">
      <c r="A84" s="27"/>
      <c r="B84" s="40" t="s">
        <v>376</v>
      </c>
      <c r="C84" s="32"/>
      <c r="D84" s="32"/>
      <c r="E84" s="152"/>
      <c r="F84" s="140"/>
      <c r="G84" s="140" t="str">
        <f t="shared" si="4"/>
        <v/>
      </c>
      <c r="H84" s="163" t="str">
        <f t="shared" si="1"/>
        <v/>
      </c>
      <c r="I84" s="157" t="str">
        <f t="shared" si="2"/>
        <v/>
      </c>
      <c r="J84" s="254" t="str">
        <f t="shared" si="3"/>
        <v/>
      </c>
    </row>
    <row r="85" spans="1:11" ht="13.9" customHeight="1">
      <c r="B85" s="41"/>
      <c r="C85" s="32"/>
      <c r="D85" s="32"/>
      <c r="E85" s="152"/>
      <c r="F85" s="140"/>
      <c r="G85" s="140" t="str">
        <f t="shared" si="4"/>
        <v/>
      </c>
      <c r="H85" s="163" t="str">
        <f t="shared" ref="H85:H148" si="5">IFERROR(G85*$H$17,"")</f>
        <v/>
      </c>
      <c r="I85" s="157" t="str">
        <f t="shared" ref="I85:I148" si="6">IFERROR(ROUND(H85*$I$17,0),"")</f>
        <v/>
      </c>
      <c r="J85" s="254" t="str">
        <f t="shared" ref="J85:J148" si="7">IFERROR((I85-H85)/I85,"")</f>
        <v/>
      </c>
    </row>
    <row r="86" spans="1:11" ht="13.9" customHeight="1">
      <c r="A86" s="8" t="s">
        <v>377</v>
      </c>
      <c r="B86" s="8" t="s">
        <v>378</v>
      </c>
      <c r="C86" s="39"/>
      <c r="D86" s="39"/>
      <c r="E86" s="152">
        <f>ROUND(F86/0.55,0)</f>
        <v>1186</v>
      </c>
      <c r="F86" s="140">
        <v>652.5</v>
      </c>
      <c r="G86" s="140">
        <f t="shared" si="4"/>
        <v>554.625</v>
      </c>
      <c r="H86" s="163">
        <f t="shared" si="5"/>
        <v>81529.875</v>
      </c>
      <c r="I86" s="157">
        <f t="shared" si="6"/>
        <v>115772</v>
      </c>
      <c r="J86" s="254">
        <f t="shared" si="7"/>
        <v>0.29577207787720694</v>
      </c>
    </row>
    <row r="87" spans="1:11" ht="13.9" customHeight="1">
      <c r="A87" s="27"/>
      <c r="B87" s="40" t="s">
        <v>379</v>
      </c>
      <c r="C87" s="32"/>
      <c r="D87" s="32"/>
      <c r="E87" s="152"/>
      <c r="F87" s="140"/>
      <c r="G87" s="140" t="str">
        <f t="shared" si="4"/>
        <v/>
      </c>
      <c r="H87" s="163" t="str">
        <f t="shared" si="5"/>
        <v/>
      </c>
      <c r="I87" s="157" t="str">
        <f t="shared" si="6"/>
        <v/>
      </c>
      <c r="J87" s="254" t="str">
        <f t="shared" si="7"/>
        <v/>
      </c>
    </row>
    <row r="88" spans="1:11" ht="13.9" customHeight="1">
      <c r="B88" s="41"/>
      <c r="C88" s="32"/>
      <c r="D88" s="32"/>
      <c r="E88" s="152"/>
      <c r="F88" s="140"/>
      <c r="G88" s="140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</row>
    <row r="89" spans="1:11" ht="13.9" customHeight="1">
      <c r="A89" s="8" t="s">
        <v>380</v>
      </c>
      <c r="B89" s="8" t="s">
        <v>381</v>
      </c>
      <c r="C89" s="39"/>
      <c r="D89" s="39"/>
      <c r="E89" s="152">
        <f>ROUND(F89/0.55,0)</f>
        <v>1105</v>
      </c>
      <c r="F89" s="140">
        <v>607.5</v>
      </c>
      <c r="G89" s="140">
        <f t="shared" si="4"/>
        <v>516.375</v>
      </c>
      <c r="H89" s="163">
        <f t="shared" si="5"/>
        <v>75907.125</v>
      </c>
      <c r="I89" s="157">
        <f t="shared" si="6"/>
        <v>107788</v>
      </c>
      <c r="J89" s="254">
        <f t="shared" si="7"/>
        <v>0.29577388020929973</v>
      </c>
      <c r="K89" s="1" t="s">
        <v>1045</v>
      </c>
    </row>
    <row r="90" spans="1:11" ht="13.9" customHeight="1">
      <c r="A90" s="27"/>
      <c r="B90" s="40" t="s">
        <v>382</v>
      </c>
      <c r="C90" s="32"/>
      <c r="D90" s="32"/>
      <c r="E90" s="152"/>
      <c r="F90" s="140"/>
      <c r="G90" s="140" t="str">
        <f t="shared" si="4"/>
        <v/>
      </c>
      <c r="H90" s="163" t="str">
        <f t="shared" si="5"/>
        <v/>
      </c>
      <c r="I90" s="157" t="str">
        <f t="shared" si="6"/>
        <v/>
      </c>
      <c r="J90" s="254" t="str">
        <f t="shared" si="7"/>
        <v/>
      </c>
    </row>
    <row r="91" spans="1:11" ht="13.9" customHeight="1">
      <c r="B91" s="41"/>
      <c r="C91" s="32"/>
      <c r="D91" s="32"/>
      <c r="E91" s="152"/>
      <c r="F91" s="140"/>
      <c r="G91" s="140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</row>
    <row r="92" spans="1:11" ht="13.9" customHeight="1">
      <c r="A92" s="8" t="s">
        <v>383</v>
      </c>
      <c r="B92" s="8" t="s">
        <v>384</v>
      </c>
      <c r="C92" s="39"/>
      <c r="D92" s="39"/>
      <c r="E92" s="152">
        <f>ROUND(F92/0.55,0)</f>
        <v>747</v>
      </c>
      <c r="F92" s="140">
        <v>410.625</v>
      </c>
      <c r="G92" s="140">
        <f t="shared" si="4"/>
        <v>349.03125</v>
      </c>
      <c r="H92" s="163">
        <f t="shared" si="5"/>
        <v>51307.59375</v>
      </c>
      <c r="I92" s="157">
        <f t="shared" si="6"/>
        <v>72857</v>
      </c>
      <c r="J92" s="254">
        <f t="shared" si="7"/>
        <v>0.29577674417008659</v>
      </c>
    </row>
    <row r="93" spans="1:11" ht="13.9" customHeight="1">
      <c r="A93" s="27"/>
      <c r="B93" s="40" t="s">
        <v>385</v>
      </c>
      <c r="C93" s="29"/>
      <c r="D93" s="29"/>
      <c r="E93" s="152"/>
      <c r="G93" s="136" t="str">
        <f t="shared" si="4"/>
        <v/>
      </c>
      <c r="H93" s="163" t="str">
        <f t="shared" si="5"/>
        <v/>
      </c>
      <c r="I93" s="157" t="str">
        <f t="shared" si="6"/>
        <v/>
      </c>
      <c r="J93" s="254" t="str">
        <f t="shared" si="7"/>
        <v/>
      </c>
    </row>
    <row r="94" spans="1:11" ht="13.9" customHeight="1">
      <c r="B94" s="41"/>
      <c r="C94" s="29"/>
      <c r="D94" s="29"/>
      <c r="E94" s="152"/>
      <c r="G94" s="136" t="str">
        <f t="shared" si="4"/>
        <v/>
      </c>
      <c r="H94" s="163" t="str">
        <f t="shared" si="5"/>
        <v/>
      </c>
      <c r="I94" s="157" t="str">
        <f t="shared" si="6"/>
        <v/>
      </c>
      <c r="J94" s="254" t="str">
        <f t="shared" si="7"/>
        <v/>
      </c>
    </row>
    <row r="95" spans="1:11" ht="13.9" customHeight="1">
      <c r="A95" s="8" t="s">
        <v>386</v>
      </c>
      <c r="B95" s="8" t="s">
        <v>387</v>
      </c>
      <c r="C95" s="32"/>
      <c r="D95" s="32"/>
      <c r="E95" s="152">
        <f>ROUND(F95/0.55,0)</f>
        <v>937</v>
      </c>
      <c r="F95" s="139">
        <v>515.25</v>
      </c>
      <c r="G95" s="139">
        <f t="shared" si="4"/>
        <v>437.96249999999998</v>
      </c>
      <c r="H95" s="163">
        <f t="shared" si="5"/>
        <v>64380.487499999996</v>
      </c>
      <c r="I95" s="157">
        <f t="shared" si="6"/>
        <v>91420</v>
      </c>
      <c r="J95" s="254">
        <f t="shared" si="7"/>
        <v>0.29577239663093419</v>
      </c>
    </row>
    <row r="96" spans="1:11" ht="13.9" customHeight="1">
      <c r="A96" s="27"/>
      <c r="B96" s="28" t="s">
        <v>388</v>
      </c>
      <c r="C96" s="29"/>
      <c r="D96" s="29"/>
      <c r="E96" s="152"/>
      <c r="F96" s="194"/>
      <c r="G96" s="194" t="str">
        <f t="shared" si="4"/>
        <v/>
      </c>
      <c r="H96" s="163" t="str">
        <f t="shared" si="5"/>
        <v/>
      </c>
      <c r="I96" s="157" t="str">
        <f t="shared" si="6"/>
        <v/>
      </c>
      <c r="J96" s="254" t="str">
        <f t="shared" si="7"/>
        <v/>
      </c>
    </row>
    <row r="97" spans="1:10" s="3" customFormat="1" ht="13.9" customHeight="1">
      <c r="A97" s="8"/>
      <c r="B97" s="41"/>
      <c r="C97" s="84"/>
      <c r="D97" s="84"/>
      <c r="E97" s="152"/>
      <c r="F97" s="142"/>
      <c r="G97" s="142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</row>
    <row r="98" spans="1:10" s="3" customFormat="1" ht="13.9" customHeight="1">
      <c r="A98" s="8" t="s">
        <v>389</v>
      </c>
      <c r="B98" s="8" t="s">
        <v>390</v>
      </c>
      <c r="C98" s="85"/>
      <c r="D98" s="85"/>
      <c r="E98" s="152">
        <f>ROUND(F98/0.55,0)</f>
        <v>1309</v>
      </c>
      <c r="F98" s="197">
        <v>720</v>
      </c>
      <c r="G98" s="197">
        <f t="shared" si="4"/>
        <v>612</v>
      </c>
      <c r="H98" s="163">
        <f t="shared" si="5"/>
        <v>89964</v>
      </c>
      <c r="I98" s="157">
        <f t="shared" si="6"/>
        <v>127749</v>
      </c>
      <c r="J98" s="254">
        <f t="shared" si="7"/>
        <v>0.29577530939576824</v>
      </c>
    </row>
    <row r="99" spans="1:10" s="3" customFormat="1" ht="13.9" customHeight="1">
      <c r="A99" s="27"/>
      <c r="B99" s="40" t="s">
        <v>391</v>
      </c>
      <c r="C99" s="39"/>
      <c r="D99" s="39"/>
      <c r="E99" s="152"/>
      <c r="F99" s="197"/>
      <c r="G99" s="197" t="str">
        <f t="shared" si="4"/>
        <v/>
      </c>
      <c r="H99" s="163" t="str">
        <f t="shared" si="5"/>
        <v/>
      </c>
      <c r="I99" s="157" t="str">
        <f t="shared" si="6"/>
        <v/>
      </c>
      <c r="J99" s="254" t="str">
        <f t="shared" si="7"/>
        <v/>
      </c>
    </row>
    <row r="100" spans="1:10" s="3" customFormat="1" ht="13.9" customHeight="1">
      <c r="C100" s="32"/>
      <c r="D100" s="32"/>
      <c r="E100" s="152"/>
      <c r="F100" s="197"/>
      <c r="G100" s="197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</row>
    <row r="101" spans="1:10" s="3" customFormat="1" ht="13.9" customHeight="1">
      <c r="A101" s="8" t="s">
        <v>392</v>
      </c>
      <c r="B101" s="8" t="s">
        <v>393</v>
      </c>
      <c r="C101" s="39"/>
      <c r="D101" s="39"/>
      <c r="E101" s="152">
        <f>ROUND(F101/0.55,0)</f>
        <v>747</v>
      </c>
      <c r="F101" s="197">
        <v>410.625</v>
      </c>
      <c r="G101" s="197">
        <f t="shared" si="4"/>
        <v>349.03125</v>
      </c>
      <c r="H101" s="163">
        <f t="shared" si="5"/>
        <v>51307.59375</v>
      </c>
      <c r="I101" s="157">
        <f t="shared" si="6"/>
        <v>72857</v>
      </c>
      <c r="J101" s="254">
        <f t="shared" si="7"/>
        <v>0.29577674417008659</v>
      </c>
    </row>
    <row r="102" spans="1:10" s="3" customFormat="1" ht="13.9" customHeight="1">
      <c r="A102" s="27"/>
      <c r="B102" s="40" t="s">
        <v>394</v>
      </c>
      <c r="C102" s="29"/>
      <c r="D102" s="29"/>
      <c r="E102" s="152"/>
      <c r="F102" s="197"/>
      <c r="G102" s="197" t="str">
        <f t="shared" si="4"/>
        <v/>
      </c>
      <c r="H102" s="163" t="str">
        <f t="shared" si="5"/>
        <v/>
      </c>
      <c r="I102" s="157" t="str">
        <f t="shared" si="6"/>
        <v/>
      </c>
      <c r="J102" s="254" t="str">
        <f t="shared" si="7"/>
        <v/>
      </c>
    </row>
    <row r="103" spans="1:10" s="3" customFormat="1" ht="13.9" customHeight="1">
      <c r="A103" s="8"/>
      <c r="B103" s="41"/>
      <c r="C103" s="39"/>
      <c r="D103" s="39"/>
      <c r="E103" s="152"/>
      <c r="F103" s="197"/>
      <c r="G103" s="197" t="str">
        <f t="shared" si="4"/>
        <v/>
      </c>
      <c r="H103" s="163" t="str">
        <f t="shared" si="5"/>
        <v/>
      </c>
      <c r="I103" s="157" t="str">
        <f t="shared" si="6"/>
        <v/>
      </c>
      <c r="J103" s="254" t="str">
        <f t="shared" si="7"/>
        <v/>
      </c>
    </row>
    <row r="104" spans="1:10" s="3" customFormat="1" ht="13.9" customHeight="1">
      <c r="A104" s="8" t="s">
        <v>395</v>
      </c>
      <c r="B104" s="8" t="s">
        <v>396</v>
      </c>
      <c r="C104" s="54"/>
      <c r="D104" s="54"/>
      <c r="E104" s="152">
        <f>ROUND(F104/0.55,0)</f>
        <v>747</v>
      </c>
      <c r="F104" s="197">
        <v>410.625</v>
      </c>
      <c r="G104" s="197">
        <f t="shared" si="4"/>
        <v>349.03125</v>
      </c>
      <c r="H104" s="163">
        <f t="shared" si="5"/>
        <v>51307.59375</v>
      </c>
      <c r="I104" s="157">
        <f t="shared" si="6"/>
        <v>72857</v>
      </c>
      <c r="J104" s="254">
        <f t="shared" si="7"/>
        <v>0.29577674417008659</v>
      </c>
    </row>
    <row r="105" spans="1:10" s="3" customFormat="1" ht="13.9" customHeight="1">
      <c r="A105" s="27"/>
      <c r="B105" s="40" t="s">
        <v>397</v>
      </c>
      <c r="C105" s="39"/>
      <c r="D105" s="39"/>
      <c r="E105" s="152"/>
      <c r="F105" s="197"/>
      <c r="G105" s="197" t="str">
        <f t="shared" si="4"/>
        <v/>
      </c>
      <c r="H105" s="163" t="str">
        <f t="shared" si="5"/>
        <v/>
      </c>
      <c r="I105" s="157" t="str">
        <f t="shared" si="6"/>
        <v/>
      </c>
      <c r="J105" s="254" t="str">
        <f t="shared" si="7"/>
        <v/>
      </c>
    </row>
    <row r="106" spans="1:10" ht="13.9" customHeight="1">
      <c r="A106" s="27"/>
      <c r="B106" s="28"/>
      <c r="C106" s="29"/>
      <c r="D106" s="29"/>
      <c r="E106" s="152"/>
      <c r="F106" s="197"/>
      <c r="G106" s="197" t="str">
        <f t="shared" ref="G106:G169" si="8">IF(F106-F106*15%=0,"",F106-F106*15%)</f>
        <v/>
      </c>
      <c r="H106" s="163" t="str">
        <f t="shared" si="5"/>
        <v/>
      </c>
      <c r="I106" s="157" t="str">
        <f t="shared" si="6"/>
        <v/>
      </c>
      <c r="J106" s="254" t="str">
        <f t="shared" si="7"/>
        <v/>
      </c>
    </row>
    <row r="107" spans="1:10" ht="13.9" customHeight="1">
      <c r="A107" s="8" t="s">
        <v>398</v>
      </c>
      <c r="B107" s="8" t="s">
        <v>399</v>
      </c>
      <c r="C107" s="39"/>
      <c r="D107" s="39"/>
      <c r="E107" s="152">
        <f>ROUND(F107/0.55,0)</f>
        <v>1534</v>
      </c>
      <c r="F107" s="197">
        <v>843.75</v>
      </c>
      <c r="G107" s="197">
        <f t="shared" si="8"/>
        <v>717.1875</v>
      </c>
      <c r="H107" s="163">
        <f t="shared" si="5"/>
        <v>105426.5625</v>
      </c>
      <c r="I107" s="157">
        <f t="shared" si="6"/>
        <v>149706</v>
      </c>
      <c r="J107" s="254">
        <f t="shared" si="7"/>
        <v>0.29577597090296981</v>
      </c>
    </row>
    <row r="108" spans="1:10" ht="13.9" customHeight="1">
      <c r="B108" s="40" t="s">
        <v>400</v>
      </c>
      <c r="C108" s="39"/>
      <c r="D108" s="39"/>
      <c r="E108" s="152"/>
      <c r="F108" s="197"/>
      <c r="G108" s="197" t="str">
        <f t="shared" si="8"/>
        <v/>
      </c>
      <c r="H108" s="163" t="str">
        <f t="shared" si="5"/>
        <v/>
      </c>
      <c r="I108" s="157" t="str">
        <f t="shared" si="6"/>
        <v/>
      </c>
      <c r="J108" s="254" t="str">
        <f t="shared" si="7"/>
        <v/>
      </c>
    </row>
    <row r="109" spans="1:10" ht="13.9" customHeight="1">
      <c r="B109" s="8"/>
      <c r="C109" s="39"/>
      <c r="D109" s="39"/>
      <c r="E109" s="152"/>
      <c r="F109" s="197"/>
      <c r="G109" s="197" t="str">
        <f t="shared" si="8"/>
        <v/>
      </c>
      <c r="H109" s="163" t="str">
        <f t="shared" si="5"/>
        <v/>
      </c>
      <c r="I109" s="157" t="str">
        <f t="shared" si="6"/>
        <v/>
      </c>
      <c r="J109" s="254" t="str">
        <f t="shared" si="7"/>
        <v/>
      </c>
    </row>
    <row r="110" spans="1:10" ht="13.9" customHeight="1">
      <c r="A110" s="8" t="s">
        <v>401</v>
      </c>
      <c r="B110" s="8" t="s">
        <v>402</v>
      </c>
      <c r="C110" s="39"/>
      <c r="D110" s="39"/>
      <c r="E110" s="152">
        <f>ROUND(F110/0.55,0)</f>
        <v>716</v>
      </c>
      <c r="F110" s="197">
        <v>393.75</v>
      </c>
      <c r="G110" s="197">
        <f t="shared" si="8"/>
        <v>334.6875</v>
      </c>
      <c r="H110" s="163">
        <f t="shared" si="5"/>
        <v>49199.0625</v>
      </c>
      <c r="I110" s="157">
        <f t="shared" si="6"/>
        <v>69863</v>
      </c>
      <c r="J110" s="254">
        <f t="shared" si="7"/>
        <v>0.29577798691725232</v>
      </c>
    </row>
    <row r="111" spans="1:10" ht="13.9" customHeight="1">
      <c r="B111" s="40" t="s">
        <v>403</v>
      </c>
      <c r="C111" s="39"/>
      <c r="D111" s="39"/>
      <c r="E111" s="152"/>
      <c r="F111" s="197"/>
      <c r="G111" s="197" t="str">
        <f t="shared" si="8"/>
        <v/>
      </c>
      <c r="H111" s="163" t="str">
        <f t="shared" si="5"/>
        <v/>
      </c>
      <c r="I111" s="157" t="str">
        <f t="shared" si="6"/>
        <v/>
      </c>
      <c r="J111" s="254" t="str">
        <f t="shared" si="7"/>
        <v/>
      </c>
    </row>
    <row r="112" spans="1:10" ht="13.9" customHeight="1">
      <c r="B112" s="8"/>
      <c r="C112" s="39"/>
      <c r="D112" s="39"/>
      <c r="E112" s="152"/>
      <c r="F112" s="197"/>
      <c r="G112" s="197" t="str">
        <f t="shared" si="8"/>
        <v/>
      </c>
      <c r="H112" s="163" t="str">
        <f t="shared" si="5"/>
        <v/>
      </c>
      <c r="I112" s="157" t="str">
        <f t="shared" si="6"/>
        <v/>
      </c>
      <c r="J112" s="254" t="str">
        <f t="shared" si="7"/>
        <v/>
      </c>
    </row>
    <row r="113" spans="1:11" ht="13.9" customHeight="1">
      <c r="A113" s="8" t="s">
        <v>404</v>
      </c>
      <c r="B113" s="8" t="s">
        <v>405</v>
      </c>
      <c r="C113" s="39"/>
      <c r="D113" s="39"/>
      <c r="E113" s="152">
        <f>ROUND(F113/0.55,0)</f>
        <v>2000</v>
      </c>
      <c r="F113" s="197">
        <v>1100</v>
      </c>
      <c r="G113" s="197">
        <f t="shared" si="8"/>
        <v>935</v>
      </c>
      <c r="H113" s="163">
        <f t="shared" si="5"/>
        <v>137445</v>
      </c>
      <c r="I113" s="157">
        <f t="shared" si="6"/>
        <v>195172</v>
      </c>
      <c r="J113" s="254">
        <f t="shared" si="7"/>
        <v>0.2957750087102658</v>
      </c>
    </row>
    <row r="114" spans="1:11" ht="13.9" customHeight="1">
      <c r="B114" s="40" t="s">
        <v>406</v>
      </c>
      <c r="C114" s="39"/>
      <c r="D114" s="39"/>
      <c r="E114" s="152"/>
      <c r="F114" s="133"/>
      <c r="G114" s="133" t="str">
        <f t="shared" si="8"/>
        <v/>
      </c>
      <c r="H114" s="163" t="str">
        <f t="shared" si="5"/>
        <v/>
      </c>
      <c r="I114" s="157" t="str">
        <f t="shared" si="6"/>
        <v/>
      </c>
      <c r="J114" s="254" t="str">
        <f t="shared" si="7"/>
        <v/>
      </c>
    </row>
    <row r="115" spans="1:11" s="3" customFormat="1" ht="13.9" customHeight="1">
      <c r="A115" s="8"/>
      <c r="B115" s="8"/>
      <c r="C115" s="39"/>
      <c r="D115" s="39"/>
      <c r="E115" s="152"/>
      <c r="F115" s="197"/>
      <c r="G115" s="197" t="str">
        <f t="shared" si="8"/>
        <v/>
      </c>
      <c r="H115" s="163" t="str">
        <f t="shared" si="5"/>
        <v/>
      </c>
      <c r="I115" s="157" t="str">
        <f t="shared" si="6"/>
        <v/>
      </c>
      <c r="J115" s="254" t="str">
        <f t="shared" si="7"/>
        <v/>
      </c>
    </row>
    <row r="116" spans="1:11" s="3" customFormat="1" ht="13.9" customHeight="1">
      <c r="A116" s="8" t="s">
        <v>407</v>
      </c>
      <c r="B116" s="8" t="s">
        <v>408</v>
      </c>
      <c r="C116" s="39"/>
      <c r="D116" s="39"/>
      <c r="E116" s="152">
        <f>ROUND(F116/0.55,0)</f>
        <v>3428</v>
      </c>
      <c r="F116" s="197">
        <v>1885.5</v>
      </c>
      <c r="G116" s="197">
        <f t="shared" si="8"/>
        <v>1602.675</v>
      </c>
      <c r="H116" s="163">
        <f t="shared" si="5"/>
        <v>235593.22500000001</v>
      </c>
      <c r="I116" s="157">
        <f t="shared" si="6"/>
        <v>334542</v>
      </c>
      <c r="J116" s="254">
        <f t="shared" si="7"/>
        <v>0.295773849023441</v>
      </c>
    </row>
    <row r="117" spans="1:11" s="3" customFormat="1" ht="13.9" customHeight="1">
      <c r="A117" s="8"/>
      <c r="B117" s="40" t="s">
        <v>409</v>
      </c>
      <c r="C117" s="39"/>
      <c r="D117" s="39"/>
      <c r="E117" s="152"/>
      <c r="F117" s="197"/>
      <c r="G117" s="197" t="str">
        <f t="shared" si="8"/>
        <v/>
      </c>
      <c r="H117" s="163" t="str">
        <f t="shared" si="5"/>
        <v/>
      </c>
      <c r="I117" s="157" t="str">
        <f t="shared" si="6"/>
        <v/>
      </c>
      <c r="J117" s="254" t="str">
        <f t="shared" si="7"/>
        <v/>
      </c>
    </row>
    <row r="118" spans="1:11" s="3" customFormat="1" ht="13.9" customHeight="1">
      <c r="A118" s="8"/>
      <c r="B118" s="8"/>
      <c r="C118" s="39"/>
      <c r="D118" s="39"/>
      <c r="E118" s="152"/>
      <c r="F118" s="197"/>
      <c r="G118" s="197" t="str">
        <f t="shared" si="8"/>
        <v/>
      </c>
      <c r="H118" s="163" t="str">
        <f t="shared" si="5"/>
        <v/>
      </c>
      <c r="I118" s="157" t="str">
        <f t="shared" si="6"/>
        <v/>
      </c>
      <c r="J118" s="254" t="str">
        <f t="shared" si="7"/>
        <v/>
      </c>
    </row>
    <row r="119" spans="1:11" ht="13.9" customHeight="1">
      <c r="A119" s="15" t="s">
        <v>410</v>
      </c>
      <c r="B119" s="15" t="s">
        <v>411</v>
      </c>
      <c r="C119" s="15"/>
      <c r="D119" s="15"/>
      <c r="E119" s="152">
        <f>ROUND(F119/0.55,0)</f>
        <v>29</v>
      </c>
      <c r="F119" s="197">
        <v>15.75</v>
      </c>
      <c r="G119" s="197">
        <f t="shared" si="8"/>
        <v>13.387499999999999</v>
      </c>
      <c r="H119" s="163">
        <f t="shared" si="5"/>
        <v>1967.9624999999999</v>
      </c>
      <c r="I119" s="157">
        <f t="shared" si="6"/>
        <v>2795</v>
      </c>
      <c r="J119" s="254">
        <f t="shared" si="7"/>
        <v>0.29589892665474066</v>
      </c>
    </row>
    <row r="120" spans="1:11" ht="13.9" customHeight="1">
      <c r="A120" s="15"/>
      <c r="B120" s="40" t="s">
        <v>412</v>
      </c>
      <c r="C120" s="15"/>
      <c r="D120" s="15"/>
      <c r="E120" s="152"/>
      <c r="F120" s="197"/>
      <c r="G120" s="197" t="str">
        <f t="shared" si="8"/>
        <v/>
      </c>
      <c r="H120" s="163" t="str">
        <f t="shared" si="5"/>
        <v/>
      </c>
      <c r="I120" s="157" t="str">
        <f t="shared" si="6"/>
        <v/>
      </c>
      <c r="J120" s="254" t="str">
        <f t="shared" si="7"/>
        <v/>
      </c>
    </row>
    <row r="121" spans="1:11" ht="13.9" customHeight="1">
      <c r="A121" s="15"/>
      <c r="B121" s="40"/>
      <c r="C121" s="15"/>
      <c r="D121" s="15"/>
      <c r="E121" s="152"/>
      <c r="F121" s="197"/>
      <c r="G121" s="197" t="str">
        <f t="shared" si="8"/>
        <v/>
      </c>
      <c r="H121" s="163" t="str">
        <f t="shared" si="5"/>
        <v/>
      </c>
      <c r="I121" s="157" t="str">
        <f t="shared" si="6"/>
        <v/>
      </c>
      <c r="J121" s="254" t="str">
        <f t="shared" si="7"/>
        <v/>
      </c>
    </row>
    <row r="122" spans="1:11" ht="13.9" customHeight="1">
      <c r="A122" s="18" t="s">
        <v>413</v>
      </c>
      <c r="B122" s="18"/>
      <c r="C122" s="21"/>
      <c r="D122" s="21"/>
      <c r="E122" s="196">
        <f>ROUND(F122/0.55,0)</f>
        <v>0</v>
      </c>
      <c r="F122" s="196"/>
      <c r="G122" s="196" t="str">
        <f t="shared" si="8"/>
        <v/>
      </c>
      <c r="H122" s="163" t="str">
        <f t="shared" si="5"/>
        <v/>
      </c>
      <c r="I122" s="157" t="str">
        <f t="shared" si="6"/>
        <v/>
      </c>
      <c r="J122" s="254" t="str">
        <f t="shared" si="7"/>
        <v/>
      </c>
    </row>
    <row r="123" spans="1:11" ht="13.9" customHeight="1">
      <c r="A123" s="36"/>
      <c r="B123" s="3"/>
      <c r="C123" s="86"/>
      <c r="D123" s="86"/>
      <c r="E123" s="152"/>
      <c r="F123" s="198"/>
      <c r="G123" s="198" t="str">
        <f t="shared" si="8"/>
        <v/>
      </c>
      <c r="H123" s="163" t="str">
        <f t="shared" si="5"/>
        <v/>
      </c>
      <c r="I123" s="157" t="str">
        <f t="shared" si="6"/>
        <v/>
      </c>
      <c r="J123" s="254" t="str">
        <f t="shared" si="7"/>
        <v/>
      </c>
    </row>
    <row r="124" spans="1:11" ht="13.9" customHeight="1">
      <c r="A124" s="8" t="s">
        <v>414</v>
      </c>
      <c r="B124" s="15" t="s">
        <v>415</v>
      </c>
      <c r="C124" s="25"/>
      <c r="D124" s="25"/>
      <c r="E124" s="152">
        <f>ROUND(F124/0.55,0)</f>
        <v>9082</v>
      </c>
      <c r="F124" s="149">
        <v>4995</v>
      </c>
      <c r="G124" s="149">
        <f t="shared" si="8"/>
        <v>4245.75</v>
      </c>
      <c r="H124" s="163">
        <f t="shared" si="5"/>
        <v>624125.25</v>
      </c>
      <c r="I124" s="157">
        <f t="shared" si="6"/>
        <v>886258</v>
      </c>
      <c r="J124" s="254">
        <f t="shared" si="7"/>
        <v>0.29577476310510031</v>
      </c>
      <c r="K124" s="3" t="s">
        <v>1046</v>
      </c>
    </row>
    <row r="125" spans="1:11" ht="13.9" customHeight="1">
      <c r="B125" s="40" t="s">
        <v>416</v>
      </c>
      <c r="C125" s="32"/>
      <c r="D125" s="32"/>
      <c r="E125" s="152"/>
      <c r="F125" s="139"/>
      <c r="G125" s="139" t="str">
        <f t="shared" si="8"/>
        <v/>
      </c>
      <c r="H125" s="163" t="str">
        <f t="shared" si="5"/>
        <v/>
      </c>
      <c r="I125" s="157" t="str">
        <f t="shared" si="6"/>
        <v/>
      </c>
      <c r="J125" s="254" t="str">
        <f t="shared" si="7"/>
        <v/>
      </c>
    </row>
    <row r="126" spans="1:11" ht="13.9" customHeight="1">
      <c r="B126" s="40" t="s">
        <v>417</v>
      </c>
      <c r="C126" s="32"/>
      <c r="D126" s="32"/>
      <c r="E126" s="152"/>
      <c r="F126" s="139"/>
      <c r="G126" s="139" t="str">
        <f t="shared" si="8"/>
        <v/>
      </c>
      <c r="H126" s="163" t="str">
        <f t="shared" si="5"/>
        <v/>
      </c>
      <c r="I126" s="157" t="str">
        <f t="shared" si="6"/>
        <v/>
      </c>
      <c r="J126" s="254" t="str">
        <f t="shared" si="7"/>
        <v/>
      </c>
    </row>
    <row r="127" spans="1:11" s="82" customFormat="1" ht="13.9" customHeight="1">
      <c r="A127" s="8"/>
      <c r="B127" s="40" t="s">
        <v>418</v>
      </c>
      <c r="C127" s="81"/>
      <c r="D127" s="81"/>
      <c r="E127" s="195"/>
      <c r="F127" s="139"/>
      <c r="G127" s="139" t="str">
        <f t="shared" si="8"/>
        <v/>
      </c>
      <c r="H127" s="163" t="str">
        <f t="shared" si="5"/>
        <v/>
      </c>
      <c r="I127" s="157" t="str">
        <f t="shared" si="6"/>
        <v/>
      </c>
      <c r="J127" s="254" t="str">
        <f t="shared" si="7"/>
        <v/>
      </c>
    </row>
    <row r="128" spans="1:11" ht="13.9" customHeight="1">
      <c r="B128" s="40"/>
      <c r="C128" s="32"/>
      <c r="D128" s="32"/>
      <c r="E128" s="152"/>
      <c r="F128" s="139"/>
      <c r="G128" s="139" t="str">
        <f t="shared" si="8"/>
        <v/>
      </c>
      <c r="H128" s="163" t="str">
        <f t="shared" si="5"/>
        <v/>
      </c>
      <c r="I128" s="157" t="str">
        <f t="shared" si="6"/>
        <v/>
      </c>
      <c r="J128" s="254" t="str">
        <f t="shared" si="7"/>
        <v/>
      </c>
    </row>
    <row r="129" spans="1:10" ht="13.9" customHeight="1">
      <c r="A129" s="8" t="s">
        <v>419</v>
      </c>
      <c r="B129" s="15" t="s">
        <v>420</v>
      </c>
      <c r="C129" s="25"/>
      <c r="D129" s="25"/>
      <c r="E129" s="152">
        <f>ROUND(F129/0.55,0)</f>
        <v>9629</v>
      </c>
      <c r="F129" s="149">
        <v>5296</v>
      </c>
      <c r="G129" s="149">
        <f t="shared" si="8"/>
        <v>4501.6000000000004</v>
      </c>
      <c r="H129" s="163">
        <f t="shared" si="5"/>
        <v>661735.20000000007</v>
      </c>
      <c r="I129" s="157">
        <f t="shared" si="6"/>
        <v>939664</v>
      </c>
      <c r="J129" s="254">
        <f t="shared" si="7"/>
        <v>0.29577465987842455</v>
      </c>
    </row>
    <row r="130" spans="1:10" ht="13.9" customHeight="1">
      <c r="B130" s="40" t="s">
        <v>421</v>
      </c>
      <c r="C130" s="32"/>
      <c r="D130" s="32"/>
      <c r="E130" s="152"/>
      <c r="F130" s="139"/>
      <c r="G130" s="139" t="str">
        <f t="shared" si="8"/>
        <v/>
      </c>
      <c r="H130" s="163" t="str">
        <f t="shared" si="5"/>
        <v/>
      </c>
      <c r="I130" s="157" t="str">
        <f t="shared" si="6"/>
        <v/>
      </c>
      <c r="J130" s="254" t="str">
        <f t="shared" si="7"/>
        <v/>
      </c>
    </row>
    <row r="131" spans="1:10" ht="13.9" customHeight="1">
      <c r="B131" s="40" t="s">
        <v>422</v>
      </c>
      <c r="C131" s="32"/>
      <c r="D131" s="32"/>
      <c r="E131" s="152"/>
      <c r="F131" s="139"/>
      <c r="G131" s="139" t="str">
        <f t="shared" si="8"/>
        <v/>
      </c>
      <c r="H131" s="163" t="str">
        <f t="shared" si="5"/>
        <v/>
      </c>
      <c r="I131" s="157" t="str">
        <f t="shared" si="6"/>
        <v/>
      </c>
      <c r="J131" s="254" t="str">
        <f t="shared" si="7"/>
        <v/>
      </c>
    </row>
    <row r="132" spans="1:10" s="82" customFormat="1" ht="13.9" customHeight="1">
      <c r="A132" s="8"/>
      <c r="B132" s="40" t="s">
        <v>418</v>
      </c>
      <c r="C132" s="81"/>
      <c r="D132" s="81"/>
      <c r="E132" s="195"/>
      <c r="F132" s="139"/>
      <c r="G132" s="139" t="str">
        <f t="shared" si="8"/>
        <v/>
      </c>
      <c r="H132" s="163" t="str">
        <f t="shared" si="5"/>
        <v/>
      </c>
      <c r="I132" s="157" t="str">
        <f t="shared" si="6"/>
        <v/>
      </c>
      <c r="J132" s="254" t="str">
        <f t="shared" si="7"/>
        <v/>
      </c>
    </row>
    <row r="133" spans="1:10" ht="13.9" customHeight="1">
      <c r="B133" s="40"/>
      <c r="C133" s="32"/>
      <c r="D133" s="32"/>
      <c r="E133" s="152"/>
      <c r="F133" s="139"/>
      <c r="G133" s="139" t="str">
        <f t="shared" si="8"/>
        <v/>
      </c>
      <c r="H133" s="163" t="str">
        <f t="shared" si="5"/>
        <v/>
      </c>
      <c r="I133" s="157" t="str">
        <f t="shared" si="6"/>
        <v/>
      </c>
      <c r="J133" s="254" t="str">
        <f t="shared" si="7"/>
        <v/>
      </c>
    </row>
    <row r="134" spans="1:10" ht="13.9" customHeight="1">
      <c r="A134" s="18" t="s">
        <v>423</v>
      </c>
      <c r="B134" s="18"/>
      <c r="C134" s="21"/>
      <c r="D134" s="21"/>
      <c r="E134" s="196">
        <f>ROUND(F134/0.55,0)</f>
        <v>0</v>
      </c>
      <c r="F134" s="196"/>
      <c r="G134" s="196" t="str">
        <f t="shared" si="8"/>
        <v/>
      </c>
      <c r="H134" s="163" t="str">
        <f t="shared" si="5"/>
        <v/>
      </c>
      <c r="I134" s="157" t="str">
        <f t="shared" si="6"/>
        <v/>
      </c>
      <c r="J134" s="254" t="str">
        <f t="shared" si="7"/>
        <v/>
      </c>
    </row>
    <row r="135" spans="1:10" ht="13.9" customHeight="1">
      <c r="A135" s="36"/>
      <c r="B135" s="3"/>
      <c r="C135" s="86"/>
      <c r="D135" s="86"/>
      <c r="E135" s="152"/>
      <c r="F135" s="198"/>
      <c r="G135" s="198" t="str">
        <f t="shared" si="8"/>
        <v/>
      </c>
      <c r="H135" s="163" t="str">
        <f t="shared" si="5"/>
        <v/>
      </c>
      <c r="I135" s="157" t="str">
        <f t="shared" si="6"/>
        <v/>
      </c>
      <c r="J135" s="254" t="str">
        <f t="shared" si="7"/>
        <v/>
      </c>
    </row>
    <row r="136" spans="1:10" ht="13.9" customHeight="1">
      <c r="A136" s="8" t="s">
        <v>424</v>
      </c>
      <c r="B136" s="15" t="s">
        <v>425</v>
      </c>
      <c r="C136" s="25"/>
      <c r="D136" s="25"/>
      <c r="E136" s="152">
        <f>ROUND(F136/0.55,0)</f>
        <v>7171</v>
      </c>
      <c r="F136" s="149">
        <v>3944.25</v>
      </c>
      <c r="G136" s="149">
        <f t="shared" si="8"/>
        <v>3352.6125000000002</v>
      </c>
      <c r="H136" s="163">
        <f t="shared" si="5"/>
        <v>492834.03750000003</v>
      </c>
      <c r="I136" s="157">
        <f t="shared" si="6"/>
        <v>699824</v>
      </c>
      <c r="J136" s="254">
        <f t="shared" si="7"/>
        <v>0.29577431254143893</v>
      </c>
    </row>
    <row r="137" spans="1:10" ht="13.9" customHeight="1">
      <c r="B137" s="40" t="s">
        <v>426</v>
      </c>
      <c r="C137" s="32"/>
      <c r="D137" s="32"/>
      <c r="E137" s="152"/>
      <c r="F137" s="139"/>
      <c r="G137" s="139" t="str">
        <f t="shared" si="8"/>
        <v/>
      </c>
      <c r="H137" s="163" t="str">
        <f t="shared" si="5"/>
        <v/>
      </c>
      <c r="I137" s="157" t="str">
        <f t="shared" si="6"/>
        <v/>
      </c>
      <c r="J137" s="254" t="str">
        <f t="shared" si="7"/>
        <v/>
      </c>
    </row>
    <row r="138" spans="1:10" ht="13.9" customHeight="1">
      <c r="B138" s="40" t="s">
        <v>417</v>
      </c>
      <c r="C138" s="32"/>
      <c r="D138" s="32"/>
      <c r="E138" s="152"/>
      <c r="F138" s="139"/>
      <c r="G138" s="139" t="str">
        <f t="shared" si="8"/>
        <v/>
      </c>
      <c r="H138" s="163" t="str">
        <f t="shared" si="5"/>
        <v/>
      </c>
      <c r="I138" s="157" t="str">
        <f t="shared" si="6"/>
        <v/>
      </c>
      <c r="J138" s="254" t="str">
        <f t="shared" si="7"/>
        <v/>
      </c>
    </row>
    <row r="139" spans="1:10" s="82" customFormat="1" ht="13.9" customHeight="1">
      <c r="A139" s="8"/>
      <c r="B139" s="40" t="s">
        <v>427</v>
      </c>
      <c r="C139" s="81"/>
      <c r="D139" s="81"/>
      <c r="E139" s="195"/>
      <c r="F139" s="139"/>
      <c r="G139" s="139" t="str">
        <f t="shared" si="8"/>
        <v/>
      </c>
      <c r="H139" s="163" t="str">
        <f t="shared" si="5"/>
        <v/>
      </c>
      <c r="I139" s="157" t="str">
        <f t="shared" si="6"/>
        <v/>
      </c>
      <c r="J139" s="254" t="str">
        <f t="shared" si="7"/>
        <v/>
      </c>
    </row>
    <row r="140" spans="1:10" ht="13.9" customHeight="1">
      <c r="B140" s="40"/>
      <c r="C140" s="32"/>
      <c r="D140" s="32"/>
      <c r="E140" s="152"/>
      <c r="F140" s="139"/>
      <c r="G140" s="139" t="str">
        <f t="shared" si="8"/>
        <v/>
      </c>
      <c r="H140" s="163" t="str">
        <f t="shared" si="5"/>
        <v/>
      </c>
      <c r="I140" s="157" t="str">
        <f t="shared" si="6"/>
        <v/>
      </c>
      <c r="J140" s="254" t="str">
        <f t="shared" si="7"/>
        <v/>
      </c>
    </row>
    <row r="141" spans="1:10" ht="13.9" customHeight="1">
      <c r="A141" s="8" t="s">
        <v>428</v>
      </c>
      <c r="B141" s="15" t="s">
        <v>429</v>
      </c>
      <c r="C141" s="25"/>
      <c r="D141" s="25"/>
      <c r="E141" s="152">
        <f>ROUND(F141/0.55,0)</f>
        <v>6496</v>
      </c>
      <c r="F141" s="149">
        <v>3573</v>
      </c>
      <c r="G141" s="149">
        <f t="shared" si="8"/>
        <v>3037.05</v>
      </c>
      <c r="H141" s="163">
        <f t="shared" si="5"/>
        <v>446446.35000000003</v>
      </c>
      <c r="I141" s="157">
        <f t="shared" si="6"/>
        <v>633954</v>
      </c>
      <c r="J141" s="254">
        <f t="shared" si="7"/>
        <v>0.29577485117216701</v>
      </c>
    </row>
    <row r="142" spans="1:10" ht="13.9" customHeight="1">
      <c r="B142" s="40" t="s">
        <v>430</v>
      </c>
      <c r="C142" s="32"/>
      <c r="D142" s="32"/>
      <c r="E142" s="152"/>
      <c r="F142" s="139"/>
      <c r="G142" s="139" t="str">
        <f t="shared" si="8"/>
        <v/>
      </c>
      <c r="H142" s="163" t="str">
        <f t="shared" si="5"/>
        <v/>
      </c>
      <c r="I142" s="157" t="str">
        <f t="shared" si="6"/>
        <v/>
      </c>
      <c r="J142" s="254" t="str">
        <f t="shared" si="7"/>
        <v/>
      </c>
    </row>
    <row r="143" spans="1:10" ht="13.9" customHeight="1">
      <c r="B143" s="40" t="s">
        <v>431</v>
      </c>
      <c r="C143" s="32"/>
      <c r="D143" s="32"/>
      <c r="E143" s="152"/>
      <c r="F143" s="139"/>
      <c r="G143" s="139" t="str">
        <f t="shared" si="8"/>
        <v/>
      </c>
      <c r="H143" s="163" t="str">
        <f t="shared" si="5"/>
        <v/>
      </c>
      <c r="I143" s="157" t="str">
        <f t="shared" si="6"/>
        <v/>
      </c>
      <c r="J143" s="254" t="str">
        <f t="shared" si="7"/>
        <v/>
      </c>
    </row>
    <row r="144" spans="1:10" s="82" customFormat="1" ht="13.9" customHeight="1">
      <c r="A144" s="8"/>
      <c r="B144" s="40" t="s">
        <v>427</v>
      </c>
      <c r="C144" s="81"/>
      <c r="D144" s="81"/>
      <c r="E144" s="195"/>
      <c r="F144" s="139"/>
      <c r="G144" s="139" t="str">
        <f t="shared" si="8"/>
        <v/>
      </c>
      <c r="H144" s="163" t="str">
        <f t="shared" si="5"/>
        <v/>
      </c>
      <c r="I144" s="157" t="str">
        <f t="shared" si="6"/>
        <v/>
      </c>
      <c r="J144" s="254" t="str">
        <f t="shared" si="7"/>
        <v/>
      </c>
    </row>
    <row r="145" spans="1:10" ht="13.9" customHeight="1">
      <c r="B145" s="40"/>
      <c r="C145" s="32"/>
      <c r="D145" s="32"/>
      <c r="E145" s="152"/>
      <c r="F145" s="139"/>
      <c r="G145" s="139" t="str">
        <f t="shared" si="8"/>
        <v/>
      </c>
      <c r="H145" s="163" t="str">
        <f t="shared" si="5"/>
        <v/>
      </c>
      <c r="I145" s="157" t="str">
        <f t="shared" si="6"/>
        <v/>
      </c>
      <c r="J145" s="254" t="str">
        <f t="shared" si="7"/>
        <v/>
      </c>
    </row>
    <row r="146" spans="1:10" ht="13.9" customHeight="1">
      <c r="A146" s="8" t="s">
        <v>432</v>
      </c>
      <c r="B146" s="15" t="s">
        <v>433</v>
      </c>
      <c r="C146" s="25"/>
      <c r="D146" s="25"/>
      <c r="E146" s="152">
        <f>ROUND(F146/0.55,0)</f>
        <v>7171</v>
      </c>
      <c r="F146" s="149">
        <v>3944.25</v>
      </c>
      <c r="G146" s="149">
        <f t="shared" si="8"/>
        <v>3352.6125000000002</v>
      </c>
      <c r="H146" s="163">
        <f t="shared" si="5"/>
        <v>492834.03750000003</v>
      </c>
      <c r="I146" s="157">
        <f t="shared" si="6"/>
        <v>699824</v>
      </c>
      <c r="J146" s="254">
        <f t="shared" si="7"/>
        <v>0.29577431254143893</v>
      </c>
    </row>
    <row r="147" spans="1:10" ht="13.9" customHeight="1">
      <c r="B147" s="40" t="s">
        <v>434</v>
      </c>
      <c r="C147" s="32"/>
      <c r="D147" s="32"/>
      <c r="E147" s="152"/>
      <c r="F147" s="139"/>
      <c r="G147" s="139" t="str">
        <f t="shared" si="8"/>
        <v/>
      </c>
      <c r="H147" s="163" t="str">
        <f t="shared" si="5"/>
        <v/>
      </c>
      <c r="I147" s="157" t="str">
        <f t="shared" si="6"/>
        <v/>
      </c>
      <c r="J147" s="254" t="str">
        <f t="shared" si="7"/>
        <v/>
      </c>
    </row>
    <row r="148" spans="1:10" ht="13.9" customHeight="1">
      <c r="B148" s="40" t="s">
        <v>417</v>
      </c>
      <c r="C148" s="32"/>
      <c r="D148" s="32"/>
      <c r="E148" s="152"/>
      <c r="F148" s="139"/>
      <c r="G148" s="139" t="str">
        <f t="shared" si="8"/>
        <v/>
      </c>
      <c r="H148" s="163" t="str">
        <f t="shared" si="5"/>
        <v/>
      </c>
      <c r="I148" s="157" t="str">
        <f t="shared" si="6"/>
        <v/>
      </c>
      <c r="J148" s="254" t="str">
        <f t="shared" si="7"/>
        <v/>
      </c>
    </row>
    <row r="149" spans="1:10" s="82" customFormat="1" ht="13.9" customHeight="1">
      <c r="A149" s="8"/>
      <c r="B149" s="40" t="s">
        <v>427</v>
      </c>
      <c r="C149" s="81"/>
      <c r="D149" s="81"/>
      <c r="E149" s="195"/>
      <c r="F149" s="139"/>
      <c r="G149" s="139" t="str">
        <f t="shared" si="8"/>
        <v/>
      </c>
      <c r="H149" s="163" t="str">
        <f t="shared" ref="H149:H212" si="9">IFERROR(G149*$H$17,"")</f>
        <v/>
      </c>
      <c r="I149" s="157" t="str">
        <f t="shared" ref="I149:I212" si="10">IFERROR(ROUND(H149*$I$17,0),"")</f>
        <v/>
      </c>
      <c r="J149" s="254" t="str">
        <f t="shared" ref="J149:J212" si="11">IFERROR((I149-H149)/I149,"")</f>
        <v/>
      </c>
    </row>
    <row r="150" spans="1:10" ht="13.9" customHeight="1">
      <c r="B150" s="40"/>
      <c r="C150" s="32"/>
      <c r="D150" s="32"/>
      <c r="E150" s="152"/>
      <c r="F150" s="139"/>
      <c r="G150" s="139" t="str">
        <f t="shared" si="8"/>
        <v/>
      </c>
      <c r="H150" s="163" t="str">
        <f t="shared" si="9"/>
        <v/>
      </c>
      <c r="I150" s="157" t="str">
        <f t="shared" si="10"/>
        <v/>
      </c>
      <c r="J150" s="254" t="str">
        <f t="shared" si="11"/>
        <v/>
      </c>
    </row>
    <row r="151" spans="1:10" ht="13.9" customHeight="1">
      <c r="A151" s="8" t="s">
        <v>435</v>
      </c>
      <c r="B151" s="15" t="s">
        <v>436</v>
      </c>
      <c r="C151" s="25"/>
      <c r="D151" s="25"/>
      <c r="E151" s="152">
        <f>ROUND(F151/0.55,0)</f>
        <v>6496</v>
      </c>
      <c r="F151" s="149">
        <v>3573</v>
      </c>
      <c r="G151" s="149">
        <f t="shared" si="8"/>
        <v>3037.05</v>
      </c>
      <c r="H151" s="163">
        <f t="shared" si="9"/>
        <v>446446.35000000003</v>
      </c>
      <c r="I151" s="157">
        <f t="shared" si="10"/>
        <v>633954</v>
      </c>
      <c r="J151" s="254">
        <f t="shared" si="11"/>
        <v>0.29577485117216701</v>
      </c>
    </row>
    <row r="152" spans="1:10" ht="13.9" customHeight="1">
      <c r="B152" s="40" t="s">
        <v>437</v>
      </c>
      <c r="C152" s="32"/>
      <c r="D152" s="32"/>
      <c r="E152" s="152"/>
      <c r="F152" s="139"/>
      <c r="G152" s="139" t="str">
        <f t="shared" si="8"/>
        <v/>
      </c>
      <c r="H152" s="163" t="str">
        <f t="shared" si="9"/>
        <v/>
      </c>
      <c r="I152" s="157" t="str">
        <f t="shared" si="10"/>
        <v/>
      </c>
      <c r="J152" s="254" t="str">
        <f t="shared" si="11"/>
        <v/>
      </c>
    </row>
    <row r="153" spans="1:10" ht="13.9" customHeight="1">
      <c r="B153" s="40" t="s">
        <v>431</v>
      </c>
      <c r="C153" s="32"/>
      <c r="D153" s="32"/>
      <c r="E153" s="152"/>
      <c r="F153" s="139"/>
      <c r="G153" s="139" t="str">
        <f t="shared" si="8"/>
        <v/>
      </c>
      <c r="H153" s="163" t="str">
        <f t="shared" si="9"/>
        <v/>
      </c>
      <c r="I153" s="157" t="str">
        <f t="shared" si="10"/>
        <v/>
      </c>
      <c r="J153" s="254" t="str">
        <f t="shared" si="11"/>
        <v/>
      </c>
    </row>
    <row r="154" spans="1:10" s="82" customFormat="1" ht="13.9" customHeight="1">
      <c r="A154" s="80"/>
      <c r="B154" s="40" t="s">
        <v>427</v>
      </c>
      <c r="C154" s="81"/>
      <c r="D154" s="81"/>
      <c r="E154" s="195"/>
      <c r="F154" s="139"/>
      <c r="G154" s="139" t="str">
        <f t="shared" si="8"/>
        <v/>
      </c>
      <c r="H154" s="163" t="str">
        <f t="shared" si="9"/>
        <v/>
      </c>
      <c r="I154" s="157" t="str">
        <f t="shared" si="10"/>
        <v/>
      </c>
      <c r="J154" s="254" t="str">
        <f t="shared" si="11"/>
        <v/>
      </c>
    </row>
    <row r="155" spans="1:10" ht="13.9" customHeight="1">
      <c r="B155" s="40"/>
      <c r="C155" s="32"/>
      <c r="D155" s="32"/>
      <c r="E155" s="152"/>
      <c r="F155" s="139"/>
      <c r="G155" s="139" t="str">
        <f t="shared" si="8"/>
        <v/>
      </c>
      <c r="H155" s="163" t="str">
        <f t="shared" si="9"/>
        <v/>
      </c>
      <c r="I155" s="157" t="str">
        <f t="shared" si="10"/>
        <v/>
      </c>
      <c r="J155" s="254" t="str">
        <f t="shared" si="11"/>
        <v/>
      </c>
    </row>
    <row r="156" spans="1:10" ht="13.9" customHeight="1">
      <c r="A156" s="18" t="s">
        <v>438</v>
      </c>
      <c r="B156" s="18"/>
      <c r="C156" s="21"/>
      <c r="D156" s="21"/>
      <c r="E156" s="196">
        <f>ROUND(F156/0.55,0)</f>
        <v>0</v>
      </c>
      <c r="F156" s="196"/>
      <c r="G156" s="196" t="str">
        <f t="shared" si="8"/>
        <v/>
      </c>
      <c r="H156" s="163" t="str">
        <f t="shared" si="9"/>
        <v/>
      </c>
      <c r="I156" s="157" t="str">
        <f t="shared" si="10"/>
        <v/>
      </c>
      <c r="J156" s="254" t="str">
        <f t="shared" si="11"/>
        <v/>
      </c>
    </row>
    <row r="157" spans="1:10" ht="13.9" customHeight="1">
      <c r="A157" s="36"/>
      <c r="B157" s="3"/>
      <c r="C157" s="86"/>
      <c r="D157" s="86"/>
      <c r="E157" s="152"/>
      <c r="F157" s="198"/>
      <c r="G157" s="198" t="str">
        <f t="shared" si="8"/>
        <v/>
      </c>
      <c r="H157" s="163" t="str">
        <f t="shared" si="9"/>
        <v/>
      </c>
      <c r="I157" s="157" t="str">
        <f t="shared" si="10"/>
        <v/>
      </c>
      <c r="J157" s="254" t="str">
        <f t="shared" si="11"/>
        <v/>
      </c>
    </row>
    <row r="158" spans="1:10" ht="13.9" customHeight="1">
      <c r="A158" s="8" t="s">
        <v>439</v>
      </c>
      <c r="B158" s="87" t="s">
        <v>440</v>
      </c>
      <c r="C158" s="25"/>
      <c r="D158" s="25"/>
      <c r="E158" s="152">
        <f>ROUND(F158/0.55,0)</f>
        <v>483</v>
      </c>
      <c r="F158" s="142">
        <v>265.5</v>
      </c>
      <c r="G158" s="142">
        <f t="shared" si="8"/>
        <v>225.67500000000001</v>
      </c>
      <c r="H158" s="163">
        <f t="shared" si="9"/>
        <v>33174.224999999999</v>
      </c>
      <c r="I158" s="157">
        <f t="shared" si="10"/>
        <v>47107</v>
      </c>
      <c r="J158" s="254">
        <f t="shared" si="11"/>
        <v>0.29576867556838687</v>
      </c>
    </row>
    <row r="159" spans="1:10" ht="13.9" customHeight="1">
      <c r="A159" s="27"/>
      <c r="B159" s="40" t="s">
        <v>441</v>
      </c>
      <c r="C159" s="32"/>
      <c r="D159" s="32"/>
      <c r="E159" s="152"/>
      <c r="F159" s="140"/>
      <c r="G159" s="140" t="str">
        <f t="shared" si="8"/>
        <v/>
      </c>
      <c r="H159" s="163" t="str">
        <f t="shared" si="9"/>
        <v/>
      </c>
      <c r="I159" s="157" t="str">
        <f t="shared" si="10"/>
        <v/>
      </c>
      <c r="J159" s="254" t="str">
        <f t="shared" si="11"/>
        <v/>
      </c>
    </row>
    <row r="160" spans="1:10" s="82" customFormat="1" ht="13.9" customHeight="1">
      <c r="A160" s="80"/>
      <c r="B160" s="88"/>
      <c r="C160" s="81"/>
      <c r="D160" s="81"/>
      <c r="E160" s="195"/>
      <c r="F160" s="139"/>
      <c r="G160" s="139" t="str">
        <f t="shared" si="8"/>
        <v/>
      </c>
      <c r="H160" s="163" t="str">
        <f t="shared" si="9"/>
        <v/>
      </c>
      <c r="I160" s="157" t="str">
        <f t="shared" si="10"/>
        <v/>
      </c>
      <c r="J160" s="254" t="str">
        <f t="shared" si="11"/>
        <v/>
      </c>
    </row>
    <row r="161" spans="1:10" ht="13.9" customHeight="1">
      <c r="A161" s="8" t="s">
        <v>442</v>
      </c>
      <c r="B161" s="87" t="s">
        <v>443</v>
      </c>
      <c r="C161" s="25"/>
      <c r="D161" s="25"/>
      <c r="E161" s="152">
        <f>ROUND(F161/0.55,0)</f>
        <v>393</v>
      </c>
      <c r="F161" s="142">
        <v>216</v>
      </c>
      <c r="G161" s="142">
        <f t="shared" si="8"/>
        <v>183.6</v>
      </c>
      <c r="H161" s="163">
        <f t="shared" si="9"/>
        <v>26989.200000000001</v>
      </c>
      <c r="I161" s="157">
        <f t="shared" si="10"/>
        <v>38325</v>
      </c>
      <c r="J161" s="254">
        <f t="shared" si="11"/>
        <v>0.29578082191780819</v>
      </c>
    </row>
    <row r="162" spans="1:10" s="3" customFormat="1" ht="13.9" customHeight="1">
      <c r="A162" s="27"/>
      <c r="B162" s="40" t="s">
        <v>444</v>
      </c>
      <c r="C162" s="39"/>
      <c r="D162" s="39"/>
      <c r="E162" s="152"/>
      <c r="F162" s="197"/>
      <c r="G162" s="197" t="str">
        <f t="shared" si="8"/>
        <v/>
      </c>
      <c r="H162" s="163" t="str">
        <f t="shared" si="9"/>
        <v/>
      </c>
      <c r="I162" s="157" t="str">
        <f t="shared" si="10"/>
        <v/>
      </c>
      <c r="J162" s="254" t="str">
        <f t="shared" si="11"/>
        <v/>
      </c>
    </row>
    <row r="163" spans="1:10" s="82" customFormat="1" ht="13.9" customHeight="1">
      <c r="A163" s="80"/>
      <c r="B163" s="88"/>
      <c r="C163" s="81"/>
      <c r="D163" s="81"/>
      <c r="E163" s="195"/>
      <c r="F163" s="139"/>
      <c r="G163" s="139" t="str">
        <f t="shared" si="8"/>
        <v/>
      </c>
      <c r="H163" s="163" t="str">
        <f t="shared" si="9"/>
        <v/>
      </c>
      <c r="I163" s="157" t="str">
        <f t="shared" si="10"/>
        <v/>
      </c>
      <c r="J163" s="254" t="str">
        <f t="shared" si="11"/>
        <v/>
      </c>
    </row>
    <row r="164" spans="1:10" ht="13.9" customHeight="1">
      <c r="A164" s="18" t="s">
        <v>445</v>
      </c>
      <c r="B164" s="18"/>
      <c r="C164" s="21"/>
      <c r="D164" s="21"/>
      <c r="E164" s="196">
        <f>ROUND(F164/0.55,0)</f>
        <v>0</v>
      </c>
      <c r="F164" s="196"/>
      <c r="G164" s="196" t="str">
        <f t="shared" si="8"/>
        <v/>
      </c>
      <c r="H164" s="163" t="str">
        <f t="shared" si="9"/>
        <v/>
      </c>
      <c r="I164" s="157" t="str">
        <f t="shared" si="10"/>
        <v/>
      </c>
      <c r="J164" s="254" t="str">
        <f t="shared" si="11"/>
        <v/>
      </c>
    </row>
    <row r="165" spans="1:10" ht="13.9" customHeight="1">
      <c r="A165" s="36"/>
      <c r="B165" s="3"/>
      <c r="C165" s="86"/>
      <c r="D165" s="86"/>
      <c r="E165" s="152"/>
      <c r="F165" s="198"/>
      <c r="G165" s="198" t="str">
        <f t="shared" si="8"/>
        <v/>
      </c>
      <c r="H165" s="163" t="str">
        <f t="shared" si="9"/>
        <v/>
      </c>
      <c r="I165" s="157" t="str">
        <f t="shared" si="10"/>
        <v/>
      </c>
      <c r="J165" s="254" t="str">
        <f t="shared" si="11"/>
        <v/>
      </c>
    </row>
    <row r="166" spans="1:10" ht="13.9" customHeight="1">
      <c r="A166" s="8" t="s">
        <v>446</v>
      </c>
      <c r="B166" s="15" t="s">
        <v>447</v>
      </c>
      <c r="C166" s="25"/>
      <c r="D166" s="25"/>
      <c r="E166" s="152">
        <f>ROUND(F166/0.55,0)</f>
        <v>3946</v>
      </c>
      <c r="F166" s="149">
        <v>2170.35</v>
      </c>
      <c r="G166" s="149">
        <f t="shared" si="8"/>
        <v>1844.7974999999999</v>
      </c>
      <c r="H166" s="163">
        <f t="shared" si="9"/>
        <v>271185.23249999998</v>
      </c>
      <c r="I166" s="157">
        <f t="shared" si="10"/>
        <v>385083</v>
      </c>
      <c r="J166" s="254">
        <f t="shared" si="11"/>
        <v>0.2957745927501344</v>
      </c>
    </row>
    <row r="167" spans="1:10" ht="13.9" customHeight="1">
      <c r="B167" s="40" t="s">
        <v>448</v>
      </c>
      <c r="C167" s="32"/>
      <c r="D167" s="32"/>
      <c r="E167" s="152"/>
      <c r="F167" s="139"/>
      <c r="G167" s="139" t="str">
        <f t="shared" si="8"/>
        <v/>
      </c>
      <c r="H167" s="163" t="str">
        <f t="shared" si="9"/>
        <v/>
      </c>
      <c r="I167" s="157" t="str">
        <f t="shared" si="10"/>
        <v/>
      </c>
      <c r="J167" s="254" t="str">
        <f t="shared" si="11"/>
        <v/>
      </c>
    </row>
    <row r="168" spans="1:10" ht="13.9" customHeight="1">
      <c r="B168" s="40" t="s">
        <v>431</v>
      </c>
      <c r="C168" s="32"/>
      <c r="D168" s="32"/>
      <c r="E168" s="152"/>
      <c r="F168" s="139"/>
      <c r="G168" s="139" t="str">
        <f t="shared" si="8"/>
        <v/>
      </c>
      <c r="H168" s="163" t="str">
        <f t="shared" si="9"/>
        <v/>
      </c>
      <c r="I168" s="157" t="str">
        <f t="shared" si="10"/>
        <v/>
      </c>
      <c r="J168" s="254" t="str">
        <f t="shared" si="11"/>
        <v/>
      </c>
    </row>
    <row r="169" spans="1:10" s="82" customFormat="1" ht="13.9" customHeight="1">
      <c r="A169" s="80"/>
      <c r="B169" s="40" t="s">
        <v>449</v>
      </c>
      <c r="C169" s="81"/>
      <c r="D169" s="81"/>
      <c r="E169" s="195"/>
      <c r="F169" s="139"/>
      <c r="G169" s="139" t="str">
        <f t="shared" si="8"/>
        <v/>
      </c>
      <c r="H169" s="163" t="str">
        <f t="shared" si="9"/>
        <v/>
      </c>
      <c r="I169" s="157" t="str">
        <f t="shared" si="10"/>
        <v/>
      </c>
      <c r="J169" s="254" t="str">
        <f t="shared" si="11"/>
        <v/>
      </c>
    </row>
    <row r="170" spans="1:10" ht="13.9" customHeight="1">
      <c r="B170" s="40"/>
      <c r="C170" s="32"/>
      <c r="D170" s="32"/>
      <c r="E170" s="152"/>
      <c r="F170" s="139"/>
      <c r="G170" s="139" t="str">
        <f t="shared" ref="G170:G207" si="12">IF(F170-F170*15%=0,"",F170-F170*15%)</f>
        <v/>
      </c>
      <c r="H170" s="163" t="str">
        <f t="shared" si="9"/>
        <v/>
      </c>
      <c r="I170" s="157" t="str">
        <f t="shared" si="10"/>
        <v/>
      </c>
      <c r="J170" s="254" t="str">
        <f t="shared" si="11"/>
        <v/>
      </c>
    </row>
    <row r="171" spans="1:10" ht="13.9" customHeight="1">
      <c r="A171" s="8" t="s">
        <v>450</v>
      </c>
      <c r="B171" s="15" t="s">
        <v>451</v>
      </c>
      <c r="C171" s="25"/>
      <c r="D171" s="25"/>
      <c r="E171" s="152">
        <f>ROUND(F171/0.55,0)</f>
        <v>4325</v>
      </c>
      <c r="F171" s="149">
        <v>2378.7000000000003</v>
      </c>
      <c r="G171" s="149">
        <f t="shared" si="12"/>
        <v>2021.8950000000002</v>
      </c>
      <c r="H171" s="163">
        <f t="shared" si="9"/>
        <v>297218.565</v>
      </c>
      <c r="I171" s="157">
        <f t="shared" si="10"/>
        <v>422050</v>
      </c>
      <c r="J171" s="254">
        <f t="shared" si="11"/>
        <v>0.29577404335979146</v>
      </c>
    </row>
    <row r="172" spans="1:10" ht="13.9" customHeight="1">
      <c r="B172" s="40" t="s">
        <v>452</v>
      </c>
      <c r="C172" s="32"/>
      <c r="D172" s="32"/>
      <c r="E172" s="152"/>
      <c r="F172" s="139"/>
      <c r="G172" s="139" t="str">
        <f t="shared" si="12"/>
        <v/>
      </c>
      <c r="H172" s="163" t="str">
        <f t="shared" si="9"/>
        <v/>
      </c>
      <c r="I172" s="157" t="str">
        <f t="shared" si="10"/>
        <v/>
      </c>
      <c r="J172" s="254" t="str">
        <f t="shared" si="11"/>
        <v/>
      </c>
    </row>
    <row r="173" spans="1:10" ht="13.9" customHeight="1">
      <c r="B173" s="40" t="s">
        <v>431</v>
      </c>
      <c r="C173" s="32"/>
      <c r="D173" s="32"/>
      <c r="E173" s="152"/>
      <c r="F173" s="139"/>
      <c r="G173" s="139" t="str">
        <f t="shared" si="12"/>
        <v/>
      </c>
      <c r="H173" s="163" t="str">
        <f t="shared" si="9"/>
        <v/>
      </c>
      <c r="I173" s="157" t="str">
        <f t="shared" si="10"/>
        <v/>
      </c>
      <c r="J173" s="254" t="str">
        <f t="shared" si="11"/>
        <v/>
      </c>
    </row>
    <row r="174" spans="1:10" s="82" customFormat="1" ht="13.9" customHeight="1">
      <c r="A174" s="80"/>
      <c r="B174" s="40" t="s">
        <v>449</v>
      </c>
      <c r="C174" s="81"/>
      <c r="D174" s="81"/>
      <c r="E174" s="195"/>
      <c r="F174" s="139"/>
      <c r="G174" s="139" t="str">
        <f t="shared" si="12"/>
        <v/>
      </c>
      <c r="H174" s="163" t="str">
        <f t="shared" si="9"/>
        <v/>
      </c>
      <c r="I174" s="157" t="str">
        <f t="shared" si="10"/>
        <v/>
      </c>
      <c r="J174" s="254" t="str">
        <f t="shared" si="11"/>
        <v/>
      </c>
    </row>
    <row r="175" spans="1:10" ht="13.9" customHeight="1">
      <c r="B175" s="40"/>
      <c r="C175" s="32"/>
      <c r="D175" s="32"/>
      <c r="E175" s="152"/>
      <c r="F175" s="139"/>
      <c r="G175" s="139" t="str">
        <f t="shared" si="12"/>
        <v/>
      </c>
      <c r="H175" s="163" t="str">
        <f t="shared" si="9"/>
        <v/>
      </c>
      <c r="I175" s="157" t="str">
        <f t="shared" si="10"/>
        <v/>
      </c>
      <c r="J175" s="254" t="str">
        <f t="shared" si="11"/>
        <v/>
      </c>
    </row>
    <row r="176" spans="1:10" ht="13.9" customHeight="1">
      <c r="A176" s="18" t="s">
        <v>453</v>
      </c>
      <c r="B176" s="18"/>
      <c r="C176" s="21"/>
      <c r="D176" s="21"/>
      <c r="E176" s="196">
        <f>ROUND(F176/0.55,0)</f>
        <v>0</v>
      </c>
      <c r="F176" s="196"/>
      <c r="G176" s="196" t="str">
        <f t="shared" si="12"/>
        <v/>
      </c>
      <c r="H176" s="163" t="str">
        <f t="shared" si="9"/>
        <v/>
      </c>
      <c r="I176" s="157" t="str">
        <f t="shared" si="10"/>
        <v/>
      </c>
      <c r="J176" s="254" t="str">
        <f t="shared" si="11"/>
        <v/>
      </c>
    </row>
    <row r="177" spans="1:10" ht="13.9" customHeight="1">
      <c r="A177" s="36"/>
      <c r="B177" s="3"/>
      <c r="C177" s="86"/>
      <c r="D177" s="86"/>
      <c r="E177" s="152"/>
      <c r="F177" s="198"/>
      <c r="G177" s="198" t="str">
        <f t="shared" si="12"/>
        <v/>
      </c>
      <c r="H177" s="163" t="str">
        <f t="shared" si="9"/>
        <v/>
      </c>
      <c r="I177" s="157" t="str">
        <f t="shared" si="10"/>
        <v/>
      </c>
      <c r="J177" s="254" t="str">
        <f t="shared" si="11"/>
        <v/>
      </c>
    </row>
    <row r="178" spans="1:10" ht="13.9" customHeight="1">
      <c r="A178" s="8" t="s">
        <v>454</v>
      </c>
      <c r="B178" s="8" t="s">
        <v>455</v>
      </c>
      <c r="C178" s="39"/>
      <c r="D178" s="39"/>
      <c r="E178" s="152">
        <f>ROUND(F178/0.55,0)</f>
        <v>3226</v>
      </c>
      <c r="F178" s="140">
        <v>1774.125</v>
      </c>
      <c r="G178" s="140">
        <f t="shared" si="12"/>
        <v>1508.0062499999999</v>
      </c>
      <c r="H178" s="163">
        <f t="shared" si="9"/>
        <v>221676.91874999998</v>
      </c>
      <c r="I178" s="157">
        <f t="shared" si="10"/>
        <v>314781</v>
      </c>
      <c r="J178" s="254">
        <f t="shared" si="11"/>
        <v>0.29577414535820146</v>
      </c>
    </row>
    <row r="179" spans="1:10" ht="13.9" customHeight="1">
      <c r="A179" s="27"/>
      <c r="B179" s="40" t="s">
        <v>456</v>
      </c>
      <c r="C179" s="29"/>
      <c r="D179" s="29"/>
      <c r="E179" s="152"/>
      <c r="F179" s="140"/>
      <c r="G179" s="140" t="str">
        <f t="shared" si="12"/>
        <v/>
      </c>
      <c r="H179" s="163" t="str">
        <f t="shared" si="9"/>
        <v/>
      </c>
      <c r="I179" s="157" t="str">
        <f t="shared" si="10"/>
        <v/>
      </c>
      <c r="J179" s="254" t="str">
        <f t="shared" si="11"/>
        <v/>
      </c>
    </row>
    <row r="180" spans="1:10" ht="13.9" customHeight="1">
      <c r="B180" s="41"/>
      <c r="C180" s="29"/>
      <c r="D180" s="29"/>
      <c r="E180" s="152"/>
      <c r="F180" s="140"/>
      <c r="G180" s="140" t="str">
        <f t="shared" si="12"/>
        <v/>
      </c>
      <c r="H180" s="163" t="str">
        <f t="shared" si="9"/>
        <v/>
      </c>
      <c r="I180" s="157" t="str">
        <f t="shared" si="10"/>
        <v/>
      </c>
      <c r="J180" s="254" t="str">
        <f t="shared" si="11"/>
        <v/>
      </c>
    </row>
    <row r="181" spans="1:10" ht="13.9" customHeight="1">
      <c r="A181" s="8" t="s">
        <v>457</v>
      </c>
      <c r="B181" s="8" t="s">
        <v>458</v>
      </c>
      <c r="C181" s="39"/>
      <c r="D181" s="39"/>
      <c r="E181" s="152">
        <f>ROUND(F181/0.55,0)</f>
        <v>2113</v>
      </c>
      <c r="F181" s="140">
        <v>1162.125</v>
      </c>
      <c r="G181" s="140">
        <f t="shared" si="12"/>
        <v>987.80624999999998</v>
      </c>
      <c r="H181" s="163">
        <f t="shared" si="9"/>
        <v>145207.51874999999</v>
      </c>
      <c r="I181" s="157">
        <f t="shared" si="10"/>
        <v>206195</v>
      </c>
      <c r="J181" s="254">
        <f t="shared" si="11"/>
        <v>0.29577575232183134</v>
      </c>
    </row>
    <row r="182" spans="1:10" ht="13.9" customHeight="1">
      <c r="A182" s="27"/>
      <c r="B182" s="40" t="s">
        <v>459</v>
      </c>
      <c r="C182" s="29"/>
      <c r="D182" s="29"/>
      <c r="E182" s="152"/>
      <c r="F182" s="140"/>
      <c r="G182" s="140" t="str">
        <f t="shared" si="12"/>
        <v/>
      </c>
      <c r="H182" s="163" t="str">
        <f t="shared" si="9"/>
        <v/>
      </c>
      <c r="I182" s="157" t="str">
        <f t="shared" si="10"/>
        <v/>
      </c>
      <c r="J182" s="254" t="str">
        <f t="shared" si="11"/>
        <v/>
      </c>
    </row>
    <row r="183" spans="1:10" ht="13.9" customHeight="1">
      <c r="B183" s="41"/>
      <c r="C183" s="29"/>
      <c r="D183" s="29"/>
      <c r="E183" s="152"/>
      <c r="F183" s="140"/>
      <c r="G183" s="140" t="str">
        <f t="shared" si="12"/>
        <v/>
      </c>
      <c r="H183" s="163" t="str">
        <f t="shared" si="9"/>
        <v/>
      </c>
      <c r="I183" s="157" t="str">
        <f t="shared" si="10"/>
        <v/>
      </c>
      <c r="J183" s="254" t="str">
        <f t="shared" si="11"/>
        <v/>
      </c>
    </row>
    <row r="184" spans="1:10" ht="13.9" customHeight="1">
      <c r="A184" s="8" t="s">
        <v>460</v>
      </c>
      <c r="B184" s="8" t="s">
        <v>461</v>
      </c>
      <c r="C184" s="39"/>
      <c r="D184" s="39"/>
      <c r="E184" s="152">
        <f>ROUND(F184/0.55,0)</f>
        <v>1900</v>
      </c>
      <c r="F184" s="140">
        <v>1045.125</v>
      </c>
      <c r="G184" s="140">
        <f t="shared" si="12"/>
        <v>888.35625000000005</v>
      </c>
      <c r="H184" s="163">
        <f t="shared" si="9"/>
        <v>130588.36875000001</v>
      </c>
      <c r="I184" s="157">
        <f t="shared" si="10"/>
        <v>185435</v>
      </c>
      <c r="J184" s="254">
        <f t="shared" si="11"/>
        <v>0.29577281122765386</v>
      </c>
    </row>
    <row r="185" spans="1:10" ht="13.9" customHeight="1">
      <c r="A185" s="27"/>
      <c r="B185" s="40" t="s">
        <v>462</v>
      </c>
      <c r="C185" s="29"/>
      <c r="D185" s="29"/>
      <c r="E185" s="152"/>
      <c r="F185" s="140"/>
      <c r="G185" s="140" t="str">
        <f t="shared" si="12"/>
        <v/>
      </c>
      <c r="H185" s="163" t="str">
        <f t="shared" si="9"/>
        <v/>
      </c>
      <c r="I185" s="157" t="str">
        <f t="shared" si="10"/>
        <v/>
      </c>
      <c r="J185" s="254" t="str">
        <f t="shared" si="11"/>
        <v/>
      </c>
    </row>
    <row r="186" spans="1:10" ht="13.9" customHeight="1">
      <c r="B186" s="41"/>
      <c r="C186" s="29"/>
      <c r="D186" s="29"/>
      <c r="E186" s="152"/>
      <c r="F186" s="140"/>
      <c r="G186" s="140" t="str">
        <f t="shared" si="12"/>
        <v/>
      </c>
      <c r="H186" s="163" t="str">
        <f t="shared" si="9"/>
        <v/>
      </c>
      <c r="I186" s="157" t="str">
        <f t="shared" si="10"/>
        <v/>
      </c>
      <c r="J186" s="254" t="str">
        <f t="shared" si="11"/>
        <v/>
      </c>
    </row>
    <row r="187" spans="1:10" ht="13.9" customHeight="1">
      <c r="A187" s="8" t="s">
        <v>463</v>
      </c>
      <c r="B187" s="87" t="s">
        <v>464</v>
      </c>
      <c r="C187" s="25"/>
      <c r="D187" s="25"/>
      <c r="E187" s="152">
        <f>ROUND(F187/0.55,0)</f>
        <v>483</v>
      </c>
      <c r="F187" s="149">
        <v>265.5</v>
      </c>
      <c r="G187" s="149">
        <f t="shared" si="12"/>
        <v>225.67500000000001</v>
      </c>
      <c r="H187" s="163">
        <f t="shared" si="9"/>
        <v>33174.224999999999</v>
      </c>
      <c r="I187" s="157">
        <f t="shared" si="10"/>
        <v>47107</v>
      </c>
      <c r="J187" s="254">
        <f t="shared" si="11"/>
        <v>0.29576867556838687</v>
      </c>
    </row>
    <row r="188" spans="1:10" ht="13.9" customHeight="1">
      <c r="A188" s="27"/>
      <c r="B188" s="40" t="s">
        <v>465</v>
      </c>
      <c r="C188" s="32"/>
      <c r="D188" s="32"/>
      <c r="E188" s="152"/>
      <c r="F188" s="140"/>
      <c r="G188" s="140" t="str">
        <f t="shared" si="12"/>
        <v/>
      </c>
      <c r="H188" s="163" t="str">
        <f t="shared" si="9"/>
        <v/>
      </c>
      <c r="I188" s="157" t="str">
        <f t="shared" si="10"/>
        <v/>
      </c>
      <c r="J188" s="254" t="str">
        <f t="shared" si="11"/>
        <v/>
      </c>
    </row>
    <row r="189" spans="1:10" ht="13.9" customHeight="1">
      <c r="B189" s="89"/>
      <c r="C189" s="32"/>
      <c r="D189" s="32"/>
      <c r="E189" s="152"/>
      <c r="F189" s="139"/>
      <c r="G189" s="139" t="str">
        <f t="shared" si="12"/>
        <v/>
      </c>
      <c r="H189" s="163" t="str">
        <f t="shared" si="9"/>
        <v/>
      </c>
      <c r="I189" s="157" t="str">
        <f t="shared" si="10"/>
        <v/>
      </c>
      <c r="J189" s="254" t="str">
        <f t="shared" si="11"/>
        <v/>
      </c>
    </row>
    <row r="190" spans="1:10" ht="13.9" customHeight="1">
      <c r="A190" s="8" t="s">
        <v>466</v>
      </c>
      <c r="B190" s="87" t="s">
        <v>467</v>
      </c>
      <c r="C190" s="25"/>
      <c r="D190" s="25"/>
      <c r="E190" s="152">
        <f>ROUND(F190/0.55,0)</f>
        <v>499</v>
      </c>
      <c r="F190" s="142">
        <v>274.5</v>
      </c>
      <c r="G190" s="142">
        <f t="shared" si="12"/>
        <v>233.32499999999999</v>
      </c>
      <c r="H190" s="163">
        <f t="shared" si="9"/>
        <v>34298.775000000001</v>
      </c>
      <c r="I190" s="157">
        <f t="shared" si="10"/>
        <v>48704</v>
      </c>
      <c r="J190" s="254">
        <f t="shared" si="11"/>
        <v>0.29577088124178708</v>
      </c>
    </row>
    <row r="191" spans="1:10" s="3" customFormat="1" ht="13.9" customHeight="1">
      <c r="A191" s="27"/>
      <c r="B191" s="40" t="s">
        <v>468</v>
      </c>
      <c r="C191" s="39"/>
      <c r="D191" s="39"/>
      <c r="E191" s="152"/>
      <c r="F191" s="197"/>
      <c r="G191" s="197" t="str">
        <f t="shared" si="12"/>
        <v/>
      </c>
      <c r="H191" s="163" t="str">
        <f t="shared" si="9"/>
        <v/>
      </c>
      <c r="I191" s="157" t="str">
        <f t="shared" si="10"/>
        <v/>
      </c>
      <c r="J191" s="254" t="str">
        <f t="shared" si="11"/>
        <v/>
      </c>
    </row>
    <row r="192" spans="1:10" ht="13.9" customHeight="1">
      <c r="B192" s="28" t="s">
        <v>469</v>
      </c>
      <c r="C192" s="25"/>
      <c r="D192" s="25"/>
      <c r="E192" s="152"/>
      <c r="F192" s="142"/>
      <c r="G192" s="142" t="str">
        <f t="shared" si="12"/>
        <v/>
      </c>
      <c r="H192" s="163" t="str">
        <f t="shared" si="9"/>
        <v/>
      </c>
      <c r="I192" s="157" t="str">
        <f t="shared" si="10"/>
        <v/>
      </c>
      <c r="J192" s="254" t="str">
        <f t="shared" si="11"/>
        <v/>
      </c>
    </row>
    <row r="193" spans="1:253" ht="13.9" customHeight="1">
      <c r="B193" s="87"/>
      <c r="C193" s="32"/>
      <c r="D193" s="32"/>
      <c r="E193" s="152"/>
      <c r="F193" s="139"/>
      <c r="G193" s="139" t="str">
        <f t="shared" si="12"/>
        <v/>
      </c>
      <c r="H193" s="163" t="str">
        <f t="shared" si="9"/>
        <v/>
      </c>
      <c r="I193" s="157" t="str">
        <f t="shared" si="10"/>
        <v/>
      </c>
      <c r="J193" s="254" t="str">
        <f t="shared" si="11"/>
        <v/>
      </c>
    </row>
    <row r="194" spans="1:253" ht="13.9" customHeight="1">
      <c r="A194" s="8" t="s">
        <v>470</v>
      </c>
      <c r="B194" s="87" t="s">
        <v>471</v>
      </c>
      <c r="C194" s="25"/>
      <c r="D194" s="25"/>
      <c r="E194" s="152">
        <f>ROUND(F194/0.55,0)</f>
        <v>393</v>
      </c>
      <c r="F194" s="149">
        <v>216</v>
      </c>
      <c r="G194" s="149">
        <f t="shared" si="12"/>
        <v>183.6</v>
      </c>
      <c r="H194" s="163">
        <f t="shared" si="9"/>
        <v>26989.200000000001</v>
      </c>
      <c r="I194" s="157">
        <f t="shared" si="10"/>
        <v>38325</v>
      </c>
      <c r="J194" s="254">
        <f t="shared" si="11"/>
        <v>0.29578082191780819</v>
      </c>
    </row>
    <row r="195" spans="1:253" s="3" customFormat="1" ht="13.9" customHeight="1">
      <c r="A195" s="27"/>
      <c r="B195" s="40" t="s">
        <v>472</v>
      </c>
      <c r="C195" s="39"/>
      <c r="D195" s="39"/>
      <c r="E195" s="152"/>
      <c r="F195" s="197"/>
      <c r="G195" s="197" t="str">
        <f t="shared" si="12"/>
        <v/>
      </c>
      <c r="H195" s="163" t="str">
        <f t="shared" si="9"/>
        <v/>
      </c>
      <c r="I195" s="157" t="str">
        <f t="shared" si="10"/>
        <v/>
      </c>
      <c r="J195" s="254" t="str">
        <f t="shared" si="11"/>
        <v/>
      </c>
    </row>
    <row r="196" spans="1:253" ht="13.9" customHeight="1">
      <c r="B196" s="87"/>
      <c r="C196" s="32"/>
      <c r="D196" s="32"/>
      <c r="E196" s="152"/>
      <c r="F196" s="139"/>
      <c r="G196" s="139" t="str">
        <f t="shared" si="12"/>
        <v/>
      </c>
      <c r="H196" s="163" t="str">
        <f t="shared" si="9"/>
        <v/>
      </c>
      <c r="I196" s="157" t="str">
        <f t="shared" si="10"/>
        <v/>
      </c>
      <c r="J196" s="254" t="str">
        <f t="shared" si="11"/>
        <v/>
      </c>
    </row>
    <row r="197" spans="1:253" ht="13.9" customHeight="1">
      <c r="A197" s="8" t="s">
        <v>473</v>
      </c>
      <c r="B197" s="87" t="s">
        <v>474</v>
      </c>
      <c r="C197" s="39"/>
      <c r="D197" s="39"/>
      <c r="E197" s="152">
        <f>ROUND(F197/0.55,0)</f>
        <v>119</v>
      </c>
      <c r="F197" s="197">
        <v>65.25</v>
      </c>
      <c r="G197" s="197">
        <f t="shared" si="12"/>
        <v>55.462499999999999</v>
      </c>
      <c r="H197" s="163">
        <f t="shared" si="9"/>
        <v>8152.9875000000002</v>
      </c>
      <c r="I197" s="157">
        <f t="shared" si="10"/>
        <v>11577</v>
      </c>
      <c r="J197" s="254">
        <f t="shared" si="11"/>
        <v>0.29575991189427309</v>
      </c>
    </row>
    <row r="198" spans="1:253" ht="13.9" customHeight="1">
      <c r="B198" s="28" t="s">
        <v>475</v>
      </c>
      <c r="C198" s="39"/>
      <c r="D198" s="39"/>
      <c r="E198" s="152"/>
      <c r="F198" s="197"/>
      <c r="G198" s="197" t="str">
        <f t="shared" si="12"/>
        <v/>
      </c>
      <c r="H198" s="163" t="str">
        <f t="shared" si="9"/>
        <v/>
      </c>
      <c r="I198" s="157" t="str">
        <f t="shared" si="10"/>
        <v/>
      </c>
      <c r="J198" s="254" t="str">
        <f t="shared" si="11"/>
        <v/>
      </c>
    </row>
    <row r="199" spans="1:253" ht="13.9" customHeight="1">
      <c r="B199" s="8"/>
      <c r="C199" s="39"/>
      <c r="D199" s="39"/>
      <c r="E199" s="152"/>
      <c r="F199" s="197"/>
      <c r="G199" s="197" t="str">
        <f t="shared" si="12"/>
        <v/>
      </c>
      <c r="H199" s="163" t="str">
        <f t="shared" si="9"/>
        <v/>
      </c>
      <c r="I199" s="157" t="str">
        <f t="shared" si="10"/>
        <v/>
      </c>
      <c r="J199" s="254" t="str">
        <f t="shared" si="11"/>
        <v/>
      </c>
    </row>
    <row r="200" spans="1:253" ht="13.9" customHeight="1">
      <c r="A200" s="8" t="s">
        <v>476</v>
      </c>
      <c r="B200" s="8" t="s">
        <v>477</v>
      </c>
      <c r="C200" s="26"/>
      <c r="D200" s="26"/>
      <c r="E200" s="152">
        <f>ROUND(F200/0.55,0)</f>
        <v>54</v>
      </c>
      <c r="F200" s="139">
        <v>29.7</v>
      </c>
      <c r="G200" s="139">
        <f t="shared" si="12"/>
        <v>25.244999999999997</v>
      </c>
      <c r="H200" s="163">
        <f t="shared" si="9"/>
        <v>3711.0149999999994</v>
      </c>
      <c r="I200" s="157">
        <f t="shared" si="10"/>
        <v>5270</v>
      </c>
      <c r="J200" s="254">
        <f t="shared" si="11"/>
        <v>0.29582258064516143</v>
      </c>
    </row>
    <row r="201" spans="1:253" ht="13.9" customHeight="1">
      <c r="B201" s="28" t="s">
        <v>478</v>
      </c>
      <c r="C201" s="25"/>
      <c r="D201" s="25"/>
      <c r="E201" s="152"/>
      <c r="F201" s="142"/>
      <c r="G201" s="142" t="str">
        <f t="shared" si="12"/>
        <v/>
      </c>
      <c r="H201" s="163" t="str">
        <f t="shared" si="9"/>
        <v/>
      </c>
      <c r="I201" s="157" t="str">
        <f t="shared" si="10"/>
        <v/>
      </c>
      <c r="J201" s="254" t="str">
        <f t="shared" si="11"/>
        <v/>
      </c>
    </row>
    <row r="202" spans="1:253" ht="13.9" customHeight="1">
      <c r="B202" s="31"/>
      <c r="C202" s="32"/>
      <c r="D202" s="32"/>
      <c r="E202" s="152"/>
      <c r="F202" s="152"/>
      <c r="G202" s="152" t="str">
        <f t="shared" si="12"/>
        <v/>
      </c>
      <c r="H202" s="163" t="str">
        <f t="shared" si="9"/>
        <v/>
      </c>
      <c r="I202" s="157" t="str">
        <f t="shared" si="10"/>
        <v/>
      </c>
      <c r="J202" s="254" t="str">
        <f t="shared" si="11"/>
        <v/>
      </c>
    </row>
    <row r="203" spans="1:253" ht="13.9" customHeight="1">
      <c r="A203" s="18" t="s">
        <v>479</v>
      </c>
      <c r="B203" s="18"/>
      <c r="C203" s="21"/>
      <c r="D203" s="21"/>
      <c r="E203" s="199"/>
      <c r="F203" s="180"/>
      <c r="G203" s="180" t="str">
        <f t="shared" si="12"/>
        <v/>
      </c>
      <c r="H203" s="163" t="str">
        <f t="shared" si="9"/>
        <v/>
      </c>
      <c r="I203" s="157" t="str">
        <f t="shared" si="10"/>
        <v/>
      </c>
      <c r="J203" s="254" t="str">
        <f t="shared" si="11"/>
        <v/>
      </c>
    </row>
    <row r="204" spans="1:253" ht="13.9" customHeight="1">
      <c r="A204" s="36"/>
      <c r="B204" s="3"/>
      <c r="C204" s="86"/>
      <c r="D204" s="86"/>
      <c r="E204" s="152"/>
      <c r="F204" s="198"/>
      <c r="G204" s="198" t="str">
        <f t="shared" si="12"/>
        <v/>
      </c>
      <c r="H204" s="163" t="str">
        <f t="shared" si="9"/>
        <v/>
      </c>
      <c r="I204" s="157" t="str">
        <f t="shared" si="10"/>
        <v/>
      </c>
      <c r="J204" s="254" t="str">
        <f t="shared" si="11"/>
        <v/>
      </c>
    </row>
    <row r="205" spans="1:253" s="3" customFormat="1" ht="13.9" customHeight="1">
      <c r="B205" s="15" t="s">
        <v>480</v>
      </c>
      <c r="C205" s="86"/>
      <c r="D205" s="86"/>
      <c r="E205" s="152"/>
      <c r="F205" s="198"/>
      <c r="G205" s="198" t="str">
        <f t="shared" si="12"/>
        <v/>
      </c>
      <c r="H205" s="163" t="str">
        <f t="shared" si="9"/>
        <v/>
      </c>
      <c r="I205" s="157" t="str">
        <f t="shared" si="10"/>
        <v/>
      </c>
      <c r="J205" s="254" t="str">
        <f t="shared" si="11"/>
        <v/>
      </c>
    </row>
    <row r="206" spans="1:253" ht="13.9" customHeight="1">
      <c r="B206" s="40"/>
      <c r="C206" s="74"/>
      <c r="D206" s="74"/>
      <c r="E206" s="200"/>
      <c r="F206" s="139"/>
      <c r="G206" s="198" t="str">
        <f t="shared" si="12"/>
        <v/>
      </c>
      <c r="H206" s="163" t="str">
        <f t="shared" si="9"/>
        <v/>
      </c>
      <c r="I206" s="157" t="str">
        <f t="shared" si="10"/>
        <v/>
      </c>
      <c r="J206" s="254" t="str">
        <f t="shared" si="11"/>
        <v/>
      </c>
      <c r="K206" s="40"/>
      <c r="L206" s="74"/>
      <c r="M206" s="74"/>
      <c r="N206" s="74"/>
      <c r="O206" s="8"/>
      <c r="P206" s="40"/>
      <c r="Q206" s="40"/>
      <c r="R206" s="40"/>
      <c r="S206" s="40"/>
      <c r="T206" s="74"/>
      <c r="U206" s="74"/>
      <c r="V206" s="8"/>
      <c r="W206" s="40"/>
      <c r="X206" s="40"/>
      <c r="Y206" s="40"/>
      <c r="Z206" s="40"/>
      <c r="AA206" s="74"/>
      <c r="AB206" s="74"/>
      <c r="AC206" s="74"/>
      <c r="AD206" s="8"/>
      <c r="AE206" s="40"/>
      <c r="AF206" s="40"/>
      <c r="AG206" s="40"/>
      <c r="AH206" s="40"/>
      <c r="AI206" s="74"/>
      <c r="AJ206" s="74"/>
      <c r="AK206" s="74"/>
      <c r="AL206" s="8"/>
      <c r="AM206" s="40"/>
      <c r="AN206" s="40"/>
      <c r="AO206" s="40"/>
      <c r="AP206" s="40"/>
      <c r="AQ206" s="74"/>
      <c r="AR206" s="74"/>
      <c r="AS206" s="74"/>
      <c r="AT206" s="8"/>
      <c r="AU206" s="40"/>
      <c r="AV206" s="40"/>
      <c r="AW206" s="40"/>
      <c r="AX206" s="40"/>
      <c r="AY206" s="74"/>
      <c r="AZ206" s="74"/>
      <c r="BA206" s="74"/>
      <c r="BB206" s="8"/>
      <c r="BC206" s="40"/>
      <c r="BD206" s="40"/>
      <c r="BE206" s="40"/>
      <c r="BF206" s="40"/>
      <c r="BG206" s="74"/>
      <c r="BH206" s="74"/>
      <c r="BI206" s="74"/>
      <c r="BJ206" s="8"/>
      <c r="BK206" s="40"/>
      <c r="BL206" s="40"/>
      <c r="BM206" s="40"/>
      <c r="BN206" s="40"/>
      <c r="BO206" s="74"/>
      <c r="BP206" s="74"/>
      <c r="BQ206" s="74"/>
      <c r="BR206" s="8"/>
      <c r="BS206" s="40"/>
      <c r="BT206" s="40"/>
      <c r="BU206" s="40"/>
      <c r="BV206" s="40"/>
      <c r="BW206" s="74"/>
      <c r="BX206" s="74"/>
      <c r="BY206" s="74"/>
      <c r="BZ206" s="8"/>
      <c r="CA206" s="40"/>
      <c r="CB206" s="40"/>
      <c r="CC206" s="40"/>
      <c r="CD206" s="40"/>
      <c r="CE206" s="74"/>
      <c r="CF206" s="74"/>
      <c r="CG206" s="74"/>
      <c r="CH206" s="8"/>
      <c r="CI206" s="40"/>
      <c r="CJ206" s="40"/>
      <c r="CK206" s="40"/>
      <c r="CL206" s="40"/>
      <c r="CM206" s="74"/>
      <c r="CN206" s="74"/>
      <c r="CO206" s="74"/>
      <c r="CP206" s="8"/>
      <c r="CQ206" s="40"/>
      <c r="CR206" s="40"/>
      <c r="CS206" s="40"/>
      <c r="CT206" s="40"/>
      <c r="CU206" s="74"/>
      <c r="CV206" s="74"/>
      <c r="CW206" s="74"/>
      <c r="CX206" s="8"/>
      <c r="CY206" s="40"/>
      <c r="CZ206" s="40"/>
      <c r="DA206" s="40"/>
      <c r="DB206" s="40"/>
      <c r="DC206" s="74"/>
      <c r="DD206" s="74"/>
      <c r="DE206" s="74"/>
      <c r="DF206" s="8"/>
      <c r="DG206" s="40"/>
      <c r="DH206" s="40"/>
      <c r="DI206" s="40"/>
      <c r="DJ206" s="40"/>
      <c r="DK206" s="74"/>
      <c r="DL206" s="74"/>
      <c r="DM206" s="74"/>
      <c r="DN206" s="8"/>
      <c r="DO206" s="40"/>
      <c r="DP206" s="40"/>
      <c r="DQ206" s="40"/>
      <c r="DR206" s="40"/>
      <c r="DS206" s="74"/>
      <c r="DT206" s="74"/>
      <c r="DU206" s="74"/>
      <c r="DV206" s="8"/>
      <c r="DW206" s="40"/>
      <c r="DX206" s="40"/>
      <c r="DY206" s="40"/>
      <c r="DZ206" s="40"/>
      <c r="EA206" s="74"/>
      <c r="EB206" s="74"/>
      <c r="EC206" s="74"/>
      <c r="ED206" s="8"/>
      <c r="EE206" s="40"/>
      <c r="EF206" s="40"/>
      <c r="EG206" s="40"/>
      <c r="EH206" s="40"/>
      <c r="EI206" s="74"/>
      <c r="EJ206" s="74"/>
      <c r="EK206" s="74"/>
      <c r="EL206" s="8"/>
      <c r="EM206" s="40"/>
      <c r="EN206" s="40"/>
      <c r="EO206" s="40"/>
      <c r="EP206" s="40"/>
      <c r="EQ206" s="74"/>
      <c r="ER206" s="74"/>
      <c r="ES206" s="74"/>
      <c r="ET206" s="8"/>
      <c r="EU206" s="40"/>
      <c r="EV206" s="40"/>
      <c r="EW206" s="40"/>
      <c r="EX206" s="40"/>
      <c r="EY206" s="74"/>
      <c r="EZ206" s="74"/>
      <c r="FA206" s="74"/>
      <c r="FB206" s="8"/>
      <c r="FC206" s="40"/>
      <c r="FD206" s="40"/>
      <c r="FE206" s="40"/>
      <c r="FF206" s="40"/>
      <c r="FG206" s="74"/>
      <c r="FH206" s="74"/>
      <c r="FI206" s="74"/>
      <c r="FJ206" s="8"/>
      <c r="FK206" s="40"/>
      <c r="FL206" s="40"/>
      <c r="FM206" s="40"/>
      <c r="FN206" s="40"/>
      <c r="FO206" s="74"/>
      <c r="FP206" s="74"/>
      <c r="FQ206" s="74"/>
      <c r="FR206" s="8"/>
      <c r="FS206" s="40"/>
      <c r="FT206" s="40"/>
      <c r="FU206" s="40"/>
      <c r="FV206" s="40"/>
      <c r="FW206" s="74"/>
      <c r="FX206" s="74"/>
      <c r="FY206" s="74"/>
      <c r="FZ206" s="8"/>
      <c r="GA206" s="40"/>
      <c r="GB206" s="40"/>
      <c r="GC206" s="40"/>
      <c r="GD206" s="40"/>
      <c r="GE206" s="74"/>
      <c r="GF206" s="74"/>
      <c r="GG206" s="74"/>
      <c r="GH206" s="8"/>
      <c r="GI206" s="40"/>
      <c r="GJ206" s="40"/>
      <c r="GK206" s="40"/>
      <c r="GL206" s="40"/>
      <c r="GM206" s="74"/>
      <c r="GN206" s="74"/>
      <c r="GO206" s="74"/>
      <c r="GP206" s="8"/>
      <c r="GQ206" s="40"/>
      <c r="GR206" s="40"/>
      <c r="GS206" s="40"/>
      <c r="GT206" s="40"/>
      <c r="GU206" s="74"/>
      <c r="GV206" s="74"/>
      <c r="GW206" s="74"/>
      <c r="GX206" s="8"/>
      <c r="GY206" s="40"/>
      <c r="GZ206" s="40"/>
      <c r="HA206" s="40"/>
      <c r="HB206" s="40"/>
      <c r="HC206" s="74"/>
      <c r="HD206" s="74"/>
      <c r="HE206" s="74"/>
      <c r="HF206" s="8"/>
      <c r="HG206" s="40"/>
      <c r="HH206" s="40"/>
      <c r="HI206" s="40"/>
      <c r="HJ206" s="40"/>
      <c r="HK206" s="74"/>
      <c r="HL206" s="74"/>
      <c r="HM206" s="74"/>
      <c r="HN206" s="8"/>
      <c r="HO206" s="40"/>
      <c r="HP206" s="40"/>
      <c r="HQ206" s="40"/>
      <c r="HR206" s="40"/>
      <c r="HS206" s="74"/>
      <c r="HT206" s="74"/>
      <c r="HU206" s="74"/>
      <c r="HV206" s="8"/>
      <c r="HW206" s="40"/>
      <c r="HX206" s="40"/>
      <c r="HY206" s="40"/>
      <c r="HZ206" s="40"/>
      <c r="IA206" s="74"/>
      <c r="IB206" s="74"/>
      <c r="IC206" s="74"/>
      <c r="ID206" s="8"/>
      <c r="IE206" s="40"/>
      <c r="IF206" s="40"/>
      <c r="IG206" s="40"/>
      <c r="IH206" s="40"/>
      <c r="II206" s="74"/>
      <c r="IJ206" s="74"/>
      <c r="IK206" s="74"/>
      <c r="IL206" s="8"/>
      <c r="IM206" s="40"/>
      <c r="IN206" s="40"/>
      <c r="IO206" s="40"/>
      <c r="IP206" s="40"/>
      <c r="IQ206" s="74"/>
      <c r="IR206" s="74"/>
      <c r="IS206" s="74"/>
    </row>
    <row r="207" spans="1:253" ht="13.9" customHeight="1">
      <c r="A207" s="18" t="s">
        <v>481</v>
      </c>
      <c r="B207" s="90"/>
      <c r="C207" s="90"/>
      <c r="D207" s="90"/>
      <c r="E207" s="196">
        <f>ROUND(F207/0.55,0)</f>
        <v>0</v>
      </c>
      <c r="F207" s="201"/>
      <c r="G207" s="201" t="str">
        <f t="shared" si="12"/>
        <v/>
      </c>
      <c r="H207" s="163" t="str">
        <f t="shared" si="9"/>
        <v/>
      </c>
      <c r="I207" s="157" t="str">
        <f t="shared" si="10"/>
        <v/>
      </c>
      <c r="J207" s="254" t="str">
        <f t="shared" si="11"/>
        <v/>
      </c>
    </row>
    <row r="208" spans="1:253" ht="13.9" customHeight="1">
      <c r="A208" s="15"/>
      <c r="B208" s="15"/>
      <c r="C208" s="15"/>
      <c r="D208" s="15"/>
      <c r="E208" s="152"/>
      <c r="F208" s="202"/>
      <c r="G208" s="142" t="str">
        <f>IF(F208-F208*20%=0,"",F208-F208*20%)</f>
        <v/>
      </c>
      <c r="H208" s="163" t="str">
        <f t="shared" si="9"/>
        <v/>
      </c>
      <c r="I208" s="157" t="str">
        <f t="shared" si="10"/>
        <v/>
      </c>
      <c r="J208" s="254" t="str">
        <f t="shared" si="11"/>
        <v/>
      </c>
    </row>
    <row r="209" spans="1:10" ht="13.9" customHeight="1">
      <c r="A209" s="98" t="s">
        <v>482</v>
      </c>
      <c r="B209" s="15" t="s">
        <v>483</v>
      </c>
      <c r="C209" s="15"/>
      <c r="D209" s="15"/>
      <c r="E209" s="152">
        <f>ROUND(F209/0.55,0)</f>
        <v>27</v>
      </c>
      <c r="F209" s="203">
        <v>14.625</v>
      </c>
      <c r="G209" s="142">
        <f t="shared" ref="G209:G229" si="13">IF(F209-F209*20%=0,"",F209-F209*20%)</f>
        <v>11.7</v>
      </c>
      <c r="H209" s="163">
        <f t="shared" si="9"/>
        <v>1719.8999999999999</v>
      </c>
      <c r="I209" s="157">
        <f t="shared" si="10"/>
        <v>2442</v>
      </c>
      <c r="J209" s="254">
        <f t="shared" si="11"/>
        <v>0.29570024570024578</v>
      </c>
    </row>
    <row r="210" spans="1:10" ht="13.9" customHeight="1">
      <c r="A210" s="98"/>
      <c r="B210" s="15"/>
      <c r="C210" s="15"/>
      <c r="D210" s="15"/>
      <c r="E210" s="152"/>
      <c r="F210" s="203"/>
      <c r="G210" s="142" t="str">
        <f t="shared" si="13"/>
        <v/>
      </c>
      <c r="H210" s="163" t="str">
        <f t="shared" si="9"/>
        <v/>
      </c>
      <c r="I210" s="157" t="str">
        <f t="shared" si="10"/>
        <v/>
      </c>
      <c r="J210" s="254" t="str">
        <f t="shared" si="11"/>
        <v/>
      </c>
    </row>
    <row r="211" spans="1:10" ht="13.9" customHeight="1">
      <c r="A211" s="51" t="s">
        <v>484</v>
      </c>
      <c r="B211" s="15" t="s">
        <v>485</v>
      </c>
      <c r="C211" s="15"/>
      <c r="D211" s="15"/>
      <c r="E211" s="152">
        <f>ROUND(F211/0.55,0)</f>
        <v>112</v>
      </c>
      <c r="F211" s="203">
        <v>61.589257480053192</v>
      </c>
      <c r="G211" s="142">
        <f t="shared" si="13"/>
        <v>49.271405984042552</v>
      </c>
      <c r="H211" s="163">
        <f t="shared" si="9"/>
        <v>7242.8966796542554</v>
      </c>
      <c r="I211" s="157">
        <f t="shared" si="10"/>
        <v>10285</v>
      </c>
      <c r="J211" s="254">
        <f t="shared" si="11"/>
        <v>0.29578058535204127</v>
      </c>
    </row>
    <row r="212" spans="1:10" ht="13.9" customHeight="1">
      <c r="A212" s="51"/>
      <c r="B212" s="15"/>
      <c r="C212" s="15"/>
      <c r="D212" s="15"/>
      <c r="E212" s="152"/>
      <c r="F212" s="203"/>
      <c r="G212" s="142" t="str">
        <f t="shared" si="13"/>
        <v/>
      </c>
      <c r="H212" s="163" t="str">
        <f t="shared" si="9"/>
        <v/>
      </c>
      <c r="I212" s="157" t="str">
        <f t="shared" si="10"/>
        <v/>
      </c>
      <c r="J212" s="254" t="str">
        <f t="shared" si="11"/>
        <v/>
      </c>
    </row>
    <row r="213" spans="1:10" ht="13.9" customHeight="1">
      <c r="A213" s="99" t="s">
        <v>486</v>
      </c>
      <c r="B213" s="15" t="s">
        <v>487</v>
      </c>
      <c r="C213" s="15"/>
      <c r="D213" s="15"/>
      <c r="E213" s="152">
        <f>ROUND(F213/0.55,0)</f>
        <v>98</v>
      </c>
      <c r="F213" s="203">
        <v>54</v>
      </c>
      <c r="G213" s="142">
        <f t="shared" si="13"/>
        <v>43.2</v>
      </c>
      <c r="H213" s="163">
        <f t="shared" ref="H213:H229" si="14">IFERROR(G213*$H$17,"")</f>
        <v>6350.4000000000005</v>
      </c>
      <c r="I213" s="157">
        <f t="shared" ref="I213:I229" si="15">IFERROR(ROUND(H213*$I$17,0),"")</f>
        <v>9018</v>
      </c>
      <c r="J213" s="254">
        <f t="shared" ref="J213:J229" si="16">IFERROR((I213-H213)/I213,"")</f>
        <v>0.29580838323353287</v>
      </c>
    </row>
    <row r="214" spans="1:10" ht="13.9" customHeight="1">
      <c r="A214" s="99"/>
      <c r="B214" s="15"/>
      <c r="C214" s="15"/>
      <c r="D214" s="15"/>
      <c r="E214" s="152"/>
      <c r="F214" s="203"/>
      <c r="G214" s="142" t="str">
        <f t="shared" si="13"/>
        <v/>
      </c>
      <c r="H214" s="163" t="str">
        <f t="shared" si="14"/>
        <v/>
      </c>
      <c r="I214" s="157" t="str">
        <f t="shared" si="15"/>
        <v/>
      </c>
      <c r="J214" s="254" t="str">
        <f t="shared" si="16"/>
        <v/>
      </c>
    </row>
    <row r="215" spans="1:10" ht="13.9" customHeight="1">
      <c r="A215" s="99" t="s">
        <v>488</v>
      </c>
      <c r="B215" s="15" t="s">
        <v>489</v>
      </c>
      <c r="C215" s="15"/>
      <c r="D215" s="15"/>
      <c r="E215" s="152">
        <f>ROUND(F215/0.55,0)</f>
        <v>178</v>
      </c>
      <c r="F215" s="203">
        <v>97.875</v>
      </c>
      <c r="G215" s="142">
        <f t="shared" si="13"/>
        <v>78.3</v>
      </c>
      <c r="H215" s="163">
        <f t="shared" si="14"/>
        <v>11510.1</v>
      </c>
      <c r="I215" s="157">
        <f t="shared" si="15"/>
        <v>16344</v>
      </c>
      <c r="J215" s="254">
        <f t="shared" si="16"/>
        <v>0.29575991189427309</v>
      </c>
    </row>
    <row r="216" spans="1:10" ht="13.9" customHeight="1">
      <c r="A216" s="99"/>
      <c r="B216" s="15"/>
      <c r="C216" s="15"/>
      <c r="D216" s="15"/>
      <c r="E216" s="152"/>
      <c r="F216" s="203"/>
      <c r="G216" s="142" t="str">
        <f t="shared" si="13"/>
        <v/>
      </c>
      <c r="H216" s="163" t="str">
        <f t="shared" si="14"/>
        <v/>
      </c>
      <c r="I216" s="157" t="str">
        <f t="shared" si="15"/>
        <v/>
      </c>
      <c r="J216" s="254" t="str">
        <f t="shared" si="16"/>
        <v/>
      </c>
    </row>
    <row r="217" spans="1:10" ht="13.9" customHeight="1">
      <c r="A217" s="99" t="s">
        <v>490</v>
      </c>
      <c r="B217" s="15" t="s">
        <v>491</v>
      </c>
      <c r="C217" s="15"/>
      <c r="D217" s="15"/>
      <c r="E217" s="152">
        <f>ROUND(F217/0.55,0)</f>
        <v>515</v>
      </c>
      <c r="F217" s="203">
        <v>283.5</v>
      </c>
      <c r="G217" s="142">
        <f t="shared" si="13"/>
        <v>226.8</v>
      </c>
      <c r="H217" s="163">
        <f t="shared" si="14"/>
        <v>33339.599999999999</v>
      </c>
      <c r="I217" s="157">
        <f t="shared" si="15"/>
        <v>47342</v>
      </c>
      <c r="J217" s="254">
        <f t="shared" si="16"/>
        <v>0.29577119682311692</v>
      </c>
    </row>
    <row r="218" spans="1:10" ht="13.9" customHeight="1">
      <c r="A218" s="99"/>
      <c r="B218" s="15"/>
      <c r="C218" s="15"/>
      <c r="D218" s="15"/>
      <c r="E218" s="152"/>
      <c r="F218" s="203"/>
      <c r="G218" s="142" t="str">
        <f t="shared" si="13"/>
        <v/>
      </c>
      <c r="H218" s="163" t="str">
        <f t="shared" si="14"/>
        <v/>
      </c>
      <c r="I218" s="157" t="str">
        <f t="shared" si="15"/>
        <v/>
      </c>
      <c r="J218" s="254" t="str">
        <f t="shared" si="16"/>
        <v/>
      </c>
    </row>
    <row r="219" spans="1:10" ht="13.9" customHeight="1">
      <c r="A219" s="99" t="s">
        <v>492</v>
      </c>
      <c r="B219" s="15" t="s">
        <v>493</v>
      </c>
      <c r="C219" s="15"/>
      <c r="D219" s="15"/>
      <c r="E219" s="152">
        <f>ROUND(F219/0.55,0)</f>
        <v>771</v>
      </c>
      <c r="F219" s="203">
        <v>424.125</v>
      </c>
      <c r="G219" s="142">
        <f t="shared" si="13"/>
        <v>339.3</v>
      </c>
      <c r="H219" s="163">
        <f t="shared" si="14"/>
        <v>49877.1</v>
      </c>
      <c r="I219" s="157">
        <f t="shared" si="15"/>
        <v>70825</v>
      </c>
      <c r="J219" s="254">
        <f t="shared" si="16"/>
        <v>0.29576985527709143</v>
      </c>
    </row>
    <row r="220" spans="1:10" ht="13.9" customHeight="1">
      <c r="A220" s="15"/>
      <c r="B220" s="15"/>
      <c r="C220" s="15"/>
      <c r="D220" s="15"/>
      <c r="E220" s="152"/>
      <c r="F220" s="197"/>
      <c r="G220" s="142" t="str">
        <f t="shared" si="13"/>
        <v/>
      </c>
      <c r="H220" s="163" t="str">
        <f t="shared" si="14"/>
        <v/>
      </c>
      <c r="I220" s="157" t="str">
        <f t="shared" si="15"/>
        <v/>
      </c>
      <c r="J220" s="254" t="str">
        <f t="shared" si="16"/>
        <v/>
      </c>
    </row>
    <row r="221" spans="1:10" ht="13.9" customHeight="1">
      <c r="A221" s="99" t="s">
        <v>494</v>
      </c>
      <c r="B221" s="15" t="s">
        <v>495</v>
      </c>
      <c r="C221" s="15"/>
      <c r="D221" s="15"/>
      <c r="E221" s="152">
        <f>ROUND(F221/0.55,0)</f>
        <v>348</v>
      </c>
      <c r="F221" s="203">
        <v>191.25</v>
      </c>
      <c r="G221" s="142">
        <f t="shared" si="13"/>
        <v>153</v>
      </c>
      <c r="H221" s="163">
        <f t="shared" si="14"/>
        <v>22491</v>
      </c>
      <c r="I221" s="157">
        <f t="shared" si="15"/>
        <v>31937</v>
      </c>
      <c r="J221" s="254">
        <f t="shared" si="16"/>
        <v>0.29576979678742527</v>
      </c>
    </row>
    <row r="222" spans="1:10" ht="13.9" customHeight="1">
      <c r="A222" s="99"/>
      <c r="B222" s="15"/>
      <c r="C222" s="15"/>
      <c r="D222" s="15"/>
      <c r="E222" s="152"/>
      <c r="F222" s="203"/>
      <c r="G222" s="142" t="str">
        <f t="shared" si="13"/>
        <v/>
      </c>
      <c r="H222" s="163" t="str">
        <f t="shared" si="14"/>
        <v/>
      </c>
      <c r="I222" s="157" t="str">
        <f t="shared" si="15"/>
        <v/>
      </c>
      <c r="J222" s="254" t="str">
        <f t="shared" si="16"/>
        <v/>
      </c>
    </row>
    <row r="223" spans="1:10" ht="13.9" customHeight="1">
      <c r="A223" s="99" t="s">
        <v>496</v>
      </c>
      <c r="B223" s="15" t="s">
        <v>497</v>
      </c>
      <c r="C223" s="15"/>
      <c r="D223" s="15"/>
      <c r="E223" s="152">
        <f>ROUND(F223/0.55,0)</f>
        <v>164</v>
      </c>
      <c r="F223" s="203">
        <v>90</v>
      </c>
      <c r="G223" s="142">
        <f t="shared" si="13"/>
        <v>72</v>
      </c>
      <c r="H223" s="163">
        <f t="shared" si="14"/>
        <v>10584</v>
      </c>
      <c r="I223" s="157">
        <f t="shared" si="15"/>
        <v>15029</v>
      </c>
      <c r="J223" s="254">
        <f t="shared" si="16"/>
        <v>0.29576152771308806</v>
      </c>
    </row>
    <row r="224" spans="1:10" ht="13.9" customHeight="1">
      <c r="A224" s="15"/>
      <c r="B224" s="15"/>
      <c r="C224" s="15"/>
      <c r="D224" s="15"/>
      <c r="E224" s="152"/>
      <c r="F224" s="197"/>
      <c r="G224" s="142" t="str">
        <f t="shared" si="13"/>
        <v/>
      </c>
      <c r="H224" s="163" t="str">
        <f t="shared" si="14"/>
        <v/>
      </c>
      <c r="I224" s="157" t="str">
        <f t="shared" si="15"/>
        <v/>
      </c>
      <c r="J224" s="254" t="str">
        <f t="shared" si="16"/>
        <v/>
      </c>
    </row>
    <row r="225" spans="1:10" ht="13.9" customHeight="1">
      <c r="A225" s="99" t="s">
        <v>498</v>
      </c>
      <c r="B225" s="15" t="s">
        <v>499</v>
      </c>
      <c r="C225" s="15"/>
      <c r="D225" s="15"/>
      <c r="E225" s="152">
        <f>ROUND(F225/0.55,0)</f>
        <v>1465</v>
      </c>
      <c r="F225" s="197">
        <v>805.5</v>
      </c>
      <c r="G225" s="142">
        <f t="shared" si="13"/>
        <v>644.4</v>
      </c>
      <c r="H225" s="163">
        <f t="shared" si="14"/>
        <v>94726.8</v>
      </c>
      <c r="I225" s="157">
        <f t="shared" si="15"/>
        <v>134512</v>
      </c>
      <c r="J225" s="254">
        <f t="shared" si="16"/>
        <v>0.29577435470441299</v>
      </c>
    </row>
    <row r="226" spans="1:10" ht="13.9" customHeight="1">
      <c r="A226" s="99"/>
      <c r="B226" s="15"/>
      <c r="C226" s="15"/>
      <c r="D226" s="15"/>
      <c r="E226" s="152"/>
      <c r="F226" s="197"/>
      <c r="G226" s="142" t="str">
        <f t="shared" si="13"/>
        <v/>
      </c>
      <c r="H226" s="163" t="str">
        <f t="shared" si="14"/>
        <v/>
      </c>
      <c r="I226" s="157" t="str">
        <f t="shared" si="15"/>
        <v/>
      </c>
      <c r="J226" s="254" t="str">
        <f t="shared" si="16"/>
        <v/>
      </c>
    </row>
    <row r="227" spans="1:10" ht="13.9" customHeight="1">
      <c r="A227" s="99" t="s">
        <v>500</v>
      </c>
      <c r="B227" s="15" t="s">
        <v>501</v>
      </c>
      <c r="C227" s="15"/>
      <c r="D227" s="15"/>
      <c r="E227" s="152">
        <f>ROUND(F227/0.55,0)</f>
        <v>2610</v>
      </c>
      <c r="F227" s="197">
        <v>1435.5</v>
      </c>
      <c r="G227" s="142">
        <f t="shared" si="13"/>
        <v>1148.4000000000001</v>
      </c>
      <c r="H227" s="163">
        <f t="shared" si="14"/>
        <v>168814.80000000002</v>
      </c>
      <c r="I227" s="157">
        <f t="shared" si="15"/>
        <v>239717</v>
      </c>
      <c r="J227" s="254">
        <f t="shared" si="16"/>
        <v>0.29577460088354179</v>
      </c>
    </row>
    <row r="228" spans="1:10" ht="13.9" customHeight="1">
      <c r="A228" s="99"/>
      <c r="B228" s="15"/>
      <c r="C228" s="15"/>
      <c r="D228" s="15"/>
      <c r="E228" s="152"/>
      <c r="F228" s="197"/>
      <c r="G228" s="142" t="str">
        <f t="shared" si="13"/>
        <v/>
      </c>
      <c r="H228" s="163" t="str">
        <f t="shared" si="14"/>
        <v/>
      </c>
      <c r="I228" s="157" t="str">
        <f t="shared" si="15"/>
        <v/>
      </c>
      <c r="J228" s="254" t="str">
        <f t="shared" si="16"/>
        <v/>
      </c>
    </row>
    <row r="229" spans="1:10" ht="13.9" customHeight="1">
      <c r="A229" s="99" t="s">
        <v>502</v>
      </c>
      <c r="B229" s="8" t="s">
        <v>503</v>
      </c>
      <c r="C229" s="32"/>
      <c r="D229" s="32"/>
      <c r="E229" s="152">
        <f>ROUND(F229/0.55,0)</f>
        <v>880</v>
      </c>
      <c r="F229" s="197">
        <v>483.75</v>
      </c>
      <c r="G229" s="142">
        <f t="shared" si="13"/>
        <v>387</v>
      </c>
      <c r="H229" s="163">
        <f t="shared" si="14"/>
        <v>56889</v>
      </c>
      <c r="I229" s="157">
        <f t="shared" si="15"/>
        <v>80782</v>
      </c>
      <c r="J229" s="254">
        <f t="shared" si="16"/>
        <v>0.29577133519843529</v>
      </c>
    </row>
    <row r="230" spans="1:10" ht="13.9" customHeight="1">
      <c r="A230" s="100"/>
      <c r="B230" s="8"/>
      <c r="C230" s="32"/>
      <c r="D230" s="32"/>
      <c r="E230" s="152"/>
      <c r="F230" s="204"/>
      <c r="G230" s="204"/>
    </row>
    <row r="231" spans="1:10" ht="13.9" customHeight="1">
      <c r="A231" s="100"/>
      <c r="B231" s="8"/>
      <c r="C231" s="32"/>
      <c r="D231" s="32"/>
      <c r="E231" s="152"/>
      <c r="F231" s="204"/>
      <c r="G231" s="204"/>
    </row>
    <row r="232" spans="1:10" ht="13.9" customHeight="1">
      <c r="C232" s="39"/>
      <c r="D232" s="39"/>
      <c r="E232" s="162"/>
      <c r="F232" s="204"/>
      <c r="G232" s="204"/>
    </row>
    <row r="233" spans="1:10" ht="13.9" customHeight="1">
      <c r="C233" s="32"/>
      <c r="D233" s="32"/>
      <c r="E233" s="162"/>
      <c r="F233" s="204"/>
      <c r="G233" s="204"/>
    </row>
    <row r="234" spans="1:10" ht="13.9" customHeight="1">
      <c r="A234" s="101"/>
      <c r="B234" s="101"/>
      <c r="C234" s="93"/>
      <c r="D234" s="93"/>
      <c r="E234" s="205"/>
      <c r="F234" s="204"/>
      <c r="G234" s="204"/>
    </row>
    <row r="235" spans="1:10" ht="13.9" customHeight="1">
      <c r="A235" s="101"/>
      <c r="B235" s="101"/>
      <c r="C235" s="93"/>
      <c r="D235" s="93"/>
      <c r="E235" s="205"/>
      <c r="F235" s="204"/>
      <c r="G235" s="204"/>
    </row>
    <row r="236" spans="1:10" ht="13.9" customHeight="1">
      <c r="A236" s="91"/>
      <c r="B236" s="92"/>
      <c r="C236" s="93"/>
      <c r="D236" s="93"/>
      <c r="E236" s="205"/>
      <c r="F236" s="204"/>
      <c r="G236" s="204"/>
    </row>
    <row r="237" spans="1:10" ht="13.9" customHeight="1">
      <c r="A237" s="94"/>
      <c r="B237" s="94"/>
      <c r="C237" s="95"/>
      <c r="D237" s="95"/>
      <c r="E237" s="206"/>
      <c r="F237" s="205"/>
      <c r="G237" s="205"/>
    </row>
    <row r="238" spans="1:10" ht="13.9" customHeight="1">
      <c r="A238" s="15"/>
      <c r="B238" s="96"/>
      <c r="C238" s="97"/>
      <c r="D238" s="97"/>
      <c r="E238" s="207"/>
      <c r="F238" s="194"/>
      <c r="G238" s="194"/>
    </row>
  </sheetData>
  <mergeCells count="10">
    <mergeCell ref="B14:E14"/>
    <mergeCell ref="B2:E2"/>
    <mergeCell ref="B4:E4"/>
    <mergeCell ref="B6:E6"/>
    <mergeCell ref="B7:E7"/>
    <mergeCell ref="B8:E8"/>
    <mergeCell ref="B9:E9"/>
    <mergeCell ref="B10:E10"/>
    <mergeCell ref="B11:E11"/>
    <mergeCell ref="B13:E13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3E7D-07C6-43A6-AF70-D5A865FA147D}">
  <dimension ref="A1:K203"/>
  <sheetViews>
    <sheetView showGridLines="0" zoomScaleNormal="100" zoomScaleSheetLayoutView="100" workbookViewId="0"/>
  </sheetViews>
  <sheetFormatPr defaultColWidth="8.7109375" defaultRowHeight="13.9" customHeight="1"/>
  <cols>
    <col min="1" max="1" width="18.42578125" style="216" customWidth="1"/>
    <col min="2" max="2" width="59.7109375" style="217" customWidth="1"/>
    <col min="3" max="7" width="17.7109375" style="2" customWidth="1"/>
    <col min="8" max="9" width="15.5703125" style="217" customWidth="1"/>
    <col min="10" max="257" width="8.7109375" style="217"/>
    <col min="258" max="258" width="18.42578125" style="217" customWidth="1"/>
    <col min="259" max="259" width="59.7109375" style="217" customWidth="1"/>
    <col min="260" max="263" width="17.7109375" style="217" customWidth="1"/>
    <col min="264" max="513" width="8.7109375" style="217"/>
    <col min="514" max="514" width="18.42578125" style="217" customWidth="1"/>
    <col min="515" max="515" width="59.7109375" style="217" customWidth="1"/>
    <col min="516" max="519" width="17.7109375" style="217" customWidth="1"/>
    <col min="520" max="769" width="8.7109375" style="217"/>
    <col min="770" max="770" width="18.42578125" style="217" customWidth="1"/>
    <col min="771" max="771" width="59.7109375" style="217" customWidth="1"/>
    <col min="772" max="775" width="17.7109375" style="217" customWidth="1"/>
    <col min="776" max="1025" width="8.7109375" style="217"/>
    <col min="1026" max="1026" width="18.42578125" style="217" customWidth="1"/>
    <col min="1027" max="1027" width="59.7109375" style="217" customWidth="1"/>
    <col min="1028" max="1031" width="17.7109375" style="217" customWidth="1"/>
    <col min="1032" max="1281" width="8.7109375" style="217"/>
    <col min="1282" max="1282" width="18.42578125" style="217" customWidth="1"/>
    <col min="1283" max="1283" width="59.7109375" style="217" customWidth="1"/>
    <col min="1284" max="1287" width="17.7109375" style="217" customWidth="1"/>
    <col min="1288" max="1537" width="8.7109375" style="217"/>
    <col min="1538" max="1538" width="18.42578125" style="217" customWidth="1"/>
    <col min="1539" max="1539" width="59.7109375" style="217" customWidth="1"/>
    <col min="1540" max="1543" width="17.7109375" style="217" customWidth="1"/>
    <col min="1544" max="1793" width="8.7109375" style="217"/>
    <col min="1794" max="1794" width="18.42578125" style="217" customWidth="1"/>
    <col min="1795" max="1795" width="59.7109375" style="217" customWidth="1"/>
    <col min="1796" max="1799" width="17.7109375" style="217" customWidth="1"/>
    <col min="1800" max="2049" width="8.7109375" style="217"/>
    <col min="2050" max="2050" width="18.42578125" style="217" customWidth="1"/>
    <col min="2051" max="2051" width="59.7109375" style="217" customWidth="1"/>
    <col min="2052" max="2055" width="17.7109375" style="217" customWidth="1"/>
    <col min="2056" max="2305" width="8.7109375" style="217"/>
    <col min="2306" max="2306" width="18.42578125" style="217" customWidth="1"/>
    <col min="2307" max="2307" width="59.7109375" style="217" customWidth="1"/>
    <col min="2308" max="2311" width="17.7109375" style="217" customWidth="1"/>
    <col min="2312" max="2561" width="8.7109375" style="217"/>
    <col min="2562" max="2562" width="18.42578125" style="217" customWidth="1"/>
    <col min="2563" max="2563" width="59.7109375" style="217" customWidth="1"/>
    <col min="2564" max="2567" width="17.7109375" style="217" customWidth="1"/>
    <col min="2568" max="2817" width="8.7109375" style="217"/>
    <col min="2818" max="2818" width="18.42578125" style="217" customWidth="1"/>
    <col min="2819" max="2819" width="59.7109375" style="217" customWidth="1"/>
    <col min="2820" max="2823" width="17.7109375" style="217" customWidth="1"/>
    <col min="2824" max="3073" width="8.7109375" style="217"/>
    <col min="3074" max="3074" width="18.42578125" style="217" customWidth="1"/>
    <col min="3075" max="3075" width="59.7109375" style="217" customWidth="1"/>
    <col min="3076" max="3079" width="17.7109375" style="217" customWidth="1"/>
    <col min="3080" max="3329" width="8.7109375" style="217"/>
    <col min="3330" max="3330" width="18.42578125" style="217" customWidth="1"/>
    <col min="3331" max="3331" width="59.7109375" style="217" customWidth="1"/>
    <col min="3332" max="3335" width="17.7109375" style="217" customWidth="1"/>
    <col min="3336" max="3585" width="8.7109375" style="217"/>
    <col min="3586" max="3586" width="18.42578125" style="217" customWidth="1"/>
    <col min="3587" max="3587" width="59.7109375" style="217" customWidth="1"/>
    <col min="3588" max="3591" width="17.7109375" style="217" customWidth="1"/>
    <col min="3592" max="3841" width="8.7109375" style="217"/>
    <col min="3842" max="3842" width="18.42578125" style="217" customWidth="1"/>
    <col min="3843" max="3843" width="59.7109375" style="217" customWidth="1"/>
    <col min="3844" max="3847" width="17.7109375" style="217" customWidth="1"/>
    <col min="3848" max="4097" width="8.7109375" style="217"/>
    <col min="4098" max="4098" width="18.42578125" style="217" customWidth="1"/>
    <col min="4099" max="4099" width="59.7109375" style="217" customWidth="1"/>
    <col min="4100" max="4103" width="17.7109375" style="217" customWidth="1"/>
    <col min="4104" max="4353" width="8.7109375" style="217"/>
    <col min="4354" max="4354" width="18.42578125" style="217" customWidth="1"/>
    <col min="4355" max="4355" width="59.7109375" style="217" customWidth="1"/>
    <col min="4356" max="4359" width="17.7109375" style="217" customWidth="1"/>
    <col min="4360" max="4609" width="8.7109375" style="217"/>
    <col min="4610" max="4610" width="18.42578125" style="217" customWidth="1"/>
    <col min="4611" max="4611" width="59.7109375" style="217" customWidth="1"/>
    <col min="4612" max="4615" width="17.7109375" style="217" customWidth="1"/>
    <col min="4616" max="4865" width="8.7109375" style="217"/>
    <col min="4866" max="4866" width="18.42578125" style="217" customWidth="1"/>
    <col min="4867" max="4867" width="59.7109375" style="217" customWidth="1"/>
    <col min="4868" max="4871" width="17.7109375" style="217" customWidth="1"/>
    <col min="4872" max="5121" width="8.7109375" style="217"/>
    <col min="5122" max="5122" width="18.42578125" style="217" customWidth="1"/>
    <col min="5123" max="5123" width="59.7109375" style="217" customWidth="1"/>
    <col min="5124" max="5127" width="17.7109375" style="217" customWidth="1"/>
    <col min="5128" max="5377" width="8.7109375" style="217"/>
    <col min="5378" max="5378" width="18.42578125" style="217" customWidth="1"/>
    <col min="5379" max="5379" width="59.7109375" style="217" customWidth="1"/>
    <col min="5380" max="5383" width="17.7109375" style="217" customWidth="1"/>
    <col min="5384" max="5633" width="8.7109375" style="217"/>
    <col min="5634" max="5634" width="18.42578125" style="217" customWidth="1"/>
    <col min="5635" max="5635" width="59.7109375" style="217" customWidth="1"/>
    <col min="5636" max="5639" width="17.7109375" style="217" customWidth="1"/>
    <col min="5640" max="5889" width="8.7109375" style="217"/>
    <col min="5890" max="5890" width="18.42578125" style="217" customWidth="1"/>
    <col min="5891" max="5891" width="59.7109375" style="217" customWidth="1"/>
    <col min="5892" max="5895" width="17.7109375" style="217" customWidth="1"/>
    <col min="5896" max="6145" width="8.7109375" style="217"/>
    <col min="6146" max="6146" width="18.42578125" style="217" customWidth="1"/>
    <col min="6147" max="6147" width="59.7109375" style="217" customWidth="1"/>
    <col min="6148" max="6151" width="17.7109375" style="217" customWidth="1"/>
    <col min="6152" max="6401" width="8.7109375" style="217"/>
    <col min="6402" max="6402" width="18.42578125" style="217" customWidth="1"/>
    <col min="6403" max="6403" width="59.7109375" style="217" customWidth="1"/>
    <col min="6404" max="6407" width="17.7109375" style="217" customWidth="1"/>
    <col min="6408" max="6657" width="8.7109375" style="217"/>
    <col min="6658" max="6658" width="18.42578125" style="217" customWidth="1"/>
    <col min="6659" max="6659" width="59.7109375" style="217" customWidth="1"/>
    <col min="6660" max="6663" width="17.7109375" style="217" customWidth="1"/>
    <col min="6664" max="6913" width="8.7109375" style="217"/>
    <col min="6914" max="6914" width="18.42578125" style="217" customWidth="1"/>
    <col min="6915" max="6915" width="59.7109375" style="217" customWidth="1"/>
    <col min="6916" max="6919" width="17.7109375" style="217" customWidth="1"/>
    <col min="6920" max="7169" width="8.7109375" style="217"/>
    <col min="7170" max="7170" width="18.42578125" style="217" customWidth="1"/>
    <col min="7171" max="7171" width="59.7109375" style="217" customWidth="1"/>
    <col min="7172" max="7175" width="17.7109375" style="217" customWidth="1"/>
    <col min="7176" max="7425" width="8.7109375" style="217"/>
    <col min="7426" max="7426" width="18.42578125" style="217" customWidth="1"/>
    <col min="7427" max="7427" width="59.7109375" style="217" customWidth="1"/>
    <col min="7428" max="7431" width="17.7109375" style="217" customWidth="1"/>
    <col min="7432" max="7681" width="8.7109375" style="217"/>
    <col min="7682" max="7682" width="18.42578125" style="217" customWidth="1"/>
    <col min="7683" max="7683" width="59.7109375" style="217" customWidth="1"/>
    <col min="7684" max="7687" width="17.7109375" style="217" customWidth="1"/>
    <col min="7688" max="7937" width="8.7109375" style="217"/>
    <col min="7938" max="7938" width="18.42578125" style="217" customWidth="1"/>
    <col min="7939" max="7939" width="59.7109375" style="217" customWidth="1"/>
    <col min="7940" max="7943" width="17.7109375" style="217" customWidth="1"/>
    <col min="7944" max="8193" width="8.7109375" style="217"/>
    <col min="8194" max="8194" width="18.42578125" style="217" customWidth="1"/>
    <col min="8195" max="8195" width="59.7109375" style="217" customWidth="1"/>
    <col min="8196" max="8199" width="17.7109375" style="217" customWidth="1"/>
    <col min="8200" max="8449" width="8.7109375" style="217"/>
    <col min="8450" max="8450" width="18.42578125" style="217" customWidth="1"/>
    <col min="8451" max="8451" width="59.7109375" style="217" customWidth="1"/>
    <col min="8452" max="8455" width="17.7109375" style="217" customWidth="1"/>
    <col min="8456" max="8705" width="8.7109375" style="217"/>
    <col min="8706" max="8706" width="18.42578125" style="217" customWidth="1"/>
    <col min="8707" max="8707" width="59.7109375" style="217" customWidth="1"/>
    <col min="8708" max="8711" width="17.7109375" style="217" customWidth="1"/>
    <col min="8712" max="8961" width="8.7109375" style="217"/>
    <col min="8962" max="8962" width="18.42578125" style="217" customWidth="1"/>
    <col min="8963" max="8963" width="59.7109375" style="217" customWidth="1"/>
    <col min="8964" max="8967" width="17.7109375" style="217" customWidth="1"/>
    <col min="8968" max="9217" width="8.7109375" style="217"/>
    <col min="9218" max="9218" width="18.42578125" style="217" customWidth="1"/>
    <col min="9219" max="9219" width="59.7109375" style="217" customWidth="1"/>
    <col min="9220" max="9223" width="17.7109375" style="217" customWidth="1"/>
    <col min="9224" max="9473" width="8.7109375" style="217"/>
    <col min="9474" max="9474" width="18.42578125" style="217" customWidth="1"/>
    <col min="9475" max="9475" width="59.7109375" style="217" customWidth="1"/>
    <col min="9476" max="9479" width="17.7109375" style="217" customWidth="1"/>
    <col min="9480" max="9729" width="8.7109375" style="217"/>
    <col min="9730" max="9730" width="18.42578125" style="217" customWidth="1"/>
    <col min="9731" max="9731" width="59.7109375" style="217" customWidth="1"/>
    <col min="9732" max="9735" width="17.7109375" style="217" customWidth="1"/>
    <col min="9736" max="9985" width="8.7109375" style="217"/>
    <col min="9986" max="9986" width="18.42578125" style="217" customWidth="1"/>
    <col min="9987" max="9987" width="59.7109375" style="217" customWidth="1"/>
    <col min="9988" max="9991" width="17.7109375" style="217" customWidth="1"/>
    <col min="9992" max="10241" width="8.7109375" style="217"/>
    <col min="10242" max="10242" width="18.42578125" style="217" customWidth="1"/>
    <col min="10243" max="10243" width="59.7109375" style="217" customWidth="1"/>
    <col min="10244" max="10247" width="17.7109375" style="217" customWidth="1"/>
    <col min="10248" max="10497" width="8.7109375" style="217"/>
    <col min="10498" max="10498" width="18.42578125" style="217" customWidth="1"/>
    <col min="10499" max="10499" width="59.7109375" style="217" customWidth="1"/>
    <col min="10500" max="10503" width="17.7109375" style="217" customWidth="1"/>
    <col min="10504" max="10753" width="8.7109375" style="217"/>
    <col min="10754" max="10754" width="18.42578125" style="217" customWidth="1"/>
    <col min="10755" max="10755" width="59.7109375" style="217" customWidth="1"/>
    <col min="10756" max="10759" width="17.7109375" style="217" customWidth="1"/>
    <col min="10760" max="11009" width="8.7109375" style="217"/>
    <col min="11010" max="11010" width="18.42578125" style="217" customWidth="1"/>
    <col min="11011" max="11011" width="59.7109375" style="217" customWidth="1"/>
    <col min="11012" max="11015" width="17.7109375" style="217" customWidth="1"/>
    <col min="11016" max="11265" width="8.7109375" style="217"/>
    <col min="11266" max="11266" width="18.42578125" style="217" customWidth="1"/>
    <col min="11267" max="11267" width="59.7109375" style="217" customWidth="1"/>
    <col min="11268" max="11271" width="17.7109375" style="217" customWidth="1"/>
    <col min="11272" max="11521" width="8.7109375" style="217"/>
    <col min="11522" max="11522" width="18.42578125" style="217" customWidth="1"/>
    <col min="11523" max="11523" width="59.7109375" style="217" customWidth="1"/>
    <col min="11524" max="11527" width="17.7109375" style="217" customWidth="1"/>
    <col min="11528" max="11777" width="8.7109375" style="217"/>
    <col min="11778" max="11778" width="18.42578125" style="217" customWidth="1"/>
    <col min="11779" max="11779" width="59.7109375" style="217" customWidth="1"/>
    <col min="11780" max="11783" width="17.7109375" style="217" customWidth="1"/>
    <col min="11784" max="12033" width="8.7109375" style="217"/>
    <col min="12034" max="12034" width="18.42578125" style="217" customWidth="1"/>
    <col min="12035" max="12035" width="59.7109375" style="217" customWidth="1"/>
    <col min="12036" max="12039" width="17.7109375" style="217" customWidth="1"/>
    <col min="12040" max="12289" width="8.7109375" style="217"/>
    <col min="12290" max="12290" width="18.42578125" style="217" customWidth="1"/>
    <col min="12291" max="12291" width="59.7109375" style="217" customWidth="1"/>
    <col min="12292" max="12295" width="17.7109375" style="217" customWidth="1"/>
    <col min="12296" max="12545" width="8.7109375" style="217"/>
    <col min="12546" max="12546" width="18.42578125" style="217" customWidth="1"/>
    <col min="12547" max="12547" width="59.7109375" style="217" customWidth="1"/>
    <col min="12548" max="12551" width="17.7109375" style="217" customWidth="1"/>
    <col min="12552" max="12801" width="8.7109375" style="217"/>
    <col min="12802" max="12802" width="18.42578125" style="217" customWidth="1"/>
    <col min="12803" max="12803" width="59.7109375" style="217" customWidth="1"/>
    <col min="12804" max="12807" width="17.7109375" style="217" customWidth="1"/>
    <col min="12808" max="13057" width="8.7109375" style="217"/>
    <col min="13058" max="13058" width="18.42578125" style="217" customWidth="1"/>
    <col min="13059" max="13059" width="59.7109375" style="217" customWidth="1"/>
    <col min="13060" max="13063" width="17.7109375" style="217" customWidth="1"/>
    <col min="13064" max="13313" width="8.7109375" style="217"/>
    <col min="13314" max="13314" width="18.42578125" style="217" customWidth="1"/>
    <col min="13315" max="13315" width="59.7109375" style="217" customWidth="1"/>
    <col min="13316" max="13319" width="17.7109375" style="217" customWidth="1"/>
    <col min="13320" max="13569" width="8.7109375" style="217"/>
    <col min="13570" max="13570" width="18.42578125" style="217" customWidth="1"/>
    <col min="13571" max="13571" width="59.7109375" style="217" customWidth="1"/>
    <col min="13572" max="13575" width="17.7109375" style="217" customWidth="1"/>
    <col min="13576" max="13825" width="8.7109375" style="217"/>
    <col min="13826" max="13826" width="18.42578125" style="217" customWidth="1"/>
    <col min="13827" max="13827" width="59.7109375" style="217" customWidth="1"/>
    <col min="13828" max="13831" width="17.7109375" style="217" customWidth="1"/>
    <col min="13832" max="14081" width="8.7109375" style="217"/>
    <col min="14082" max="14082" width="18.42578125" style="217" customWidth="1"/>
    <col min="14083" max="14083" width="59.7109375" style="217" customWidth="1"/>
    <col min="14084" max="14087" width="17.7109375" style="217" customWidth="1"/>
    <col min="14088" max="14337" width="8.7109375" style="217"/>
    <col min="14338" max="14338" width="18.42578125" style="217" customWidth="1"/>
    <col min="14339" max="14339" width="59.7109375" style="217" customWidth="1"/>
    <col min="14340" max="14343" width="17.7109375" style="217" customWidth="1"/>
    <col min="14344" max="14593" width="8.7109375" style="217"/>
    <col min="14594" max="14594" width="18.42578125" style="217" customWidth="1"/>
    <col min="14595" max="14595" width="59.7109375" style="217" customWidth="1"/>
    <col min="14596" max="14599" width="17.7109375" style="217" customWidth="1"/>
    <col min="14600" max="14849" width="8.7109375" style="217"/>
    <col min="14850" max="14850" width="18.42578125" style="217" customWidth="1"/>
    <col min="14851" max="14851" width="59.7109375" style="217" customWidth="1"/>
    <col min="14852" max="14855" width="17.7109375" style="217" customWidth="1"/>
    <col min="14856" max="15105" width="8.7109375" style="217"/>
    <col min="15106" max="15106" width="18.42578125" style="217" customWidth="1"/>
    <col min="15107" max="15107" width="59.7109375" style="217" customWidth="1"/>
    <col min="15108" max="15111" width="17.7109375" style="217" customWidth="1"/>
    <col min="15112" max="15361" width="8.7109375" style="217"/>
    <col min="15362" max="15362" width="18.42578125" style="217" customWidth="1"/>
    <col min="15363" max="15363" width="59.7109375" style="217" customWidth="1"/>
    <col min="15364" max="15367" width="17.7109375" style="217" customWidth="1"/>
    <col min="15368" max="15617" width="8.7109375" style="217"/>
    <col min="15618" max="15618" width="18.42578125" style="217" customWidth="1"/>
    <col min="15619" max="15619" width="59.7109375" style="217" customWidth="1"/>
    <col min="15620" max="15623" width="17.7109375" style="217" customWidth="1"/>
    <col min="15624" max="15873" width="8.7109375" style="217"/>
    <col min="15874" max="15874" width="18.42578125" style="217" customWidth="1"/>
    <col min="15875" max="15875" width="59.7109375" style="217" customWidth="1"/>
    <col min="15876" max="15879" width="17.7109375" style="217" customWidth="1"/>
    <col min="15880" max="16129" width="8.7109375" style="217"/>
    <col min="16130" max="16130" width="18.42578125" style="217" customWidth="1"/>
    <col min="16131" max="16131" width="59.7109375" style="217" customWidth="1"/>
    <col min="16132" max="16135" width="17.7109375" style="217" customWidth="1"/>
    <col min="16136" max="16384" width="8.7109375" style="217"/>
  </cols>
  <sheetData>
    <row r="1" spans="1:11" ht="17.45" customHeight="1">
      <c r="B1" s="323" t="s">
        <v>972</v>
      </c>
      <c r="C1" s="323"/>
      <c r="D1" s="323"/>
      <c r="E1" s="323"/>
      <c r="F1" s="4"/>
      <c r="G1" s="4"/>
    </row>
    <row r="2" spans="1:11" ht="13.9" customHeight="1">
      <c r="B2" s="219"/>
      <c r="C2" s="53"/>
      <c r="D2" s="53"/>
      <c r="E2" s="53"/>
      <c r="F2" s="4"/>
      <c r="G2" s="4"/>
    </row>
    <row r="3" spans="1:11" ht="17.45" customHeight="1">
      <c r="B3" s="324" t="s">
        <v>1103</v>
      </c>
      <c r="C3" s="324"/>
      <c r="D3" s="324"/>
      <c r="E3" s="324"/>
      <c r="F3" s="4"/>
      <c r="G3" s="4"/>
    </row>
    <row r="4" spans="1:11" ht="13.9" customHeight="1">
      <c r="C4" s="4"/>
      <c r="D4" s="4"/>
      <c r="E4" s="4"/>
      <c r="F4" s="4"/>
      <c r="G4" s="4"/>
    </row>
    <row r="5" spans="1:11" ht="13.9" customHeight="1">
      <c r="B5" s="325" t="s">
        <v>3</v>
      </c>
      <c r="C5" s="325"/>
      <c r="D5" s="325"/>
      <c r="E5" s="325"/>
      <c r="F5" s="4"/>
      <c r="G5" s="4"/>
    </row>
    <row r="6" spans="1:11" ht="13.9" customHeight="1">
      <c r="B6" s="325" t="s">
        <v>4</v>
      </c>
      <c r="C6" s="325"/>
      <c r="D6" s="325"/>
      <c r="E6" s="325"/>
      <c r="F6" s="4"/>
      <c r="G6" s="4"/>
    </row>
    <row r="7" spans="1:11" ht="13.9" customHeight="1">
      <c r="B7" s="325" t="s">
        <v>5</v>
      </c>
      <c r="C7" s="325"/>
      <c r="D7" s="325"/>
      <c r="E7" s="325"/>
      <c r="F7" s="4"/>
      <c r="G7" s="4"/>
    </row>
    <row r="8" spans="1:11" ht="13.9" customHeight="1">
      <c r="B8" s="325" t="s">
        <v>6</v>
      </c>
      <c r="C8" s="325"/>
      <c r="D8" s="325"/>
      <c r="E8" s="325"/>
      <c r="F8" s="4"/>
      <c r="G8" s="4"/>
    </row>
    <row r="9" spans="1:11" ht="13.9" customHeight="1">
      <c r="B9" s="325" t="s">
        <v>7</v>
      </c>
      <c r="C9" s="325"/>
      <c r="D9" s="325"/>
      <c r="E9" s="325"/>
      <c r="F9" s="4"/>
      <c r="G9" s="4"/>
    </row>
    <row r="10" spans="1:11" ht="13.9" customHeight="1">
      <c r="B10" s="325" t="s">
        <v>8</v>
      </c>
      <c r="C10" s="325"/>
      <c r="D10" s="325"/>
      <c r="E10" s="325"/>
      <c r="F10" s="4"/>
      <c r="G10" s="4"/>
    </row>
    <row r="11" spans="1:11" ht="13.9" customHeight="1">
      <c r="C11" s="220"/>
      <c r="D11" s="220"/>
      <c r="E11" s="10"/>
      <c r="F11" s="4"/>
      <c r="G11" s="4"/>
    </row>
    <row r="12" spans="1:11" ht="13.9" customHeight="1">
      <c r="B12" s="326" t="s">
        <v>699</v>
      </c>
      <c r="C12" s="326"/>
      <c r="D12" s="326"/>
      <c r="E12" s="326"/>
      <c r="F12" s="4"/>
      <c r="G12" s="4"/>
    </row>
    <row r="13" spans="1:11" ht="13.9" customHeight="1">
      <c r="B13" s="326" t="s">
        <v>67</v>
      </c>
      <c r="C13" s="326"/>
      <c r="D13" s="326"/>
      <c r="E13" s="326"/>
      <c r="F13" s="4"/>
      <c r="G13" s="4"/>
    </row>
    <row r="14" spans="1:11" s="221" customFormat="1" ht="13.9" customHeight="1">
      <c r="A14" s="218"/>
      <c r="E14" s="12"/>
      <c r="F14" s="12"/>
      <c r="G14" s="12"/>
    </row>
    <row r="15" spans="1:11" ht="13.9" customHeight="1">
      <c r="A15" s="216" t="s">
        <v>11</v>
      </c>
      <c r="B15" s="216" t="s">
        <v>12</v>
      </c>
      <c r="C15" s="13" t="s">
        <v>1183</v>
      </c>
      <c r="D15" s="13"/>
      <c r="E15" s="13" t="s">
        <v>854</v>
      </c>
      <c r="F15" s="13" t="s">
        <v>14</v>
      </c>
      <c r="G15" s="135" t="s">
        <v>1043</v>
      </c>
      <c r="H15" s="156" t="s">
        <v>1040</v>
      </c>
      <c r="I15" s="157" t="s">
        <v>1041</v>
      </c>
      <c r="J15" s="253" t="s">
        <v>1149</v>
      </c>
      <c r="K15" s="222"/>
    </row>
    <row r="16" spans="1:11" ht="13.9" customHeight="1">
      <c r="B16" s="223"/>
      <c r="C16" s="16"/>
      <c r="D16" s="16"/>
      <c r="E16" s="16"/>
      <c r="F16" s="17"/>
      <c r="G16" s="166">
        <v>0.1</v>
      </c>
      <c r="H16" s="159">
        <v>147</v>
      </c>
      <c r="I16" s="159">
        <v>1.42</v>
      </c>
      <c r="J16" s="14" t="s">
        <v>1150</v>
      </c>
      <c r="K16" s="222"/>
    </row>
    <row r="17" spans="1:11" ht="13.9" customHeight="1">
      <c r="A17" s="224" t="s">
        <v>973</v>
      </c>
      <c r="B17" s="224"/>
      <c r="C17" s="19"/>
      <c r="D17" s="21"/>
      <c r="E17" s="21"/>
      <c r="F17" s="22"/>
      <c r="G17" s="180"/>
      <c r="H17" s="3"/>
      <c r="I17" s="14"/>
      <c r="J17" s="14"/>
      <c r="K17" s="222"/>
    </row>
    <row r="18" spans="1:11" ht="13.9" customHeight="1">
      <c r="B18" s="216"/>
      <c r="C18" s="23"/>
      <c r="D18" s="23"/>
      <c r="E18" s="23"/>
      <c r="F18" s="24"/>
      <c r="G18" s="138"/>
      <c r="H18" s="3"/>
      <c r="I18" s="14"/>
      <c r="J18" s="14"/>
      <c r="K18" s="222"/>
    </row>
    <row r="19" spans="1:11" ht="13.9" customHeight="1">
      <c r="A19" s="216" t="s">
        <v>974</v>
      </c>
      <c r="B19" s="216" t="s">
        <v>975</v>
      </c>
      <c r="C19" s="217"/>
      <c r="D19" s="54"/>
      <c r="E19" s="129">
        <f>ROUND(F19/0.54,0)</f>
        <v>12358</v>
      </c>
      <c r="F19" s="30">
        <v>6673.5</v>
      </c>
      <c r="G19" s="140">
        <f>IF(F19-F19*$G$16=0,"",F19-F19*$G$16)</f>
        <v>6006.15</v>
      </c>
      <c r="H19" s="163">
        <f>IFERROR(G19*$H$16,"")</f>
        <v>882904.04999999993</v>
      </c>
      <c r="I19" s="157">
        <f>IFERROR(ROUND(H19*$I$16,0),"")</f>
        <v>1253724</v>
      </c>
      <c r="J19" s="254">
        <f>IFERROR((I19-H19)/I19,"")</f>
        <v>0.29577478775232829</v>
      </c>
      <c r="K19" s="222"/>
    </row>
    <row r="20" spans="1:11" ht="13.9" customHeight="1">
      <c r="B20" s="235" t="s">
        <v>976</v>
      </c>
      <c r="C20" s="29"/>
      <c r="D20" s="29"/>
      <c r="E20" s="39"/>
      <c r="F20" s="30"/>
      <c r="G20" s="30" t="str">
        <f t="shared" ref="G20:G83" si="0">IF(F20-F20*$G$16=0,"",F20-F20*$G$16)</f>
        <v/>
      </c>
      <c r="H20" s="163" t="str">
        <f t="shared" ref="H20:H83" si="1">IFERROR(G20*$H$16,"")</f>
        <v/>
      </c>
      <c r="I20" s="157" t="str">
        <f t="shared" ref="I20:I83" si="2">IFERROR(ROUND(H20*$I$16,0),"")</f>
        <v/>
      </c>
      <c r="J20" s="254" t="str">
        <f t="shared" ref="J20:J83" si="3">IFERROR((I20-H20)/I20,"")</f>
        <v/>
      </c>
      <c r="K20" s="222"/>
    </row>
    <row r="21" spans="1:11" ht="13.9" customHeight="1">
      <c r="A21" s="236"/>
      <c r="B21" s="235" t="s">
        <v>977</v>
      </c>
      <c r="C21" s="29"/>
      <c r="D21" s="29"/>
      <c r="E21" s="39"/>
      <c r="F21" s="30"/>
      <c r="G21" s="3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222"/>
    </row>
    <row r="22" spans="1:11" ht="13.9" customHeight="1">
      <c r="A22" s="236"/>
      <c r="B22" s="235" t="s">
        <v>978</v>
      </c>
      <c r="C22" s="29"/>
      <c r="D22" s="29"/>
      <c r="E22" s="39"/>
      <c r="F22" s="30"/>
      <c r="G22" s="3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222"/>
    </row>
    <row r="23" spans="1:11" ht="13.9" customHeight="1">
      <c r="B23" s="238" t="s">
        <v>1114</v>
      </c>
      <c r="C23" s="217"/>
      <c r="D23" s="54"/>
      <c r="E23" s="25"/>
      <c r="F23" s="30"/>
      <c r="G23" s="3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222"/>
    </row>
    <row r="24" spans="1:11" ht="13.9" customHeight="1">
      <c r="B24" s="235" t="s">
        <v>979</v>
      </c>
      <c r="C24" s="29"/>
      <c r="D24" s="29"/>
      <c r="E24" s="39"/>
      <c r="F24" s="30"/>
      <c r="G24" s="3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222"/>
    </row>
    <row r="25" spans="1:11" ht="13.9" customHeight="1">
      <c r="B25" s="235" t="s">
        <v>980</v>
      </c>
      <c r="C25" s="29"/>
      <c r="D25" s="29"/>
      <c r="E25" s="39"/>
      <c r="F25" s="30"/>
      <c r="G25" s="3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222"/>
    </row>
    <row r="26" spans="1:11" ht="13.9" customHeight="1">
      <c r="B26" s="235" t="s">
        <v>981</v>
      </c>
      <c r="C26" s="32"/>
      <c r="D26" s="32"/>
      <c r="E26" s="39"/>
      <c r="F26" s="30"/>
      <c r="G26" s="3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222"/>
    </row>
    <row r="27" spans="1:11" ht="13.9" customHeight="1">
      <c r="B27" s="235" t="s">
        <v>982</v>
      </c>
      <c r="C27" s="32"/>
      <c r="D27" s="32"/>
      <c r="E27" s="39"/>
      <c r="F27" s="30"/>
      <c r="G27" s="3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222"/>
    </row>
    <row r="28" spans="1:11" ht="13.9" customHeight="1">
      <c r="B28" s="235" t="s">
        <v>983</v>
      </c>
      <c r="C28" s="32"/>
      <c r="D28" s="32"/>
      <c r="E28" s="39"/>
      <c r="F28" s="30"/>
      <c r="G28" s="3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222"/>
    </row>
    <row r="29" spans="1:11" ht="13.9" customHeight="1">
      <c r="A29" s="236"/>
      <c r="B29" s="237"/>
      <c r="C29" s="29"/>
      <c r="D29" s="29"/>
      <c r="E29" s="129">
        <f>ROUND(F29/0.54,0)</f>
        <v>10006</v>
      </c>
      <c r="F29" s="30">
        <v>5403.375</v>
      </c>
      <c r="G29" s="30">
        <f t="shared" si="0"/>
        <v>4863.0375000000004</v>
      </c>
      <c r="H29" s="163">
        <f t="shared" si="1"/>
        <v>714866.51250000007</v>
      </c>
      <c r="I29" s="157">
        <f t="shared" si="2"/>
        <v>1015110</v>
      </c>
      <c r="J29" s="254">
        <f t="shared" si="3"/>
        <v>0.29577433726394176</v>
      </c>
      <c r="K29" s="222"/>
    </row>
    <row r="30" spans="1:11" ht="13.9" customHeight="1">
      <c r="A30" s="216" t="s">
        <v>984</v>
      </c>
      <c r="B30" s="216" t="s">
        <v>985</v>
      </c>
      <c r="C30" s="217"/>
      <c r="D30" s="54"/>
      <c r="E30" s="25"/>
      <c r="F30" s="30"/>
      <c r="G30" s="3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222"/>
    </row>
    <row r="31" spans="1:11" ht="13.9" customHeight="1">
      <c r="B31" s="235" t="s">
        <v>986</v>
      </c>
      <c r="C31" s="29"/>
      <c r="D31" s="29"/>
      <c r="E31" s="39"/>
      <c r="F31" s="30"/>
      <c r="G31" s="3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  <c r="K31" s="222"/>
    </row>
    <row r="32" spans="1:11" ht="13.9" customHeight="1">
      <c r="A32" s="236"/>
      <c r="B32" s="235" t="s">
        <v>977</v>
      </c>
      <c r="C32" s="29"/>
      <c r="D32" s="29"/>
      <c r="E32" s="39"/>
      <c r="F32" s="30"/>
      <c r="G32" s="3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  <c r="K32" s="222"/>
    </row>
    <row r="33" spans="1:11" ht="13.9" customHeight="1">
      <c r="A33" s="236"/>
      <c r="B33" s="235" t="s">
        <v>978</v>
      </c>
      <c r="C33" s="29"/>
      <c r="D33" s="29"/>
      <c r="E33" s="39"/>
      <c r="F33" s="30"/>
      <c r="G33" s="3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222"/>
    </row>
    <row r="34" spans="1:11" ht="13.9" customHeight="1">
      <c r="B34" s="238" t="s">
        <v>1114</v>
      </c>
      <c r="C34" s="217"/>
      <c r="D34" s="54"/>
      <c r="E34" s="25"/>
      <c r="F34" s="30"/>
      <c r="G34" s="3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222"/>
    </row>
    <row r="35" spans="1:11" ht="13.9" customHeight="1">
      <c r="B35" s="235" t="s">
        <v>979</v>
      </c>
      <c r="C35" s="29"/>
      <c r="D35" s="29"/>
      <c r="E35" s="39"/>
      <c r="F35" s="30"/>
      <c r="G35" s="3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  <c r="K35" s="222"/>
    </row>
    <row r="36" spans="1:11" ht="13.9" customHeight="1">
      <c r="B36" s="235" t="s">
        <v>980</v>
      </c>
      <c r="C36" s="29"/>
      <c r="D36" s="29"/>
      <c r="E36" s="39"/>
      <c r="F36" s="30"/>
      <c r="G36" s="3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222"/>
    </row>
    <row r="37" spans="1:11" ht="13.9" customHeight="1">
      <c r="B37" s="235" t="s">
        <v>981</v>
      </c>
      <c r="C37" s="32"/>
      <c r="D37" s="32"/>
      <c r="E37" s="39"/>
      <c r="F37" s="30"/>
      <c r="G37" s="3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K37" s="222"/>
    </row>
    <row r="38" spans="1:11" ht="13.9" customHeight="1">
      <c r="B38" s="235" t="s">
        <v>982</v>
      </c>
      <c r="C38" s="32"/>
      <c r="D38" s="32"/>
      <c r="E38" s="39"/>
      <c r="F38" s="30"/>
      <c r="G38" s="30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  <c r="K38" s="222"/>
    </row>
    <row r="39" spans="1:11" ht="13.9" customHeight="1">
      <c r="B39" s="235" t="s">
        <v>983</v>
      </c>
      <c r="C39" s="32"/>
      <c r="D39" s="32"/>
      <c r="E39" s="39"/>
      <c r="F39" s="30"/>
      <c r="G39" s="30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  <c r="K39" s="222"/>
    </row>
    <row r="40" spans="1:11" ht="13.9" customHeight="1">
      <c r="A40" s="236"/>
      <c r="B40" s="237"/>
      <c r="C40" s="29"/>
      <c r="D40" s="29"/>
      <c r="E40" s="39"/>
      <c r="F40" s="30"/>
      <c r="G40" s="3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222"/>
    </row>
    <row r="41" spans="1:11" ht="13.9" customHeight="1">
      <c r="A41" s="216" t="s">
        <v>987</v>
      </c>
      <c r="B41" s="216" t="s">
        <v>988</v>
      </c>
      <c r="C41" s="217"/>
      <c r="D41" s="54"/>
      <c r="E41" s="129">
        <f>ROUND(F41/0.54,0)</f>
        <v>9556</v>
      </c>
      <c r="F41" s="30">
        <v>5160.375</v>
      </c>
      <c r="G41" s="30">
        <f t="shared" si="0"/>
        <v>4644.3374999999996</v>
      </c>
      <c r="H41" s="163">
        <f t="shared" si="1"/>
        <v>682717.61249999993</v>
      </c>
      <c r="I41" s="157">
        <f t="shared" si="2"/>
        <v>969459</v>
      </c>
      <c r="J41" s="254">
        <f t="shared" si="3"/>
        <v>0.29577464080482008</v>
      </c>
      <c r="K41" s="222"/>
    </row>
    <row r="42" spans="1:11" ht="13.9" customHeight="1">
      <c r="B42" s="235" t="s">
        <v>989</v>
      </c>
      <c r="C42" s="29"/>
      <c r="D42" s="29"/>
      <c r="E42" s="39"/>
      <c r="F42" s="30"/>
      <c r="G42" s="3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222"/>
    </row>
    <row r="43" spans="1:11" ht="13.9" customHeight="1">
      <c r="A43" s="236"/>
      <c r="B43" s="235" t="s">
        <v>977</v>
      </c>
      <c r="C43" s="29"/>
      <c r="D43" s="29"/>
      <c r="E43" s="39"/>
      <c r="F43" s="30"/>
      <c r="G43" s="3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222"/>
    </row>
    <row r="44" spans="1:11" ht="13.9" customHeight="1">
      <c r="A44" s="236"/>
      <c r="B44" s="235" t="s">
        <v>978</v>
      </c>
      <c r="C44" s="29"/>
      <c r="D44" s="29"/>
      <c r="E44" s="39"/>
      <c r="F44" s="30"/>
      <c r="G44" s="3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222"/>
    </row>
    <row r="45" spans="1:11" ht="13.9" customHeight="1">
      <c r="B45" s="238" t="s">
        <v>1114</v>
      </c>
      <c r="C45" s="217"/>
      <c r="D45" s="54"/>
      <c r="E45" s="25"/>
      <c r="F45" s="30"/>
      <c r="G45" s="30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  <c r="K45" s="222"/>
    </row>
    <row r="46" spans="1:11" ht="13.9" customHeight="1">
      <c r="B46" s="235" t="s">
        <v>979</v>
      </c>
      <c r="C46" s="29"/>
      <c r="D46" s="29"/>
      <c r="E46" s="39"/>
      <c r="F46" s="30"/>
      <c r="G46" s="3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222"/>
    </row>
    <row r="47" spans="1:11" ht="13.9" customHeight="1">
      <c r="B47" s="235" t="s">
        <v>980</v>
      </c>
      <c r="C47" s="29"/>
      <c r="D47" s="29"/>
      <c r="E47" s="39"/>
      <c r="F47" s="30"/>
      <c r="G47" s="30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  <c r="K47" s="222"/>
    </row>
    <row r="48" spans="1:11" ht="13.9" customHeight="1">
      <c r="B48" s="235" t="s">
        <v>981</v>
      </c>
      <c r="C48" s="32"/>
      <c r="D48" s="32"/>
      <c r="E48" s="39"/>
      <c r="F48" s="30"/>
      <c r="G48" s="30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  <c r="K48" s="222"/>
    </row>
    <row r="49" spans="1:11" ht="13.9" customHeight="1">
      <c r="B49" s="235" t="s">
        <v>982</v>
      </c>
      <c r="C49" s="32"/>
      <c r="D49" s="32"/>
      <c r="E49" s="39"/>
      <c r="F49" s="30"/>
      <c r="G49" s="30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K49" s="222"/>
    </row>
    <row r="50" spans="1:11" ht="13.9" customHeight="1">
      <c r="B50" s="235" t="s">
        <v>983</v>
      </c>
      <c r="C50" s="32"/>
      <c r="D50" s="32"/>
      <c r="E50" s="39"/>
      <c r="F50" s="30"/>
      <c r="G50" s="30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K50" s="222"/>
    </row>
    <row r="51" spans="1:11" ht="13.9" customHeight="1">
      <c r="A51" s="236"/>
      <c r="B51" s="237"/>
      <c r="C51" s="29"/>
      <c r="D51" s="29"/>
      <c r="E51" s="39"/>
      <c r="F51" s="30"/>
      <c r="G51" s="30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K51" s="222"/>
    </row>
    <row r="52" spans="1:11" ht="13.9" customHeight="1">
      <c r="A52" s="216" t="s">
        <v>990</v>
      </c>
      <c r="B52" s="216" t="s">
        <v>991</v>
      </c>
      <c r="C52" s="217"/>
      <c r="D52" s="54"/>
      <c r="E52" s="129">
        <f>ROUND(F52/0.54,0)</f>
        <v>8028</v>
      </c>
      <c r="F52" s="30">
        <v>4335</v>
      </c>
      <c r="G52" s="30">
        <f t="shared" si="0"/>
        <v>3901.5</v>
      </c>
      <c r="H52" s="163">
        <f t="shared" si="1"/>
        <v>573520.5</v>
      </c>
      <c r="I52" s="157">
        <f t="shared" si="2"/>
        <v>814399</v>
      </c>
      <c r="J52" s="254">
        <f t="shared" si="3"/>
        <v>0.29577455276836045</v>
      </c>
      <c r="K52" s="222"/>
    </row>
    <row r="53" spans="1:11" ht="13.9" customHeight="1">
      <c r="B53" s="235" t="s">
        <v>1115</v>
      </c>
      <c r="C53" s="29"/>
      <c r="D53" s="29"/>
      <c r="E53" s="39"/>
      <c r="F53" s="30"/>
      <c r="G53" s="30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  <c r="K53" s="222"/>
    </row>
    <row r="54" spans="1:11" ht="13.9" customHeight="1">
      <c r="A54" s="236"/>
      <c r="B54" s="235" t="s">
        <v>977</v>
      </c>
      <c r="C54" s="29"/>
      <c r="D54" s="29"/>
      <c r="E54" s="39"/>
      <c r="F54" s="30"/>
      <c r="G54" s="30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  <c r="K54" s="222"/>
    </row>
    <row r="55" spans="1:11" ht="13.9" customHeight="1">
      <c r="A55" s="236"/>
      <c r="B55" s="235" t="s">
        <v>992</v>
      </c>
      <c r="C55" s="29"/>
      <c r="D55" s="29"/>
      <c r="E55" s="39"/>
      <c r="F55" s="30"/>
      <c r="G55" s="30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  <c r="K55" s="222"/>
    </row>
    <row r="56" spans="1:11" ht="13.9" customHeight="1">
      <c r="B56" s="238" t="s">
        <v>1114</v>
      </c>
      <c r="C56" s="217"/>
      <c r="D56" s="54"/>
      <c r="E56" s="25"/>
      <c r="F56" s="30"/>
      <c r="G56" s="30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  <c r="K56" s="222"/>
    </row>
    <row r="57" spans="1:11" ht="13.9" customHeight="1">
      <c r="B57" s="235" t="s">
        <v>979</v>
      </c>
      <c r="C57" s="29"/>
      <c r="D57" s="29"/>
      <c r="E57" s="39"/>
      <c r="F57" s="30"/>
      <c r="G57" s="30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  <c r="K57" s="222"/>
    </row>
    <row r="58" spans="1:11" ht="13.9" customHeight="1">
      <c r="B58" s="235" t="s">
        <v>980</v>
      </c>
      <c r="C58" s="29"/>
      <c r="D58" s="29"/>
      <c r="E58" s="39"/>
      <c r="F58" s="30"/>
      <c r="G58" s="30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  <c r="K58" s="222"/>
    </row>
    <row r="59" spans="1:11" ht="13.9" customHeight="1">
      <c r="B59" s="235" t="s">
        <v>981</v>
      </c>
      <c r="C59" s="32"/>
      <c r="D59" s="32"/>
      <c r="E59" s="39"/>
      <c r="F59" s="30"/>
      <c r="G59" s="3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  <c r="K59" s="222"/>
    </row>
    <row r="60" spans="1:11" ht="13.9" customHeight="1">
      <c r="B60" s="235" t="s">
        <v>982</v>
      </c>
      <c r="C60" s="32"/>
      <c r="D60" s="32"/>
      <c r="E60" s="39"/>
      <c r="F60" s="30"/>
      <c r="G60" s="3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  <c r="K60" s="222"/>
    </row>
    <row r="61" spans="1:11" ht="13.9" customHeight="1">
      <c r="B61" s="235" t="s">
        <v>983</v>
      </c>
      <c r="C61" s="32"/>
      <c r="D61" s="32"/>
      <c r="E61" s="39"/>
      <c r="F61" s="30"/>
      <c r="G61" s="30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  <c r="K61" s="222"/>
    </row>
    <row r="62" spans="1:11" ht="13.9" customHeight="1">
      <c r="A62" s="236"/>
      <c r="B62" s="237"/>
      <c r="C62" s="29"/>
      <c r="D62" s="29"/>
      <c r="E62" s="39"/>
      <c r="F62" s="30"/>
      <c r="G62" s="30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  <c r="K62" s="222"/>
    </row>
    <row r="63" spans="1:11" ht="13.9" customHeight="1">
      <c r="A63" s="216" t="s">
        <v>993</v>
      </c>
      <c r="B63" s="216" t="s">
        <v>994</v>
      </c>
      <c r="C63" s="217"/>
      <c r="D63" s="54"/>
      <c r="E63" s="129">
        <f>ROUND(F63/0.54,0)</f>
        <v>6854</v>
      </c>
      <c r="F63" s="30">
        <v>3701.25</v>
      </c>
      <c r="G63" s="30">
        <f t="shared" si="0"/>
        <v>3331.125</v>
      </c>
      <c r="H63" s="163">
        <f t="shared" si="1"/>
        <v>489675.375</v>
      </c>
      <c r="I63" s="157">
        <f t="shared" si="2"/>
        <v>695339</v>
      </c>
      <c r="J63" s="254">
        <f t="shared" si="3"/>
        <v>0.29577461497197771</v>
      </c>
      <c r="K63" s="222"/>
    </row>
    <row r="64" spans="1:11" ht="13.9" customHeight="1">
      <c r="B64" s="235" t="s">
        <v>995</v>
      </c>
      <c r="C64" s="29"/>
      <c r="D64" s="29"/>
      <c r="E64" s="39"/>
      <c r="F64" s="30"/>
      <c r="G64" s="30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  <c r="K64" s="222"/>
    </row>
    <row r="65" spans="1:11" ht="13.9" customHeight="1">
      <c r="A65" s="236"/>
      <c r="B65" s="235" t="s">
        <v>977</v>
      </c>
      <c r="C65" s="29"/>
      <c r="D65" s="29"/>
      <c r="E65" s="39"/>
      <c r="F65" s="30"/>
      <c r="G65" s="30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  <c r="K65" s="222"/>
    </row>
    <row r="66" spans="1:11" ht="13.9" customHeight="1">
      <c r="A66" s="236"/>
      <c r="B66" s="235" t="s">
        <v>978</v>
      </c>
      <c r="C66" s="29"/>
      <c r="D66" s="29"/>
      <c r="E66" s="39"/>
      <c r="F66" s="30"/>
      <c r="G66" s="30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  <c r="K66" s="222"/>
    </row>
    <row r="67" spans="1:11" ht="13.9" customHeight="1">
      <c r="B67" s="238" t="s">
        <v>1114</v>
      </c>
      <c r="C67" s="217"/>
      <c r="D67" s="54"/>
      <c r="E67" s="25"/>
      <c r="F67" s="30"/>
      <c r="G67" s="30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  <c r="K67" s="222"/>
    </row>
    <row r="68" spans="1:11" ht="13.9" customHeight="1">
      <c r="B68" s="235" t="s">
        <v>979</v>
      </c>
      <c r="C68" s="29"/>
      <c r="D68" s="29"/>
      <c r="E68" s="39"/>
      <c r="F68" s="30"/>
      <c r="G68" s="30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  <c r="K68" s="222"/>
    </row>
    <row r="69" spans="1:11" ht="13.9" customHeight="1">
      <c r="B69" s="235" t="s">
        <v>980</v>
      </c>
      <c r="C69" s="29"/>
      <c r="D69" s="29"/>
      <c r="E69" s="39"/>
      <c r="F69" s="30"/>
      <c r="G69" s="30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  <c r="K69" s="222"/>
    </row>
    <row r="70" spans="1:11" ht="13.9" customHeight="1">
      <c r="B70" s="235" t="s">
        <v>981</v>
      </c>
      <c r="C70" s="32"/>
      <c r="D70" s="32"/>
      <c r="E70" s="39"/>
      <c r="F70" s="30"/>
      <c r="G70" s="30" t="str">
        <f t="shared" si="0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  <c r="K70" s="222"/>
    </row>
    <row r="71" spans="1:11" ht="13.9" customHeight="1">
      <c r="B71" s="235" t="s">
        <v>982</v>
      </c>
      <c r="C71" s="32"/>
      <c r="D71" s="32"/>
      <c r="E71" s="39"/>
      <c r="F71" s="30"/>
      <c r="G71" s="30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  <c r="K71" s="222"/>
    </row>
    <row r="72" spans="1:11" ht="13.9" customHeight="1">
      <c r="B72" s="235" t="s">
        <v>983</v>
      </c>
      <c r="C72" s="32"/>
      <c r="D72" s="32"/>
      <c r="E72" s="39"/>
      <c r="F72" s="30"/>
      <c r="G72" s="30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  <c r="K72" s="222"/>
    </row>
    <row r="73" spans="1:11" ht="13.9" customHeight="1">
      <c r="A73" s="236"/>
      <c r="B73" s="237"/>
      <c r="C73" s="29"/>
      <c r="D73" s="29"/>
      <c r="E73" s="39"/>
      <c r="F73" s="30"/>
      <c r="G73" s="30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  <c r="K73" s="222"/>
    </row>
    <row r="74" spans="1:11" ht="13.9" customHeight="1">
      <c r="A74" s="224" t="s">
        <v>996</v>
      </c>
      <c r="B74" s="224"/>
      <c r="C74" s="19"/>
      <c r="D74" s="21"/>
      <c r="E74" s="21"/>
      <c r="F74" s="22"/>
      <c r="G74" s="22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  <c r="K74" s="222"/>
    </row>
    <row r="75" spans="1:11" ht="13.9" customHeight="1">
      <c r="B75" s="216"/>
      <c r="C75" s="23"/>
      <c r="D75" s="23"/>
      <c r="E75" s="23"/>
      <c r="F75" s="24"/>
      <c r="G75" s="24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  <c r="K75" s="222"/>
    </row>
    <row r="76" spans="1:11" ht="13.9" customHeight="1">
      <c r="A76" s="216" t="s">
        <v>997</v>
      </c>
      <c r="B76" s="216" t="s">
        <v>998</v>
      </c>
      <c r="C76" s="217"/>
      <c r="D76" s="54"/>
      <c r="E76" s="129">
        <f>ROUND(F76/0.54,0)</f>
        <v>5619</v>
      </c>
      <c r="F76" s="30">
        <v>3034.125</v>
      </c>
      <c r="G76" s="30">
        <f t="shared" si="0"/>
        <v>2730.7125000000001</v>
      </c>
      <c r="H76" s="163">
        <f t="shared" si="1"/>
        <v>401414.73749999999</v>
      </c>
      <c r="I76" s="157">
        <f t="shared" si="2"/>
        <v>570009</v>
      </c>
      <c r="J76" s="254">
        <f t="shared" si="3"/>
        <v>0.29577473776729846</v>
      </c>
      <c r="K76" s="222"/>
    </row>
    <row r="77" spans="1:11" ht="13.9" customHeight="1">
      <c r="A77" s="236"/>
      <c r="B77" s="235" t="s">
        <v>977</v>
      </c>
      <c r="C77" s="29"/>
      <c r="D77" s="29"/>
      <c r="E77" s="39"/>
      <c r="F77" s="30"/>
      <c r="G77" s="30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  <c r="K77" s="222"/>
    </row>
    <row r="78" spans="1:11" ht="13.9" customHeight="1">
      <c r="A78" s="236"/>
      <c r="B78" s="235" t="s">
        <v>999</v>
      </c>
      <c r="C78" s="29"/>
      <c r="D78" s="29"/>
      <c r="E78" s="39"/>
      <c r="F78" s="30"/>
      <c r="G78" s="30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  <c r="K78" s="222"/>
    </row>
    <row r="79" spans="1:11" ht="13.9" customHeight="1">
      <c r="B79" s="235" t="s">
        <v>1000</v>
      </c>
      <c r="C79" s="29"/>
      <c r="D79" s="29"/>
      <c r="E79" s="39"/>
      <c r="F79" s="30"/>
      <c r="G79" s="30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  <c r="K79" s="222"/>
    </row>
    <row r="80" spans="1:11" ht="13.9" customHeight="1">
      <c r="B80" s="238" t="s">
        <v>1114</v>
      </c>
      <c r="C80" s="217"/>
      <c r="D80" s="54"/>
      <c r="E80" s="25"/>
      <c r="F80" s="30"/>
      <c r="G80" s="30" t="str">
        <f t="shared" si="0"/>
        <v/>
      </c>
      <c r="H80" s="163" t="str">
        <f t="shared" si="1"/>
        <v/>
      </c>
      <c r="I80" s="157" t="str">
        <f t="shared" si="2"/>
        <v/>
      </c>
      <c r="J80" s="254" t="str">
        <f t="shared" si="3"/>
        <v/>
      </c>
      <c r="K80" s="222"/>
    </row>
    <row r="81" spans="1:11" ht="13.9" customHeight="1">
      <c r="B81" s="235" t="s">
        <v>979</v>
      </c>
      <c r="C81" s="29"/>
      <c r="D81" s="29"/>
      <c r="E81" s="39"/>
      <c r="F81" s="30"/>
      <c r="G81" s="30" t="str">
        <f t="shared" si="0"/>
        <v/>
      </c>
      <c r="H81" s="163" t="str">
        <f t="shared" si="1"/>
        <v/>
      </c>
      <c r="I81" s="157" t="str">
        <f t="shared" si="2"/>
        <v/>
      </c>
      <c r="J81" s="254" t="str">
        <f t="shared" si="3"/>
        <v/>
      </c>
      <c r="K81" s="222"/>
    </row>
    <row r="82" spans="1:11" ht="13.9" customHeight="1">
      <c r="B82" s="235" t="s">
        <v>980</v>
      </c>
      <c r="C82" s="29"/>
      <c r="D82" s="29"/>
      <c r="E82" s="39"/>
      <c r="F82" s="30"/>
      <c r="G82" s="30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  <c r="K82" s="222"/>
    </row>
    <row r="83" spans="1:11" ht="13.9" customHeight="1">
      <c r="B83" s="235" t="s">
        <v>981</v>
      </c>
      <c r="C83" s="32"/>
      <c r="D83" s="32"/>
      <c r="E83" s="39"/>
      <c r="F83" s="30"/>
      <c r="G83" s="30" t="str">
        <f t="shared" si="0"/>
        <v/>
      </c>
      <c r="H83" s="163" t="str">
        <f t="shared" si="1"/>
        <v/>
      </c>
      <c r="I83" s="157" t="str">
        <f t="shared" si="2"/>
        <v/>
      </c>
      <c r="J83" s="254" t="str">
        <f t="shared" si="3"/>
        <v/>
      </c>
      <c r="K83" s="222"/>
    </row>
    <row r="84" spans="1:11" ht="13.9" customHeight="1">
      <c r="B84" s="235" t="s">
        <v>982</v>
      </c>
      <c r="C84" s="32"/>
      <c r="D84" s="32"/>
      <c r="E84" s="39"/>
      <c r="F84" s="30"/>
      <c r="G84" s="30" t="str">
        <f t="shared" ref="G84:G147" si="4">IF(F84-F84*$G$16=0,"",F84-F84*$G$16)</f>
        <v/>
      </c>
      <c r="H84" s="163" t="str">
        <f t="shared" ref="H84:H147" si="5">IFERROR(G84*$H$16,"")</f>
        <v/>
      </c>
      <c r="I84" s="157" t="str">
        <f t="shared" ref="I84:I147" si="6">IFERROR(ROUND(H84*$I$16,0),"")</f>
        <v/>
      </c>
      <c r="J84" s="254" t="str">
        <f t="shared" ref="J84:J147" si="7">IFERROR((I84-H84)/I84,"")</f>
        <v/>
      </c>
      <c r="K84" s="222"/>
    </row>
    <row r="85" spans="1:11" ht="13.9" customHeight="1">
      <c r="B85" s="235" t="s">
        <v>983</v>
      </c>
      <c r="C85" s="32"/>
      <c r="D85" s="32"/>
      <c r="E85" s="39"/>
      <c r="F85" s="30"/>
      <c r="G85" s="30" t="str">
        <f t="shared" si="4"/>
        <v/>
      </c>
      <c r="H85" s="163" t="str">
        <f t="shared" si="5"/>
        <v/>
      </c>
      <c r="I85" s="157" t="str">
        <f t="shared" si="6"/>
        <v/>
      </c>
      <c r="J85" s="254" t="str">
        <f t="shared" si="7"/>
        <v/>
      </c>
      <c r="K85" s="222"/>
    </row>
    <row r="86" spans="1:11" ht="13.9" customHeight="1">
      <c r="A86" s="236"/>
      <c r="B86" s="235" t="s">
        <v>1001</v>
      </c>
      <c r="C86" s="29"/>
      <c r="D86" s="29"/>
      <c r="E86" s="39"/>
      <c r="F86" s="30"/>
      <c r="G86" s="30" t="str">
        <f t="shared" si="4"/>
        <v/>
      </c>
      <c r="H86" s="163" t="str">
        <f t="shared" si="5"/>
        <v/>
      </c>
      <c r="I86" s="157" t="str">
        <f t="shared" si="6"/>
        <v/>
      </c>
      <c r="J86" s="254" t="str">
        <f t="shared" si="7"/>
        <v/>
      </c>
      <c r="K86" s="222"/>
    </row>
    <row r="87" spans="1:11" ht="13.9" customHeight="1">
      <c r="A87" s="236"/>
      <c r="B87" s="237"/>
      <c r="C87" s="29"/>
      <c r="D87" s="29"/>
      <c r="E87" s="39"/>
      <c r="F87" s="30"/>
      <c r="G87" s="30" t="str">
        <f t="shared" si="4"/>
        <v/>
      </c>
      <c r="H87" s="163" t="str">
        <f t="shared" si="5"/>
        <v/>
      </c>
      <c r="I87" s="157" t="str">
        <f t="shared" si="6"/>
        <v/>
      </c>
      <c r="J87" s="254" t="str">
        <f t="shared" si="7"/>
        <v/>
      </c>
      <c r="K87" s="222"/>
    </row>
    <row r="88" spans="1:11" ht="13.9" customHeight="1">
      <c r="A88" s="216" t="s">
        <v>1002</v>
      </c>
      <c r="B88" s="216" t="s">
        <v>1003</v>
      </c>
      <c r="C88" s="217"/>
      <c r="D88" s="54"/>
      <c r="E88" s="129">
        <f>ROUND(F88/0.55,0)</f>
        <v>2725</v>
      </c>
      <c r="F88" s="30">
        <v>1499</v>
      </c>
      <c r="G88" s="30">
        <f t="shared" si="4"/>
        <v>1349.1</v>
      </c>
      <c r="H88" s="163">
        <f t="shared" si="5"/>
        <v>198317.69999999998</v>
      </c>
      <c r="I88" s="157">
        <f t="shared" si="6"/>
        <v>281611</v>
      </c>
      <c r="J88" s="254">
        <f t="shared" si="7"/>
        <v>0.29577431279317928</v>
      </c>
      <c r="K88" s="222"/>
    </row>
    <row r="89" spans="1:11" ht="13.9" customHeight="1">
      <c r="B89" s="238" t="s">
        <v>1004</v>
      </c>
      <c r="C89" s="217"/>
      <c r="D89" s="54"/>
      <c r="E89" s="25"/>
      <c r="F89" s="30"/>
      <c r="G89" s="30" t="str">
        <f t="shared" si="4"/>
        <v/>
      </c>
      <c r="H89" s="163" t="str">
        <f t="shared" si="5"/>
        <v/>
      </c>
      <c r="I89" s="157" t="str">
        <f t="shared" si="6"/>
        <v/>
      </c>
      <c r="J89" s="254" t="str">
        <f t="shared" si="7"/>
        <v/>
      </c>
      <c r="K89" s="222"/>
    </row>
    <row r="90" spans="1:11" ht="13.9" customHeight="1">
      <c r="B90" s="238" t="s">
        <v>1005</v>
      </c>
      <c r="C90" s="217"/>
      <c r="D90" s="54"/>
      <c r="E90" s="25"/>
      <c r="F90" s="30"/>
      <c r="G90" s="30" t="str">
        <f t="shared" si="4"/>
        <v/>
      </c>
      <c r="H90" s="163" t="str">
        <f t="shared" si="5"/>
        <v/>
      </c>
      <c r="I90" s="157" t="str">
        <f t="shared" si="6"/>
        <v/>
      </c>
      <c r="J90" s="254" t="str">
        <f t="shared" si="7"/>
        <v/>
      </c>
      <c r="K90" s="222"/>
    </row>
    <row r="91" spans="1:11" ht="13.9" customHeight="1">
      <c r="B91" s="238" t="s">
        <v>1114</v>
      </c>
      <c r="C91" s="217"/>
      <c r="D91" s="54"/>
      <c r="E91" s="25"/>
      <c r="F91" s="30"/>
      <c r="G91" s="30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  <c r="K91" s="222"/>
    </row>
    <row r="92" spans="1:11" ht="13.9" customHeight="1">
      <c r="B92" s="238" t="s">
        <v>1116</v>
      </c>
      <c r="C92" s="217"/>
      <c r="D92" s="54"/>
      <c r="E92" s="25"/>
      <c r="F92" s="30"/>
      <c r="G92" s="30" t="str">
        <f t="shared" si="4"/>
        <v/>
      </c>
      <c r="H92" s="163" t="str">
        <f t="shared" si="5"/>
        <v/>
      </c>
      <c r="I92" s="157" t="str">
        <f t="shared" si="6"/>
        <v/>
      </c>
      <c r="J92" s="254" t="str">
        <f t="shared" si="7"/>
        <v/>
      </c>
      <c r="K92" s="222"/>
    </row>
    <row r="93" spans="1:11" ht="13.9" customHeight="1">
      <c r="B93" s="238" t="s">
        <v>1006</v>
      </c>
      <c r="C93" s="217"/>
      <c r="D93" s="54"/>
      <c r="E93" s="25"/>
      <c r="F93" s="30"/>
      <c r="G93" s="30" t="str">
        <f t="shared" si="4"/>
        <v/>
      </c>
      <c r="H93" s="163" t="str">
        <f t="shared" si="5"/>
        <v/>
      </c>
      <c r="I93" s="157" t="str">
        <f t="shared" si="6"/>
        <v/>
      </c>
      <c r="J93" s="254" t="str">
        <f t="shared" si="7"/>
        <v/>
      </c>
      <c r="K93" s="222"/>
    </row>
    <row r="94" spans="1:11" ht="13.9" customHeight="1">
      <c r="B94" s="235" t="s">
        <v>981</v>
      </c>
      <c r="C94" s="217"/>
      <c r="D94" s="54"/>
      <c r="E94" s="25"/>
      <c r="F94" s="30"/>
      <c r="G94" s="30" t="str">
        <f t="shared" si="4"/>
        <v/>
      </c>
      <c r="H94" s="163" t="str">
        <f t="shared" si="5"/>
        <v/>
      </c>
      <c r="I94" s="157" t="str">
        <f t="shared" si="6"/>
        <v/>
      </c>
      <c r="J94" s="254" t="str">
        <f t="shared" si="7"/>
        <v/>
      </c>
      <c r="K94" s="222"/>
    </row>
    <row r="95" spans="1:11" ht="13.9" customHeight="1">
      <c r="B95" s="235" t="s">
        <v>1007</v>
      </c>
      <c r="C95" s="217"/>
      <c r="D95" s="54"/>
      <c r="E95" s="25"/>
      <c r="F95" s="30"/>
      <c r="G95" s="30" t="str">
        <f t="shared" si="4"/>
        <v/>
      </c>
      <c r="H95" s="163" t="str">
        <f t="shared" si="5"/>
        <v/>
      </c>
      <c r="I95" s="157" t="str">
        <f t="shared" si="6"/>
        <v/>
      </c>
      <c r="J95" s="254" t="str">
        <f t="shared" si="7"/>
        <v/>
      </c>
      <c r="K95" s="222"/>
    </row>
    <row r="96" spans="1:11" ht="13.9" customHeight="1">
      <c r="B96" s="238" t="s">
        <v>1008</v>
      </c>
      <c r="C96" s="217"/>
      <c r="D96" s="54"/>
      <c r="E96" s="39"/>
      <c r="F96" s="30"/>
      <c r="G96" s="30" t="str">
        <f t="shared" si="4"/>
        <v/>
      </c>
      <c r="H96" s="163" t="str">
        <f t="shared" si="5"/>
        <v/>
      </c>
      <c r="I96" s="157" t="str">
        <f t="shared" si="6"/>
        <v/>
      </c>
      <c r="J96" s="254" t="str">
        <f t="shared" si="7"/>
        <v/>
      </c>
      <c r="K96" s="222"/>
    </row>
    <row r="97" spans="1:11" ht="13.9" customHeight="1">
      <c r="B97" s="239"/>
      <c r="C97" s="217"/>
      <c r="D97" s="54"/>
      <c r="E97" s="39"/>
      <c r="F97" s="30"/>
      <c r="G97" s="30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  <c r="K97" s="222"/>
    </row>
    <row r="98" spans="1:11" ht="13.9" customHeight="1">
      <c r="A98" s="216" t="s">
        <v>812</v>
      </c>
      <c r="B98" s="216" t="s">
        <v>1117</v>
      </c>
      <c r="C98" s="217"/>
      <c r="D98" s="54"/>
      <c r="E98" s="129">
        <f>ROUND(F98/0.55,0)</f>
        <v>3989</v>
      </c>
      <c r="F98" s="30">
        <v>2193.75</v>
      </c>
      <c r="G98" s="30">
        <f t="shared" si="4"/>
        <v>1974.375</v>
      </c>
      <c r="H98" s="163">
        <f t="shared" si="5"/>
        <v>290233.125</v>
      </c>
      <c r="I98" s="157">
        <f t="shared" si="6"/>
        <v>412131</v>
      </c>
      <c r="J98" s="254">
        <f t="shared" si="7"/>
        <v>0.29577458380951688</v>
      </c>
      <c r="K98" s="222"/>
    </row>
    <row r="99" spans="1:11" ht="13.9" customHeight="1">
      <c r="B99" s="238" t="s">
        <v>1009</v>
      </c>
      <c r="C99" s="217"/>
      <c r="D99" s="54"/>
      <c r="E99" s="25"/>
      <c r="F99" s="30"/>
      <c r="G99" s="30" t="str">
        <f t="shared" si="4"/>
        <v/>
      </c>
      <c r="H99" s="163" t="str">
        <f t="shared" si="5"/>
        <v/>
      </c>
      <c r="I99" s="157" t="str">
        <f t="shared" si="6"/>
        <v/>
      </c>
      <c r="J99" s="254" t="str">
        <f t="shared" si="7"/>
        <v/>
      </c>
      <c r="K99" s="222"/>
    </row>
    <row r="100" spans="1:11" ht="13.9" customHeight="1">
      <c r="B100" s="238" t="s">
        <v>1010</v>
      </c>
      <c r="C100" s="217"/>
      <c r="D100" s="54"/>
      <c r="E100" s="25"/>
      <c r="F100" s="30"/>
      <c r="G100" s="30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  <c r="K100" s="222"/>
    </row>
    <row r="101" spans="1:11" ht="13.9" customHeight="1">
      <c r="B101" s="235" t="s">
        <v>1011</v>
      </c>
      <c r="C101" s="217"/>
      <c r="D101" s="54"/>
      <c r="E101" s="25"/>
      <c r="F101" s="30"/>
      <c r="G101" s="30" t="str">
        <f t="shared" si="4"/>
        <v/>
      </c>
      <c r="H101" s="163" t="str">
        <f t="shared" si="5"/>
        <v/>
      </c>
      <c r="I101" s="157" t="str">
        <f t="shared" si="6"/>
        <v/>
      </c>
      <c r="J101" s="254" t="str">
        <f t="shared" si="7"/>
        <v/>
      </c>
      <c r="K101" s="222"/>
    </row>
    <row r="102" spans="1:11" ht="13.9" customHeight="1">
      <c r="B102" s="235" t="s">
        <v>1012</v>
      </c>
      <c r="C102" s="217"/>
      <c r="D102" s="54"/>
      <c r="E102" s="25"/>
      <c r="F102" s="30"/>
      <c r="G102" s="30" t="str">
        <f t="shared" si="4"/>
        <v/>
      </c>
      <c r="H102" s="163" t="str">
        <f t="shared" si="5"/>
        <v/>
      </c>
      <c r="I102" s="157" t="str">
        <f t="shared" si="6"/>
        <v/>
      </c>
      <c r="J102" s="254" t="str">
        <f t="shared" si="7"/>
        <v/>
      </c>
      <c r="K102" s="222"/>
    </row>
    <row r="103" spans="1:11" ht="13.9" customHeight="1">
      <c r="B103" s="238" t="s">
        <v>1013</v>
      </c>
      <c r="C103" s="217"/>
      <c r="D103" s="54"/>
      <c r="E103" s="25"/>
      <c r="F103" s="30"/>
      <c r="G103" s="30" t="str">
        <f t="shared" si="4"/>
        <v/>
      </c>
      <c r="H103" s="163" t="str">
        <f t="shared" si="5"/>
        <v/>
      </c>
      <c r="I103" s="157" t="str">
        <f t="shared" si="6"/>
        <v/>
      </c>
      <c r="J103" s="254" t="str">
        <f t="shared" si="7"/>
        <v/>
      </c>
      <c r="K103" s="222"/>
    </row>
    <row r="104" spans="1:11" ht="13.9" customHeight="1">
      <c r="B104" s="239"/>
      <c r="C104" s="217"/>
      <c r="D104" s="54"/>
      <c r="E104" s="39"/>
      <c r="F104" s="30"/>
      <c r="G104" s="30" t="str">
        <f t="shared" si="4"/>
        <v/>
      </c>
      <c r="H104" s="163" t="str">
        <f t="shared" si="5"/>
        <v/>
      </c>
      <c r="I104" s="157" t="str">
        <f t="shared" si="6"/>
        <v/>
      </c>
      <c r="J104" s="254" t="str">
        <f t="shared" si="7"/>
        <v/>
      </c>
      <c r="K104" s="222"/>
    </row>
    <row r="105" spans="1:11" ht="13.9" customHeight="1">
      <c r="A105" s="216" t="s">
        <v>1118</v>
      </c>
      <c r="B105" s="216" t="s">
        <v>1119</v>
      </c>
      <c r="C105" s="217"/>
      <c r="D105" s="54"/>
      <c r="E105" s="129">
        <f>ROUND(F105/0.55,0)</f>
        <v>1095</v>
      </c>
      <c r="F105" s="30">
        <v>602.25</v>
      </c>
      <c r="G105" s="30">
        <f t="shared" si="4"/>
        <v>542.02499999999998</v>
      </c>
      <c r="H105" s="163">
        <f t="shared" si="5"/>
        <v>79677.675000000003</v>
      </c>
      <c r="I105" s="157">
        <f t="shared" si="6"/>
        <v>113142</v>
      </c>
      <c r="J105" s="254">
        <f t="shared" si="7"/>
        <v>0.29577278994537837</v>
      </c>
      <c r="K105" s="222"/>
    </row>
    <row r="106" spans="1:11" ht="13.9" customHeight="1">
      <c r="B106" s="238" t="s">
        <v>1120</v>
      </c>
      <c r="C106" s="217"/>
      <c r="D106" s="54"/>
      <c r="E106" s="25"/>
      <c r="F106" s="30"/>
      <c r="G106" s="30" t="str">
        <f t="shared" si="4"/>
        <v/>
      </c>
      <c r="H106" s="163" t="str">
        <f t="shared" si="5"/>
        <v/>
      </c>
      <c r="I106" s="157" t="str">
        <f t="shared" si="6"/>
        <v/>
      </c>
      <c r="J106" s="254" t="str">
        <f t="shared" si="7"/>
        <v/>
      </c>
      <c r="K106" s="222"/>
    </row>
    <row r="107" spans="1:11" ht="13.9" customHeight="1">
      <c r="B107" s="238" t="s">
        <v>1121</v>
      </c>
      <c r="C107" s="217"/>
      <c r="D107" s="54"/>
      <c r="E107" s="25"/>
      <c r="F107" s="30"/>
      <c r="G107" s="30" t="str">
        <f t="shared" si="4"/>
        <v/>
      </c>
      <c r="H107" s="163" t="str">
        <f t="shared" si="5"/>
        <v/>
      </c>
      <c r="I107" s="157" t="str">
        <f t="shared" si="6"/>
        <v/>
      </c>
      <c r="J107" s="254" t="str">
        <f t="shared" si="7"/>
        <v/>
      </c>
      <c r="K107" s="222"/>
    </row>
    <row r="108" spans="1:11" ht="13.9" customHeight="1">
      <c r="B108" s="238" t="s">
        <v>1114</v>
      </c>
      <c r="C108" s="217"/>
      <c r="D108" s="54"/>
      <c r="E108" s="25"/>
      <c r="F108" s="30"/>
      <c r="G108" s="30" t="str">
        <f t="shared" si="4"/>
        <v/>
      </c>
      <c r="H108" s="163" t="str">
        <f t="shared" si="5"/>
        <v/>
      </c>
      <c r="I108" s="157" t="str">
        <f t="shared" si="6"/>
        <v/>
      </c>
      <c r="J108" s="254" t="str">
        <f t="shared" si="7"/>
        <v/>
      </c>
      <c r="K108" s="222"/>
    </row>
    <row r="109" spans="1:11" ht="13.9" customHeight="1">
      <c r="B109" s="238" t="s">
        <v>1116</v>
      </c>
      <c r="C109" s="217"/>
      <c r="D109" s="54"/>
      <c r="E109" s="25"/>
      <c r="F109" s="30"/>
      <c r="G109" s="30" t="str">
        <f t="shared" si="4"/>
        <v/>
      </c>
      <c r="H109" s="163" t="str">
        <f t="shared" si="5"/>
        <v/>
      </c>
      <c r="I109" s="157" t="str">
        <f t="shared" si="6"/>
        <v/>
      </c>
      <c r="J109" s="254" t="str">
        <f t="shared" si="7"/>
        <v/>
      </c>
      <c r="K109" s="222"/>
    </row>
    <row r="110" spans="1:11" ht="13.9" customHeight="1">
      <c r="B110" s="238" t="s">
        <v>1122</v>
      </c>
      <c r="C110" s="217"/>
      <c r="D110" s="54"/>
      <c r="E110" s="25"/>
      <c r="F110" s="30"/>
      <c r="G110" s="30" t="str">
        <f t="shared" si="4"/>
        <v/>
      </c>
      <c r="H110" s="163" t="str">
        <f t="shared" si="5"/>
        <v/>
      </c>
      <c r="I110" s="157" t="str">
        <f t="shared" si="6"/>
        <v/>
      </c>
      <c r="J110" s="254" t="str">
        <f t="shared" si="7"/>
        <v/>
      </c>
      <c r="K110" s="222"/>
    </row>
    <row r="111" spans="1:11" ht="13.9" customHeight="1">
      <c r="B111" s="235" t="s">
        <v>981</v>
      </c>
      <c r="C111" s="217"/>
      <c r="D111" s="54"/>
      <c r="E111" s="25"/>
      <c r="F111" s="30"/>
      <c r="G111" s="30" t="str">
        <f t="shared" si="4"/>
        <v/>
      </c>
      <c r="H111" s="163" t="str">
        <f t="shared" si="5"/>
        <v/>
      </c>
      <c r="I111" s="157" t="str">
        <f t="shared" si="6"/>
        <v/>
      </c>
      <c r="J111" s="254" t="str">
        <f t="shared" si="7"/>
        <v/>
      </c>
      <c r="K111" s="222"/>
    </row>
    <row r="112" spans="1:11" ht="13.9" customHeight="1">
      <c r="B112" s="235" t="s">
        <v>1123</v>
      </c>
      <c r="C112" s="217"/>
      <c r="D112" s="54"/>
      <c r="E112" s="25"/>
      <c r="F112" s="30"/>
      <c r="G112" s="30" t="str">
        <f t="shared" si="4"/>
        <v/>
      </c>
      <c r="H112" s="163" t="str">
        <f t="shared" si="5"/>
        <v/>
      </c>
      <c r="I112" s="157" t="str">
        <f t="shared" si="6"/>
        <v/>
      </c>
      <c r="J112" s="254" t="str">
        <f t="shared" si="7"/>
        <v/>
      </c>
      <c r="K112" s="222"/>
    </row>
    <row r="113" spans="1:11" ht="13.9" customHeight="1">
      <c r="B113" s="235" t="s">
        <v>1124</v>
      </c>
      <c r="C113" s="217"/>
      <c r="D113" s="54"/>
      <c r="E113" s="25"/>
      <c r="F113" s="30"/>
      <c r="G113" s="30" t="str">
        <f t="shared" si="4"/>
        <v/>
      </c>
      <c r="H113" s="163" t="str">
        <f t="shared" si="5"/>
        <v/>
      </c>
      <c r="I113" s="157" t="str">
        <f t="shared" si="6"/>
        <v/>
      </c>
      <c r="J113" s="254" t="str">
        <f t="shared" si="7"/>
        <v/>
      </c>
      <c r="K113" s="222"/>
    </row>
    <row r="114" spans="1:11" ht="13.9" customHeight="1">
      <c r="B114" s="238" t="s">
        <v>1125</v>
      </c>
      <c r="C114" s="217"/>
      <c r="D114" s="54"/>
      <c r="E114" s="39"/>
      <c r="F114" s="30"/>
      <c r="G114" s="30" t="str">
        <f t="shared" si="4"/>
        <v/>
      </c>
      <c r="H114" s="163" t="str">
        <f t="shared" si="5"/>
        <v/>
      </c>
      <c r="I114" s="157" t="str">
        <f t="shared" si="6"/>
        <v/>
      </c>
      <c r="J114" s="254" t="str">
        <f t="shared" si="7"/>
        <v/>
      </c>
      <c r="K114" s="222"/>
    </row>
    <row r="115" spans="1:11" ht="13.9" customHeight="1">
      <c r="B115" s="239"/>
      <c r="C115" s="217"/>
      <c r="D115" s="54"/>
      <c r="E115" s="39"/>
      <c r="F115" s="30"/>
      <c r="G115" s="30" t="str">
        <f t="shared" si="4"/>
        <v/>
      </c>
      <c r="H115" s="163" t="str">
        <f t="shared" si="5"/>
        <v/>
      </c>
      <c r="I115" s="157" t="str">
        <f t="shared" si="6"/>
        <v/>
      </c>
      <c r="J115" s="254" t="str">
        <f t="shared" si="7"/>
        <v/>
      </c>
      <c r="K115" s="222"/>
    </row>
    <row r="116" spans="1:11" ht="13.9" customHeight="1">
      <c r="A116" s="216" t="s">
        <v>1126</v>
      </c>
      <c r="B116" s="216" t="s">
        <v>1127</v>
      </c>
      <c r="C116" s="217"/>
      <c r="D116" s="54"/>
      <c r="E116" s="129">
        <f>ROUND(F116/0.55,0)</f>
        <v>625</v>
      </c>
      <c r="F116" s="30">
        <v>343.75</v>
      </c>
      <c r="G116" s="30">
        <f t="shared" si="4"/>
        <v>309.375</v>
      </c>
      <c r="H116" s="163">
        <f t="shared" si="5"/>
        <v>45478.125</v>
      </c>
      <c r="I116" s="157">
        <f t="shared" si="6"/>
        <v>64579</v>
      </c>
      <c r="J116" s="254">
        <f t="shared" si="7"/>
        <v>0.29577532944145929</v>
      </c>
      <c r="K116" s="222"/>
    </row>
    <row r="117" spans="1:11" ht="13.9" customHeight="1">
      <c r="B117" s="238" t="s">
        <v>1128</v>
      </c>
      <c r="C117" s="217"/>
      <c r="D117" s="54"/>
      <c r="E117" s="25"/>
      <c r="F117" s="30"/>
      <c r="G117" s="30" t="str">
        <f t="shared" si="4"/>
        <v/>
      </c>
      <c r="H117" s="163" t="str">
        <f t="shared" si="5"/>
        <v/>
      </c>
      <c r="I117" s="157" t="str">
        <f t="shared" si="6"/>
        <v/>
      </c>
      <c r="J117" s="254" t="str">
        <f t="shared" si="7"/>
        <v/>
      </c>
      <c r="K117" s="222"/>
    </row>
    <row r="118" spans="1:11" ht="13.9" customHeight="1">
      <c r="B118" s="238" t="s">
        <v>1121</v>
      </c>
      <c r="C118" s="217"/>
      <c r="D118" s="54"/>
      <c r="E118" s="25"/>
      <c r="F118" s="30"/>
      <c r="G118" s="30" t="str">
        <f t="shared" si="4"/>
        <v/>
      </c>
      <c r="H118" s="163" t="str">
        <f t="shared" si="5"/>
        <v/>
      </c>
      <c r="I118" s="157" t="str">
        <f t="shared" si="6"/>
        <v/>
      </c>
      <c r="J118" s="254" t="str">
        <f t="shared" si="7"/>
        <v/>
      </c>
      <c r="K118" s="222"/>
    </row>
    <row r="119" spans="1:11" ht="13.9" customHeight="1">
      <c r="B119" s="238" t="s">
        <v>1114</v>
      </c>
      <c r="C119" s="217"/>
      <c r="D119" s="54"/>
      <c r="E119" s="25"/>
      <c r="F119" s="30"/>
      <c r="G119" s="30" t="str">
        <f t="shared" si="4"/>
        <v/>
      </c>
      <c r="H119" s="163" t="str">
        <f t="shared" si="5"/>
        <v/>
      </c>
      <c r="I119" s="157" t="str">
        <f t="shared" si="6"/>
        <v/>
      </c>
      <c r="J119" s="254" t="str">
        <f t="shared" si="7"/>
        <v/>
      </c>
      <c r="K119" s="222"/>
    </row>
    <row r="120" spans="1:11" ht="13.9" customHeight="1">
      <c r="B120" s="238" t="s">
        <v>1006</v>
      </c>
      <c r="C120" s="217"/>
      <c r="D120" s="54"/>
      <c r="E120" s="25"/>
      <c r="F120" s="30"/>
      <c r="G120" s="30" t="str">
        <f t="shared" si="4"/>
        <v/>
      </c>
      <c r="H120" s="163" t="str">
        <f t="shared" si="5"/>
        <v/>
      </c>
      <c r="I120" s="157" t="str">
        <f t="shared" si="6"/>
        <v/>
      </c>
      <c r="J120" s="254" t="str">
        <f t="shared" si="7"/>
        <v/>
      </c>
      <c r="K120" s="222"/>
    </row>
    <row r="121" spans="1:11" ht="13.9" customHeight="1">
      <c r="B121" s="235" t="s">
        <v>981</v>
      </c>
      <c r="C121" s="217"/>
      <c r="D121" s="54"/>
      <c r="E121" s="25"/>
      <c r="F121" s="30"/>
      <c r="G121" s="30" t="str">
        <f t="shared" si="4"/>
        <v/>
      </c>
      <c r="H121" s="163" t="str">
        <f t="shared" si="5"/>
        <v/>
      </c>
      <c r="I121" s="157" t="str">
        <f t="shared" si="6"/>
        <v/>
      </c>
      <c r="J121" s="254" t="str">
        <f t="shared" si="7"/>
        <v/>
      </c>
      <c r="K121" s="222"/>
    </row>
    <row r="122" spans="1:11" ht="13.9" customHeight="1">
      <c r="B122" s="235" t="s">
        <v>1123</v>
      </c>
      <c r="C122" s="217"/>
      <c r="D122" s="54"/>
      <c r="E122" s="25"/>
      <c r="F122" s="30"/>
      <c r="G122" s="30" t="str">
        <f t="shared" si="4"/>
        <v/>
      </c>
      <c r="H122" s="163" t="str">
        <f t="shared" si="5"/>
        <v/>
      </c>
      <c r="I122" s="157" t="str">
        <f t="shared" si="6"/>
        <v/>
      </c>
      <c r="J122" s="254" t="str">
        <f t="shared" si="7"/>
        <v/>
      </c>
      <c r="K122" s="222"/>
    </row>
    <row r="123" spans="1:11" ht="13.9" customHeight="1">
      <c r="B123" s="235" t="s">
        <v>1124</v>
      </c>
      <c r="C123" s="217"/>
      <c r="D123" s="54"/>
      <c r="E123" s="39"/>
      <c r="F123" s="30"/>
      <c r="G123" s="30" t="str">
        <f t="shared" si="4"/>
        <v/>
      </c>
      <c r="H123" s="163" t="str">
        <f t="shared" si="5"/>
        <v/>
      </c>
      <c r="I123" s="157" t="str">
        <f t="shared" si="6"/>
        <v/>
      </c>
      <c r="J123" s="254" t="str">
        <f t="shared" si="7"/>
        <v/>
      </c>
      <c r="K123" s="222"/>
    </row>
    <row r="124" spans="1:11" ht="13.9" customHeight="1">
      <c r="B124" s="238" t="s">
        <v>1125</v>
      </c>
      <c r="C124" s="217"/>
      <c r="D124" s="54"/>
      <c r="E124" s="39"/>
      <c r="F124" s="30"/>
      <c r="G124" s="30" t="str">
        <f t="shared" si="4"/>
        <v/>
      </c>
      <c r="H124" s="163" t="str">
        <f t="shared" si="5"/>
        <v/>
      </c>
      <c r="I124" s="157" t="str">
        <f t="shared" si="6"/>
        <v/>
      </c>
      <c r="J124" s="254" t="str">
        <f t="shared" si="7"/>
        <v/>
      </c>
      <c r="K124" s="222"/>
    </row>
    <row r="125" spans="1:11" ht="13.9" customHeight="1">
      <c r="B125" s="238"/>
      <c r="C125" s="217"/>
      <c r="D125" s="54"/>
      <c r="E125" s="39"/>
      <c r="F125" s="30"/>
      <c r="G125" s="30" t="str">
        <f t="shared" si="4"/>
        <v/>
      </c>
      <c r="H125" s="163" t="str">
        <f t="shared" si="5"/>
        <v/>
      </c>
      <c r="I125" s="157" t="str">
        <f t="shared" si="6"/>
        <v/>
      </c>
      <c r="J125" s="254" t="str">
        <f t="shared" si="7"/>
        <v/>
      </c>
      <c r="K125" s="222"/>
    </row>
    <row r="126" spans="1:11" ht="13.9" customHeight="1">
      <c r="B126" s="238" t="s">
        <v>1129</v>
      </c>
      <c r="C126" s="217"/>
      <c r="D126" s="54"/>
      <c r="E126" s="39"/>
      <c r="F126" s="30"/>
      <c r="G126" s="30" t="str">
        <f t="shared" si="4"/>
        <v/>
      </c>
      <c r="H126" s="163" t="str">
        <f t="shared" si="5"/>
        <v/>
      </c>
      <c r="I126" s="157" t="str">
        <f t="shared" si="6"/>
        <v/>
      </c>
      <c r="J126" s="254" t="str">
        <f t="shared" si="7"/>
        <v/>
      </c>
      <c r="K126" s="222"/>
    </row>
    <row r="127" spans="1:11" ht="13.9" customHeight="1">
      <c r="B127" s="238"/>
      <c r="C127" s="217"/>
      <c r="D127" s="54"/>
      <c r="E127" s="39"/>
      <c r="F127" s="30"/>
      <c r="G127" s="30" t="str">
        <f t="shared" si="4"/>
        <v/>
      </c>
      <c r="H127" s="163" t="str">
        <f t="shared" si="5"/>
        <v/>
      </c>
      <c r="I127" s="157" t="str">
        <f t="shared" si="6"/>
        <v/>
      </c>
      <c r="J127" s="254" t="str">
        <f t="shared" si="7"/>
        <v/>
      </c>
      <c r="K127" s="222"/>
    </row>
    <row r="128" spans="1:11" ht="13.9" customHeight="1">
      <c r="A128" s="224" t="s">
        <v>1014</v>
      </c>
      <c r="B128" s="224"/>
      <c r="C128" s="19"/>
      <c r="D128" s="21"/>
      <c r="E128" s="21"/>
      <c r="F128" s="22"/>
      <c r="G128" s="22" t="str">
        <f t="shared" si="4"/>
        <v/>
      </c>
      <c r="H128" s="163" t="str">
        <f t="shared" si="5"/>
        <v/>
      </c>
      <c r="I128" s="157" t="str">
        <f t="shared" si="6"/>
        <v/>
      </c>
      <c r="J128" s="254" t="str">
        <f t="shared" si="7"/>
        <v/>
      </c>
      <c r="K128" s="222"/>
    </row>
    <row r="129" spans="1:11" ht="13.9" customHeight="1">
      <c r="B129" s="216"/>
      <c r="C129" s="23"/>
      <c r="D129" s="23"/>
      <c r="E129" s="23"/>
      <c r="F129" s="24"/>
      <c r="G129" s="24" t="str">
        <f t="shared" si="4"/>
        <v/>
      </c>
      <c r="H129" s="163" t="str">
        <f t="shared" si="5"/>
        <v/>
      </c>
      <c r="I129" s="157" t="str">
        <f t="shared" si="6"/>
        <v/>
      </c>
      <c r="J129" s="254" t="str">
        <f t="shared" si="7"/>
        <v/>
      </c>
      <c r="K129" s="222"/>
    </row>
    <row r="130" spans="1:11" ht="13.9" customHeight="1">
      <c r="A130" s="216" t="s">
        <v>1015</v>
      </c>
      <c r="B130" s="216" t="s">
        <v>1016</v>
      </c>
      <c r="C130" s="217"/>
      <c r="D130" s="54"/>
      <c r="E130" s="129">
        <f>ROUND(F130/0.55,0)</f>
        <v>816</v>
      </c>
      <c r="F130" s="30">
        <v>449</v>
      </c>
      <c r="G130" s="30">
        <f t="shared" si="4"/>
        <v>404.1</v>
      </c>
      <c r="H130" s="163">
        <f t="shared" si="5"/>
        <v>59402.700000000004</v>
      </c>
      <c r="I130" s="157">
        <f t="shared" si="6"/>
        <v>84352</v>
      </c>
      <c r="J130" s="254">
        <f t="shared" si="7"/>
        <v>0.29577603376327766</v>
      </c>
      <c r="K130" s="222"/>
    </row>
    <row r="131" spans="1:11" ht="13.9" customHeight="1">
      <c r="B131" s="241" t="s">
        <v>1017</v>
      </c>
      <c r="C131" s="217"/>
      <c r="D131" s="54"/>
      <c r="E131" s="39"/>
      <c r="F131" s="30"/>
      <c r="G131" s="30" t="str">
        <f t="shared" si="4"/>
        <v/>
      </c>
      <c r="H131" s="163" t="str">
        <f t="shared" si="5"/>
        <v/>
      </c>
      <c r="I131" s="157" t="str">
        <f t="shared" si="6"/>
        <v/>
      </c>
      <c r="J131" s="254" t="str">
        <f t="shared" si="7"/>
        <v/>
      </c>
      <c r="K131" s="222"/>
    </row>
    <row r="132" spans="1:11" ht="13.9" customHeight="1">
      <c r="B132" s="238" t="s">
        <v>1018</v>
      </c>
      <c r="C132" s="217"/>
      <c r="D132" s="54"/>
      <c r="E132" s="39"/>
      <c r="F132" s="30"/>
      <c r="G132" s="30" t="str">
        <f t="shared" si="4"/>
        <v/>
      </c>
      <c r="H132" s="163" t="str">
        <f t="shared" si="5"/>
        <v/>
      </c>
      <c r="I132" s="157" t="str">
        <f t="shared" si="6"/>
        <v/>
      </c>
      <c r="J132" s="254" t="str">
        <f t="shared" si="7"/>
        <v/>
      </c>
      <c r="K132" s="222"/>
    </row>
    <row r="133" spans="1:11" ht="13.9" customHeight="1">
      <c r="B133" s="238" t="s">
        <v>1130</v>
      </c>
      <c r="C133" s="217"/>
      <c r="D133" s="54"/>
      <c r="E133" s="39"/>
      <c r="F133" s="30"/>
      <c r="G133" s="30" t="str">
        <f t="shared" si="4"/>
        <v/>
      </c>
      <c r="H133" s="163" t="str">
        <f t="shared" si="5"/>
        <v/>
      </c>
      <c r="I133" s="157" t="str">
        <f t="shared" si="6"/>
        <v/>
      </c>
      <c r="J133" s="254" t="str">
        <f t="shared" si="7"/>
        <v/>
      </c>
      <c r="K133" s="222"/>
    </row>
    <row r="134" spans="1:11" ht="13.9" customHeight="1">
      <c r="B134" s="238" t="s">
        <v>1019</v>
      </c>
      <c r="C134" s="217"/>
      <c r="D134" s="54"/>
      <c r="E134" s="39"/>
      <c r="F134" s="30"/>
      <c r="G134" s="30" t="str">
        <f t="shared" si="4"/>
        <v/>
      </c>
      <c r="H134" s="163" t="str">
        <f t="shared" si="5"/>
        <v/>
      </c>
      <c r="I134" s="157" t="str">
        <f t="shared" si="6"/>
        <v/>
      </c>
      <c r="J134" s="254" t="str">
        <f t="shared" si="7"/>
        <v/>
      </c>
      <c r="K134" s="222"/>
    </row>
    <row r="135" spans="1:11" ht="13.9" customHeight="1">
      <c r="B135" s="238" t="s">
        <v>1020</v>
      </c>
      <c r="C135" s="217"/>
      <c r="D135" s="54"/>
      <c r="E135" s="39"/>
      <c r="F135" s="30"/>
      <c r="G135" s="30" t="str">
        <f t="shared" si="4"/>
        <v/>
      </c>
      <c r="H135" s="163" t="str">
        <f t="shared" si="5"/>
        <v/>
      </c>
      <c r="I135" s="157" t="str">
        <f t="shared" si="6"/>
        <v/>
      </c>
      <c r="J135" s="254" t="str">
        <f t="shared" si="7"/>
        <v/>
      </c>
      <c r="K135" s="222"/>
    </row>
    <row r="136" spans="1:11" ht="13.9" customHeight="1">
      <c r="B136" s="238" t="s">
        <v>1021</v>
      </c>
      <c r="C136" s="217"/>
      <c r="D136" s="54"/>
      <c r="E136" s="39"/>
      <c r="F136" s="30"/>
      <c r="G136" s="30" t="str">
        <f t="shared" si="4"/>
        <v/>
      </c>
      <c r="H136" s="163" t="str">
        <f t="shared" si="5"/>
        <v/>
      </c>
      <c r="I136" s="157" t="str">
        <f t="shared" si="6"/>
        <v/>
      </c>
      <c r="J136" s="254" t="str">
        <f t="shared" si="7"/>
        <v/>
      </c>
      <c r="K136" s="222"/>
    </row>
    <row r="137" spans="1:11" ht="13.9" customHeight="1">
      <c r="B137" s="238" t="s">
        <v>1022</v>
      </c>
      <c r="C137" s="217"/>
      <c r="D137" s="54"/>
      <c r="E137" s="39"/>
      <c r="F137" s="30"/>
      <c r="G137" s="30" t="str">
        <f t="shared" si="4"/>
        <v/>
      </c>
      <c r="H137" s="163" t="str">
        <f t="shared" si="5"/>
        <v/>
      </c>
      <c r="I137" s="157" t="str">
        <f t="shared" si="6"/>
        <v/>
      </c>
      <c r="J137" s="254" t="str">
        <f t="shared" si="7"/>
        <v/>
      </c>
      <c r="K137" s="222"/>
    </row>
    <row r="138" spans="1:11" ht="13.9" customHeight="1">
      <c r="B138" s="238" t="s">
        <v>1023</v>
      </c>
      <c r="C138" s="217"/>
      <c r="D138" s="54"/>
      <c r="E138" s="39"/>
      <c r="F138" s="30"/>
      <c r="G138" s="30" t="str">
        <f t="shared" si="4"/>
        <v/>
      </c>
      <c r="H138" s="163" t="str">
        <f t="shared" si="5"/>
        <v/>
      </c>
      <c r="I138" s="157" t="str">
        <f t="shared" si="6"/>
        <v/>
      </c>
      <c r="J138" s="254" t="str">
        <f t="shared" si="7"/>
        <v/>
      </c>
      <c r="K138" s="222"/>
    </row>
    <row r="139" spans="1:11" ht="13.9" customHeight="1">
      <c r="A139" s="236"/>
      <c r="B139" s="235"/>
      <c r="C139" s="29"/>
      <c r="D139" s="29"/>
      <c r="E139" s="39"/>
      <c r="F139" s="30"/>
      <c r="G139" s="30" t="str">
        <f t="shared" si="4"/>
        <v/>
      </c>
      <c r="H139" s="163" t="str">
        <f t="shared" si="5"/>
        <v/>
      </c>
      <c r="I139" s="157" t="str">
        <f t="shared" si="6"/>
        <v/>
      </c>
      <c r="J139" s="254" t="str">
        <f t="shared" si="7"/>
        <v/>
      </c>
      <c r="K139" s="222"/>
    </row>
    <row r="140" spans="1:11" ht="13.9" customHeight="1">
      <c r="A140" s="216" t="s">
        <v>1024</v>
      </c>
      <c r="B140" s="216" t="s">
        <v>1025</v>
      </c>
      <c r="C140" s="217"/>
      <c r="D140" s="54"/>
      <c r="E140" s="25">
        <f>ROUND(F140/0.55,0)</f>
        <v>4725</v>
      </c>
      <c r="F140" s="30">
        <v>2599</v>
      </c>
      <c r="G140" s="30">
        <f t="shared" si="4"/>
        <v>2339.1</v>
      </c>
      <c r="H140" s="163">
        <f t="shared" si="5"/>
        <v>343847.7</v>
      </c>
      <c r="I140" s="157">
        <f t="shared" si="6"/>
        <v>488264</v>
      </c>
      <c r="J140" s="254">
        <f t="shared" si="7"/>
        <v>0.29577503154031426</v>
      </c>
      <c r="K140" s="222"/>
    </row>
    <row r="141" spans="1:11" ht="13.9" customHeight="1">
      <c r="B141" s="235" t="s">
        <v>1026</v>
      </c>
      <c r="C141" s="217"/>
      <c r="D141" s="54"/>
      <c r="E141" s="25"/>
      <c r="F141" s="30"/>
      <c r="G141" s="30" t="str">
        <f t="shared" si="4"/>
        <v/>
      </c>
      <c r="H141" s="163" t="str">
        <f t="shared" si="5"/>
        <v/>
      </c>
      <c r="I141" s="157" t="str">
        <f t="shared" si="6"/>
        <v/>
      </c>
      <c r="J141" s="254" t="str">
        <f t="shared" si="7"/>
        <v/>
      </c>
      <c r="K141" s="222"/>
    </row>
    <row r="142" spans="1:11" ht="13.9" customHeight="1">
      <c r="B142" s="235" t="s">
        <v>1027</v>
      </c>
      <c r="C142" s="217"/>
      <c r="D142" s="54"/>
      <c r="E142" s="25"/>
      <c r="F142" s="30"/>
      <c r="G142" s="30" t="str">
        <f t="shared" si="4"/>
        <v/>
      </c>
      <c r="H142" s="163" t="str">
        <f t="shared" si="5"/>
        <v/>
      </c>
      <c r="I142" s="157" t="str">
        <f t="shared" si="6"/>
        <v/>
      </c>
      <c r="J142" s="254" t="str">
        <f t="shared" si="7"/>
        <v/>
      </c>
      <c r="K142" s="222"/>
    </row>
    <row r="143" spans="1:11" ht="13.9" customHeight="1">
      <c r="B143" s="216"/>
      <c r="C143" s="217"/>
      <c r="D143" s="54"/>
      <c r="E143" s="25"/>
      <c r="F143" s="30"/>
      <c r="G143" s="30" t="str">
        <f t="shared" si="4"/>
        <v/>
      </c>
      <c r="H143" s="163" t="str">
        <f t="shared" si="5"/>
        <v/>
      </c>
      <c r="I143" s="157" t="str">
        <f t="shared" si="6"/>
        <v/>
      </c>
      <c r="J143" s="254" t="str">
        <f t="shared" si="7"/>
        <v/>
      </c>
      <c r="K143" s="222"/>
    </row>
    <row r="144" spans="1:11" ht="13.9" customHeight="1">
      <c r="A144" s="224" t="s">
        <v>1028</v>
      </c>
      <c r="B144" s="224"/>
      <c r="C144" s="19"/>
      <c r="D144" s="21"/>
      <c r="E144" s="21"/>
      <c r="F144" s="22"/>
      <c r="G144" s="22" t="str">
        <f t="shared" si="4"/>
        <v/>
      </c>
      <c r="H144" s="163" t="str">
        <f t="shared" si="5"/>
        <v/>
      </c>
      <c r="I144" s="157" t="str">
        <f t="shared" si="6"/>
        <v/>
      </c>
      <c r="J144" s="254" t="str">
        <f t="shared" si="7"/>
        <v/>
      </c>
      <c r="K144" s="222"/>
    </row>
    <row r="145" spans="1:11" ht="13.9" customHeight="1">
      <c r="B145" s="216"/>
      <c r="C145" s="23"/>
      <c r="D145" s="23"/>
      <c r="E145" s="23"/>
      <c r="F145" s="24"/>
      <c r="G145" s="24" t="str">
        <f t="shared" si="4"/>
        <v/>
      </c>
      <c r="H145" s="163" t="str">
        <f t="shared" si="5"/>
        <v/>
      </c>
      <c r="I145" s="157" t="str">
        <f t="shared" si="6"/>
        <v/>
      </c>
      <c r="J145" s="254" t="str">
        <f t="shared" si="7"/>
        <v/>
      </c>
      <c r="K145" s="222"/>
    </row>
    <row r="146" spans="1:11" ht="13.9" customHeight="1">
      <c r="A146" s="216" t="s">
        <v>1029</v>
      </c>
      <c r="B146" s="216" t="s">
        <v>1030</v>
      </c>
      <c r="C146" s="29"/>
      <c r="D146" s="29"/>
      <c r="E146" s="25">
        <f>ROUND(F146/0.55,0)</f>
        <v>7089</v>
      </c>
      <c r="F146" s="30">
        <v>3899</v>
      </c>
      <c r="G146" s="30">
        <f t="shared" si="4"/>
        <v>3509.1</v>
      </c>
      <c r="H146" s="163">
        <f t="shared" si="5"/>
        <v>515837.7</v>
      </c>
      <c r="I146" s="157">
        <f t="shared" si="6"/>
        <v>732490</v>
      </c>
      <c r="J146" s="254">
        <f t="shared" si="7"/>
        <v>0.29577509590574613</v>
      </c>
      <c r="K146" s="222"/>
    </row>
    <row r="147" spans="1:11" ht="13.9" customHeight="1">
      <c r="B147" s="235" t="s">
        <v>1031</v>
      </c>
      <c r="C147" s="29"/>
      <c r="D147" s="29"/>
      <c r="E147" s="39"/>
      <c r="F147" s="30"/>
      <c r="G147" s="30" t="str">
        <f t="shared" si="4"/>
        <v/>
      </c>
      <c r="H147" s="163" t="str">
        <f t="shared" si="5"/>
        <v/>
      </c>
      <c r="I147" s="157" t="str">
        <f t="shared" si="6"/>
        <v/>
      </c>
      <c r="J147" s="254" t="str">
        <f t="shared" si="7"/>
        <v/>
      </c>
      <c r="K147" s="222"/>
    </row>
    <row r="148" spans="1:11" ht="13.9" customHeight="1">
      <c r="A148" s="223"/>
      <c r="B148" s="235"/>
      <c r="C148" s="4"/>
      <c r="D148" s="4"/>
      <c r="E148" s="32"/>
      <c r="F148" s="16"/>
      <c r="G148" s="16" t="str">
        <f t="shared" ref="G148:G162" si="8">IF(F148-F148*$G$16=0,"",F148-F148*$G$16)</f>
        <v/>
      </c>
      <c r="H148" s="163" t="str">
        <f t="shared" ref="H148:H162" si="9">IFERROR(G148*$H$16,"")</f>
        <v/>
      </c>
      <c r="I148" s="157" t="str">
        <f t="shared" ref="I148:I162" si="10">IFERROR(ROUND(H148*$I$16,0),"")</f>
        <v/>
      </c>
      <c r="J148" s="254" t="str">
        <f t="shared" ref="J148:J162" si="11">IFERROR((I148-H148)/I148,"")</f>
        <v/>
      </c>
    </row>
    <row r="149" spans="1:11" ht="13.9" customHeight="1">
      <c r="A149" s="224" t="s">
        <v>1032</v>
      </c>
      <c r="B149" s="224"/>
      <c r="C149" s="19"/>
      <c r="D149" s="21"/>
      <c r="E149" s="21"/>
      <c r="F149" s="22"/>
      <c r="G149" s="22" t="str">
        <f t="shared" si="8"/>
        <v/>
      </c>
      <c r="H149" s="163" t="str">
        <f t="shared" si="9"/>
        <v/>
      </c>
      <c r="I149" s="157" t="str">
        <f t="shared" si="10"/>
        <v/>
      </c>
      <c r="J149" s="254" t="str">
        <f t="shared" si="11"/>
        <v/>
      </c>
      <c r="K149" s="222"/>
    </row>
    <row r="150" spans="1:11" ht="13.9" customHeight="1">
      <c r="B150" s="216"/>
      <c r="C150" s="23"/>
      <c r="D150" s="23"/>
      <c r="E150" s="23"/>
      <c r="F150" s="24"/>
      <c r="G150" s="24" t="str">
        <f t="shared" si="8"/>
        <v/>
      </c>
      <c r="H150" s="163" t="str">
        <f t="shared" si="9"/>
        <v/>
      </c>
      <c r="I150" s="157" t="str">
        <f t="shared" si="10"/>
        <v/>
      </c>
      <c r="J150" s="254" t="str">
        <f t="shared" si="11"/>
        <v/>
      </c>
      <c r="K150" s="222"/>
    </row>
    <row r="151" spans="1:11" ht="13.9" customHeight="1">
      <c r="A151" s="216" t="s">
        <v>1033</v>
      </c>
      <c r="B151" s="216" t="s">
        <v>1034</v>
      </c>
      <c r="C151" s="217"/>
      <c r="D151" s="54"/>
      <c r="E151" s="25">
        <f>ROUND(F151/0.55,0)</f>
        <v>1125</v>
      </c>
      <c r="F151" s="30">
        <v>618.75</v>
      </c>
      <c r="G151" s="30">
        <f t="shared" si="8"/>
        <v>556.875</v>
      </c>
      <c r="H151" s="163">
        <f t="shared" si="9"/>
        <v>81860.625</v>
      </c>
      <c r="I151" s="157">
        <f t="shared" si="10"/>
        <v>116242</v>
      </c>
      <c r="J151" s="254">
        <f t="shared" si="11"/>
        <v>0.29577411778875107</v>
      </c>
      <c r="K151" s="222"/>
    </row>
    <row r="152" spans="1:11" ht="13.9" customHeight="1">
      <c r="A152" s="236"/>
      <c r="B152" s="242" t="s">
        <v>1035</v>
      </c>
      <c r="C152" s="29"/>
      <c r="D152" s="29"/>
      <c r="E152" s="39"/>
      <c r="F152" s="30"/>
      <c r="G152" s="30" t="str">
        <f t="shared" si="8"/>
        <v/>
      </c>
      <c r="H152" s="163" t="str">
        <f t="shared" si="9"/>
        <v/>
      </c>
      <c r="I152" s="157" t="str">
        <f t="shared" si="10"/>
        <v/>
      </c>
      <c r="J152" s="254" t="str">
        <f t="shared" si="11"/>
        <v/>
      </c>
      <c r="K152" s="222"/>
    </row>
    <row r="153" spans="1:11" ht="13.9" customHeight="1">
      <c r="A153" s="236"/>
      <c r="B153" s="242" t="s">
        <v>1036</v>
      </c>
      <c r="C153" s="29"/>
      <c r="D153" s="29"/>
      <c r="E153" s="39"/>
      <c r="F153" s="30"/>
      <c r="G153" s="30" t="str">
        <f t="shared" si="8"/>
        <v/>
      </c>
      <c r="H153" s="163" t="str">
        <f t="shared" si="9"/>
        <v/>
      </c>
      <c r="I153" s="157" t="str">
        <f t="shared" si="10"/>
        <v/>
      </c>
      <c r="J153" s="254" t="str">
        <f t="shared" si="11"/>
        <v/>
      </c>
      <c r="K153" s="222"/>
    </row>
    <row r="154" spans="1:11" ht="13.9" customHeight="1">
      <c r="A154" s="236"/>
      <c r="B154" s="242" t="s">
        <v>1037</v>
      </c>
      <c r="C154" s="29"/>
      <c r="D154" s="29"/>
      <c r="E154" s="39"/>
      <c r="F154" s="30"/>
      <c r="G154" s="30" t="str">
        <f t="shared" si="8"/>
        <v/>
      </c>
      <c r="H154" s="163" t="str">
        <f t="shared" si="9"/>
        <v/>
      </c>
      <c r="I154" s="157" t="str">
        <f t="shared" si="10"/>
        <v/>
      </c>
      <c r="J154" s="254" t="str">
        <f t="shared" si="11"/>
        <v/>
      </c>
      <c r="K154" s="222"/>
    </row>
    <row r="155" spans="1:11" ht="13.9" customHeight="1">
      <c r="B155" s="242" t="s">
        <v>1038</v>
      </c>
      <c r="C155" s="29"/>
      <c r="D155" s="29"/>
      <c r="E155" s="39"/>
      <c r="F155" s="30"/>
      <c r="G155" s="30" t="str">
        <f t="shared" si="8"/>
        <v/>
      </c>
      <c r="H155" s="163" t="str">
        <f t="shared" si="9"/>
        <v/>
      </c>
      <c r="I155" s="157" t="str">
        <f t="shared" si="10"/>
        <v/>
      </c>
      <c r="J155" s="254" t="str">
        <f t="shared" si="11"/>
        <v/>
      </c>
      <c r="K155" s="222"/>
    </row>
    <row r="156" spans="1:11" ht="13.9" customHeight="1">
      <c r="A156" s="236"/>
      <c r="B156" s="242" t="s">
        <v>1131</v>
      </c>
      <c r="C156" s="29"/>
      <c r="D156" s="29"/>
      <c r="E156" s="39"/>
      <c r="F156" s="30"/>
      <c r="G156" s="30" t="str">
        <f t="shared" si="8"/>
        <v/>
      </c>
      <c r="H156" s="163" t="str">
        <f t="shared" si="9"/>
        <v/>
      </c>
      <c r="I156" s="157" t="str">
        <f t="shared" si="10"/>
        <v/>
      </c>
      <c r="J156" s="254" t="str">
        <f t="shared" si="11"/>
        <v/>
      </c>
      <c r="K156" s="222"/>
    </row>
    <row r="157" spans="1:11" ht="13.9" customHeight="1">
      <c r="B157" s="242" t="s">
        <v>1039</v>
      </c>
      <c r="C157" s="29"/>
      <c r="D157" s="29"/>
      <c r="E157" s="39"/>
      <c r="F157" s="30"/>
      <c r="G157" s="30" t="str">
        <f t="shared" si="8"/>
        <v/>
      </c>
      <c r="H157" s="163" t="str">
        <f t="shared" si="9"/>
        <v/>
      </c>
      <c r="I157" s="157" t="str">
        <f t="shared" si="10"/>
        <v/>
      </c>
      <c r="J157" s="254" t="str">
        <f t="shared" si="11"/>
        <v/>
      </c>
      <c r="K157" s="222"/>
    </row>
    <row r="158" spans="1:11" ht="13.9" customHeight="1">
      <c r="B158" s="242" t="s">
        <v>1132</v>
      </c>
      <c r="C158" s="32"/>
      <c r="D158" s="114"/>
      <c r="E158" s="39"/>
      <c r="F158" s="26"/>
      <c r="G158" s="26" t="str">
        <f t="shared" si="8"/>
        <v/>
      </c>
      <c r="H158" s="163" t="str">
        <f t="shared" si="9"/>
        <v/>
      </c>
      <c r="I158" s="157" t="str">
        <f t="shared" si="10"/>
        <v/>
      </c>
      <c r="J158" s="254" t="str">
        <f t="shared" si="11"/>
        <v/>
      </c>
      <c r="K158" s="222"/>
    </row>
    <row r="159" spans="1:11" s="244" customFormat="1" ht="13.9" customHeight="1">
      <c r="A159" s="243"/>
      <c r="B159" s="216"/>
      <c r="D159" s="25"/>
      <c r="E159" s="39"/>
      <c r="F159" s="25"/>
      <c r="G159" s="25" t="str">
        <f t="shared" si="8"/>
        <v/>
      </c>
      <c r="H159" s="163" t="str">
        <f t="shared" si="9"/>
        <v/>
      </c>
      <c r="I159" s="157" t="str">
        <f t="shared" si="10"/>
        <v/>
      </c>
      <c r="J159" s="254" t="str">
        <f t="shared" si="11"/>
        <v/>
      </c>
      <c r="K159" s="245"/>
    </row>
    <row r="160" spans="1:11" ht="13.9" customHeight="1">
      <c r="A160" s="224" t="s">
        <v>1133</v>
      </c>
      <c r="B160" s="224"/>
      <c r="C160" s="19"/>
      <c r="D160" s="21"/>
      <c r="E160" s="21"/>
      <c r="F160" s="22"/>
      <c r="G160" s="22" t="str">
        <f t="shared" si="8"/>
        <v/>
      </c>
      <c r="H160" s="163" t="str">
        <f t="shared" si="9"/>
        <v/>
      </c>
      <c r="I160" s="157" t="str">
        <f t="shared" si="10"/>
        <v/>
      </c>
      <c r="J160" s="254" t="str">
        <f t="shared" si="11"/>
        <v/>
      </c>
      <c r="K160" s="222"/>
    </row>
    <row r="161" spans="1:11" ht="13.9" customHeight="1">
      <c r="B161" s="216"/>
      <c r="C161" s="23"/>
      <c r="D161" s="23"/>
      <c r="E161" s="23"/>
      <c r="F161" s="24"/>
      <c r="G161" s="24" t="str">
        <f t="shared" si="8"/>
        <v/>
      </c>
      <c r="H161" s="163" t="str">
        <f t="shared" si="9"/>
        <v/>
      </c>
      <c r="I161" s="157" t="str">
        <f t="shared" si="10"/>
        <v/>
      </c>
      <c r="J161" s="254" t="str">
        <f t="shared" si="11"/>
        <v/>
      </c>
      <c r="K161" s="222"/>
    </row>
    <row r="162" spans="1:11" ht="13.9" customHeight="1">
      <c r="A162" s="216" t="s">
        <v>1134</v>
      </c>
      <c r="B162" s="216" t="s">
        <v>1135</v>
      </c>
      <c r="C162" s="217"/>
      <c r="D162" s="54"/>
      <c r="E162" s="25">
        <f>ROUND(F162/0.55,0)</f>
        <v>1800</v>
      </c>
      <c r="F162" s="30">
        <v>990</v>
      </c>
      <c r="G162" s="30">
        <f t="shared" si="8"/>
        <v>891</v>
      </c>
      <c r="H162" s="163">
        <f t="shared" si="9"/>
        <v>130977</v>
      </c>
      <c r="I162" s="157">
        <f t="shared" si="10"/>
        <v>185987</v>
      </c>
      <c r="J162" s="254">
        <f t="shared" si="11"/>
        <v>0.29577336050369113</v>
      </c>
      <c r="K162" s="222"/>
    </row>
    <row r="163" spans="1:11" ht="13.9" customHeight="1">
      <c r="A163" s="246"/>
      <c r="B163" s="238" t="s">
        <v>1136</v>
      </c>
      <c r="C163" s="29"/>
      <c r="D163" s="29"/>
      <c r="E163" s="39"/>
      <c r="F163" s="30"/>
      <c r="G163" s="30"/>
      <c r="J163" s="222"/>
      <c r="K163" s="222"/>
    </row>
    <row r="164" spans="1:11" ht="13.9" customHeight="1">
      <c r="A164" s="246"/>
      <c r="B164" s="238" t="s">
        <v>1137</v>
      </c>
      <c r="C164" s="29"/>
      <c r="D164" s="29"/>
      <c r="E164" s="39"/>
      <c r="F164" s="30"/>
      <c r="G164" s="30"/>
      <c r="J164" s="222"/>
      <c r="K164" s="222"/>
    </row>
    <row r="165" spans="1:11" ht="13.9" customHeight="1">
      <c r="A165" s="246"/>
      <c r="B165" s="238" t="s">
        <v>1138</v>
      </c>
      <c r="C165" s="29"/>
      <c r="D165" s="29"/>
      <c r="E165" s="39"/>
      <c r="F165" s="30"/>
      <c r="G165" s="30"/>
      <c r="J165" s="222"/>
      <c r="K165" s="222"/>
    </row>
    <row r="166" spans="1:11" ht="13.9" customHeight="1">
      <c r="A166" s="220"/>
      <c r="B166" s="238" t="s">
        <v>1139</v>
      </c>
      <c r="C166" s="29"/>
      <c r="D166" s="29"/>
      <c r="E166" s="39"/>
      <c r="F166" s="30"/>
      <c r="G166" s="30"/>
      <c r="I166" s="222"/>
      <c r="J166" s="222"/>
      <c r="K166" s="222"/>
    </row>
    <row r="167" spans="1:11" ht="13.9" customHeight="1">
      <c r="A167" s="246"/>
      <c r="B167" s="238" t="s">
        <v>1140</v>
      </c>
      <c r="C167" s="29"/>
      <c r="D167" s="29"/>
      <c r="E167" s="39"/>
      <c r="F167" s="30"/>
      <c r="G167" s="30"/>
      <c r="J167" s="222"/>
      <c r="K167" s="222"/>
    </row>
    <row r="168" spans="1:11" ht="13.9" customHeight="1">
      <c r="A168" s="220"/>
      <c r="B168" s="238" t="s">
        <v>1141</v>
      </c>
      <c r="C168" s="29"/>
      <c r="D168" s="29"/>
      <c r="E168" s="39"/>
      <c r="F168" s="30"/>
      <c r="G168" s="30"/>
      <c r="I168" s="222"/>
      <c r="J168" s="222"/>
      <c r="K168" s="222"/>
    </row>
    <row r="169" spans="1:11" ht="13.9" customHeight="1">
      <c r="A169" s="220"/>
      <c r="B169" s="238" t="s">
        <v>1142</v>
      </c>
      <c r="C169" s="32"/>
      <c r="D169" s="114"/>
      <c r="E169" s="39"/>
      <c r="F169" s="26"/>
      <c r="G169" s="26"/>
      <c r="I169" s="222"/>
      <c r="J169" s="222"/>
      <c r="K169" s="222"/>
    </row>
    <row r="170" spans="1:11" ht="13.9" customHeight="1">
      <c r="A170" s="246"/>
      <c r="B170" s="238" t="s">
        <v>1143</v>
      </c>
      <c r="C170" s="29"/>
      <c r="D170" s="29"/>
      <c r="E170" s="39"/>
      <c r="F170" s="30"/>
      <c r="G170" s="30"/>
      <c r="J170" s="222"/>
      <c r="K170" s="222"/>
    </row>
    <row r="171" spans="1:11" ht="13.9" customHeight="1">
      <c r="A171" s="246"/>
      <c r="B171" s="238" t="s">
        <v>1144</v>
      </c>
      <c r="C171" s="29"/>
      <c r="D171" s="29"/>
      <c r="E171" s="39"/>
      <c r="F171" s="30"/>
      <c r="G171" s="30"/>
      <c r="J171" s="222"/>
      <c r="K171" s="222"/>
    </row>
    <row r="172" spans="1:11" ht="13.9" customHeight="1">
      <c r="A172" s="246"/>
      <c r="B172" s="247"/>
      <c r="C172" s="29"/>
      <c r="D172" s="29"/>
      <c r="E172" s="39"/>
      <c r="F172" s="30"/>
      <c r="G172" s="30"/>
      <c r="J172" s="222"/>
      <c r="K172" s="222"/>
    </row>
    <row r="173" spans="1:11" ht="13.9" customHeight="1">
      <c r="A173" s="246"/>
      <c r="B173" s="247"/>
      <c r="C173" s="29"/>
      <c r="D173" s="29"/>
      <c r="E173" s="39"/>
      <c r="F173" s="30"/>
      <c r="G173" s="30"/>
      <c r="J173" s="222"/>
      <c r="K173" s="222"/>
    </row>
    <row r="174" spans="1:11" ht="13.9" customHeight="1">
      <c r="B174" s="248"/>
      <c r="C174" s="29"/>
      <c r="D174" s="29"/>
      <c r="E174" s="39"/>
      <c r="F174" s="30"/>
      <c r="G174" s="30"/>
      <c r="I174" s="222"/>
      <c r="J174" s="222"/>
      <c r="K174" s="222"/>
    </row>
    <row r="175" spans="1:11" ht="13.9" customHeight="1">
      <c r="B175" s="237"/>
      <c r="C175" s="29"/>
      <c r="D175" s="29"/>
      <c r="E175" s="39"/>
      <c r="F175" s="30"/>
      <c r="G175" s="30"/>
      <c r="I175" s="222"/>
      <c r="J175" s="222"/>
      <c r="K175" s="222"/>
    </row>
    <row r="176" spans="1:11" ht="13.9" customHeight="1">
      <c r="A176" s="223"/>
      <c r="B176" s="240"/>
      <c r="C176" s="4"/>
      <c r="D176" s="4"/>
      <c r="E176" s="32"/>
      <c r="F176" s="16"/>
      <c r="G176" s="16"/>
      <c r="I176" s="222"/>
    </row>
    <row r="177" spans="1:11" ht="13.9" customHeight="1">
      <c r="A177" s="249"/>
      <c r="B177" s="250"/>
      <c r="C177" s="217"/>
      <c r="D177" s="29"/>
      <c r="E177" s="39"/>
      <c r="F177" s="30"/>
      <c r="G177" s="30"/>
      <c r="I177" s="222"/>
      <c r="J177" s="222"/>
      <c r="K177" s="222"/>
    </row>
    <row r="178" spans="1:11" s="244" customFormat="1" ht="13.9" customHeight="1">
      <c r="A178" s="243"/>
      <c r="B178" s="216"/>
      <c r="D178" s="25"/>
      <c r="E178" s="39"/>
      <c r="F178" s="25"/>
      <c r="G178" s="25"/>
      <c r="I178" s="245"/>
      <c r="J178" s="245"/>
      <c r="K178" s="245"/>
    </row>
    <row r="179" spans="1:11" ht="13.9" customHeight="1">
      <c r="A179" s="236"/>
      <c r="B179" s="237"/>
      <c r="C179" s="29"/>
      <c r="D179" s="29"/>
      <c r="E179" s="39"/>
      <c r="F179" s="30"/>
      <c r="G179" s="30"/>
      <c r="J179" s="222"/>
      <c r="K179" s="222"/>
    </row>
    <row r="180" spans="1:11" ht="13.9" customHeight="1">
      <c r="A180" s="236"/>
      <c r="B180" s="237"/>
      <c r="C180" s="29"/>
      <c r="D180" s="29"/>
      <c r="E180" s="39"/>
      <c r="F180" s="30"/>
      <c r="G180" s="30"/>
      <c r="J180" s="222"/>
      <c r="K180" s="222"/>
    </row>
    <row r="181" spans="1:11" ht="13.9" customHeight="1">
      <c r="A181" s="236"/>
      <c r="B181" s="237"/>
      <c r="C181" s="29"/>
      <c r="D181" s="29"/>
      <c r="E181" s="39"/>
      <c r="F181" s="30"/>
      <c r="G181" s="30"/>
      <c r="J181" s="222"/>
      <c r="K181" s="222"/>
    </row>
    <row r="182" spans="1:11" ht="13.9" customHeight="1">
      <c r="A182" s="236"/>
      <c r="B182" s="237"/>
      <c r="C182" s="29"/>
      <c r="D182" s="29"/>
      <c r="E182" s="39"/>
      <c r="F182" s="30"/>
      <c r="G182" s="30"/>
      <c r="J182" s="222"/>
      <c r="K182" s="222"/>
    </row>
    <row r="183" spans="1:11" ht="13.9" customHeight="1">
      <c r="B183" s="237"/>
      <c r="C183" s="29"/>
      <c r="D183" s="29"/>
      <c r="E183" s="39"/>
      <c r="F183" s="30"/>
      <c r="G183" s="30"/>
      <c r="I183" s="222"/>
      <c r="J183" s="222"/>
      <c r="K183" s="222"/>
    </row>
    <row r="184" spans="1:11" ht="13.9" customHeight="1">
      <c r="B184" s="237"/>
      <c r="C184" s="29"/>
      <c r="D184" s="29"/>
      <c r="E184" s="39"/>
      <c r="F184" s="30"/>
      <c r="G184" s="30"/>
      <c r="I184" s="222"/>
      <c r="J184" s="222"/>
      <c r="K184" s="222"/>
    </row>
    <row r="185" spans="1:11" ht="13.9" customHeight="1">
      <c r="A185" s="223"/>
      <c r="B185" s="240"/>
      <c r="C185" s="4"/>
      <c r="D185" s="4"/>
      <c r="E185" s="32"/>
      <c r="F185" s="16"/>
      <c r="G185" s="16"/>
      <c r="I185" s="222"/>
    </row>
    <row r="186" spans="1:11" ht="13.9" customHeight="1">
      <c r="A186" s="249"/>
      <c r="B186" s="250"/>
      <c r="C186" s="217"/>
      <c r="D186" s="29"/>
      <c r="E186" s="39"/>
      <c r="F186" s="30"/>
      <c r="G186" s="30"/>
      <c r="I186" s="222"/>
      <c r="J186" s="222"/>
      <c r="K186" s="222"/>
    </row>
    <row r="187" spans="1:11" s="244" customFormat="1" ht="13.9" customHeight="1">
      <c r="A187" s="243"/>
      <c r="B187" s="216"/>
      <c r="D187" s="25"/>
      <c r="E187" s="39"/>
      <c r="F187" s="25"/>
      <c r="G187" s="25"/>
      <c r="I187" s="245"/>
      <c r="J187" s="245"/>
      <c r="K187" s="245"/>
    </row>
    <row r="188" spans="1:11" ht="13.9" customHeight="1">
      <c r="A188" s="236"/>
      <c r="B188" s="237"/>
      <c r="C188" s="29"/>
      <c r="D188" s="29"/>
      <c r="E188" s="39"/>
      <c r="F188" s="30"/>
      <c r="G188" s="30"/>
      <c r="J188" s="222"/>
      <c r="K188" s="222"/>
    </row>
    <row r="189" spans="1:11" ht="13.9" customHeight="1">
      <c r="A189" s="236"/>
      <c r="B189" s="237"/>
      <c r="C189" s="29"/>
      <c r="D189" s="29"/>
      <c r="E189" s="39"/>
      <c r="F189" s="30"/>
      <c r="G189" s="30"/>
      <c r="J189" s="222"/>
      <c r="K189" s="222"/>
    </row>
    <row r="190" spans="1:11" ht="13.9" customHeight="1">
      <c r="A190" s="236"/>
      <c r="B190" s="237"/>
      <c r="C190" s="29"/>
      <c r="D190" s="29"/>
      <c r="E190" s="39"/>
      <c r="F190" s="30"/>
      <c r="G190" s="30"/>
      <c r="J190" s="222"/>
      <c r="K190" s="222"/>
    </row>
    <row r="191" spans="1:11" ht="13.9" customHeight="1">
      <c r="A191" s="236"/>
      <c r="B191" s="237"/>
      <c r="C191" s="29"/>
      <c r="D191" s="29"/>
      <c r="E191" s="39"/>
      <c r="F191" s="30"/>
      <c r="G191" s="30"/>
      <c r="J191" s="222"/>
      <c r="K191" s="222"/>
    </row>
    <row r="192" spans="1:11" ht="13.9" customHeight="1">
      <c r="B192" s="237"/>
      <c r="C192" s="29"/>
      <c r="D192" s="29"/>
      <c r="E192" s="39"/>
      <c r="F192" s="30"/>
      <c r="G192" s="30"/>
      <c r="I192" s="222"/>
      <c r="J192" s="222"/>
      <c r="K192" s="222"/>
    </row>
    <row r="193" spans="1:11" ht="13.9" customHeight="1">
      <c r="B193" s="237"/>
      <c r="C193" s="29"/>
      <c r="D193" s="29"/>
      <c r="E193" s="39"/>
      <c r="F193" s="30"/>
      <c r="G193" s="30"/>
      <c r="I193" s="222"/>
      <c r="J193" s="222"/>
      <c r="K193" s="222"/>
    </row>
    <row r="194" spans="1:11" ht="13.9" customHeight="1">
      <c r="A194" s="223"/>
      <c r="B194" s="240"/>
      <c r="C194" s="4"/>
      <c r="D194" s="4"/>
      <c r="E194" s="32"/>
      <c r="F194" s="16"/>
      <c r="G194" s="16"/>
      <c r="I194" s="222"/>
    </row>
    <row r="195" spans="1:11" ht="13.9" customHeight="1">
      <c r="A195" s="249"/>
      <c r="B195" s="250"/>
      <c r="C195" s="217"/>
      <c r="D195" s="29"/>
      <c r="E195" s="39"/>
      <c r="F195" s="30"/>
      <c r="G195" s="30"/>
      <c r="I195" s="222"/>
      <c r="J195" s="222"/>
      <c r="K195" s="222"/>
    </row>
    <row r="196" spans="1:11" s="244" customFormat="1" ht="13.9" customHeight="1">
      <c r="A196" s="243"/>
      <c r="B196" s="216"/>
      <c r="D196" s="25"/>
      <c r="E196" s="39"/>
      <c r="F196" s="25"/>
      <c r="G196" s="25"/>
      <c r="I196" s="245"/>
      <c r="J196" s="245"/>
      <c r="K196" s="245"/>
    </row>
    <row r="197" spans="1:11" ht="13.9" customHeight="1">
      <c r="A197" s="236"/>
      <c r="B197" s="237"/>
      <c r="C197" s="29"/>
      <c r="D197" s="29"/>
      <c r="E197" s="39"/>
      <c r="F197" s="30"/>
      <c r="G197" s="30"/>
      <c r="J197" s="222"/>
      <c r="K197" s="222"/>
    </row>
    <row r="198" spans="1:11" ht="13.9" customHeight="1">
      <c r="A198" s="236"/>
      <c r="B198" s="237"/>
      <c r="C198" s="29"/>
      <c r="D198" s="29"/>
      <c r="E198" s="39"/>
      <c r="F198" s="30"/>
      <c r="G198" s="30"/>
      <c r="J198" s="222"/>
      <c r="K198" s="222"/>
    </row>
    <row r="199" spans="1:11" ht="13.9" customHeight="1">
      <c r="A199" s="236"/>
      <c r="B199" s="237"/>
      <c r="C199" s="29"/>
      <c r="D199" s="29"/>
      <c r="E199" s="39"/>
      <c r="F199" s="30"/>
      <c r="G199" s="30"/>
      <c r="J199" s="222"/>
      <c r="K199" s="222"/>
    </row>
    <row r="200" spans="1:11" ht="13.9" customHeight="1">
      <c r="A200" s="236"/>
      <c r="B200" s="237"/>
      <c r="C200" s="29"/>
      <c r="D200" s="29"/>
      <c r="E200" s="39"/>
      <c r="F200" s="30"/>
      <c r="G200" s="30"/>
      <c r="J200" s="222"/>
      <c r="K200" s="222"/>
    </row>
    <row r="201" spans="1:11" ht="13.9" customHeight="1">
      <c r="B201" s="237"/>
      <c r="C201" s="29"/>
      <c r="D201" s="29"/>
      <c r="E201" s="39"/>
      <c r="F201" s="30"/>
      <c r="G201" s="30"/>
      <c r="I201" s="222"/>
      <c r="J201" s="222"/>
      <c r="K201" s="222"/>
    </row>
    <row r="202" spans="1:11" ht="13.9" customHeight="1">
      <c r="B202" s="237"/>
      <c r="C202" s="29"/>
      <c r="D202" s="29"/>
      <c r="E202" s="39"/>
      <c r="F202" s="30"/>
      <c r="G202" s="30"/>
      <c r="I202" s="222"/>
      <c r="J202" s="222"/>
      <c r="K202" s="222"/>
    </row>
    <row r="203" spans="1:11" ht="13.9" customHeight="1">
      <c r="A203" s="223"/>
      <c r="B203" s="240"/>
      <c r="C203" s="4"/>
      <c r="D203" s="4"/>
      <c r="E203" s="32"/>
      <c r="F203" s="16"/>
      <c r="G203" s="16"/>
      <c r="I203" s="222"/>
    </row>
  </sheetData>
  <mergeCells count="10">
    <mergeCell ref="B8:E8"/>
    <mergeCell ref="B9:E9"/>
    <mergeCell ref="B10:E10"/>
    <mergeCell ref="B12:E12"/>
    <mergeCell ref="B13:E13"/>
    <mergeCell ref="B1:E1"/>
    <mergeCell ref="B3:E3"/>
    <mergeCell ref="B5:E5"/>
    <mergeCell ref="B6:E6"/>
    <mergeCell ref="B7:E7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EAAF-8800-4F1C-9175-06DCF3E047B0}">
  <dimension ref="A1:K110"/>
  <sheetViews>
    <sheetView showGridLines="0" zoomScaleNormal="100" zoomScaleSheetLayoutView="100" workbookViewId="0"/>
  </sheetViews>
  <sheetFormatPr defaultColWidth="8.7109375" defaultRowHeight="13.9" customHeight="1"/>
  <cols>
    <col min="1" max="1" width="18.42578125" style="216" customWidth="1"/>
    <col min="2" max="2" width="59.7109375" style="217" customWidth="1"/>
    <col min="3" max="7" width="17.7109375" style="2" customWidth="1"/>
    <col min="8" max="8" width="13.5703125" style="217" bestFit="1" customWidth="1"/>
    <col min="9" max="9" width="16.140625" style="217" bestFit="1" customWidth="1"/>
    <col min="10" max="256" width="8.7109375" style="217"/>
    <col min="257" max="257" width="18.42578125" style="217" customWidth="1"/>
    <col min="258" max="258" width="59.7109375" style="217" customWidth="1"/>
    <col min="259" max="263" width="17.7109375" style="217" customWidth="1"/>
    <col min="264" max="264" width="12" style="217" bestFit="1" customWidth="1"/>
    <col min="265" max="265" width="12.85546875" style="217" bestFit="1" customWidth="1"/>
    <col min="266" max="512" width="8.7109375" style="217"/>
    <col min="513" max="513" width="18.42578125" style="217" customWidth="1"/>
    <col min="514" max="514" width="59.7109375" style="217" customWidth="1"/>
    <col min="515" max="519" width="17.7109375" style="217" customWidth="1"/>
    <col min="520" max="520" width="12" style="217" bestFit="1" customWidth="1"/>
    <col min="521" max="521" width="12.85546875" style="217" bestFit="1" customWidth="1"/>
    <col min="522" max="768" width="8.7109375" style="217"/>
    <col min="769" max="769" width="18.42578125" style="217" customWidth="1"/>
    <col min="770" max="770" width="59.7109375" style="217" customWidth="1"/>
    <col min="771" max="775" width="17.7109375" style="217" customWidth="1"/>
    <col min="776" max="776" width="12" style="217" bestFit="1" customWidth="1"/>
    <col min="777" max="777" width="12.85546875" style="217" bestFit="1" customWidth="1"/>
    <col min="778" max="1024" width="8.7109375" style="217"/>
    <col min="1025" max="1025" width="18.42578125" style="217" customWidth="1"/>
    <col min="1026" max="1026" width="59.7109375" style="217" customWidth="1"/>
    <col min="1027" max="1031" width="17.7109375" style="217" customWidth="1"/>
    <col min="1032" max="1032" width="12" style="217" bestFit="1" customWidth="1"/>
    <col min="1033" max="1033" width="12.85546875" style="217" bestFit="1" customWidth="1"/>
    <col min="1034" max="1280" width="8.7109375" style="217"/>
    <col min="1281" max="1281" width="18.42578125" style="217" customWidth="1"/>
    <col min="1282" max="1282" width="59.7109375" style="217" customWidth="1"/>
    <col min="1283" max="1287" width="17.7109375" style="217" customWidth="1"/>
    <col min="1288" max="1288" width="12" style="217" bestFit="1" customWidth="1"/>
    <col min="1289" max="1289" width="12.85546875" style="217" bestFit="1" customWidth="1"/>
    <col min="1290" max="1536" width="8.7109375" style="217"/>
    <col min="1537" max="1537" width="18.42578125" style="217" customWidth="1"/>
    <col min="1538" max="1538" width="59.7109375" style="217" customWidth="1"/>
    <col min="1539" max="1543" width="17.7109375" style="217" customWidth="1"/>
    <col min="1544" max="1544" width="12" style="217" bestFit="1" customWidth="1"/>
    <col min="1545" max="1545" width="12.85546875" style="217" bestFit="1" customWidth="1"/>
    <col min="1546" max="1792" width="8.7109375" style="217"/>
    <col min="1793" max="1793" width="18.42578125" style="217" customWidth="1"/>
    <col min="1794" max="1794" width="59.7109375" style="217" customWidth="1"/>
    <col min="1795" max="1799" width="17.7109375" style="217" customWidth="1"/>
    <col min="1800" max="1800" width="12" style="217" bestFit="1" customWidth="1"/>
    <col min="1801" max="1801" width="12.85546875" style="217" bestFit="1" customWidth="1"/>
    <col min="1802" max="2048" width="8.7109375" style="217"/>
    <col min="2049" max="2049" width="18.42578125" style="217" customWidth="1"/>
    <col min="2050" max="2050" width="59.7109375" style="217" customWidth="1"/>
    <col min="2051" max="2055" width="17.7109375" style="217" customWidth="1"/>
    <col min="2056" max="2056" width="12" style="217" bestFit="1" customWidth="1"/>
    <col min="2057" max="2057" width="12.85546875" style="217" bestFit="1" customWidth="1"/>
    <col min="2058" max="2304" width="8.7109375" style="217"/>
    <col min="2305" max="2305" width="18.42578125" style="217" customWidth="1"/>
    <col min="2306" max="2306" width="59.7109375" style="217" customWidth="1"/>
    <col min="2307" max="2311" width="17.7109375" style="217" customWidth="1"/>
    <col min="2312" max="2312" width="12" style="217" bestFit="1" customWidth="1"/>
    <col min="2313" max="2313" width="12.85546875" style="217" bestFit="1" customWidth="1"/>
    <col min="2314" max="2560" width="8.7109375" style="217"/>
    <col min="2561" max="2561" width="18.42578125" style="217" customWidth="1"/>
    <col min="2562" max="2562" width="59.7109375" style="217" customWidth="1"/>
    <col min="2563" max="2567" width="17.7109375" style="217" customWidth="1"/>
    <col min="2568" max="2568" width="12" style="217" bestFit="1" customWidth="1"/>
    <col min="2569" max="2569" width="12.85546875" style="217" bestFit="1" customWidth="1"/>
    <col min="2570" max="2816" width="8.7109375" style="217"/>
    <col min="2817" max="2817" width="18.42578125" style="217" customWidth="1"/>
    <col min="2818" max="2818" width="59.7109375" style="217" customWidth="1"/>
    <col min="2819" max="2823" width="17.7109375" style="217" customWidth="1"/>
    <col min="2824" max="2824" width="12" style="217" bestFit="1" customWidth="1"/>
    <col min="2825" max="2825" width="12.85546875" style="217" bestFit="1" customWidth="1"/>
    <col min="2826" max="3072" width="8.7109375" style="217"/>
    <col min="3073" max="3073" width="18.42578125" style="217" customWidth="1"/>
    <col min="3074" max="3074" width="59.7109375" style="217" customWidth="1"/>
    <col min="3075" max="3079" width="17.7109375" style="217" customWidth="1"/>
    <col min="3080" max="3080" width="12" style="217" bestFit="1" customWidth="1"/>
    <col min="3081" max="3081" width="12.85546875" style="217" bestFit="1" customWidth="1"/>
    <col min="3082" max="3328" width="8.7109375" style="217"/>
    <col min="3329" max="3329" width="18.42578125" style="217" customWidth="1"/>
    <col min="3330" max="3330" width="59.7109375" style="217" customWidth="1"/>
    <col min="3331" max="3335" width="17.7109375" style="217" customWidth="1"/>
    <col min="3336" max="3336" width="12" style="217" bestFit="1" customWidth="1"/>
    <col min="3337" max="3337" width="12.85546875" style="217" bestFit="1" customWidth="1"/>
    <col min="3338" max="3584" width="8.7109375" style="217"/>
    <col min="3585" max="3585" width="18.42578125" style="217" customWidth="1"/>
    <col min="3586" max="3586" width="59.7109375" style="217" customWidth="1"/>
    <col min="3587" max="3591" width="17.7109375" style="217" customWidth="1"/>
    <col min="3592" max="3592" width="12" style="217" bestFit="1" customWidth="1"/>
    <col min="3593" max="3593" width="12.85546875" style="217" bestFit="1" customWidth="1"/>
    <col min="3594" max="3840" width="8.7109375" style="217"/>
    <col min="3841" max="3841" width="18.42578125" style="217" customWidth="1"/>
    <col min="3842" max="3842" width="59.7109375" style="217" customWidth="1"/>
    <col min="3843" max="3847" width="17.7109375" style="217" customWidth="1"/>
    <col min="3848" max="3848" width="12" style="217" bestFit="1" customWidth="1"/>
    <col min="3849" max="3849" width="12.85546875" style="217" bestFit="1" customWidth="1"/>
    <col min="3850" max="4096" width="8.7109375" style="217"/>
    <col min="4097" max="4097" width="18.42578125" style="217" customWidth="1"/>
    <col min="4098" max="4098" width="59.7109375" style="217" customWidth="1"/>
    <col min="4099" max="4103" width="17.7109375" style="217" customWidth="1"/>
    <col min="4104" max="4104" width="12" style="217" bestFit="1" customWidth="1"/>
    <col min="4105" max="4105" width="12.85546875" style="217" bestFit="1" customWidth="1"/>
    <col min="4106" max="4352" width="8.7109375" style="217"/>
    <col min="4353" max="4353" width="18.42578125" style="217" customWidth="1"/>
    <col min="4354" max="4354" width="59.7109375" style="217" customWidth="1"/>
    <col min="4355" max="4359" width="17.7109375" style="217" customWidth="1"/>
    <col min="4360" max="4360" width="12" style="217" bestFit="1" customWidth="1"/>
    <col min="4361" max="4361" width="12.85546875" style="217" bestFit="1" customWidth="1"/>
    <col min="4362" max="4608" width="8.7109375" style="217"/>
    <col min="4609" max="4609" width="18.42578125" style="217" customWidth="1"/>
    <col min="4610" max="4610" width="59.7109375" style="217" customWidth="1"/>
    <col min="4611" max="4615" width="17.7109375" style="217" customWidth="1"/>
    <col min="4616" max="4616" width="12" style="217" bestFit="1" customWidth="1"/>
    <col min="4617" max="4617" width="12.85546875" style="217" bestFit="1" customWidth="1"/>
    <col min="4618" max="4864" width="8.7109375" style="217"/>
    <col min="4865" max="4865" width="18.42578125" style="217" customWidth="1"/>
    <col min="4866" max="4866" width="59.7109375" style="217" customWidth="1"/>
    <col min="4867" max="4871" width="17.7109375" style="217" customWidth="1"/>
    <col min="4872" max="4872" width="12" style="217" bestFit="1" customWidth="1"/>
    <col min="4873" max="4873" width="12.85546875" style="217" bestFit="1" customWidth="1"/>
    <col min="4874" max="5120" width="8.7109375" style="217"/>
    <col min="5121" max="5121" width="18.42578125" style="217" customWidth="1"/>
    <col min="5122" max="5122" width="59.7109375" style="217" customWidth="1"/>
    <col min="5123" max="5127" width="17.7109375" style="217" customWidth="1"/>
    <col min="5128" max="5128" width="12" style="217" bestFit="1" customWidth="1"/>
    <col min="5129" max="5129" width="12.85546875" style="217" bestFit="1" customWidth="1"/>
    <col min="5130" max="5376" width="8.7109375" style="217"/>
    <col min="5377" max="5377" width="18.42578125" style="217" customWidth="1"/>
    <col min="5378" max="5378" width="59.7109375" style="217" customWidth="1"/>
    <col min="5379" max="5383" width="17.7109375" style="217" customWidth="1"/>
    <col min="5384" max="5384" width="12" style="217" bestFit="1" customWidth="1"/>
    <col min="5385" max="5385" width="12.85546875" style="217" bestFit="1" customWidth="1"/>
    <col min="5386" max="5632" width="8.7109375" style="217"/>
    <col min="5633" max="5633" width="18.42578125" style="217" customWidth="1"/>
    <col min="5634" max="5634" width="59.7109375" style="217" customWidth="1"/>
    <col min="5635" max="5639" width="17.7109375" style="217" customWidth="1"/>
    <col min="5640" max="5640" width="12" style="217" bestFit="1" customWidth="1"/>
    <col min="5641" max="5641" width="12.85546875" style="217" bestFit="1" customWidth="1"/>
    <col min="5642" max="5888" width="8.7109375" style="217"/>
    <col min="5889" max="5889" width="18.42578125" style="217" customWidth="1"/>
    <col min="5890" max="5890" width="59.7109375" style="217" customWidth="1"/>
    <col min="5891" max="5895" width="17.7109375" style="217" customWidth="1"/>
    <col min="5896" max="5896" width="12" style="217" bestFit="1" customWidth="1"/>
    <col min="5897" max="5897" width="12.85546875" style="217" bestFit="1" customWidth="1"/>
    <col min="5898" max="6144" width="8.7109375" style="217"/>
    <col min="6145" max="6145" width="18.42578125" style="217" customWidth="1"/>
    <col min="6146" max="6146" width="59.7109375" style="217" customWidth="1"/>
    <col min="6147" max="6151" width="17.7109375" style="217" customWidth="1"/>
    <col min="6152" max="6152" width="12" style="217" bestFit="1" customWidth="1"/>
    <col min="6153" max="6153" width="12.85546875" style="217" bestFit="1" customWidth="1"/>
    <col min="6154" max="6400" width="8.7109375" style="217"/>
    <col min="6401" max="6401" width="18.42578125" style="217" customWidth="1"/>
    <col min="6402" max="6402" width="59.7109375" style="217" customWidth="1"/>
    <col min="6403" max="6407" width="17.7109375" style="217" customWidth="1"/>
    <col min="6408" max="6408" width="12" style="217" bestFit="1" customWidth="1"/>
    <col min="6409" max="6409" width="12.85546875" style="217" bestFit="1" customWidth="1"/>
    <col min="6410" max="6656" width="8.7109375" style="217"/>
    <col min="6657" max="6657" width="18.42578125" style="217" customWidth="1"/>
    <col min="6658" max="6658" width="59.7109375" style="217" customWidth="1"/>
    <col min="6659" max="6663" width="17.7109375" style="217" customWidth="1"/>
    <col min="6664" max="6664" width="12" style="217" bestFit="1" customWidth="1"/>
    <col min="6665" max="6665" width="12.85546875" style="217" bestFit="1" customWidth="1"/>
    <col min="6666" max="6912" width="8.7109375" style="217"/>
    <col min="6913" max="6913" width="18.42578125" style="217" customWidth="1"/>
    <col min="6914" max="6914" width="59.7109375" style="217" customWidth="1"/>
    <col min="6915" max="6919" width="17.7109375" style="217" customWidth="1"/>
    <col min="6920" max="6920" width="12" style="217" bestFit="1" customWidth="1"/>
    <col min="6921" max="6921" width="12.85546875" style="217" bestFit="1" customWidth="1"/>
    <col min="6922" max="7168" width="8.7109375" style="217"/>
    <col min="7169" max="7169" width="18.42578125" style="217" customWidth="1"/>
    <col min="7170" max="7170" width="59.7109375" style="217" customWidth="1"/>
    <col min="7171" max="7175" width="17.7109375" style="217" customWidth="1"/>
    <col min="7176" max="7176" width="12" style="217" bestFit="1" customWidth="1"/>
    <col min="7177" max="7177" width="12.85546875" style="217" bestFit="1" customWidth="1"/>
    <col min="7178" max="7424" width="8.7109375" style="217"/>
    <col min="7425" max="7425" width="18.42578125" style="217" customWidth="1"/>
    <col min="7426" max="7426" width="59.7109375" style="217" customWidth="1"/>
    <col min="7427" max="7431" width="17.7109375" style="217" customWidth="1"/>
    <col min="7432" max="7432" width="12" style="217" bestFit="1" customWidth="1"/>
    <col min="7433" max="7433" width="12.85546875" style="217" bestFit="1" customWidth="1"/>
    <col min="7434" max="7680" width="8.7109375" style="217"/>
    <col min="7681" max="7681" width="18.42578125" style="217" customWidth="1"/>
    <col min="7682" max="7682" width="59.7109375" style="217" customWidth="1"/>
    <col min="7683" max="7687" width="17.7109375" style="217" customWidth="1"/>
    <col min="7688" max="7688" width="12" style="217" bestFit="1" customWidth="1"/>
    <col min="7689" max="7689" width="12.85546875" style="217" bestFit="1" customWidth="1"/>
    <col min="7690" max="7936" width="8.7109375" style="217"/>
    <col min="7937" max="7937" width="18.42578125" style="217" customWidth="1"/>
    <col min="7938" max="7938" width="59.7109375" style="217" customWidth="1"/>
    <col min="7939" max="7943" width="17.7109375" style="217" customWidth="1"/>
    <col min="7944" max="7944" width="12" style="217" bestFit="1" customWidth="1"/>
    <col min="7945" max="7945" width="12.85546875" style="217" bestFit="1" customWidth="1"/>
    <col min="7946" max="8192" width="8.7109375" style="217"/>
    <col min="8193" max="8193" width="18.42578125" style="217" customWidth="1"/>
    <col min="8194" max="8194" width="59.7109375" style="217" customWidth="1"/>
    <col min="8195" max="8199" width="17.7109375" style="217" customWidth="1"/>
    <col min="8200" max="8200" width="12" style="217" bestFit="1" customWidth="1"/>
    <col min="8201" max="8201" width="12.85546875" style="217" bestFit="1" customWidth="1"/>
    <col min="8202" max="8448" width="8.7109375" style="217"/>
    <col min="8449" max="8449" width="18.42578125" style="217" customWidth="1"/>
    <col min="8450" max="8450" width="59.7109375" style="217" customWidth="1"/>
    <col min="8451" max="8455" width="17.7109375" style="217" customWidth="1"/>
    <col min="8456" max="8456" width="12" style="217" bestFit="1" customWidth="1"/>
    <col min="8457" max="8457" width="12.85546875" style="217" bestFit="1" customWidth="1"/>
    <col min="8458" max="8704" width="8.7109375" style="217"/>
    <col min="8705" max="8705" width="18.42578125" style="217" customWidth="1"/>
    <col min="8706" max="8706" width="59.7109375" style="217" customWidth="1"/>
    <col min="8707" max="8711" width="17.7109375" style="217" customWidth="1"/>
    <col min="8712" max="8712" width="12" style="217" bestFit="1" customWidth="1"/>
    <col min="8713" max="8713" width="12.85546875" style="217" bestFit="1" customWidth="1"/>
    <col min="8714" max="8960" width="8.7109375" style="217"/>
    <col min="8961" max="8961" width="18.42578125" style="217" customWidth="1"/>
    <col min="8962" max="8962" width="59.7109375" style="217" customWidth="1"/>
    <col min="8963" max="8967" width="17.7109375" style="217" customWidth="1"/>
    <col min="8968" max="8968" width="12" style="217" bestFit="1" customWidth="1"/>
    <col min="8969" max="8969" width="12.85546875" style="217" bestFit="1" customWidth="1"/>
    <col min="8970" max="9216" width="8.7109375" style="217"/>
    <col min="9217" max="9217" width="18.42578125" style="217" customWidth="1"/>
    <col min="9218" max="9218" width="59.7109375" style="217" customWidth="1"/>
    <col min="9219" max="9223" width="17.7109375" style="217" customWidth="1"/>
    <col min="9224" max="9224" width="12" style="217" bestFit="1" customWidth="1"/>
    <col min="9225" max="9225" width="12.85546875" style="217" bestFit="1" customWidth="1"/>
    <col min="9226" max="9472" width="8.7109375" style="217"/>
    <col min="9473" max="9473" width="18.42578125" style="217" customWidth="1"/>
    <col min="9474" max="9474" width="59.7109375" style="217" customWidth="1"/>
    <col min="9475" max="9479" width="17.7109375" style="217" customWidth="1"/>
    <col min="9480" max="9480" width="12" style="217" bestFit="1" customWidth="1"/>
    <col min="9481" max="9481" width="12.85546875" style="217" bestFit="1" customWidth="1"/>
    <col min="9482" max="9728" width="8.7109375" style="217"/>
    <col min="9729" max="9729" width="18.42578125" style="217" customWidth="1"/>
    <col min="9730" max="9730" width="59.7109375" style="217" customWidth="1"/>
    <col min="9731" max="9735" width="17.7109375" style="217" customWidth="1"/>
    <col min="9736" max="9736" width="12" style="217" bestFit="1" customWidth="1"/>
    <col min="9737" max="9737" width="12.85546875" style="217" bestFit="1" customWidth="1"/>
    <col min="9738" max="9984" width="8.7109375" style="217"/>
    <col min="9985" max="9985" width="18.42578125" style="217" customWidth="1"/>
    <col min="9986" max="9986" width="59.7109375" style="217" customWidth="1"/>
    <col min="9987" max="9991" width="17.7109375" style="217" customWidth="1"/>
    <col min="9992" max="9992" width="12" style="217" bestFit="1" customWidth="1"/>
    <col min="9993" max="9993" width="12.85546875" style="217" bestFit="1" customWidth="1"/>
    <col min="9994" max="10240" width="8.7109375" style="217"/>
    <col min="10241" max="10241" width="18.42578125" style="217" customWidth="1"/>
    <col min="10242" max="10242" width="59.7109375" style="217" customWidth="1"/>
    <col min="10243" max="10247" width="17.7109375" style="217" customWidth="1"/>
    <col min="10248" max="10248" width="12" style="217" bestFit="1" customWidth="1"/>
    <col min="10249" max="10249" width="12.85546875" style="217" bestFit="1" customWidth="1"/>
    <col min="10250" max="10496" width="8.7109375" style="217"/>
    <col min="10497" max="10497" width="18.42578125" style="217" customWidth="1"/>
    <col min="10498" max="10498" width="59.7109375" style="217" customWidth="1"/>
    <col min="10499" max="10503" width="17.7109375" style="217" customWidth="1"/>
    <col min="10504" max="10504" width="12" style="217" bestFit="1" customWidth="1"/>
    <col min="10505" max="10505" width="12.85546875" style="217" bestFit="1" customWidth="1"/>
    <col min="10506" max="10752" width="8.7109375" style="217"/>
    <col min="10753" max="10753" width="18.42578125" style="217" customWidth="1"/>
    <col min="10754" max="10754" width="59.7109375" style="217" customWidth="1"/>
    <col min="10755" max="10759" width="17.7109375" style="217" customWidth="1"/>
    <col min="10760" max="10760" width="12" style="217" bestFit="1" customWidth="1"/>
    <col min="10761" max="10761" width="12.85546875" style="217" bestFit="1" customWidth="1"/>
    <col min="10762" max="11008" width="8.7109375" style="217"/>
    <col min="11009" max="11009" width="18.42578125" style="217" customWidth="1"/>
    <col min="11010" max="11010" width="59.7109375" style="217" customWidth="1"/>
    <col min="11011" max="11015" width="17.7109375" style="217" customWidth="1"/>
    <col min="11016" max="11016" width="12" style="217" bestFit="1" customWidth="1"/>
    <col min="11017" max="11017" width="12.85546875" style="217" bestFit="1" customWidth="1"/>
    <col min="11018" max="11264" width="8.7109375" style="217"/>
    <col min="11265" max="11265" width="18.42578125" style="217" customWidth="1"/>
    <col min="11266" max="11266" width="59.7109375" style="217" customWidth="1"/>
    <col min="11267" max="11271" width="17.7109375" style="217" customWidth="1"/>
    <col min="11272" max="11272" width="12" style="217" bestFit="1" customWidth="1"/>
    <col min="11273" max="11273" width="12.85546875" style="217" bestFit="1" customWidth="1"/>
    <col min="11274" max="11520" width="8.7109375" style="217"/>
    <col min="11521" max="11521" width="18.42578125" style="217" customWidth="1"/>
    <col min="11522" max="11522" width="59.7109375" style="217" customWidth="1"/>
    <col min="11523" max="11527" width="17.7109375" style="217" customWidth="1"/>
    <col min="11528" max="11528" width="12" style="217" bestFit="1" customWidth="1"/>
    <col min="11529" max="11529" width="12.85546875" style="217" bestFit="1" customWidth="1"/>
    <col min="11530" max="11776" width="8.7109375" style="217"/>
    <col min="11777" max="11777" width="18.42578125" style="217" customWidth="1"/>
    <col min="11778" max="11778" width="59.7109375" style="217" customWidth="1"/>
    <col min="11779" max="11783" width="17.7109375" style="217" customWidth="1"/>
    <col min="11784" max="11784" width="12" style="217" bestFit="1" customWidth="1"/>
    <col min="11785" max="11785" width="12.85546875" style="217" bestFit="1" customWidth="1"/>
    <col min="11786" max="12032" width="8.7109375" style="217"/>
    <col min="12033" max="12033" width="18.42578125" style="217" customWidth="1"/>
    <col min="12034" max="12034" width="59.7109375" style="217" customWidth="1"/>
    <col min="12035" max="12039" width="17.7109375" style="217" customWidth="1"/>
    <col min="12040" max="12040" width="12" style="217" bestFit="1" customWidth="1"/>
    <col min="12041" max="12041" width="12.85546875" style="217" bestFit="1" customWidth="1"/>
    <col min="12042" max="12288" width="8.7109375" style="217"/>
    <col min="12289" max="12289" width="18.42578125" style="217" customWidth="1"/>
    <col min="12290" max="12290" width="59.7109375" style="217" customWidth="1"/>
    <col min="12291" max="12295" width="17.7109375" style="217" customWidth="1"/>
    <col min="12296" max="12296" width="12" style="217" bestFit="1" customWidth="1"/>
    <col min="12297" max="12297" width="12.85546875" style="217" bestFit="1" customWidth="1"/>
    <col min="12298" max="12544" width="8.7109375" style="217"/>
    <col min="12545" max="12545" width="18.42578125" style="217" customWidth="1"/>
    <col min="12546" max="12546" width="59.7109375" style="217" customWidth="1"/>
    <col min="12547" max="12551" width="17.7109375" style="217" customWidth="1"/>
    <col min="12552" max="12552" width="12" style="217" bestFit="1" customWidth="1"/>
    <col min="12553" max="12553" width="12.85546875" style="217" bestFit="1" customWidth="1"/>
    <col min="12554" max="12800" width="8.7109375" style="217"/>
    <col min="12801" max="12801" width="18.42578125" style="217" customWidth="1"/>
    <col min="12802" max="12802" width="59.7109375" style="217" customWidth="1"/>
    <col min="12803" max="12807" width="17.7109375" style="217" customWidth="1"/>
    <col min="12808" max="12808" width="12" style="217" bestFit="1" customWidth="1"/>
    <col min="12809" max="12809" width="12.85546875" style="217" bestFit="1" customWidth="1"/>
    <col min="12810" max="13056" width="8.7109375" style="217"/>
    <col min="13057" max="13057" width="18.42578125" style="217" customWidth="1"/>
    <col min="13058" max="13058" width="59.7109375" style="217" customWidth="1"/>
    <col min="13059" max="13063" width="17.7109375" style="217" customWidth="1"/>
    <col min="13064" max="13064" width="12" style="217" bestFit="1" customWidth="1"/>
    <col min="13065" max="13065" width="12.85546875" style="217" bestFit="1" customWidth="1"/>
    <col min="13066" max="13312" width="8.7109375" style="217"/>
    <col min="13313" max="13313" width="18.42578125" style="217" customWidth="1"/>
    <col min="13314" max="13314" width="59.7109375" style="217" customWidth="1"/>
    <col min="13315" max="13319" width="17.7109375" style="217" customWidth="1"/>
    <col min="13320" max="13320" width="12" style="217" bestFit="1" customWidth="1"/>
    <col min="13321" max="13321" width="12.85546875" style="217" bestFit="1" customWidth="1"/>
    <col min="13322" max="13568" width="8.7109375" style="217"/>
    <col min="13569" max="13569" width="18.42578125" style="217" customWidth="1"/>
    <col min="13570" max="13570" width="59.7109375" style="217" customWidth="1"/>
    <col min="13571" max="13575" width="17.7109375" style="217" customWidth="1"/>
    <col min="13576" max="13576" width="12" style="217" bestFit="1" customWidth="1"/>
    <col min="13577" max="13577" width="12.85546875" style="217" bestFit="1" customWidth="1"/>
    <col min="13578" max="13824" width="8.7109375" style="217"/>
    <col min="13825" max="13825" width="18.42578125" style="217" customWidth="1"/>
    <col min="13826" max="13826" width="59.7109375" style="217" customWidth="1"/>
    <col min="13827" max="13831" width="17.7109375" style="217" customWidth="1"/>
    <col min="13832" max="13832" width="12" style="217" bestFit="1" customWidth="1"/>
    <col min="13833" max="13833" width="12.85546875" style="217" bestFit="1" customWidth="1"/>
    <col min="13834" max="14080" width="8.7109375" style="217"/>
    <col min="14081" max="14081" width="18.42578125" style="217" customWidth="1"/>
    <col min="14082" max="14082" width="59.7109375" style="217" customWidth="1"/>
    <col min="14083" max="14087" width="17.7109375" style="217" customWidth="1"/>
    <col min="14088" max="14088" width="12" style="217" bestFit="1" customWidth="1"/>
    <col min="14089" max="14089" width="12.85546875" style="217" bestFit="1" customWidth="1"/>
    <col min="14090" max="14336" width="8.7109375" style="217"/>
    <col min="14337" max="14337" width="18.42578125" style="217" customWidth="1"/>
    <col min="14338" max="14338" width="59.7109375" style="217" customWidth="1"/>
    <col min="14339" max="14343" width="17.7109375" style="217" customWidth="1"/>
    <col min="14344" max="14344" width="12" style="217" bestFit="1" customWidth="1"/>
    <col min="14345" max="14345" width="12.85546875" style="217" bestFit="1" customWidth="1"/>
    <col min="14346" max="14592" width="8.7109375" style="217"/>
    <col min="14593" max="14593" width="18.42578125" style="217" customWidth="1"/>
    <col min="14594" max="14594" width="59.7109375" style="217" customWidth="1"/>
    <col min="14595" max="14599" width="17.7109375" style="217" customWidth="1"/>
    <col min="14600" max="14600" width="12" style="217" bestFit="1" customWidth="1"/>
    <col min="14601" max="14601" width="12.85546875" style="217" bestFit="1" customWidth="1"/>
    <col min="14602" max="14848" width="8.7109375" style="217"/>
    <col min="14849" max="14849" width="18.42578125" style="217" customWidth="1"/>
    <col min="14850" max="14850" width="59.7109375" style="217" customWidth="1"/>
    <col min="14851" max="14855" width="17.7109375" style="217" customWidth="1"/>
    <col min="14856" max="14856" width="12" style="217" bestFit="1" customWidth="1"/>
    <col min="14857" max="14857" width="12.85546875" style="217" bestFit="1" customWidth="1"/>
    <col min="14858" max="15104" width="8.7109375" style="217"/>
    <col min="15105" max="15105" width="18.42578125" style="217" customWidth="1"/>
    <col min="15106" max="15106" width="59.7109375" style="217" customWidth="1"/>
    <col min="15107" max="15111" width="17.7109375" style="217" customWidth="1"/>
    <col min="15112" max="15112" width="12" style="217" bestFit="1" customWidth="1"/>
    <col min="15113" max="15113" width="12.85546875" style="217" bestFit="1" customWidth="1"/>
    <col min="15114" max="15360" width="8.7109375" style="217"/>
    <col min="15361" max="15361" width="18.42578125" style="217" customWidth="1"/>
    <col min="15362" max="15362" width="59.7109375" style="217" customWidth="1"/>
    <col min="15363" max="15367" width="17.7109375" style="217" customWidth="1"/>
    <col min="15368" max="15368" width="12" style="217" bestFit="1" customWidth="1"/>
    <col min="15369" max="15369" width="12.85546875" style="217" bestFit="1" customWidth="1"/>
    <col min="15370" max="15616" width="8.7109375" style="217"/>
    <col min="15617" max="15617" width="18.42578125" style="217" customWidth="1"/>
    <col min="15618" max="15618" width="59.7109375" style="217" customWidth="1"/>
    <col min="15619" max="15623" width="17.7109375" style="217" customWidth="1"/>
    <col min="15624" max="15624" width="12" style="217" bestFit="1" customWidth="1"/>
    <col min="15625" max="15625" width="12.85546875" style="217" bestFit="1" customWidth="1"/>
    <col min="15626" max="15872" width="8.7109375" style="217"/>
    <col min="15873" max="15873" width="18.42578125" style="217" customWidth="1"/>
    <col min="15874" max="15874" width="59.7109375" style="217" customWidth="1"/>
    <col min="15875" max="15879" width="17.7109375" style="217" customWidth="1"/>
    <col min="15880" max="15880" width="12" style="217" bestFit="1" customWidth="1"/>
    <col min="15881" max="15881" width="12.85546875" style="217" bestFit="1" customWidth="1"/>
    <col min="15882" max="16128" width="8.7109375" style="217"/>
    <col min="16129" max="16129" width="18.42578125" style="217" customWidth="1"/>
    <col min="16130" max="16130" width="59.7109375" style="217" customWidth="1"/>
    <col min="16131" max="16135" width="17.7109375" style="217" customWidth="1"/>
    <col min="16136" max="16136" width="12" style="217" bestFit="1" customWidth="1"/>
    <col min="16137" max="16137" width="12.85546875" style="217" bestFit="1" customWidth="1"/>
    <col min="16138" max="16384" width="8.7109375" style="217"/>
  </cols>
  <sheetData>
    <row r="1" spans="1:11" ht="17.45" customHeight="1">
      <c r="B1" s="323" t="s">
        <v>968</v>
      </c>
      <c r="C1" s="323"/>
      <c r="D1" s="323"/>
      <c r="E1" s="323"/>
      <c r="F1" s="4"/>
      <c r="G1" s="4"/>
    </row>
    <row r="2" spans="1:11" ht="13.9" customHeight="1">
      <c r="B2" s="219"/>
      <c r="C2" s="53"/>
      <c r="D2" s="53"/>
      <c r="E2" s="53"/>
      <c r="F2" s="4"/>
      <c r="G2" s="4"/>
    </row>
    <row r="3" spans="1:11" ht="17.45" customHeight="1">
      <c r="B3" s="324" t="s">
        <v>1103</v>
      </c>
      <c r="C3" s="324"/>
      <c r="D3" s="324"/>
      <c r="E3" s="324"/>
      <c r="F3" s="4"/>
      <c r="G3" s="4"/>
    </row>
    <row r="4" spans="1:11" ht="13.9" customHeight="1">
      <c r="C4" s="4"/>
      <c r="D4" s="4"/>
      <c r="E4" s="4"/>
      <c r="F4" s="4"/>
      <c r="G4" s="4"/>
    </row>
    <row r="5" spans="1:11" ht="13.9" customHeight="1">
      <c r="B5" s="325" t="s">
        <v>3</v>
      </c>
      <c r="C5" s="325"/>
      <c r="D5" s="325"/>
      <c r="E5" s="325"/>
      <c r="F5" s="4"/>
      <c r="G5" s="4"/>
    </row>
    <row r="6" spans="1:11" ht="13.9" customHeight="1">
      <c r="B6" s="325" t="s">
        <v>4</v>
      </c>
      <c r="C6" s="325"/>
      <c r="D6" s="325"/>
      <c r="E6" s="325"/>
      <c r="F6" s="4"/>
      <c r="G6" s="4"/>
    </row>
    <row r="7" spans="1:11" ht="13.9" customHeight="1">
      <c r="B7" s="325" t="s">
        <v>5</v>
      </c>
      <c r="C7" s="325"/>
      <c r="D7" s="325"/>
      <c r="E7" s="325"/>
      <c r="F7" s="4"/>
      <c r="G7" s="4"/>
    </row>
    <row r="8" spans="1:11" ht="13.9" customHeight="1">
      <c r="B8" s="325" t="s">
        <v>6</v>
      </c>
      <c r="C8" s="325"/>
      <c r="D8" s="325"/>
      <c r="E8" s="325"/>
      <c r="F8" s="4"/>
      <c r="G8" s="4"/>
    </row>
    <row r="9" spans="1:11" ht="13.9" customHeight="1">
      <c r="B9" s="325" t="s">
        <v>7</v>
      </c>
      <c r="C9" s="325"/>
      <c r="D9" s="325"/>
      <c r="E9" s="325"/>
      <c r="F9" s="4"/>
      <c r="G9" s="4"/>
    </row>
    <row r="10" spans="1:11" ht="13.9" customHeight="1">
      <c r="B10" s="325" t="s">
        <v>8</v>
      </c>
      <c r="C10" s="325"/>
      <c r="D10" s="325"/>
      <c r="E10" s="325"/>
      <c r="F10" s="4"/>
      <c r="G10" s="4"/>
    </row>
    <row r="11" spans="1:11" ht="13.9" customHeight="1">
      <c r="C11" s="220"/>
      <c r="D11" s="220"/>
      <c r="E11" s="10"/>
      <c r="F11" s="4"/>
      <c r="G11" s="4"/>
    </row>
    <row r="12" spans="1:11" ht="13.9" customHeight="1">
      <c r="B12" s="326" t="s">
        <v>699</v>
      </c>
      <c r="C12" s="326"/>
      <c r="D12" s="326"/>
      <c r="E12" s="326"/>
      <c r="F12" s="4"/>
      <c r="G12" s="4"/>
    </row>
    <row r="13" spans="1:11" ht="13.9" customHeight="1">
      <c r="B13" s="326" t="s">
        <v>67</v>
      </c>
      <c r="C13" s="326"/>
      <c r="D13" s="326"/>
      <c r="E13" s="326"/>
      <c r="F13" s="4"/>
      <c r="G13" s="4"/>
    </row>
    <row r="14" spans="1:11" s="221" customFormat="1" ht="13.9" customHeight="1">
      <c r="A14" s="218"/>
      <c r="E14" s="12"/>
      <c r="F14" s="12"/>
      <c r="G14" s="12"/>
    </row>
    <row r="15" spans="1:11" ht="25.5" customHeight="1">
      <c r="A15" s="216" t="s">
        <v>11</v>
      </c>
      <c r="B15" s="216" t="s">
        <v>12</v>
      </c>
      <c r="C15" s="13"/>
      <c r="D15" s="13"/>
      <c r="E15" s="13" t="s">
        <v>969</v>
      </c>
      <c r="F15" s="13" t="s">
        <v>14</v>
      </c>
      <c r="G15" s="135" t="s">
        <v>1043</v>
      </c>
      <c r="H15" s="156" t="s">
        <v>1040</v>
      </c>
      <c r="I15" s="157" t="s">
        <v>1041</v>
      </c>
      <c r="J15" s="253" t="s">
        <v>1149</v>
      </c>
      <c r="K15" s="222"/>
    </row>
    <row r="16" spans="1:11" ht="13.9" customHeight="1">
      <c r="B16" s="223"/>
      <c r="C16" s="16"/>
      <c r="D16" s="16"/>
      <c r="E16" s="16"/>
      <c r="F16" s="17"/>
      <c r="G16" s="166">
        <v>0.1</v>
      </c>
      <c r="H16" s="159">
        <v>147</v>
      </c>
      <c r="I16" s="159">
        <v>1.42</v>
      </c>
      <c r="J16" s="14" t="s">
        <v>1150</v>
      </c>
      <c r="K16" s="222"/>
    </row>
    <row r="17" spans="1:11" ht="13.9" customHeight="1">
      <c r="A17" s="224" t="s">
        <v>970</v>
      </c>
      <c r="B17" s="224"/>
      <c r="C17" s="19"/>
      <c r="D17" s="21"/>
      <c r="E17" s="21"/>
      <c r="F17" s="22"/>
      <c r="G17" s="180"/>
      <c r="H17" s="3"/>
      <c r="I17" s="14"/>
      <c r="J17" s="14"/>
      <c r="K17" s="222"/>
    </row>
    <row r="18" spans="1:11" ht="13.9" customHeight="1">
      <c r="B18" s="216"/>
      <c r="C18" s="23"/>
      <c r="D18" s="23"/>
      <c r="E18" s="23"/>
      <c r="F18" s="24"/>
      <c r="G18" s="138"/>
      <c r="H18" s="3"/>
      <c r="I18" s="14"/>
      <c r="J18" s="14"/>
      <c r="K18" s="222"/>
    </row>
    <row r="19" spans="1:11" ht="13.9" customHeight="1">
      <c r="A19" s="225" t="s">
        <v>971</v>
      </c>
      <c r="B19" s="225" t="s">
        <v>1104</v>
      </c>
      <c r="C19" s="226"/>
      <c r="D19" s="227"/>
      <c r="E19" s="228">
        <v>7273</v>
      </c>
      <c r="F19" s="229">
        <v>4000</v>
      </c>
      <c r="G19" s="140">
        <f>IF(F19-F19*$G$16=0,"",F19-F19*$G$16)</f>
        <v>3600</v>
      </c>
      <c r="H19" s="163">
        <f>IFERROR(G19*$H$16,"")</f>
        <v>529200</v>
      </c>
      <c r="I19" s="157">
        <f>IFERROR(ROUND(H19*$I$16,0),"")</f>
        <v>751464</v>
      </c>
      <c r="J19" s="254">
        <f>IFERROR((I19-H19)/I19,"")</f>
        <v>0.29577464788732394</v>
      </c>
      <c r="K19" s="222"/>
    </row>
    <row r="20" spans="1:11" ht="13.9" customHeight="1">
      <c r="A20" s="225"/>
      <c r="B20" s="230" t="s">
        <v>1105</v>
      </c>
      <c r="C20" s="231"/>
      <c r="D20" s="231"/>
      <c r="E20" s="228"/>
      <c r="F20" s="229"/>
      <c r="G20" s="140" t="str">
        <f t="shared" ref="G20:G25" si="0">IF(F20-F20*$G$16=0,"",F20-F20*$G$16)</f>
        <v/>
      </c>
      <c r="H20" s="163" t="str">
        <f t="shared" ref="H20:H25" si="1">IFERROR(G20*$H$16,"")</f>
        <v/>
      </c>
      <c r="I20" s="157" t="str">
        <f t="shared" ref="I20:I25" si="2">IFERROR(ROUND(H20*$I$16,0),"")</f>
        <v/>
      </c>
      <c r="J20" s="254" t="str">
        <f t="shared" ref="J20:J25" si="3">IFERROR((I20-H20)/I20,"")</f>
        <v/>
      </c>
      <c r="K20" s="222"/>
    </row>
    <row r="21" spans="1:11" ht="13.9" customHeight="1">
      <c r="A21" s="232"/>
      <c r="B21" s="230" t="s">
        <v>1106</v>
      </c>
      <c r="C21" s="231"/>
      <c r="D21" s="231"/>
      <c r="E21" s="228"/>
      <c r="F21" s="229"/>
      <c r="G21" s="14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222"/>
    </row>
    <row r="22" spans="1:11" ht="13.9" customHeight="1">
      <c r="A22" s="232"/>
      <c r="B22" s="230" t="s">
        <v>1107</v>
      </c>
      <c r="C22" s="231"/>
      <c r="D22" s="231"/>
      <c r="E22" s="228"/>
      <c r="F22" s="229"/>
      <c r="G22" s="14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222"/>
    </row>
    <row r="23" spans="1:11" ht="13.9" customHeight="1">
      <c r="A23" s="232"/>
      <c r="B23" s="230" t="s">
        <v>1108</v>
      </c>
      <c r="C23" s="231"/>
      <c r="D23" s="231"/>
      <c r="E23" s="228"/>
      <c r="F23" s="229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222"/>
    </row>
    <row r="24" spans="1:11" ht="13.9" customHeight="1">
      <c r="A24" s="225"/>
      <c r="B24" s="230"/>
      <c r="C24" s="231"/>
      <c r="D24" s="231"/>
      <c r="E24" s="228"/>
      <c r="F24" s="229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222"/>
    </row>
    <row r="25" spans="1:11" ht="13.9" customHeight="1">
      <c r="A25" s="225" t="s">
        <v>1109</v>
      </c>
      <c r="B25" s="225" t="s">
        <v>1110</v>
      </c>
      <c r="C25" s="231"/>
      <c r="D25" s="231"/>
      <c r="E25" s="228">
        <v>2800</v>
      </c>
      <c r="F25" s="229">
        <v>1540</v>
      </c>
      <c r="G25" s="140">
        <f t="shared" si="0"/>
        <v>1386</v>
      </c>
      <c r="H25" s="163">
        <f t="shared" si="1"/>
        <v>203742</v>
      </c>
      <c r="I25" s="157">
        <f t="shared" si="2"/>
        <v>289314</v>
      </c>
      <c r="J25" s="254">
        <f t="shared" si="3"/>
        <v>0.29577552417096997</v>
      </c>
      <c r="K25" s="222"/>
    </row>
    <row r="26" spans="1:11" ht="13.9" customHeight="1">
      <c r="A26" s="225"/>
      <c r="B26" s="230" t="s">
        <v>1105</v>
      </c>
      <c r="C26" s="233"/>
      <c r="D26" s="233"/>
      <c r="E26" s="228"/>
      <c r="F26" s="229"/>
      <c r="G26" s="229"/>
      <c r="I26" s="222"/>
      <c r="J26" s="222"/>
      <c r="K26" s="222"/>
    </row>
    <row r="27" spans="1:11" ht="13.9" customHeight="1">
      <c r="A27" s="225"/>
      <c r="B27" s="230" t="s">
        <v>1111</v>
      </c>
      <c r="C27" s="233"/>
      <c r="D27" s="233"/>
      <c r="E27" s="228"/>
      <c r="F27" s="229"/>
      <c r="G27" s="229"/>
      <c r="J27" s="222"/>
      <c r="K27" s="222"/>
    </row>
    <row r="28" spans="1:11" ht="13.9" customHeight="1">
      <c r="A28" s="225"/>
      <c r="B28" s="230" t="s">
        <v>1112</v>
      </c>
      <c r="C28" s="233"/>
      <c r="D28" s="233"/>
      <c r="E28" s="228"/>
      <c r="F28" s="229"/>
      <c r="G28" s="229"/>
      <c r="J28" s="222"/>
      <c r="K28" s="222"/>
    </row>
    <row r="29" spans="1:11" ht="13.9" customHeight="1">
      <c r="A29" s="232" t="s">
        <v>0</v>
      </c>
      <c r="B29" s="234" t="s">
        <v>1113</v>
      </c>
      <c r="C29" s="231"/>
      <c r="D29" s="231"/>
      <c r="E29" s="228"/>
      <c r="F29" s="229"/>
      <c r="G29" s="229"/>
      <c r="J29" s="222"/>
      <c r="K29" s="222"/>
    </row>
    <row r="30" spans="1:11" ht="13.9" customHeight="1">
      <c r="B30" s="235" t="s">
        <v>0</v>
      </c>
      <c r="C30" s="29"/>
      <c r="D30" s="29"/>
      <c r="E30" s="39"/>
      <c r="F30" s="30"/>
      <c r="G30" s="30"/>
      <c r="I30" s="222"/>
      <c r="J30" s="222"/>
      <c r="K30" s="222"/>
    </row>
    <row r="31" spans="1:11" ht="13.9" customHeight="1">
      <c r="B31" s="235" t="s">
        <v>0</v>
      </c>
      <c r="C31" s="29"/>
      <c r="D31" s="29"/>
      <c r="E31" s="39"/>
      <c r="F31" s="30"/>
      <c r="G31" s="30"/>
      <c r="I31" s="222"/>
      <c r="J31" s="222"/>
      <c r="K31" s="222"/>
    </row>
    <row r="32" spans="1:11" ht="13.9" customHeight="1">
      <c r="B32" s="235" t="s">
        <v>0</v>
      </c>
      <c r="C32" s="32"/>
      <c r="D32" s="32"/>
      <c r="E32" s="39"/>
      <c r="F32" s="30"/>
      <c r="G32" s="30"/>
      <c r="I32" s="222"/>
      <c r="J32" s="222"/>
      <c r="K32" s="222"/>
    </row>
    <row r="33" spans="1:11" ht="13.9" customHeight="1">
      <c r="B33" s="235" t="s">
        <v>0</v>
      </c>
      <c r="C33" s="32"/>
      <c r="D33" s="32"/>
      <c r="E33" s="39"/>
      <c r="F33" s="30"/>
      <c r="G33" s="30"/>
      <c r="I33" s="222"/>
      <c r="J33" s="222"/>
      <c r="K33" s="222"/>
    </row>
    <row r="34" spans="1:11" ht="13.9" customHeight="1">
      <c r="B34" s="235" t="s">
        <v>0</v>
      </c>
      <c r="C34" s="32"/>
      <c r="D34" s="32"/>
      <c r="E34" s="39"/>
      <c r="F34" s="30"/>
      <c r="G34" s="30"/>
      <c r="I34" s="222"/>
      <c r="J34" s="222"/>
      <c r="K34" s="222"/>
    </row>
    <row r="35" spans="1:11" ht="13.9" customHeight="1">
      <c r="A35" s="236"/>
      <c r="B35" s="237"/>
      <c r="C35" s="29"/>
      <c r="D35" s="29"/>
      <c r="E35" s="129"/>
      <c r="F35" s="30"/>
      <c r="G35" s="30"/>
      <c r="J35" s="222"/>
      <c r="K35" s="222"/>
    </row>
    <row r="36" spans="1:11" ht="13.9" customHeight="1">
      <c r="B36" s="216"/>
      <c r="C36" s="217"/>
      <c r="D36" s="54"/>
      <c r="E36" s="25"/>
      <c r="F36" s="30"/>
      <c r="G36" s="30"/>
      <c r="I36" s="222"/>
      <c r="J36" s="222"/>
      <c r="K36" s="222"/>
    </row>
    <row r="37" spans="1:11" ht="13.9" customHeight="1">
      <c r="B37" s="235"/>
      <c r="C37" s="29"/>
      <c r="D37" s="29"/>
      <c r="E37" s="39"/>
      <c r="F37" s="30"/>
      <c r="G37" s="30"/>
      <c r="I37" s="222"/>
      <c r="J37" s="222"/>
      <c r="K37" s="222"/>
    </row>
    <row r="38" spans="1:11" ht="13.9" customHeight="1">
      <c r="A38" s="236"/>
      <c r="B38" s="235"/>
      <c r="C38" s="29"/>
      <c r="D38" s="29"/>
      <c r="E38" s="39"/>
      <c r="F38" s="30"/>
      <c r="G38" s="30"/>
      <c r="J38" s="222"/>
      <c r="K38" s="222"/>
    </row>
    <row r="39" spans="1:11" ht="13.9" customHeight="1">
      <c r="A39" s="236"/>
      <c r="B39" s="235"/>
      <c r="C39" s="29"/>
      <c r="D39" s="29"/>
      <c r="E39" s="39"/>
      <c r="F39" s="30"/>
      <c r="G39" s="30"/>
      <c r="J39" s="222"/>
      <c r="K39" s="222"/>
    </row>
    <row r="40" spans="1:11" ht="13.9" customHeight="1">
      <c r="B40" s="235"/>
      <c r="C40" s="29"/>
      <c r="D40" s="29"/>
      <c r="E40" s="39"/>
      <c r="F40" s="30"/>
      <c r="G40" s="30"/>
      <c r="I40" s="222"/>
      <c r="J40" s="222"/>
      <c r="K40" s="222"/>
    </row>
    <row r="41" spans="1:11" ht="13.9" customHeight="1">
      <c r="B41" s="235"/>
      <c r="C41" s="29"/>
      <c r="D41" s="29"/>
      <c r="E41" s="39"/>
      <c r="F41" s="30"/>
      <c r="G41" s="30"/>
      <c r="I41" s="222"/>
      <c r="J41" s="222"/>
      <c r="K41" s="222"/>
    </row>
    <row r="42" spans="1:11" ht="13.9" customHeight="1">
      <c r="B42" s="235"/>
      <c r="C42" s="32"/>
      <c r="D42" s="32"/>
      <c r="E42" s="39"/>
      <c r="F42" s="30"/>
      <c r="G42" s="30"/>
      <c r="I42" s="222"/>
      <c r="J42" s="222"/>
      <c r="K42" s="222"/>
    </row>
    <row r="43" spans="1:11" ht="13.9" customHeight="1">
      <c r="B43" s="235"/>
      <c r="C43" s="32"/>
      <c r="D43" s="32"/>
      <c r="E43" s="39"/>
      <c r="F43" s="30"/>
      <c r="G43" s="30"/>
      <c r="I43" s="222"/>
      <c r="J43" s="222"/>
      <c r="K43" s="222"/>
    </row>
    <row r="44" spans="1:11" ht="13.9" customHeight="1">
      <c r="B44" s="235"/>
      <c r="C44" s="32"/>
      <c r="D44" s="32"/>
      <c r="E44" s="39"/>
      <c r="F44" s="30"/>
      <c r="G44" s="30"/>
      <c r="I44" s="222"/>
      <c r="J44" s="222"/>
      <c r="K44" s="222"/>
    </row>
    <row r="45" spans="1:11" ht="13.9" customHeight="1">
      <c r="A45" s="236"/>
      <c r="B45" s="237"/>
      <c r="C45" s="29"/>
      <c r="D45" s="29"/>
      <c r="E45" s="39"/>
      <c r="F45" s="30"/>
      <c r="G45" s="30"/>
      <c r="J45" s="222"/>
      <c r="K45" s="222"/>
    </row>
    <row r="46" spans="1:11" ht="13.9" customHeight="1">
      <c r="B46" s="216"/>
      <c r="C46" s="217"/>
      <c r="D46" s="54"/>
      <c r="E46" s="129"/>
      <c r="F46" s="30"/>
      <c r="G46" s="30"/>
      <c r="I46" s="222"/>
      <c r="J46" s="222"/>
      <c r="K46" s="222"/>
    </row>
    <row r="47" spans="1:11" ht="13.9" customHeight="1">
      <c r="B47" s="235"/>
      <c r="C47" s="29"/>
      <c r="D47" s="29"/>
      <c r="E47" s="39"/>
      <c r="F47" s="30"/>
      <c r="G47" s="30"/>
      <c r="I47" s="222"/>
      <c r="J47" s="222"/>
      <c r="K47" s="222"/>
    </row>
    <row r="48" spans="1:11" ht="13.9" customHeight="1">
      <c r="A48" s="236"/>
      <c r="B48" s="235"/>
      <c r="C48" s="29"/>
      <c r="D48" s="29"/>
      <c r="E48" s="39"/>
      <c r="F48" s="30"/>
      <c r="G48" s="30"/>
      <c r="J48" s="222"/>
      <c r="K48" s="222"/>
    </row>
    <row r="49" spans="1:11" ht="13.9" customHeight="1">
      <c r="A49" s="236"/>
      <c r="B49" s="235"/>
      <c r="C49" s="29"/>
      <c r="D49" s="29"/>
      <c r="E49" s="39"/>
      <c r="F49" s="30"/>
      <c r="G49" s="30"/>
      <c r="J49" s="222"/>
      <c r="K49" s="222"/>
    </row>
    <row r="50" spans="1:11" ht="13.9" customHeight="1">
      <c r="B50" s="235"/>
      <c r="C50" s="29"/>
      <c r="D50" s="29"/>
      <c r="E50" s="39"/>
      <c r="F50" s="30"/>
      <c r="G50" s="30"/>
      <c r="I50" s="222"/>
      <c r="J50" s="222"/>
      <c r="K50" s="222"/>
    </row>
    <row r="51" spans="1:11" ht="13.9" customHeight="1">
      <c r="B51" s="235"/>
      <c r="C51" s="29"/>
      <c r="D51" s="29"/>
      <c r="E51" s="39"/>
      <c r="F51" s="30"/>
      <c r="G51" s="30"/>
      <c r="I51" s="222"/>
      <c r="J51" s="222"/>
      <c r="K51" s="222"/>
    </row>
    <row r="52" spans="1:11" ht="13.9" customHeight="1">
      <c r="B52" s="235"/>
      <c r="C52" s="32"/>
      <c r="D52" s="32"/>
      <c r="E52" s="39"/>
      <c r="F52" s="30"/>
      <c r="G52" s="30"/>
      <c r="I52" s="222"/>
      <c r="J52" s="222"/>
      <c r="K52" s="222"/>
    </row>
    <row r="53" spans="1:11" ht="13.9" customHeight="1">
      <c r="B53" s="235"/>
      <c r="C53" s="32"/>
      <c r="D53" s="32"/>
      <c r="E53" s="39"/>
      <c r="F53" s="30"/>
      <c r="G53" s="30"/>
      <c r="I53" s="222"/>
      <c r="J53" s="222"/>
      <c r="K53" s="222"/>
    </row>
    <row r="54" spans="1:11" ht="13.9" customHeight="1">
      <c r="B54" s="235"/>
      <c r="C54" s="32"/>
      <c r="D54" s="32"/>
      <c r="E54" s="39"/>
      <c r="F54" s="30"/>
      <c r="G54" s="30"/>
      <c r="I54" s="222"/>
      <c r="J54" s="222"/>
      <c r="K54" s="222"/>
    </row>
    <row r="55" spans="1:11" ht="13.9" customHeight="1">
      <c r="A55" s="236"/>
      <c r="B55" s="237"/>
      <c r="C55" s="29"/>
      <c r="D55" s="29"/>
      <c r="E55" s="39"/>
      <c r="F55" s="30"/>
      <c r="G55" s="30"/>
      <c r="J55" s="222"/>
      <c r="K55" s="222"/>
    </row>
    <row r="56" spans="1:11" ht="13.9" customHeight="1">
      <c r="B56" s="216"/>
      <c r="C56" s="217"/>
      <c r="D56" s="54"/>
      <c r="E56" s="129"/>
      <c r="F56" s="30"/>
      <c r="G56" s="30"/>
      <c r="I56" s="222"/>
      <c r="J56" s="222"/>
      <c r="K56" s="222"/>
    </row>
    <row r="57" spans="1:11" ht="13.9" customHeight="1">
      <c r="B57" s="235"/>
      <c r="C57" s="29"/>
      <c r="D57" s="29"/>
      <c r="E57" s="39"/>
      <c r="F57" s="30"/>
      <c r="G57" s="30"/>
      <c r="I57" s="222"/>
      <c r="J57" s="222"/>
      <c r="K57" s="222"/>
    </row>
    <row r="58" spans="1:11" ht="13.9" customHeight="1">
      <c r="A58" s="236"/>
      <c r="B58" s="235"/>
      <c r="C58" s="29"/>
      <c r="D58" s="29"/>
      <c r="E58" s="39"/>
      <c r="F58" s="30"/>
      <c r="G58" s="30"/>
      <c r="J58" s="222"/>
      <c r="K58" s="222"/>
    </row>
    <row r="59" spans="1:11" ht="13.9" customHeight="1">
      <c r="A59" s="236"/>
      <c r="B59" s="235"/>
      <c r="C59" s="29"/>
      <c r="D59" s="29"/>
      <c r="E59" s="39"/>
      <c r="F59" s="30"/>
      <c r="G59" s="30"/>
      <c r="J59" s="222"/>
      <c r="K59" s="222"/>
    </row>
    <row r="60" spans="1:11" ht="13.9" customHeight="1">
      <c r="B60" s="235"/>
      <c r="C60" s="29"/>
      <c r="D60" s="29"/>
      <c r="E60" s="39"/>
      <c r="F60" s="30"/>
      <c r="G60" s="30"/>
      <c r="I60" s="222"/>
      <c r="J60" s="222"/>
      <c r="K60" s="222"/>
    </row>
    <row r="61" spans="1:11" ht="13.9" customHeight="1">
      <c r="B61" s="235"/>
      <c r="C61" s="29"/>
      <c r="D61" s="29"/>
      <c r="E61" s="39"/>
      <c r="F61" s="30"/>
      <c r="G61" s="30"/>
      <c r="I61" s="222"/>
      <c r="J61" s="222"/>
      <c r="K61" s="222"/>
    </row>
    <row r="62" spans="1:11" ht="13.9" customHeight="1">
      <c r="B62" s="235"/>
      <c r="C62" s="32"/>
      <c r="D62" s="32"/>
      <c r="E62" s="39"/>
      <c r="F62" s="30"/>
      <c r="G62" s="30"/>
      <c r="I62" s="222"/>
      <c r="J62" s="222"/>
      <c r="K62" s="222"/>
    </row>
    <row r="63" spans="1:11" ht="13.9" customHeight="1">
      <c r="B63" s="235"/>
      <c r="C63" s="32"/>
      <c r="D63" s="32"/>
      <c r="E63" s="39"/>
      <c r="F63" s="30"/>
      <c r="G63" s="30"/>
      <c r="I63" s="222"/>
      <c r="J63" s="222"/>
      <c r="K63" s="222"/>
    </row>
    <row r="64" spans="1:11" ht="13.9" customHeight="1">
      <c r="B64" s="235"/>
      <c r="C64" s="32"/>
      <c r="D64" s="32"/>
      <c r="E64" s="39"/>
      <c r="F64" s="30"/>
      <c r="G64" s="30"/>
      <c r="I64" s="222"/>
      <c r="J64" s="222"/>
      <c r="K64" s="222"/>
    </row>
    <row r="65" spans="1:11" ht="13.9" customHeight="1">
      <c r="A65" s="236"/>
      <c r="B65" s="237"/>
      <c r="C65" s="29"/>
      <c r="D65" s="29"/>
      <c r="E65" s="39"/>
      <c r="F65" s="30"/>
      <c r="G65" s="30"/>
      <c r="J65" s="222"/>
      <c r="K65" s="222"/>
    </row>
    <row r="66" spans="1:11" ht="13.9" customHeight="1">
      <c r="B66" s="216"/>
      <c r="C66" s="217"/>
      <c r="D66" s="54"/>
      <c r="E66" s="129"/>
      <c r="F66" s="30"/>
      <c r="G66" s="30"/>
      <c r="I66" s="222"/>
      <c r="J66" s="222"/>
      <c r="K66" s="222"/>
    </row>
    <row r="67" spans="1:11" ht="13.9" customHeight="1">
      <c r="B67" s="235"/>
      <c r="C67" s="29"/>
      <c r="D67" s="29"/>
      <c r="E67" s="39"/>
      <c r="F67" s="30"/>
      <c r="G67" s="30"/>
      <c r="I67" s="222"/>
      <c r="J67" s="222"/>
      <c r="K67" s="222"/>
    </row>
    <row r="68" spans="1:11" ht="13.9" customHeight="1">
      <c r="A68" s="236"/>
      <c r="B68" s="235"/>
      <c r="C68" s="29"/>
      <c r="D68" s="29"/>
      <c r="E68" s="39"/>
      <c r="F68" s="30"/>
      <c r="G68" s="30"/>
      <c r="J68" s="222"/>
      <c r="K68" s="222"/>
    </row>
    <row r="69" spans="1:11" ht="13.9" customHeight="1">
      <c r="A69" s="236"/>
      <c r="B69" s="235"/>
      <c r="C69" s="29"/>
      <c r="D69" s="29"/>
      <c r="E69" s="39"/>
      <c r="F69" s="30"/>
      <c r="G69" s="30"/>
      <c r="J69" s="222"/>
      <c r="K69" s="222"/>
    </row>
    <row r="70" spans="1:11" ht="13.9" customHeight="1">
      <c r="B70" s="235"/>
      <c r="C70" s="29"/>
      <c r="D70" s="29"/>
      <c r="E70" s="39"/>
      <c r="F70" s="30"/>
      <c r="G70" s="30"/>
      <c r="I70" s="222"/>
      <c r="J70" s="222"/>
      <c r="K70" s="222"/>
    </row>
    <row r="71" spans="1:11" ht="13.9" customHeight="1">
      <c r="B71" s="235"/>
      <c r="C71" s="29"/>
      <c r="D71" s="29"/>
      <c r="E71" s="39"/>
      <c r="F71" s="30"/>
      <c r="G71" s="30"/>
      <c r="I71" s="222"/>
      <c r="J71" s="222"/>
      <c r="K71" s="222"/>
    </row>
    <row r="72" spans="1:11" ht="13.9" customHeight="1">
      <c r="B72" s="235"/>
      <c r="C72" s="32"/>
      <c r="D72" s="32"/>
      <c r="E72" s="39"/>
      <c r="F72" s="30"/>
      <c r="G72" s="30"/>
      <c r="I72" s="222"/>
      <c r="J72" s="222"/>
      <c r="K72" s="222"/>
    </row>
    <row r="73" spans="1:11" ht="13.9" customHeight="1">
      <c r="B73" s="235"/>
      <c r="C73" s="32"/>
      <c r="D73" s="32"/>
      <c r="E73" s="39"/>
      <c r="F73" s="30"/>
      <c r="G73" s="30"/>
      <c r="I73" s="222"/>
      <c r="J73" s="222"/>
      <c r="K73" s="222"/>
    </row>
    <row r="74" spans="1:11" ht="13.9" customHeight="1">
      <c r="B74" s="235"/>
      <c r="C74" s="32"/>
      <c r="D74" s="32"/>
      <c r="E74" s="39"/>
      <c r="F74" s="30"/>
      <c r="G74" s="30"/>
      <c r="I74" s="222"/>
      <c r="J74" s="222"/>
      <c r="K74" s="222"/>
    </row>
    <row r="75" spans="1:11" ht="13.9" customHeight="1">
      <c r="A75" s="236"/>
      <c r="B75" s="237"/>
      <c r="C75" s="29"/>
      <c r="D75" s="29"/>
      <c r="E75" s="39"/>
      <c r="F75" s="30"/>
      <c r="G75" s="30"/>
      <c r="J75" s="222"/>
      <c r="K75" s="222"/>
    </row>
    <row r="76" spans="1:11" ht="13.9" customHeight="1">
      <c r="B76" s="216"/>
      <c r="C76" s="23"/>
      <c r="D76" s="23"/>
      <c r="E76" s="23"/>
      <c r="F76" s="24"/>
      <c r="G76" s="24"/>
      <c r="I76" s="222"/>
      <c r="J76" s="222"/>
      <c r="K76" s="222"/>
    </row>
    <row r="77" spans="1:11" ht="13.9" customHeight="1">
      <c r="B77" s="216"/>
      <c r="C77" s="217"/>
      <c r="D77" s="54"/>
      <c r="E77" s="129"/>
      <c r="F77" s="30"/>
      <c r="G77" s="30"/>
      <c r="I77" s="222"/>
      <c r="J77" s="222"/>
      <c r="K77" s="222"/>
    </row>
    <row r="78" spans="1:11" ht="13.9" customHeight="1">
      <c r="A78" s="236"/>
      <c r="B78" s="235"/>
      <c r="C78" s="29"/>
      <c r="D78" s="29"/>
      <c r="E78" s="39"/>
      <c r="F78" s="30"/>
      <c r="G78" s="30"/>
      <c r="J78" s="222"/>
      <c r="K78" s="222"/>
    </row>
    <row r="79" spans="1:11" ht="13.9" customHeight="1">
      <c r="A79" s="236"/>
      <c r="B79" s="235"/>
      <c r="C79" s="29"/>
      <c r="D79" s="29"/>
      <c r="E79" s="39"/>
      <c r="F79" s="30"/>
      <c r="G79" s="30"/>
      <c r="J79" s="222"/>
      <c r="K79" s="222"/>
    </row>
    <row r="80" spans="1:11" ht="13.9" customHeight="1">
      <c r="B80" s="235"/>
      <c r="C80" s="29"/>
      <c r="D80" s="29"/>
      <c r="E80" s="39"/>
      <c r="F80" s="30"/>
      <c r="G80" s="30"/>
      <c r="I80" s="222"/>
      <c r="J80" s="222"/>
      <c r="K80" s="222"/>
    </row>
    <row r="81" spans="1:11" ht="13.9" customHeight="1">
      <c r="B81" s="235"/>
      <c r="C81" s="29"/>
      <c r="D81" s="29"/>
      <c r="E81" s="39"/>
      <c r="F81" s="30"/>
      <c r="G81" s="30"/>
      <c r="I81" s="222"/>
      <c r="J81" s="222"/>
      <c r="K81" s="222"/>
    </row>
    <row r="82" spans="1:11" ht="13.9" customHeight="1">
      <c r="B82" s="235"/>
      <c r="C82" s="29"/>
      <c r="D82" s="29"/>
      <c r="E82" s="39"/>
      <c r="F82" s="30"/>
      <c r="G82" s="30"/>
      <c r="I82" s="222"/>
      <c r="J82" s="222"/>
      <c r="K82" s="222"/>
    </row>
    <row r="83" spans="1:11" ht="13.9" customHeight="1">
      <c r="B83" s="235"/>
      <c r="C83" s="32"/>
      <c r="D83" s="32"/>
      <c r="E83" s="39"/>
      <c r="F83" s="30"/>
      <c r="G83" s="30"/>
      <c r="I83" s="222"/>
      <c r="J83" s="222"/>
      <c r="K83" s="222"/>
    </row>
    <row r="84" spans="1:11" ht="13.9" customHeight="1">
      <c r="B84" s="235"/>
      <c r="C84" s="32"/>
      <c r="D84" s="32"/>
      <c r="E84" s="39"/>
      <c r="F84" s="30"/>
      <c r="G84" s="30"/>
      <c r="I84" s="222"/>
      <c r="J84" s="222"/>
      <c r="K84" s="222"/>
    </row>
    <row r="85" spans="1:11" ht="13.9" customHeight="1">
      <c r="B85" s="235"/>
      <c r="C85" s="32"/>
      <c r="D85" s="32"/>
      <c r="E85" s="39"/>
      <c r="F85" s="30"/>
      <c r="G85" s="30"/>
      <c r="I85" s="222"/>
      <c r="J85" s="222"/>
      <c r="K85" s="222"/>
    </row>
    <row r="86" spans="1:11" ht="13.9" customHeight="1">
      <c r="A86" s="236"/>
      <c r="B86" s="235"/>
      <c r="C86" s="29"/>
      <c r="D86" s="29"/>
      <c r="E86" s="39"/>
      <c r="F86" s="30"/>
      <c r="G86" s="30"/>
      <c r="J86" s="222"/>
      <c r="K86" s="222"/>
    </row>
    <row r="87" spans="1:11" ht="13.9" customHeight="1">
      <c r="A87" s="236"/>
      <c r="B87" s="237"/>
      <c r="C87" s="29"/>
      <c r="D87" s="29"/>
      <c r="E87" s="39"/>
      <c r="F87" s="30"/>
      <c r="G87" s="30"/>
      <c r="J87" s="222"/>
      <c r="K87" s="222"/>
    </row>
    <row r="88" spans="1:11" ht="13.9" customHeight="1">
      <c r="B88" s="216"/>
      <c r="C88" s="217"/>
      <c r="D88" s="54"/>
      <c r="E88" s="129"/>
      <c r="F88" s="30"/>
      <c r="G88" s="30"/>
      <c r="I88" s="222"/>
      <c r="J88" s="222"/>
      <c r="K88" s="222"/>
    </row>
    <row r="89" spans="1:11" ht="13.9" customHeight="1">
      <c r="B89" s="238"/>
      <c r="C89" s="217"/>
      <c r="D89" s="54"/>
      <c r="E89" s="25"/>
      <c r="F89" s="30"/>
      <c r="G89" s="30"/>
      <c r="I89" s="222"/>
      <c r="J89" s="222"/>
      <c r="K89" s="222"/>
    </row>
    <row r="90" spans="1:11" ht="13.9" customHeight="1">
      <c r="B90" s="238"/>
      <c r="C90" s="217"/>
      <c r="D90" s="54"/>
      <c r="E90" s="25"/>
      <c r="F90" s="30"/>
      <c r="G90" s="30"/>
      <c r="I90" s="222"/>
      <c r="J90" s="222"/>
      <c r="K90" s="222"/>
    </row>
    <row r="91" spans="1:11" ht="13.9" customHeight="1">
      <c r="B91" s="238"/>
      <c r="C91" s="217"/>
      <c r="D91" s="54"/>
      <c r="E91" s="25"/>
      <c r="F91" s="30"/>
      <c r="G91" s="30"/>
      <c r="I91" s="222"/>
      <c r="J91" s="222"/>
      <c r="K91" s="222"/>
    </row>
    <row r="92" spans="1:11" ht="13.9" customHeight="1">
      <c r="B92" s="238"/>
      <c r="C92" s="217"/>
      <c r="D92" s="54"/>
      <c r="E92" s="25"/>
      <c r="F92" s="30"/>
      <c r="G92" s="30"/>
      <c r="I92" s="222"/>
      <c r="J92" s="222"/>
      <c r="K92" s="222"/>
    </row>
    <row r="93" spans="1:11" ht="13.9" customHeight="1">
      <c r="B93" s="238"/>
      <c r="C93" s="217"/>
      <c r="D93" s="54"/>
      <c r="E93" s="25"/>
      <c r="F93" s="30"/>
      <c r="G93" s="30"/>
      <c r="I93" s="222"/>
      <c r="J93" s="222"/>
      <c r="K93" s="222"/>
    </row>
    <row r="94" spans="1:11" ht="13.9" customHeight="1">
      <c r="B94" s="235"/>
      <c r="C94" s="217"/>
      <c r="D94" s="54"/>
      <c r="E94" s="25"/>
      <c r="F94" s="30"/>
      <c r="G94" s="30"/>
      <c r="I94" s="222"/>
      <c r="J94" s="222"/>
      <c r="K94" s="222"/>
    </row>
    <row r="95" spans="1:11" ht="13.9" customHeight="1">
      <c r="B95" s="235"/>
      <c r="C95" s="217"/>
      <c r="D95" s="54"/>
      <c r="E95" s="25"/>
      <c r="F95" s="30"/>
      <c r="G95" s="30"/>
      <c r="I95" s="222"/>
      <c r="J95" s="222"/>
      <c r="K95" s="222"/>
    </row>
    <row r="96" spans="1:11" ht="13.9" customHeight="1">
      <c r="B96" s="238"/>
      <c r="C96" s="217"/>
      <c r="D96" s="54"/>
      <c r="E96" s="39"/>
      <c r="F96" s="30"/>
      <c r="G96" s="30"/>
      <c r="I96" s="222"/>
      <c r="J96" s="222"/>
      <c r="K96" s="222"/>
    </row>
    <row r="97" spans="1:11" ht="13.9" customHeight="1">
      <c r="B97" s="239"/>
      <c r="C97" s="217"/>
      <c r="D97" s="54"/>
      <c r="E97" s="39"/>
      <c r="F97" s="30"/>
      <c r="G97" s="30"/>
      <c r="I97" s="222"/>
      <c r="J97" s="222"/>
      <c r="K97" s="222"/>
    </row>
    <row r="98" spans="1:11" ht="13.9" customHeight="1">
      <c r="B98" s="216"/>
      <c r="C98" s="217"/>
      <c r="D98" s="54"/>
      <c r="E98" s="129"/>
      <c r="F98" s="30"/>
      <c r="G98" s="30"/>
      <c r="I98" s="222"/>
      <c r="J98" s="222"/>
      <c r="K98" s="222"/>
    </row>
    <row r="99" spans="1:11" ht="13.9" customHeight="1">
      <c r="B99" s="238"/>
      <c r="C99" s="217"/>
      <c r="D99" s="54"/>
      <c r="E99" s="25"/>
      <c r="F99" s="30"/>
      <c r="G99" s="30"/>
      <c r="I99" s="222"/>
      <c r="J99" s="222"/>
      <c r="K99" s="222"/>
    </row>
    <row r="100" spans="1:11" ht="13.9" customHeight="1">
      <c r="B100" s="238"/>
      <c r="C100" s="217"/>
      <c r="D100" s="54"/>
      <c r="E100" s="25"/>
      <c r="F100" s="30"/>
      <c r="G100" s="30"/>
      <c r="I100" s="222"/>
      <c r="J100" s="222"/>
      <c r="K100" s="222"/>
    </row>
    <row r="101" spans="1:11" ht="13.9" customHeight="1">
      <c r="B101" s="238"/>
      <c r="C101" s="217"/>
      <c r="D101" s="54"/>
      <c r="E101" s="25"/>
      <c r="F101" s="30"/>
      <c r="G101" s="30"/>
      <c r="I101" s="222"/>
      <c r="J101" s="222"/>
      <c r="K101" s="222"/>
    </row>
    <row r="102" spans="1:11" ht="13.9" customHeight="1">
      <c r="B102" s="238"/>
      <c r="C102" s="217"/>
      <c r="D102" s="54"/>
      <c r="E102" s="25"/>
      <c r="F102" s="30"/>
      <c r="G102" s="30"/>
      <c r="I102" s="222"/>
      <c r="J102" s="222"/>
      <c r="K102" s="222"/>
    </row>
    <row r="103" spans="1:11" ht="13.9" customHeight="1">
      <c r="B103" s="238"/>
      <c r="C103" s="217"/>
      <c r="D103" s="54"/>
      <c r="E103" s="25"/>
      <c r="F103" s="30"/>
      <c r="G103" s="30"/>
      <c r="I103" s="222"/>
      <c r="J103" s="222"/>
      <c r="K103" s="222"/>
    </row>
    <row r="104" spans="1:11" ht="13.9" customHeight="1">
      <c r="B104" s="238"/>
      <c r="C104" s="217"/>
      <c r="D104" s="54"/>
      <c r="E104" s="25"/>
      <c r="F104" s="30"/>
      <c r="G104" s="30"/>
      <c r="I104" s="222"/>
      <c r="J104" s="222"/>
      <c r="K104" s="222"/>
    </row>
    <row r="105" spans="1:11" ht="13.9" customHeight="1">
      <c r="B105" s="238"/>
      <c r="C105" s="217"/>
      <c r="D105" s="54"/>
      <c r="E105" s="25"/>
      <c r="F105" s="30"/>
      <c r="G105" s="30"/>
      <c r="I105" s="222"/>
      <c r="J105" s="222"/>
      <c r="K105" s="222"/>
    </row>
    <row r="106" spans="1:11" ht="13.9" customHeight="1">
      <c r="B106" s="235"/>
      <c r="C106" s="217"/>
      <c r="D106" s="54"/>
      <c r="E106" s="25"/>
      <c r="F106" s="30"/>
      <c r="G106" s="30"/>
      <c r="I106" s="222"/>
      <c r="J106" s="222"/>
      <c r="K106" s="222"/>
    </row>
    <row r="107" spans="1:11" ht="13.9" customHeight="1">
      <c r="B107" s="235"/>
      <c r="C107" s="217"/>
      <c r="D107" s="54"/>
      <c r="E107" s="25"/>
      <c r="F107" s="30"/>
      <c r="G107" s="30"/>
      <c r="I107" s="222"/>
      <c r="J107" s="222"/>
      <c r="K107" s="222"/>
    </row>
    <row r="108" spans="1:11" ht="13.9" customHeight="1">
      <c r="B108" s="238"/>
      <c r="C108" s="217"/>
      <c r="D108" s="54"/>
      <c r="E108" s="25"/>
      <c r="F108" s="30"/>
      <c r="G108" s="30"/>
      <c r="I108" s="222"/>
      <c r="J108" s="222"/>
      <c r="K108" s="222"/>
    </row>
    <row r="109" spans="1:11" ht="13.9" customHeight="1">
      <c r="B109" s="239"/>
      <c r="C109" s="217"/>
      <c r="D109" s="54"/>
      <c r="E109" s="39"/>
      <c r="F109" s="30"/>
      <c r="G109" s="30"/>
      <c r="I109" s="222"/>
      <c r="J109" s="222"/>
      <c r="K109" s="222"/>
    </row>
    <row r="110" spans="1:11" ht="13.9" customHeight="1">
      <c r="A110" s="223"/>
      <c r="B110" s="240"/>
      <c r="C110" s="4"/>
      <c r="D110" s="4"/>
      <c r="E110" s="32"/>
      <c r="F110" s="16"/>
      <c r="G110" s="16"/>
      <c r="I110" s="222"/>
    </row>
  </sheetData>
  <mergeCells count="10">
    <mergeCell ref="B8:E8"/>
    <mergeCell ref="B9:E9"/>
    <mergeCell ref="B10:E10"/>
    <mergeCell ref="B12:E12"/>
    <mergeCell ref="B13:E13"/>
    <mergeCell ref="B1:E1"/>
    <mergeCell ref="B3:E3"/>
    <mergeCell ref="B5:E5"/>
    <mergeCell ref="B6:E6"/>
    <mergeCell ref="B7:E7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35FF-3AED-4863-B92B-4DCB27F14809}">
  <dimension ref="A1:K70"/>
  <sheetViews>
    <sheetView showGridLines="0" zoomScaleNormal="100" zoomScaleSheetLayoutView="100" workbookViewId="0"/>
  </sheetViews>
  <sheetFormatPr defaultRowHeight="13.9" customHeight="1"/>
  <cols>
    <col min="1" max="1" width="18.42578125" style="8" customWidth="1"/>
    <col min="2" max="2" width="59.7109375" style="1" customWidth="1"/>
    <col min="3" max="4" width="17.7109375" style="2" customWidth="1"/>
    <col min="5" max="7" width="17.7109375" style="145" customWidth="1"/>
    <col min="8" max="8" width="14.5703125" style="1" bestFit="1" customWidth="1"/>
    <col min="9" max="9" width="16.140625" style="1" bestFit="1" customWidth="1"/>
    <col min="10" max="16384" width="9.140625" style="1"/>
  </cols>
  <sheetData>
    <row r="1" spans="1:11" ht="17.45" customHeight="1">
      <c r="B1" s="321" t="s">
        <v>1047</v>
      </c>
      <c r="C1" s="321"/>
      <c r="D1" s="321"/>
      <c r="E1" s="321"/>
      <c r="F1" s="133"/>
      <c r="G1" s="133"/>
    </row>
    <row r="2" spans="1:11" ht="13.9" customHeight="1">
      <c r="B2" s="3"/>
      <c r="C2" s="4"/>
      <c r="D2" s="4"/>
      <c r="E2" s="133"/>
      <c r="F2" s="133"/>
      <c r="G2" s="133"/>
    </row>
    <row r="3" spans="1:11" ht="17.45" customHeight="1">
      <c r="B3" s="322" t="s">
        <v>1048</v>
      </c>
      <c r="C3" s="322"/>
      <c r="D3" s="322"/>
      <c r="E3" s="322"/>
      <c r="F3" s="133"/>
      <c r="G3" s="133"/>
    </row>
    <row r="4" spans="1:11" ht="13.9" customHeight="1">
      <c r="B4" s="3"/>
      <c r="C4" s="4"/>
      <c r="D4" s="4"/>
      <c r="E4" s="133"/>
      <c r="F4" s="133"/>
      <c r="G4" s="133"/>
    </row>
    <row r="5" spans="1:11" ht="13.9" customHeight="1">
      <c r="B5" s="319" t="s">
        <v>3</v>
      </c>
      <c r="C5" s="319"/>
      <c r="D5" s="319"/>
      <c r="E5" s="319"/>
      <c r="F5" s="133"/>
      <c r="G5" s="133"/>
    </row>
    <row r="6" spans="1:11" ht="13.9" customHeight="1">
      <c r="B6" s="319" t="s">
        <v>4</v>
      </c>
      <c r="C6" s="319"/>
      <c r="D6" s="319"/>
      <c r="E6" s="319"/>
      <c r="F6" s="133"/>
      <c r="G6" s="133"/>
    </row>
    <row r="7" spans="1:11" ht="13.9" customHeight="1">
      <c r="B7" s="319" t="s">
        <v>5</v>
      </c>
      <c r="C7" s="319"/>
      <c r="D7" s="319"/>
      <c r="E7" s="319"/>
      <c r="F7" s="133"/>
      <c r="G7" s="133"/>
    </row>
    <row r="8" spans="1:11" ht="13.9" customHeight="1">
      <c r="B8" s="319" t="s">
        <v>6</v>
      </c>
      <c r="C8" s="319"/>
      <c r="D8" s="319"/>
      <c r="E8" s="319"/>
      <c r="F8" s="133"/>
      <c r="G8" s="133"/>
    </row>
    <row r="9" spans="1:11" ht="13.9" customHeight="1">
      <c r="B9" s="319" t="s">
        <v>7</v>
      </c>
      <c r="C9" s="319"/>
      <c r="D9" s="319"/>
      <c r="E9" s="319"/>
      <c r="F9" s="133"/>
      <c r="G9" s="133"/>
    </row>
    <row r="10" spans="1:11" ht="13.9" customHeight="1">
      <c r="B10" s="319" t="s">
        <v>8</v>
      </c>
      <c r="C10" s="319"/>
      <c r="D10" s="319"/>
      <c r="E10" s="319"/>
      <c r="F10" s="133"/>
      <c r="G10" s="133"/>
    </row>
    <row r="11" spans="1:11" ht="13.9" customHeight="1">
      <c r="B11" s="3"/>
      <c r="C11" s="9"/>
      <c r="D11" s="9"/>
      <c r="E11" s="146"/>
      <c r="F11" s="133"/>
      <c r="G11" s="133"/>
    </row>
    <row r="12" spans="1:11" ht="13.9" customHeight="1">
      <c r="B12" s="320" t="s">
        <v>9</v>
      </c>
      <c r="C12" s="320"/>
      <c r="D12" s="320"/>
      <c r="E12" s="320"/>
      <c r="F12" s="133"/>
      <c r="G12" s="133"/>
    </row>
    <row r="13" spans="1:11" ht="13.9" customHeight="1">
      <c r="B13" s="320" t="s">
        <v>10</v>
      </c>
      <c r="C13" s="320"/>
      <c r="D13" s="320"/>
      <c r="E13" s="320"/>
      <c r="F13" s="133"/>
      <c r="G13" s="133"/>
    </row>
    <row r="14" spans="1:11" s="11" customFormat="1" ht="13.9" customHeight="1">
      <c r="A14" s="5"/>
      <c r="E14" s="134"/>
      <c r="F14" s="134"/>
      <c r="G14" s="134"/>
    </row>
    <row r="15" spans="1:11" ht="13.9" customHeight="1">
      <c r="A15" s="8" t="s">
        <v>11</v>
      </c>
      <c r="B15" s="8" t="s">
        <v>12</v>
      </c>
      <c r="C15" s="13"/>
      <c r="D15" s="1"/>
      <c r="E15" s="135" t="s">
        <v>13</v>
      </c>
      <c r="F15" s="135" t="s">
        <v>14</v>
      </c>
      <c r="G15" s="135" t="s">
        <v>1043</v>
      </c>
      <c r="H15" s="156" t="s">
        <v>1040</v>
      </c>
      <c r="I15" s="157" t="s">
        <v>1041</v>
      </c>
      <c r="J15" s="253" t="s">
        <v>1149</v>
      </c>
      <c r="K15" s="14"/>
    </row>
    <row r="16" spans="1:11" ht="13.9" customHeight="1">
      <c r="B16" s="15"/>
      <c r="C16" s="16"/>
      <c r="D16" s="1"/>
      <c r="E16" s="142"/>
      <c r="F16" s="136"/>
      <c r="G16" s="166">
        <v>0</v>
      </c>
      <c r="H16" s="159">
        <v>147</v>
      </c>
      <c r="I16" s="159">
        <v>1.42</v>
      </c>
      <c r="J16" s="14" t="s">
        <v>1150</v>
      </c>
      <c r="K16" s="14"/>
    </row>
    <row r="17" spans="1:11" s="3" customFormat="1" ht="13.9" customHeight="1">
      <c r="A17" s="18" t="s">
        <v>15</v>
      </c>
      <c r="B17" s="18"/>
      <c r="C17" s="19"/>
      <c r="D17" s="20"/>
      <c r="E17" s="147"/>
      <c r="F17" s="137"/>
      <c r="G17" s="137"/>
      <c r="I17" s="14"/>
      <c r="J17" s="14"/>
      <c r="K17" s="14"/>
    </row>
    <row r="18" spans="1:11" s="3" customFormat="1" ht="13.9" customHeight="1">
      <c r="A18" s="8"/>
      <c r="B18" s="8"/>
      <c r="C18" s="23"/>
      <c r="E18" s="148"/>
      <c r="F18" s="138"/>
      <c r="G18" s="138"/>
      <c r="I18" s="14"/>
      <c r="J18" s="14"/>
      <c r="K18" s="14"/>
    </row>
    <row r="19" spans="1:11" ht="13.9" customHeight="1">
      <c r="A19" s="8" t="s">
        <v>1049</v>
      </c>
      <c r="B19" s="8" t="s">
        <v>1050</v>
      </c>
      <c r="C19" s="3"/>
      <c r="D19" s="1"/>
      <c r="E19" s="149">
        <f>ROUND(F19/0.55,0)</f>
        <v>24545</v>
      </c>
      <c r="F19" s="139">
        <v>13500</v>
      </c>
      <c r="G19" s="140">
        <f>IF(F19-F19*$G$16=0,"",F19-F19*$G$16)</f>
        <v>13500</v>
      </c>
      <c r="H19" s="163">
        <f>IFERROR(G19*$H$16,"")</f>
        <v>1984500</v>
      </c>
      <c r="I19" s="157">
        <f>IFERROR(ROUND(H19*$I$16,0),"")</f>
        <v>2817990</v>
      </c>
      <c r="J19" s="254">
        <f>IFERROR((I19-H19)/I19,"")</f>
        <v>0.29577464788732394</v>
      </c>
      <c r="K19" s="14"/>
    </row>
    <row r="20" spans="1:11" ht="13.9" customHeight="1">
      <c r="A20" s="27"/>
      <c r="B20" s="28" t="s">
        <v>1051</v>
      </c>
      <c r="C20" s="29"/>
      <c r="E20" s="141"/>
      <c r="F20" s="140"/>
      <c r="G20" s="140" t="str">
        <f t="shared" ref="G20:G64" si="0">IF(F20-F20*$G$16=0,"",F20-F20*$G$16)</f>
        <v/>
      </c>
      <c r="H20" s="163" t="str">
        <f t="shared" ref="H20:H64" si="1">IFERROR(G20*$H$16,"")</f>
        <v/>
      </c>
      <c r="I20" s="157" t="str">
        <f t="shared" ref="I20:I64" si="2">IFERROR(ROUND(H20*$I$16,0),"")</f>
        <v/>
      </c>
      <c r="J20" s="254" t="str">
        <f t="shared" ref="J20:J64" si="3">IFERROR((I20-H20)/I20,"")</f>
        <v/>
      </c>
      <c r="K20" s="14"/>
    </row>
    <row r="21" spans="1:11" ht="13.9" customHeight="1">
      <c r="A21" s="27"/>
      <c r="B21" s="28" t="s">
        <v>1052</v>
      </c>
      <c r="C21" s="29"/>
      <c r="E21" s="141"/>
      <c r="F21" s="140"/>
      <c r="G21" s="14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14"/>
    </row>
    <row r="22" spans="1:11" ht="13.9" customHeight="1">
      <c r="A22" s="27"/>
      <c r="B22" s="28" t="s">
        <v>19</v>
      </c>
      <c r="C22" s="29"/>
      <c r="E22" s="141"/>
      <c r="F22" s="140"/>
      <c r="G22" s="14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</row>
    <row r="23" spans="1:11" ht="13.9" customHeight="1">
      <c r="A23" s="27"/>
      <c r="B23" s="28" t="s">
        <v>1053</v>
      </c>
      <c r="C23" s="29"/>
      <c r="E23" s="141"/>
      <c r="F23" s="140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14"/>
    </row>
    <row r="24" spans="1:11" ht="13.9" customHeight="1">
      <c r="A24" s="27"/>
      <c r="B24" s="28" t="s">
        <v>1054</v>
      </c>
      <c r="C24" s="29"/>
      <c r="E24" s="141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</row>
    <row r="25" spans="1:11" ht="13.9" customHeight="1">
      <c r="B25" s="28" t="s">
        <v>1055</v>
      </c>
      <c r="C25" s="29"/>
      <c r="E25" s="141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</row>
    <row r="26" spans="1:11" ht="13.9" customHeight="1">
      <c r="B26" s="31" t="s">
        <v>23</v>
      </c>
      <c r="C26" s="32"/>
      <c r="E26" s="150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14"/>
    </row>
    <row r="27" spans="1:11" ht="13.9" customHeight="1">
      <c r="B27" s="31" t="s">
        <v>24</v>
      </c>
      <c r="C27" s="32"/>
      <c r="E27" s="150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14"/>
    </row>
    <row r="28" spans="1:11" ht="13.9" customHeight="1">
      <c r="B28" s="3"/>
      <c r="C28" s="32"/>
      <c r="E28" s="150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14"/>
    </row>
    <row r="29" spans="1:11" ht="13.9" customHeight="1">
      <c r="A29" s="8" t="s">
        <v>1056</v>
      </c>
      <c r="B29" s="8" t="s">
        <v>1057</v>
      </c>
      <c r="C29" s="3"/>
      <c r="D29" s="1"/>
      <c r="E29" s="149">
        <f>ROUND(F29/0.55,0)</f>
        <v>25091</v>
      </c>
      <c r="F29" s="139">
        <v>13800</v>
      </c>
      <c r="G29" s="139">
        <f t="shared" si="0"/>
        <v>13800</v>
      </c>
      <c r="H29" s="163">
        <f t="shared" si="1"/>
        <v>2028600</v>
      </c>
      <c r="I29" s="157">
        <f t="shared" si="2"/>
        <v>2880612</v>
      </c>
      <c r="J29" s="254">
        <f t="shared" si="3"/>
        <v>0.29577464788732394</v>
      </c>
      <c r="K29" s="14"/>
    </row>
    <row r="30" spans="1:11" ht="13.9" customHeight="1">
      <c r="A30" s="27"/>
      <c r="B30" s="28" t="s">
        <v>1051</v>
      </c>
      <c r="C30" s="29"/>
      <c r="E30" s="141"/>
      <c r="F30" s="140"/>
      <c r="G30" s="14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14"/>
    </row>
    <row r="31" spans="1:11" ht="13.9" customHeight="1">
      <c r="A31" s="27"/>
      <c r="B31" s="28" t="s">
        <v>1052</v>
      </c>
      <c r="C31" s="29"/>
      <c r="E31" s="141"/>
      <c r="F31" s="140"/>
      <c r="G31" s="14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  <c r="K31" s="14"/>
    </row>
    <row r="32" spans="1:11" ht="13.9" customHeight="1">
      <c r="A32" s="27"/>
      <c r="B32" s="28" t="s">
        <v>19</v>
      </c>
      <c r="C32" s="29"/>
      <c r="E32" s="141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  <c r="K32" s="14"/>
    </row>
    <row r="33" spans="1:11" ht="13.9" customHeight="1">
      <c r="A33" s="27"/>
      <c r="B33" s="28" t="s">
        <v>1053</v>
      </c>
      <c r="C33" s="29"/>
      <c r="E33" s="141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14"/>
    </row>
    <row r="34" spans="1:11" ht="13.9" customHeight="1">
      <c r="A34" s="27"/>
      <c r="B34" s="28" t="s">
        <v>1054</v>
      </c>
      <c r="C34" s="29"/>
      <c r="E34" s="141"/>
      <c r="F34" s="140"/>
      <c r="G34" s="14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14"/>
    </row>
    <row r="35" spans="1:11" ht="13.9" customHeight="1">
      <c r="B35" s="28" t="s">
        <v>1055</v>
      </c>
      <c r="C35" s="29"/>
      <c r="E35" s="141"/>
      <c r="F35" s="140"/>
      <c r="G35" s="14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  <c r="K35" s="14"/>
    </row>
    <row r="36" spans="1:11" ht="13.9" customHeight="1">
      <c r="B36" s="31" t="s">
        <v>27</v>
      </c>
      <c r="C36" s="32"/>
      <c r="E36" s="150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14"/>
    </row>
    <row r="37" spans="1:11" ht="13.9" customHeight="1">
      <c r="B37" s="31" t="s">
        <v>28</v>
      </c>
      <c r="C37" s="32"/>
      <c r="E37" s="150"/>
      <c r="F37" s="140"/>
      <c r="G37" s="14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K37" s="14"/>
    </row>
    <row r="38" spans="1:11" ht="13.9" customHeight="1">
      <c r="B38" s="3"/>
      <c r="C38" s="32"/>
      <c r="E38" s="150"/>
      <c r="F38" s="140"/>
      <c r="G38" s="140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  <c r="K38" s="14"/>
    </row>
    <row r="39" spans="1:11" ht="13.9" customHeight="1">
      <c r="A39" s="18" t="s">
        <v>29</v>
      </c>
      <c r="B39" s="33"/>
      <c r="C39" s="34"/>
      <c r="D39" s="35"/>
      <c r="E39" s="151"/>
      <c r="F39" s="137"/>
      <c r="G39" s="137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  <c r="K39" s="14"/>
    </row>
    <row r="40" spans="1:11" ht="13.9" customHeight="1">
      <c r="A40" s="36"/>
      <c r="B40" s="37"/>
      <c r="C40" s="32"/>
      <c r="E40" s="141"/>
      <c r="F40" s="141"/>
      <c r="G40" s="141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14"/>
    </row>
    <row r="41" spans="1:11" ht="13.9" customHeight="1">
      <c r="A41" s="8" t="s">
        <v>1058</v>
      </c>
      <c r="B41" s="8" t="s">
        <v>1059</v>
      </c>
      <c r="C41" s="32"/>
      <c r="E41" s="149">
        <f>ROUND(F41/0.55,0)</f>
        <v>17455</v>
      </c>
      <c r="F41" s="139">
        <v>9600</v>
      </c>
      <c r="G41" s="139">
        <f t="shared" si="0"/>
        <v>9600</v>
      </c>
      <c r="H41" s="163">
        <f t="shared" si="1"/>
        <v>1411200</v>
      </c>
      <c r="I41" s="157">
        <f t="shared" si="2"/>
        <v>2003904</v>
      </c>
      <c r="J41" s="254">
        <f t="shared" si="3"/>
        <v>0.29577464788732394</v>
      </c>
      <c r="K41" s="14"/>
    </row>
    <row r="42" spans="1:11" ht="13.9" customHeight="1">
      <c r="A42" s="27"/>
      <c r="B42" s="28" t="s">
        <v>1060</v>
      </c>
      <c r="C42" s="29"/>
      <c r="E42" s="141"/>
      <c r="F42" s="140"/>
      <c r="G42" s="14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</row>
    <row r="43" spans="1:11" ht="13.9" customHeight="1">
      <c r="A43" s="27"/>
      <c r="B43" s="28" t="s">
        <v>1061</v>
      </c>
      <c r="C43" s="29"/>
      <c r="E43" s="141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11" ht="13.9" customHeight="1">
      <c r="A44" s="27"/>
      <c r="B44" s="28" t="s">
        <v>33</v>
      </c>
      <c r="C44" s="29"/>
      <c r="E44" s="141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14"/>
    </row>
    <row r="45" spans="1:11" ht="13.9" customHeight="1">
      <c r="A45" s="27"/>
      <c r="B45" s="28" t="s">
        <v>1062</v>
      </c>
      <c r="C45" s="29"/>
      <c r="D45"/>
      <c r="E45" s="141"/>
      <c r="F45" s="140"/>
      <c r="G45" s="140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  <c r="K45" s="14"/>
    </row>
    <row r="46" spans="1:11" ht="13.9" customHeight="1">
      <c r="A46" s="27"/>
      <c r="B46" s="28" t="s">
        <v>1063</v>
      </c>
      <c r="C46" s="29"/>
      <c r="E46" s="141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14"/>
    </row>
    <row r="47" spans="1:11" ht="13.9" customHeight="1">
      <c r="B47" s="28" t="s">
        <v>1064</v>
      </c>
      <c r="C47" s="29"/>
      <c r="E47" s="141"/>
      <c r="F47" s="140"/>
      <c r="G47" s="140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  <c r="K47" s="14"/>
    </row>
    <row r="48" spans="1:11" s="3" customFormat="1" ht="13.9" customHeight="1">
      <c r="A48" s="15"/>
      <c r="B48" s="160" t="s">
        <v>1065</v>
      </c>
      <c r="C48" s="4"/>
      <c r="E48" s="133"/>
      <c r="F48" s="142"/>
      <c r="G48" s="142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</row>
    <row r="49" spans="1:11" ht="13.9" customHeight="1">
      <c r="B49" s="28"/>
      <c r="C49" s="32"/>
      <c r="E49" s="139"/>
      <c r="F49" s="139"/>
      <c r="G49" s="139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K49" s="14"/>
    </row>
    <row r="50" spans="1:11" ht="13.9" customHeight="1">
      <c r="A50" s="18" t="s">
        <v>37</v>
      </c>
      <c r="B50" s="18"/>
      <c r="C50" s="19"/>
      <c r="D50" s="35"/>
      <c r="E50" s="147"/>
      <c r="F50" s="137"/>
      <c r="G50" s="137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K50" s="14"/>
    </row>
    <row r="51" spans="1:11" ht="13.9" customHeight="1">
      <c r="A51" s="27"/>
      <c r="B51" s="28"/>
      <c r="C51" s="29"/>
      <c r="D51" s="1"/>
      <c r="E51" s="141"/>
      <c r="F51" s="140"/>
      <c r="G51" s="140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K51" s="14"/>
    </row>
    <row r="52" spans="1:11" ht="13.9" customHeight="1">
      <c r="A52" s="8" t="s">
        <v>1066</v>
      </c>
      <c r="B52" s="8" t="s">
        <v>1067</v>
      </c>
      <c r="C52" s="39"/>
      <c r="E52" s="149">
        <f>ROUND(F52/0.55,0)</f>
        <v>7364</v>
      </c>
      <c r="F52" s="140">
        <v>4050</v>
      </c>
      <c r="G52" s="140">
        <f t="shared" si="0"/>
        <v>4050</v>
      </c>
      <c r="H52" s="163">
        <f t="shared" si="1"/>
        <v>595350</v>
      </c>
      <c r="I52" s="157">
        <f t="shared" si="2"/>
        <v>845397</v>
      </c>
      <c r="J52" s="254">
        <f t="shared" si="3"/>
        <v>0.29577464788732394</v>
      </c>
      <c r="K52" s="14"/>
    </row>
    <row r="53" spans="1:11" ht="13.9" customHeight="1">
      <c r="A53" s="27"/>
      <c r="B53" s="40" t="s">
        <v>39</v>
      </c>
      <c r="C53" s="29"/>
      <c r="D53" s="1"/>
      <c r="E53" s="141"/>
      <c r="F53" s="140"/>
      <c r="G53" s="140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  <c r="K53" s="14"/>
    </row>
    <row r="54" spans="1:11" ht="13.9" customHeight="1">
      <c r="B54" s="41"/>
      <c r="C54" s="29"/>
      <c r="D54" s="1"/>
      <c r="E54" s="141"/>
      <c r="F54" s="140"/>
      <c r="G54" s="140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  <c r="K54" s="14"/>
    </row>
    <row r="55" spans="1:11" ht="13.9" customHeight="1">
      <c r="A55" s="8" t="s">
        <v>1068</v>
      </c>
      <c r="B55" s="8" t="s">
        <v>1069</v>
      </c>
      <c r="C55" s="39"/>
      <c r="E55" s="149">
        <f>ROUND(F55/0.55,0)</f>
        <v>6251</v>
      </c>
      <c r="F55" s="140">
        <v>3438</v>
      </c>
      <c r="G55" s="140">
        <f t="shared" si="0"/>
        <v>3438</v>
      </c>
      <c r="H55" s="163">
        <f t="shared" si="1"/>
        <v>505386</v>
      </c>
      <c r="I55" s="157">
        <f t="shared" si="2"/>
        <v>717648</v>
      </c>
      <c r="J55" s="254">
        <f t="shared" si="3"/>
        <v>0.29577453013176375</v>
      </c>
    </row>
    <row r="56" spans="1:11" ht="13.9" customHeight="1">
      <c r="A56" s="27"/>
      <c r="B56" s="40" t="s">
        <v>41</v>
      </c>
      <c r="C56" s="29"/>
      <c r="E56" s="141"/>
      <c r="F56" s="140"/>
      <c r="G56" s="140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11" ht="13.9" customHeight="1">
      <c r="B57" s="8"/>
      <c r="C57" s="39"/>
      <c r="E57" s="152"/>
      <c r="F57" s="140"/>
      <c r="G57" s="140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</row>
    <row r="58" spans="1:11" ht="13.9" customHeight="1">
      <c r="A58" s="8" t="s">
        <v>1070</v>
      </c>
      <c r="B58" s="8" t="s">
        <v>1071</v>
      </c>
      <c r="C58" s="39"/>
      <c r="E58" s="149">
        <f>ROUND(F58/0.55,0)</f>
        <v>6038</v>
      </c>
      <c r="F58" s="140">
        <v>3321</v>
      </c>
      <c r="G58" s="140">
        <f t="shared" si="0"/>
        <v>3321</v>
      </c>
      <c r="H58" s="163">
        <f t="shared" si="1"/>
        <v>488187</v>
      </c>
      <c r="I58" s="157">
        <f t="shared" si="2"/>
        <v>693226</v>
      </c>
      <c r="J58" s="254">
        <f t="shared" si="3"/>
        <v>0.29577511518610095</v>
      </c>
    </row>
    <row r="59" spans="1:11" ht="13.9" customHeight="1">
      <c r="A59" s="27"/>
      <c r="B59" s="40" t="s">
        <v>43</v>
      </c>
      <c r="C59" s="29"/>
      <c r="E59" s="149"/>
      <c r="F59" s="140"/>
      <c r="G59" s="14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11" ht="13.9" customHeight="1">
      <c r="A60" s="27"/>
      <c r="B60" s="28"/>
      <c r="C60" s="29"/>
      <c r="E60" s="149"/>
      <c r="F60" s="140"/>
      <c r="G60" s="14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</row>
    <row r="61" spans="1:11" ht="13.9" customHeight="1">
      <c r="A61" s="8" t="s">
        <v>1072</v>
      </c>
      <c r="B61" s="8" t="s">
        <v>1073</v>
      </c>
      <c r="C61" s="39"/>
      <c r="E61" s="149">
        <f>ROUND(F61/0.55,0)</f>
        <v>1591</v>
      </c>
      <c r="F61" s="140">
        <v>875</v>
      </c>
      <c r="G61" s="140">
        <f t="shared" si="0"/>
        <v>875</v>
      </c>
      <c r="H61" s="163">
        <f t="shared" si="1"/>
        <v>128625</v>
      </c>
      <c r="I61" s="157">
        <f t="shared" si="2"/>
        <v>182648</v>
      </c>
      <c r="J61" s="254">
        <f t="shared" si="3"/>
        <v>0.29577657570846655</v>
      </c>
      <c r="K61" s="14"/>
    </row>
    <row r="62" spans="1:11" s="3" customFormat="1" ht="13.9" customHeight="1">
      <c r="A62" s="15"/>
      <c r="B62" s="160" t="s">
        <v>1074</v>
      </c>
      <c r="C62" s="4"/>
      <c r="E62" s="133"/>
      <c r="F62" s="142"/>
      <c r="G62" s="142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</row>
    <row r="63" spans="1:11" ht="13.9" customHeight="1">
      <c r="B63" s="8"/>
      <c r="C63" s="39"/>
      <c r="E63" s="152"/>
      <c r="F63" s="140"/>
      <c r="G63" s="140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  <c r="K63" s="14"/>
    </row>
    <row r="64" spans="1:11" s="3" customFormat="1" ht="13.9" customHeight="1">
      <c r="A64" s="8" t="s">
        <v>1075</v>
      </c>
      <c r="B64" s="8" t="s">
        <v>1076</v>
      </c>
      <c r="C64" s="29"/>
      <c r="E64" s="149">
        <f>ROUND(F64/0.55,0)</f>
        <v>1113</v>
      </c>
      <c r="F64" s="142">
        <v>612</v>
      </c>
      <c r="G64" s="142">
        <f t="shared" si="0"/>
        <v>612</v>
      </c>
      <c r="H64" s="163">
        <f t="shared" si="1"/>
        <v>89964</v>
      </c>
      <c r="I64" s="157">
        <f t="shared" si="2"/>
        <v>127749</v>
      </c>
      <c r="J64" s="254">
        <f t="shared" si="3"/>
        <v>0.29577530939576824</v>
      </c>
    </row>
    <row r="65" spans="1:11" s="3" customFormat="1" ht="13.9" customHeight="1">
      <c r="A65" s="8"/>
      <c r="B65" s="38" t="s">
        <v>1077</v>
      </c>
      <c r="C65" s="29"/>
      <c r="E65" s="149"/>
      <c r="F65" s="142"/>
      <c r="G65" s="142"/>
    </row>
    <row r="66" spans="1:11" s="3" customFormat="1" ht="13.9" customHeight="1">
      <c r="A66" s="27"/>
      <c r="B66" s="40"/>
      <c r="C66" s="29"/>
      <c r="D66" s="4"/>
      <c r="E66" s="141"/>
      <c r="F66" s="142"/>
      <c r="G66" s="142"/>
    </row>
    <row r="67" spans="1:11" s="3" customFormat="1" ht="13.9" customHeight="1">
      <c r="A67" s="27"/>
      <c r="B67" s="42" t="s">
        <v>64</v>
      </c>
      <c r="C67" s="29"/>
      <c r="D67" s="4"/>
      <c r="E67" s="152"/>
      <c r="F67" s="142"/>
      <c r="G67" s="142"/>
    </row>
    <row r="68" spans="1:11" s="3" customFormat="1" ht="13.9" customHeight="1">
      <c r="A68" s="8"/>
      <c r="B68" s="43" t="s">
        <v>65</v>
      </c>
      <c r="C68" s="44"/>
      <c r="D68" s="45"/>
      <c r="E68" s="152"/>
      <c r="F68" s="143"/>
      <c r="G68" s="143"/>
    </row>
    <row r="69" spans="1:11" s="3" customFormat="1" ht="13.9" customHeight="1">
      <c r="A69" s="8"/>
      <c r="B69" s="43"/>
      <c r="C69" s="44"/>
      <c r="D69" s="45"/>
      <c r="E69" s="153"/>
      <c r="F69" s="143"/>
      <c r="G69" s="143"/>
    </row>
    <row r="70" spans="1:11" ht="13.9" customHeight="1">
      <c r="A70" s="48"/>
      <c r="B70" s="49"/>
      <c r="C70" s="50"/>
      <c r="D70" s="50"/>
      <c r="E70" s="153"/>
      <c r="F70" s="144"/>
      <c r="G70" s="144"/>
      <c r="I70" s="14"/>
      <c r="J70" s="14"/>
      <c r="K70" s="14"/>
    </row>
  </sheetData>
  <mergeCells count="10">
    <mergeCell ref="B9:E9"/>
    <mergeCell ref="B10:E10"/>
    <mergeCell ref="B12:E12"/>
    <mergeCell ref="B13:E13"/>
    <mergeCell ref="B1:E1"/>
    <mergeCell ref="B3:E3"/>
    <mergeCell ref="B5:E5"/>
    <mergeCell ref="B6:E6"/>
    <mergeCell ref="B7:E7"/>
    <mergeCell ref="B8:E8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6229-B462-4EFF-9E3E-4F2124ABC953}">
  <dimension ref="A1:IR144"/>
  <sheetViews>
    <sheetView showGridLines="0" zoomScaleNormal="100" zoomScaleSheetLayoutView="100" workbookViewId="0"/>
  </sheetViews>
  <sheetFormatPr defaultRowHeight="13.9" customHeight="1"/>
  <cols>
    <col min="1" max="1" width="18.5703125" style="8" customWidth="1"/>
    <col min="2" max="2" width="56.7109375" style="1" customWidth="1"/>
    <col min="3" max="3" width="7.85546875" style="2" customWidth="1"/>
    <col min="4" max="4" width="17.7109375" style="2" customWidth="1"/>
    <col min="5" max="7" width="17.7109375" style="145" customWidth="1"/>
    <col min="8" max="8" width="14.5703125" style="1" bestFit="1" customWidth="1"/>
    <col min="9" max="9" width="16.140625" style="1" bestFit="1" customWidth="1"/>
    <col min="10" max="257" width="9.140625" style="1"/>
    <col min="258" max="258" width="18.5703125" style="1" customWidth="1"/>
    <col min="259" max="259" width="59.7109375" style="1" customWidth="1"/>
    <col min="260" max="263" width="17.7109375" style="1" customWidth="1"/>
    <col min="264" max="264" width="8.7109375" style="1" customWidth="1"/>
    <col min="265" max="513" width="9.140625" style="1"/>
    <col min="514" max="514" width="18.5703125" style="1" customWidth="1"/>
    <col min="515" max="515" width="59.7109375" style="1" customWidth="1"/>
    <col min="516" max="519" width="17.7109375" style="1" customWidth="1"/>
    <col min="520" max="520" width="8.7109375" style="1" customWidth="1"/>
    <col min="521" max="769" width="9.140625" style="1"/>
    <col min="770" max="770" width="18.5703125" style="1" customWidth="1"/>
    <col min="771" max="771" width="59.7109375" style="1" customWidth="1"/>
    <col min="772" max="775" width="17.7109375" style="1" customWidth="1"/>
    <col min="776" max="776" width="8.7109375" style="1" customWidth="1"/>
    <col min="777" max="1025" width="9.140625" style="1"/>
    <col min="1026" max="1026" width="18.5703125" style="1" customWidth="1"/>
    <col min="1027" max="1027" width="59.7109375" style="1" customWidth="1"/>
    <col min="1028" max="1031" width="17.7109375" style="1" customWidth="1"/>
    <col min="1032" max="1032" width="8.7109375" style="1" customWidth="1"/>
    <col min="1033" max="1281" width="9.140625" style="1"/>
    <col min="1282" max="1282" width="18.5703125" style="1" customWidth="1"/>
    <col min="1283" max="1283" width="59.7109375" style="1" customWidth="1"/>
    <col min="1284" max="1287" width="17.7109375" style="1" customWidth="1"/>
    <col min="1288" max="1288" width="8.7109375" style="1" customWidth="1"/>
    <col min="1289" max="1537" width="9.140625" style="1"/>
    <col min="1538" max="1538" width="18.5703125" style="1" customWidth="1"/>
    <col min="1539" max="1539" width="59.7109375" style="1" customWidth="1"/>
    <col min="1540" max="1543" width="17.7109375" style="1" customWidth="1"/>
    <col min="1544" max="1544" width="8.7109375" style="1" customWidth="1"/>
    <col min="1545" max="1793" width="9.140625" style="1"/>
    <col min="1794" max="1794" width="18.5703125" style="1" customWidth="1"/>
    <col min="1795" max="1795" width="59.7109375" style="1" customWidth="1"/>
    <col min="1796" max="1799" width="17.7109375" style="1" customWidth="1"/>
    <col min="1800" max="1800" width="8.7109375" style="1" customWidth="1"/>
    <col min="1801" max="2049" width="9.140625" style="1"/>
    <col min="2050" max="2050" width="18.5703125" style="1" customWidth="1"/>
    <col min="2051" max="2051" width="59.7109375" style="1" customWidth="1"/>
    <col min="2052" max="2055" width="17.7109375" style="1" customWidth="1"/>
    <col min="2056" max="2056" width="8.7109375" style="1" customWidth="1"/>
    <col min="2057" max="2305" width="9.140625" style="1"/>
    <col min="2306" max="2306" width="18.5703125" style="1" customWidth="1"/>
    <col min="2307" max="2307" width="59.7109375" style="1" customWidth="1"/>
    <col min="2308" max="2311" width="17.7109375" style="1" customWidth="1"/>
    <col min="2312" max="2312" width="8.7109375" style="1" customWidth="1"/>
    <col min="2313" max="2561" width="9.140625" style="1"/>
    <col min="2562" max="2562" width="18.5703125" style="1" customWidth="1"/>
    <col min="2563" max="2563" width="59.7109375" style="1" customWidth="1"/>
    <col min="2564" max="2567" width="17.7109375" style="1" customWidth="1"/>
    <col min="2568" max="2568" width="8.7109375" style="1" customWidth="1"/>
    <col min="2569" max="2817" width="9.140625" style="1"/>
    <col min="2818" max="2818" width="18.5703125" style="1" customWidth="1"/>
    <col min="2819" max="2819" width="59.7109375" style="1" customWidth="1"/>
    <col min="2820" max="2823" width="17.7109375" style="1" customWidth="1"/>
    <col min="2824" max="2824" width="8.7109375" style="1" customWidth="1"/>
    <col min="2825" max="3073" width="9.140625" style="1"/>
    <col min="3074" max="3074" width="18.5703125" style="1" customWidth="1"/>
    <col min="3075" max="3075" width="59.7109375" style="1" customWidth="1"/>
    <col min="3076" max="3079" width="17.7109375" style="1" customWidth="1"/>
    <col min="3080" max="3080" width="8.7109375" style="1" customWidth="1"/>
    <col min="3081" max="3329" width="9.140625" style="1"/>
    <col min="3330" max="3330" width="18.5703125" style="1" customWidth="1"/>
    <col min="3331" max="3331" width="59.7109375" style="1" customWidth="1"/>
    <col min="3332" max="3335" width="17.7109375" style="1" customWidth="1"/>
    <col min="3336" max="3336" width="8.7109375" style="1" customWidth="1"/>
    <col min="3337" max="3585" width="9.140625" style="1"/>
    <col min="3586" max="3586" width="18.5703125" style="1" customWidth="1"/>
    <col min="3587" max="3587" width="59.7109375" style="1" customWidth="1"/>
    <col min="3588" max="3591" width="17.7109375" style="1" customWidth="1"/>
    <col min="3592" max="3592" width="8.7109375" style="1" customWidth="1"/>
    <col min="3593" max="3841" width="9.140625" style="1"/>
    <col min="3842" max="3842" width="18.5703125" style="1" customWidth="1"/>
    <col min="3843" max="3843" width="59.7109375" style="1" customWidth="1"/>
    <col min="3844" max="3847" width="17.7109375" style="1" customWidth="1"/>
    <col min="3848" max="3848" width="8.7109375" style="1" customWidth="1"/>
    <col min="3849" max="4097" width="9.140625" style="1"/>
    <col min="4098" max="4098" width="18.5703125" style="1" customWidth="1"/>
    <col min="4099" max="4099" width="59.7109375" style="1" customWidth="1"/>
    <col min="4100" max="4103" width="17.7109375" style="1" customWidth="1"/>
    <col min="4104" max="4104" width="8.7109375" style="1" customWidth="1"/>
    <col min="4105" max="4353" width="9.140625" style="1"/>
    <col min="4354" max="4354" width="18.5703125" style="1" customWidth="1"/>
    <col min="4355" max="4355" width="59.7109375" style="1" customWidth="1"/>
    <col min="4356" max="4359" width="17.7109375" style="1" customWidth="1"/>
    <col min="4360" max="4360" width="8.7109375" style="1" customWidth="1"/>
    <col min="4361" max="4609" width="9.140625" style="1"/>
    <col min="4610" max="4610" width="18.5703125" style="1" customWidth="1"/>
    <col min="4611" max="4611" width="59.7109375" style="1" customWidth="1"/>
    <col min="4612" max="4615" width="17.7109375" style="1" customWidth="1"/>
    <col min="4616" max="4616" width="8.7109375" style="1" customWidth="1"/>
    <col min="4617" max="4865" width="9.140625" style="1"/>
    <col min="4866" max="4866" width="18.5703125" style="1" customWidth="1"/>
    <col min="4867" max="4867" width="59.7109375" style="1" customWidth="1"/>
    <col min="4868" max="4871" width="17.7109375" style="1" customWidth="1"/>
    <col min="4872" max="4872" width="8.7109375" style="1" customWidth="1"/>
    <col min="4873" max="5121" width="9.140625" style="1"/>
    <col min="5122" max="5122" width="18.5703125" style="1" customWidth="1"/>
    <col min="5123" max="5123" width="59.7109375" style="1" customWidth="1"/>
    <col min="5124" max="5127" width="17.7109375" style="1" customWidth="1"/>
    <col min="5128" max="5128" width="8.7109375" style="1" customWidth="1"/>
    <col min="5129" max="5377" width="9.140625" style="1"/>
    <col min="5378" max="5378" width="18.5703125" style="1" customWidth="1"/>
    <col min="5379" max="5379" width="59.7109375" style="1" customWidth="1"/>
    <col min="5380" max="5383" width="17.7109375" style="1" customWidth="1"/>
    <col min="5384" max="5384" width="8.7109375" style="1" customWidth="1"/>
    <col min="5385" max="5633" width="9.140625" style="1"/>
    <col min="5634" max="5634" width="18.5703125" style="1" customWidth="1"/>
    <col min="5635" max="5635" width="59.7109375" style="1" customWidth="1"/>
    <col min="5636" max="5639" width="17.7109375" style="1" customWidth="1"/>
    <col min="5640" max="5640" width="8.7109375" style="1" customWidth="1"/>
    <col min="5641" max="5889" width="9.140625" style="1"/>
    <col min="5890" max="5890" width="18.5703125" style="1" customWidth="1"/>
    <col min="5891" max="5891" width="59.7109375" style="1" customWidth="1"/>
    <col min="5892" max="5895" width="17.7109375" style="1" customWidth="1"/>
    <col min="5896" max="5896" width="8.7109375" style="1" customWidth="1"/>
    <col min="5897" max="6145" width="9.140625" style="1"/>
    <col min="6146" max="6146" width="18.5703125" style="1" customWidth="1"/>
    <col min="6147" max="6147" width="59.7109375" style="1" customWidth="1"/>
    <col min="6148" max="6151" width="17.7109375" style="1" customWidth="1"/>
    <col min="6152" max="6152" width="8.7109375" style="1" customWidth="1"/>
    <col min="6153" max="6401" width="9.140625" style="1"/>
    <col min="6402" max="6402" width="18.5703125" style="1" customWidth="1"/>
    <col min="6403" max="6403" width="59.7109375" style="1" customWidth="1"/>
    <col min="6404" max="6407" width="17.7109375" style="1" customWidth="1"/>
    <col min="6408" max="6408" width="8.7109375" style="1" customWidth="1"/>
    <col min="6409" max="6657" width="9.140625" style="1"/>
    <col min="6658" max="6658" width="18.5703125" style="1" customWidth="1"/>
    <col min="6659" max="6659" width="59.7109375" style="1" customWidth="1"/>
    <col min="6660" max="6663" width="17.7109375" style="1" customWidth="1"/>
    <col min="6664" max="6664" width="8.7109375" style="1" customWidth="1"/>
    <col min="6665" max="6913" width="9.140625" style="1"/>
    <col min="6914" max="6914" width="18.5703125" style="1" customWidth="1"/>
    <col min="6915" max="6915" width="59.7109375" style="1" customWidth="1"/>
    <col min="6916" max="6919" width="17.7109375" style="1" customWidth="1"/>
    <col min="6920" max="6920" width="8.7109375" style="1" customWidth="1"/>
    <col min="6921" max="7169" width="9.140625" style="1"/>
    <col min="7170" max="7170" width="18.5703125" style="1" customWidth="1"/>
    <col min="7171" max="7171" width="59.7109375" style="1" customWidth="1"/>
    <col min="7172" max="7175" width="17.7109375" style="1" customWidth="1"/>
    <col min="7176" max="7176" width="8.7109375" style="1" customWidth="1"/>
    <col min="7177" max="7425" width="9.140625" style="1"/>
    <col min="7426" max="7426" width="18.5703125" style="1" customWidth="1"/>
    <col min="7427" max="7427" width="59.7109375" style="1" customWidth="1"/>
    <col min="7428" max="7431" width="17.7109375" style="1" customWidth="1"/>
    <col min="7432" max="7432" width="8.7109375" style="1" customWidth="1"/>
    <col min="7433" max="7681" width="9.140625" style="1"/>
    <col min="7682" max="7682" width="18.5703125" style="1" customWidth="1"/>
    <col min="7683" max="7683" width="59.7109375" style="1" customWidth="1"/>
    <col min="7684" max="7687" width="17.7109375" style="1" customWidth="1"/>
    <col min="7688" max="7688" width="8.7109375" style="1" customWidth="1"/>
    <col min="7689" max="7937" width="9.140625" style="1"/>
    <col min="7938" max="7938" width="18.5703125" style="1" customWidth="1"/>
    <col min="7939" max="7939" width="59.7109375" style="1" customWidth="1"/>
    <col min="7940" max="7943" width="17.7109375" style="1" customWidth="1"/>
    <col min="7944" max="7944" width="8.7109375" style="1" customWidth="1"/>
    <col min="7945" max="8193" width="9.140625" style="1"/>
    <col min="8194" max="8194" width="18.5703125" style="1" customWidth="1"/>
    <col min="8195" max="8195" width="59.7109375" style="1" customWidth="1"/>
    <col min="8196" max="8199" width="17.7109375" style="1" customWidth="1"/>
    <col min="8200" max="8200" width="8.7109375" style="1" customWidth="1"/>
    <col min="8201" max="8449" width="9.140625" style="1"/>
    <col min="8450" max="8450" width="18.5703125" style="1" customWidth="1"/>
    <col min="8451" max="8451" width="59.7109375" style="1" customWidth="1"/>
    <col min="8452" max="8455" width="17.7109375" style="1" customWidth="1"/>
    <col min="8456" max="8456" width="8.7109375" style="1" customWidth="1"/>
    <col min="8457" max="8705" width="9.140625" style="1"/>
    <col min="8706" max="8706" width="18.5703125" style="1" customWidth="1"/>
    <col min="8707" max="8707" width="59.7109375" style="1" customWidth="1"/>
    <col min="8708" max="8711" width="17.7109375" style="1" customWidth="1"/>
    <col min="8712" max="8712" width="8.7109375" style="1" customWidth="1"/>
    <col min="8713" max="8961" width="9.140625" style="1"/>
    <col min="8962" max="8962" width="18.5703125" style="1" customWidth="1"/>
    <col min="8963" max="8963" width="59.7109375" style="1" customWidth="1"/>
    <col min="8964" max="8967" width="17.7109375" style="1" customWidth="1"/>
    <col min="8968" max="8968" width="8.7109375" style="1" customWidth="1"/>
    <col min="8969" max="9217" width="9.140625" style="1"/>
    <col min="9218" max="9218" width="18.5703125" style="1" customWidth="1"/>
    <col min="9219" max="9219" width="59.7109375" style="1" customWidth="1"/>
    <col min="9220" max="9223" width="17.7109375" style="1" customWidth="1"/>
    <col min="9224" max="9224" width="8.7109375" style="1" customWidth="1"/>
    <col min="9225" max="9473" width="9.140625" style="1"/>
    <col min="9474" max="9474" width="18.5703125" style="1" customWidth="1"/>
    <col min="9475" max="9475" width="59.7109375" style="1" customWidth="1"/>
    <col min="9476" max="9479" width="17.7109375" style="1" customWidth="1"/>
    <col min="9480" max="9480" width="8.7109375" style="1" customWidth="1"/>
    <col min="9481" max="9729" width="9.140625" style="1"/>
    <col min="9730" max="9730" width="18.5703125" style="1" customWidth="1"/>
    <col min="9731" max="9731" width="59.7109375" style="1" customWidth="1"/>
    <col min="9732" max="9735" width="17.7109375" style="1" customWidth="1"/>
    <col min="9736" max="9736" width="8.7109375" style="1" customWidth="1"/>
    <col min="9737" max="9985" width="9.140625" style="1"/>
    <col min="9986" max="9986" width="18.5703125" style="1" customWidth="1"/>
    <col min="9987" max="9987" width="59.7109375" style="1" customWidth="1"/>
    <col min="9988" max="9991" width="17.7109375" style="1" customWidth="1"/>
    <col min="9992" max="9992" width="8.7109375" style="1" customWidth="1"/>
    <col min="9993" max="10241" width="9.14062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248" width="8.7109375" style="1" customWidth="1"/>
    <col min="10249" max="10497" width="9.14062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504" width="8.7109375" style="1" customWidth="1"/>
    <col min="10505" max="10753" width="9.14062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0760" width="8.7109375" style="1" customWidth="1"/>
    <col min="10761" max="11009" width="9.14062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016" width="8.7109375" style="1" customWidth="1"/>
    <col min="11017" max="11265" width="9.14062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272" width="8.7109375" style="1" customWidth="1"/>
    <col min="11273" max="11521" width="9.14062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528" width="8.7109375" style="1" customWidth="1"/>
    <col min="11529" max="11777" width="9.14062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1784" width="8.7109375" style="1" customWidth="1"/>
    <col min="11785" max="12033" width="9.14062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040" width="8.7109375" style="1" customWidth="1"/>
    <col min="12041" max="12289" width="9.14062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296" width="8.7109375" style="1" customWidth="1"/>
    <col min="12297" max="12545" width="9.14062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552" width="8.7109375" style="1" customWidth="1"/>
    <col min="12553" max="12801" width="9.14062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2808" width="8.7109375" style="1" customWidth="1"/>
    <col min="12809" max="13057" width="9.14062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064" width="8.7109375" style="1" customWidth="1"/>
    <col min="13065" max="13313" width="9.14062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320" width="8.7109375" style="1" customWidth="1"/>
    <col min="13321" max="13569" width="9.14062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576" width="8.7109375" style="1" customWidth="1"/>
    <col min="13577" max="13825" width="9.14062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3832" width="8.7109375" style="1" customWidth="1"/>
    <col min="13833" max="14081" width="9.14062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088" width="8.7109375" style="1" customWidth="1"/>
    <col min="14089" max="14337" width="9.14062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344" width="8.7109375" style="1" customWidth="1"/>
    <col min="14345" max="14593" width="9.14062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600" width="8.7109375" style="1" customWidth="1"/>
    <col min="14601" max="14849" width="9.14062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4856" width="8.7109375" style="1" customWidth="1"/>
    <col min="14857" max="15105" width="9.14062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112" width="8.7109375" style="1" customWidth="1"/>
    <col min="15113" max="15361" width="9.14062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368" width="8.7109375" style="1" customWidth="1"/>
    <col min="15369" max="15617" width="9.14062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624" width="8.7109375" style="1" customWidth="1"/>
    <col min="15625" max="15873" width="9.14062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5880" width="8.7109375" style="1" customWidth="1"/>
    <col min="15881" max="16129" width="9.14062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136" width="8.7109375" style="1" customWidth="1"/>
    <col min="16137" max="16384" width="9.140625" style="1"/>
  </cols>
  <sheetData>
    <row r="1" spans="1:11" ht="17.45" customHeight="1">
      <c r="B1" s="321" t="s">
        <v>66</v>
      </c>
      <c r="C1" s="321"/>
      <c r="D1" s="321"/>
      <c r="E1" s="321"/>
      <c r="F1" s="133"/>
      <c r="G1" s="133"/>
    </row>
    <row r="2" spans="1:11" ht="13.9" customHeight="1">
      <c r="B2" s="3"/>
      <c r="C2" s="4"/>
      <c r="D2" s="4"/>
      <c r="E2" s="133"/>
      <c r="F2" s="133"/>
      <c r="G2" s="133"/>
    </row>
    <row r="3" spans="1:11" ht="17.45" customHeight="1">
      <c r="B3" s="322" t="s">
        <v>2</v>
      </c>
      <c r="C3" s="322"/>
      <c r="D3" s="322"/>
      <c r="E3" s="322"/>
      <c r="F3" s="133"/>
      <c r="G3" s="133"/>
    </row>
    <row r="4" spans="1:11" ht="13.9" customHeight="1">
      <c r="B4" s="3"/>
      <c r="C4" s="4"/>
      <c r="D4" s="4"/>
      <c r="E4" s="133"/>
      <c r="F4" s="133"/>
      <c r="G4" s="133"/>
    </row>
    <row r="5" spans="1:11" ht="13.9" customHeight="1">
      <c r="B5" s="319" t="s">
        <v>3</v>
      </c>
      <c r="C5" s="319"/>
      <c r="D5" s="319"/>
      <c r="E5" s="319"/>
      <c r="F5" s="8" t="s">
        <v>1148</v>
      </c>
      <c r="G5" s="133"/>
    </row>
    <row r="6" spans="1:11" ht="13.9" customHeight="1">
      <c r="B6" s="319" t="s">
        <v>4</v>
      </c>
      <c r="C6" s="319"/>
      <c r="D6" s="319"/>
      <c r="E6" s="319"/>
      <c r="F6" s="1"/>
      <c r="G6" s="133"/>
    </row>
    <row r="7" spans="1:11" ht="13.9" customHeight="1">
      <c r="B7" s="319" t="s">
        <v>5</v>
      </c>
      <c r="C7" s="319"/>
      <c r="D7" s="319"/>
      <c r="E7" s="319"/>
      <c r="F7" s="1"/>
      <c r="G7" s="133"/>
    </row>
    <row r="8" spans="1:11" ht="13.9" customHeight="1">
      <c r="B8" s="319" t="s">
        <v>6</v>
      </c>
      <c r="C8" s="319"/>
      <c r="D8" s="319"/>
      <c r="E8" s="319"/>
      <c r="F8" s="251" t="s">
        <v>1145</v>
      </c>
      <c r="G8" s="133"/>
    </row>
    <row r="9" spans="1:11" ht="13.9" customHeight="1">
      <c r="B9" s="319" t="s">
        <v>7</v>
      </c>
      <c r="C9" s="319"/>
      <c r="D9" s="319"/>
      <c r="E9" s="319"/>
      <c r="F9" s="251" t="s">
        <v>1146</v>
      </c>
      <c r="G9" s="133"/>
    </row>
    <row r="10" spans="1:11" ht="13.9" customHeight="1">
      <c r="B10" s="319" t="s">
        <v>8</v>
      </c>
      <c r="C10" s="319"/>
      <c r="D10" s="319"/>
      <c r="E10" s="319"/>
      <c r="F10" s="252" t="s">
        <v>1147</v>
      </c>
      <c r="G10" s="133"/>
    </row>
    <row r="11" spans="1:11" ht="13.9" customHeight="1">
      <c r="B11" s="3"/>
      <c r="C11" s="9"/>
      <c r="D11" s="9"/>
      <c r="E11" s="146"/>
      <c r="F11" s="133"/>
      <c r="G11" s="133"/>
    </row>
    <row r="12" spans="1:11" ht="13.9" customHeight="1">
      <c r="B12" s="320" t="s">
        <v>9</v>
      </c>
      <c r="C12" s="320"/>
      <c r="D12" s="320"/>
      <c r="E12" s="320"/>
      <c r="F12" s="133"/>
      <c r="G12" s="133"/>
    </row>
    <row r="13" spans="1:11" ht="13.9" customHeight="1">
      <c r="B13" s="320" t="s">
        <v>67</v>
      </c>
      <c r="C13" s="320"/>
      <c r="D13" s="320"/>
      <c r="E13" s="320"/>
      <c r="F13" s="133"/>
      <c r="G13" s="133"/>
    </row>
    <row r="14" spans="1:11" s="11" customFormat="1" ht="13.9" customHeight="1">
      <c r="A14" s="5"/>
      <c r="E14" s="134"/>
      <c r="F14" s="134"/>
      <c r="G14" s="134"/>
    </row>
    <row r="15" spans="1:11" ht="13.9" customHeight="1">
      <c r="A15" s="8" t="s">
        <v>11</v>
      </c>
      <c r="B15" s="8" t="s">
        <v>12</v>
      </c>
      <c r="C15" s="13"/>
      <c r="D15" s="1"/>
      <c r="E15" s="135" t="s">
        <v>13</v>
      </c>
      <c r="F15" s="135" t="s">
        <v>14</v>
      </c>
      <c r="G15" s="135" t="s">
        <v>1101</v>
      </c>
      <c r="H15" s="156" t="s">
        <v>1040</v>
      </c>
      <c r="I15" s="157" t="s">
        <v>1041</v>
      </c>
      <c r="J15" s="253" t="s">
        <v>1149</v>
      </c>
      <c r="K15" s="14"/>
    </row>
    <row r="16" spans="1:11" ht="13.9" customHeight="1">
      <c r="B16" s="15"/>
      <c r="C16" s="16"/>
      <c r="D16" s="1"/>
      <c r="E16" s="142"/>
      <c r="F16" s="136"/>
      <c r="G16" s="166">
        <v>0.2</v>
      </c>
      <c r="H16" s="159">
        <v>147</v>
      </c>
      <c r="I16" s="159">
        <v>1.42</v>
      </c>
      <c r="J16" s="14" t="s">
        <v>1150</v>
      </c>
      <c r="K16" s="14"/>
    </row>
    <row r="17" spans="1:11" s="3" customFormat="1" ht="13.9" customHeight="1">
      <c r="A17" s="18" t="s">
        <v>68</v>
      </c>
      <c r="B17" s="18"/>
      <c r="C17" s="19"/>
      <c r="D17" s="20"/>
      <c r="E17" s="147"/>
      <c r="F17" s="137"/>
      <c r="G17" s="137"/>
      <c r="H17" s="154"/>
      <c r="I17" s="157"/>
      <c r="J17" s="14"/>
      <c r="K17" s="14"/>
    </row>
    <row r="18" spans="1:11" s="3" customFormat="1" ht="13.9" customHeight="1">
      <c r="A18" s="8"/>
      <c r="B18" s="8"/>
      <c r="C18" s="23"/>
      <c r="E18" s="148"/>
      <c r="F18" s="138"/>
      <c r="G18" s="138"/>
      <c r="H18" s="154"/>
      <c r="I18" s="157"/>
      <c r="J18" s="14"/>
      <c r="K18" s="14"/>
    </row>
    <row r="19" spans="1:11" ht="13.9" customHeight="1">
      <c r="B19" s="8" t="s">
        <v>69</v>
      </c>
      <c r="C19" s="3"/>
      <c r="D19" s="1"/>
      <c r="E19" s="149">
        <f>ROUND(F19/0.55,0)</f>
        <v>97867</v>
      </c>
      <c r="F19" s="139">
        <v>53826.75</v>
      </c>
      <c r="G19" s="140">
        <f>IF(F19-F19*$G$16=0,"",F19-F19*$G$16)</f>
        <v>43061.4</v>
      </c>
      <c r="H19" s="163">
        <f>IFERROR(G19*$H$16,"")</f>
        <v>6330025.7999999998</v>
      </c>
      <c r="I19" s="157">
        <f>IFERROR(ROUND(H19*$I$16,0),"")</f>
        <v>8988637</v>
      </c>
      <c r="J19" s="254">
        <f>IFERROR((I19-H19)/I19,"")</f>
        <v>0.29577467640533267</v>
      </c>
      <c r="K19" s="14"/>
    </row>
    <row r="20" spans="1:11" ht="13.9" customHeight="1">
      <c r="A20" s="27"/>
      <c r="B20" s="28" t="s">
        <v>70</v>
      </c>
      <c r="C20" s="29"/>
      <c r="E20" s="141"/>
      <c r="F20" s="140"/>
      <c r="G20" s="140" t="str">
        <f>IF(F20-F20*$G$16=0,"",F20-F20*$G$16)</f>
        <v/>
      </c>
      <c r="H20" s="163" t="str">
        <f t="shared" ref="H20:H83" si="0">IFERROR(G20*$H$16,"")</f>
        <v/>
      </c>
      <c r="I20" s="157" t="str">
        <f t="shared" ref="I20:I83" si="1">IFERROR(ROUND(H20*$I$16,0),"")</f>
        <v/>
      </c>
      <c r="J20" s="254" t="str">
        <f t="shared" ref="J20:J83" si="2">IFERROR((I20-H20)/I20,"")</f>
        <v/>
      </c>
      <c r="K20" s="14"/>
    </row>
    <row r="21" spans="1:11" ht="13.9" customHeight="1">
      <c r="A21" s="27"/>
      <c r="B21" s="28" t="s">
        <v>71</v>
      </c>
      <c r="C21" s="29"/>
      <c r="E21" s="141"/>
      <c r="F21" s="140"/>
      <c r="G21" s="140" t="str">
        <f>IF(F21-F21*$G$16=0,"",F21-F21*$G$16)</f>
        <v/>
      </c>
      <c r="H21" s="163" t="str">
        <f t="shared" si="0"/>
        <v/>
      </c>
      <c r="I21" s="157" t="str">
        <f t="shared" si="1"/>
        <v/>
      </c>
      <c r="J21" s="254" t="str">
        <f t="shared" si="2"/>
        <v/>
      </c>
      <c r="K21" s="14"/>
    </row>
    <row r="22" spans="1:11" ht="13.9" customHeight="1">
      <c r="A22" s="27"/>
      <c r="B22" s="28" t="s">
        <v>19</v>
      </c>
      <c r="C22" s="29"/>
      <c r="E22" s="141"/>
      <c r="F22" s="140"/>
      <c r="G22" s="140" t="str">
        <f>IF(F22-F22*$G$16=0,"",F22-F22*$G$16)</f>
        <v/>
      </c>
      <c r="H22" s="163" t="str">
        <f t="shared" si="0"/>
        <v/>
      </c>
      <c r="I22" s="157" t="str">
        <f t="shared" si="1"/>
        <v/>
      </c>
      <c r="J22" s="254" t="str">
        <f t="shared" si="2"/>
        <v/>
      </c>
      <c r="K22" s="14"/>
    </row>
    <row r="23" spans="1:11" ht="13.9" customHeight="1">
      <c r="A23" s="27"/>
      <c r="B23" s="28" t="s">
        <v>72</v>
      </c>
      <c r="C23" s="29"/>
      <c r="E23" s="141"/>
      <c r="F23" s="140"/>
      <c r="G23" s="140" t="str">
        <f>IF(F23-F23*$G$16=0,"",F23-F23*$G$16)</f>
        <v/>
      </c>
      <c r="H23" s="163" t="str">
        <f t="shared" si="0"/>
        <v/>
      </c>
      <c r="I23" s="157" t="str">
        <f t="shared" si="1"/>
        <v/>
      </c>
      <c r="J23" s="254" t="str">
        <f t="shared" si="2"/>
        <v/>
      </c>
      <c r="K23" s="14"/>
    </row>
    <row r="24" spans="1:11" ht="13.9" customHeight="1">
      <c r="A24" s="27"/>
      <c r="B24" s="28" t="s">
        <v>73</v>
      </c>
      <c r="C24" s="29"/>
      <c r="E24" s="141"/>
      <c r="F24" s="140"/>
      <c r="G24" s="140" t="str">
        <f t="shared" ref="G24:G83" si="3">IF(F24-F24*$G$16=0,"",F24-F24*$G$16)</f>
        <v/>
      </c>
      <c r="H24" s="163" t="str">
        <f t="shared" si="0"/>
        <v/>
      </c>
      <c r="I24" s="157" t="str">
        <f t="shared" si="1"/>
        <v/>
      </c>
      <c r="J24" s="254" t="str">
        <f t="shared" si="2"/>
        <v/>
      </c>
      <c r="K24" s="14"/>
    </row>
    <row r="25" spans="1:11" ht="13.9" customHeight="1">
      <c r="B25" s="28" t="s">
        <v>74</v>
      </c>
      <c r="C25" s="29"/>
      <c r="E25" s="141"/>
      <c r="F25" s="140"/>
      <c r="G25" s="140" t="str">
        <f t="shared" si="3"/>
        <v/>
      </c>
      <c r="H25" s="163" t="str">
        <f t="shared" si="0"/>
        <v/>
      </c>
      <c r="I25" s="157" t="str">
        <f t="shared" si="1"/>
        <v/>
      </c>
      <c r="J25" s="254" t="str">
        <f t="shared" si="2"/>
        <v/>
      </c>
      <c r="K25" s="14"/>
    </row>
    <row r="26" spans="1:11" ht="13.9" customHeight="1">
      <c r="B26" s="31" t="s">
        <v>75</v>
      </c>
      <c r="C26" s="32"/>
      <c r="E26" s="150"/>
      <c r="F26" s="140"/>
      <c r="G26" s="140" t="str">
        <f t="shared" si="3"/>
        <v/>
      </c>
      <c r="H26" s="163" t="str">
        <f t="shared" si="0"/>
        <v/>
      </c>
      <c r="I26" s="157" t="str">
        <f t="shared" si="1"/>
        <v/>
      </c>
      <c r="J26" s="254" t="str">
        <f t="shared" si="2"/>
        <v/>
      </c>
      <c r="K26" s="14"/>
    </row>
    <row r="27" spans="1:11" ht="13.9" customHeight="1">
      <c r="B27" s="31" t="s">
        <v>76</v>
      </c>
      <c r="C27" s="32"/>
      <c r="E27" s="150"/>
      <c r="F27" s="140"/>
      <c r="G27" s="140" t="str">
        <f t="shared" si="3"/>
        <v/>
      </c>
      <c r="H27" s="163" t="str">
        <f t="shared" si="0"/>
        <v/>
      </c>
      <c r="I27" s="157" t="str">
        <f t="shared" si="1"/>
        <v/>
      </c>
      <c r="J27" s="254" t="str">
        <f t="shared" si="2"/>
        <v/>
      </c>
      <c r="K27" s="14"/>
    </row>
    <row r="28" spans="1:11" ht="13.9" customHeight="1">
      <c r="B28" s="3"/>
      <c r="C28" s="32"/>
      <c r="E28" s="150"/>
      <c r="F28" s="140"/>
      <c r="G28" s="140" t="str">
        <f t="shared" si="3"/>
        <v/>
      </c>
      <c r="H28" s="163" t="str">
        <f t="shared" si="0"/>
        <v/>
      </c>
      <c r="I28" s="157" t="str">
        <f t="shared" si="1"/>
        <v/>
      </c>
      <c r="J28" s="254" t="str">
        <f t="shared" si="2"/>
        <v/>
      </c>
      <c r="K28" s="14"/>
    </row>
    <row r="29" spans="1:11" ht="13.9" customHeight="1">
      <c r="A29" s="18" t="s">
        <v>77</v>
      </c>
      <c r="B29" s="33"/>
      <c r="C29" s="34"/>
      <c r="D29" s="35"/>
      <c r="E29" s="151"/>
      <c r="F29" s="137"/>
      <c r="G29" s="137" t="str">
        <f t="shared" si="3"/>
        <v/>
      </c>
      <c r="H29" s="163" t="str">
        <f t="shared" si="0"/>
        <v/>
      </c>
      <c r="I29" s="157" t="str">
        <f t="shared" si="1"/>
        <v/>
      </c>
      <c r="J29" s="254" t="str">
        <f t="shared" si="2"/>
        <v/>
      </c>
      <c r="K29" s="14"/>
    </row>
    <row r="30" spans="1:11" customFormat="1" ht="13.9" customHeight="1">
      <c r="G30" t="str">
        <f t="shared" si="3"/>
        <v/>
      </c>
      <c r="H30" t="str">
        <f t="shared" si="0"/>
        <v/>
      </c>
      <c r="I30" s="157" t="str">
        <f t="shared" si="1"/>
        <v/>
      </c>
      <c r="J30" s="254" t="str">
        <f t="shared" si="2"/>
        <v/>
      </c>
    </row>
    <row r="31" spans="1:11" ht="13.9" customHeight="1">
      <c r="A31" s="8" t="s">
        <v>78</v>
      </c>
      <c r="B31" s="8" t="s">
        <v>79</v>
      </c>
      <c r="C31" s="32"/>
      <c r="E31" s="149">
        <f>ROUND(F31/0.55,0)</f>
        <v>57426</v>
      </c>
      <c r="F31" s="139">
        <v>31584.375</v>
      </c>
      <c r="G31" s="140">
        <f t="shared" si="3"/>
        <v>25267.5</v>
      </c>
      <c r="H31" s="163">
        <f t="shared" si="0"/>
        <v>3714322.5</v>
      </c>
      <c r="I31" s="157">
        <f t="shared" si="1"/>
        <v>5274338</v>
      </c>
      <c r="J31" s="254">
        <f t="shared" si="2"/>
        <v>0.29577465456328356</v>
      </c>
      <c r="K31" s="14"/>
    </row>
    <row r="32" spans="1:11" ht="13.9" customHeight="1">
      <c r="A32" s="27"/>
      <c r="B32" s="28" t="s">
        <v>80</v>
      </c>
      <c r="C32" s="29"/>
      <c r="E32" s="141"/>
      <c r="F32" s="140"/>
      <c r="G32" s="140" t="str">
        <f t="shared" si="3"/>
        <v/>
      </c>
      <c r="H32" s="163" t="str">
        <f t="shared" si="0"/>
        <v/>
      </c>
      <c r="I32" s="157" t="str">
        <f t="shared" si="1"/>
        <v/>
      </c>
      <c r="J32" s="254" t="str">
        <f t="shared" si="2"/>
        <v/>
      </c>
      <c r="K32" s="14"/>
    </row>
    <row r="33" spans="1:11" ht="13.9" customHeight="1">
      <c r="A33" s="27"/>
      <c r="B33" s="28" t="s">
        <v>81</v>
      </c>
      <c r="C33" s="29"/>
      <c r="E33" s="141"/>
      <c r="F33" s="140"/>
      <c r="G33" s="140" t="str">
        <f t="shared" si="3"/>
        <v/>
      </c>
      <c r="H33" s="163" t="str">
        <f t="shared" si="0"/>
        <v/>
      </c>
      <c r="I33" s="157" t="str">
        <f t="shared" si="1"/>
        <v/>
      </c>
      <c r="J33" s="254" t="str">
        <f t="shared" si="2"/>
        <v/>
      </c>
      <c r="K33" s="14"/>
    </row>
    <row r="34" spans="1:11" ht="13.9" customHeight="1">
      <c r="A34" s="27"/>
      <c r="B34" s="28" t="s">
        <v>33</v>
      </c>
      <c r="C34" s="29"/>
      <c r="E34" s="141"/>
      <c r="F34" s="140"/>
      <c r="G34" s="140" t="str">
        <f t="shared" si="3"/>
        <v/>
      </c>
      <c r="H34" s="163" t="str">
        <f t="shared" si="0"/>
        <v/>
      </c>
      <c r="I34" s="157" t="str">
        <f t="shared" si="1"/>
        <v/>
      </c>
      <c r="J34" s="254" t="str">
        <f t="shared" si="2"/>
        <v/>
      </c>
      <c r="K34" s="14"/>
    </row>
    <row r="35" spans="1:11" ht="13.9" customHeight="1">
      <c r="A35" s="27"/>
      <c r="B35" s="28" t="s">
        <v>82</v>
      </c>
      <c r="C35" s="29"/>
      <c r="E35" s="141"/>
      <c r="F35" s="140"/>
      <c r="G35" s="140" t="str">
        <f t="shared" si="3"/>
        <v/>
      </c>
      <c r="H35" s="163" t="str">
        <f t="shared" si="0"/>
        <v/>
      </c>
      <c r="I35" s="157" t="str">
        <f t="shared" si="1"/>
        <v/>
      </c>
      <c r="J35" s="254" t="str">
        <f t="shared" si="2"/>
        <v/>
      </c>
      <c r="K35" s="14"/>
    </row>
    <row r="36" spans="1:11" ht="13.9" customHeight="1">
      <c r="A36" s="27"/>
      <c r="B36" s="28" t="s">
        <v>83</v>
      </c>
      <c r="C36" s="29"/>
      <c r="E36" s="141"/>
      <c r="F36" s="140"/>
      <c r="G36" s="140" t="str">
        <f t="shared" si="3"/>
        <v/>
      </c>
      <c r="H36" s="163" t="str">
        <f t="shared" si="0"/>
        <v/>
      </c>
      <c r="I36" s="157" t="str">
        <f t="shared" si="1"/>
        <v/>
      </c>
      <c r="J36" s="254" t="str">
        <f t="shared" si="2"/>
        <v/>
      </c>
      <c r="K36" s="14"/>
    </row>
    <row r="37" spans="1:11" ht="13.9" customHeight="1">
      <c r="B37" s="28" t="s">
        <v>84</v>
      </c>
      <c r="C37" s="29"/>
      <c r="E37" s="141"/>
      <c r="F37" s="140"/>
      <c r="G37" s="140" t="str">
        <f t="shared" si="3"/>
        <v/>
      </c>
      <c r="H37" s="163" t="str">
        <f t="shared" si="0"/>
        <v/>
      </c>
      <c r="I37" s="157" t="str">
        <f t="shared" si="1"/>
        <v/>
      </c>
      <c r="J37" s="254" t="str">
        <f t="shared" si="2"/>
        <v/>
      </c>
      <c r="K37" s="14"/>
    </row>
    <row r="38" spans="1:11" s="3" customFormat="1" ht="13.9" customHeight="1">
      <c r="A38" s="15"/>
      <c r="B38" s="38" t="s">
        <v>85</v>
      </c>
      <c r="C38" s="4"/>
      <c r="E38" s="133"/>
      <c r="F38" s="142"/>
      <c r="G38" s="142" t="str">
        <f t="shared" si="3"/>
        <v/>
      </c>
      <c r="H38" s="163" t="str">
        <f t="shared" si="0"/>
        <v/>
      </c>
      <c r="I38" s="157" t="str">
        <f t="shared" si="1"/>
        <v/>
      </c>
      <c r="J38" s="254" t="str">
        <f t="shared" si="2"/>
        <v/>
      </c>
    </row>
    <row r="39" spans="1:11" ht="13.9" customHeight="1">
      <c r="B39" s="28"/>
      <c r="C39" s="32"/>
      <c r="E39" s="139"/>
      <c r="F39" s="139"/>
      <c r="G39" s="139" t="str">
        <f t="shared" si="3"/>
        <v/>
      </c>
      <c r="H39" s="163" t="str">
        <f t="shared" si="0"/>
        <v/>
      </c>
      <c r="I39" s="157" t="str">
        <f t="shared" si="1"/>
        <v/>
      </c>
      <c r="J39" s="254" t="str">
        <f t="shared" si="2"/>
        <v/>
      </c>
      <c r="K39" s="14"/>
    </row>
    <row r="40" spans="1:11" ht="13.9" customHeight="1">
      <c r="A40" s="8" t="s">
        <v>86</v>
      </c>
      <c r="B40" s="8" t="s">
        <v>87</v>
      </c>
      <c r="C40" s="32"/>
      <c r="E40" s="149">
        <f>ROUND(F40/0.55,0)</f>
        <v>64790</v>
      </c>
      <c r="F40" s="139">
        <v>35634.375</v>
      </c>
      <c r="G40" s="140">
        <f t="shared" si="3"/>
        <v>28507.5</v>
      </c>
      <c r="H40" s="163">
        <f t="shared" si="0"/>
        <v>4190602.5</v>
      </c>
      <c r="I40" s="157">
        <f t="shared" si="1"/>
        <v>5950656</v>
      </c>
      <c r="J40" s="254">
        <f t="shared" si="2"/>
        <v>0.2957747011421934</v>
      </c>
      <c r="K40" s="14"/>
    </row>
    <row r="41" spans="1:11" ht="13.9" customHeight="1">
      <c r="A41" s="27"/>
      <c r="B41" s="28" t="s">
        <v>88</v>
      </c>
      <c r="C41" s="29"/>
      <c r="E41" s="141"/>
      <c r="F41" s="140"/>
      <c r="G41" s="140" t="str">
        <f t="shared" si="3"/>
        <v/>
      </c>
      <c r="H41" s="163" t="str">
        <f t="shared" si="0"/>
        <v/>
      </c>
      <c r="I41" s="157" t="str">
        <f t="shared" si="1"/>
        <v/>
      </c>
      <c r="J41" s="254" t="str">
        <f t="shared" si="2"/>
        <v/>
      </c>
      <c r="K41" s="14"/>
    </row>
    <row r="42" spans="1:11" ht="13.9" customHeight="1">
      <c r="A42" s="27"/>
      <c r="B42" s="28" t="s">
        <v>81</v>
      </c>
      <c r="C42" s="29"/>
      <c r="E42" s="141"/>
      <c r="F42" s="140"/>
      <c r="G42" s="140" t="str">
        <f t="shared" si="3"/>
        <v/>
      </c>
      <c r="H42" s="163" t="str">
        <f t="shared" si="0"/>
        <v/>
      </c>
      <c r="I42" s="157" t="str">
        <f t="shared" si="1"/>
        <v/>
      </c>
      <c r="J42" s="254" t="str">
        <f t="shared" si="2"/>
        <v/>
      </c>
      <c r="K42" s="14"/>
    </row>
    <row r="43" spans="1:11" ht="13.9" customHeight="1">
      <c r="A43" s="27"/>
      <c r="B43" s="28" t="s">
        <v>33</v>
      </c>
      <c r="C43" s="29"/>
      <c r="E43" s="141"/>
      <c r="F43" s="140"/>
      <c r="G43" s="140" t="str">
        <f t="shared" si="3"/>
        <v/>
      </c>
      <c r="H43" s="163" t="str">
        <f t="shared" si="0"/>
        <v/>
      </c>
      <c r="I43" s="157" t="str">
        <f t="shared" si="1"/>
        <v/>
      </c>
      <c r="J43" s="254" t="str">
        <f t="shared" si="2"/>
        <v/>
      </c>
      <c r="K43" s="14"/>
    </row>
    <row r="44" spans="1:11" ht="13.9" customHeight="1">
      <c r="A44" s="27"/>
      <c r="B44" s="28" t="s">
        <v>82</v>
      </c>
      <c r="C44" s="29"/>
      <c r="E44" s="141"/>
      <c r="F44" s="140"/>
      <c r="G44" s="140" t="str">
        <f t="shared" si="3"/>
        <v/>
      </c>
      <c r="H44" s="163" t="str">
        <f t="shared" si="0"/>
        <v/>
      </c>
      <c r="I44" s="157" t="str">
        <f t="shared" si="1"/>
        <v/>
      </c>
      <c r="J44" s="254" t="str">
        <f t="shared" si="2"/>
        <v/>
      </c>
      <c r="K44" s="14"/>
    </row>
    <row r="45" spans="1:11" ht="13.9" customHeight="1">
      <c r="A45" s="27"/>
      <c r="B45" s="28" t="s">
        <v>83</v>
      </c>
      <c r="C45" s="29"/>
      <c r="E45" s="141"/>
      <c r="F45" s="140"/>
      <c r="G45" s="140" t="str">
        <f t="shared" si="3"/>
        <v/>
      </c>
      <c r="H45" s="163" t="str">
        <f t="shared" si="0"/>
        <v/>
      </c>
      <c r="I45" s="157" t="str">
        <f t="shared" si="1"/>
        <v/>
      </c>
      <c r="J45" s="254" t="str">
        <f t="shared" si="2"/>
        <v/>
      </c>
      <c r="K45" s="14"/>
    </row>
    <row r="46" spans="1:11" ht="13.9" customHeight="1">
      <c r="B46" s="28" t="s">
        <v>84</v>
      </c>
      <c r="C46" s="29"/>
      <c r="E46" s="141"/>
      <c r="F46" s="140"/>
      <c r="G46" s="140" t="str">
        <f t="shared" si="3"/>
        <v/>
      </c>
      <c r="H46" s="163" t="str">
        <f t="shared" si="0"/>
        <v/>
      </c>
      <c r="I46" s="157" t="str">
        <f t="shared" si="1"/>
        <v/>
      </c>
      <c r="J46" s="254" t="str">
        <f t="shared" si="2"/>
        <v/>
      </c>
      <c r="K46" s="14"/>
    </row>
    <row r="47" spans="1:11" s="3" customFormat="1" ht="13.9" customHeight="1">
      <c r="A47" s="15"/>
      <c r="B47" s="38" t="s">
        <v>85</v>
      </c>
      <c r="C47" s="4"/>
      <c r="E47" s="133"/>
      <c r="F47" s="142"/>
      <c r="G47" s="142" t="str">
        <f t="shared" si="3"/>
        <v/>
      </c>
      <c r="H47" s="163" t="str">
        <f t="shared" si="0"/>
        <v/>
      </c>
      <c r="I47" s="157" t="str">
        <f t="shared" si="1"/>
        <v/>
      </c>
      <c r="J47" s="254" t="str">
        <f t="shared" si="2"/>
        <v/>
      </c>
    </row>
    <row r="48" spans="1:11" ht="13.9" customHeight="1">
      <c r="B48" s="28"/>
      <c r="C48" s="32"/>
      <c r="E48" s="139"/>
      <c r="F48" s="139"/>
      <c r="G48" s="139" t="str">
        <f t="shared" si="3"/>
        <v/>
      </c>
      <c r="H48" s="163" t="str">
        <f t="shared" si="0"/>
        <v/>
      </c>
      <c r="I48" s="157" t="str">
        <f t="shared" si="1"/>
        <v/>
      </c>
      <c r="J48" s="254" t="str">
        <f t="shared" si="2"/>
        <v/>
      </c>
      <c r="K48" s="14"/>
    </row>
    <row r="49" spans="1:11" ht="13.9" customHeight="1">
      <c r="A49" s="8" t="s">
        <v>89</v>
      </c>
      <c r="B49" s="8" t="s">
        <v>90</v>
      </c>
      <c r="C49" s="32"/>
      <c r="E49" s="149">
        <f>ROUND(F49/0.55,0)</f>
        <v>63640</v>
      </c>
      <c r="F49" s="139">
        <v>35002.125</v>
      </c>
      <c r="G49" s="140">
        <f t="shared" si="3"/>
        <v>28001.7</v>
      </c>
      <c r="H49" s="163">
        <f t="shared" si="0"/>
        <v>4116249.9</v>
      </c>
      <c r="I49" s="157">
        <f t="shared" si="1"/>
        <v>5845075</v>
      </c>
      <c r="J49" s="254">
        <f t="shared" si="2"/>
        <v>0.29577466499574429</v>
      </c>
      <c r="K49" s="14"/>
    </row>
    <row r="50" spans="1:11" ht="13.9" customHeight="1">
      <c r="A50" s="27"/>
      <c r="B50" s="28" t="s">
        <v>91</v>
      </c>
      <c r="C50" s="29"/>
      <c r="E50" s="141"/>
      <c r="F50" s="140"/>
      <c r="G50" s="140" t="str">
        <f t="shared" si="3"/>
        <v/>
      </c>
      <c r="H50" s="163" t="str">
        <f t="shared" si="0"/>
        <v/>
      </c>
      <c r="I50" s="157" t="str">
        <f t="shared" si="1"/>
        <v/>
      </c>
      <c r="J50" s="254" t="str">
        <f t="shared" si="2"/>
        <v/>
      </c>
      <c r="K50" s="14"/>
    </row>
    <row r="51" spans="1:11" ht="13.9" customHeight="1">
      <c r="A51" s="27"/>
      <c r="B51" s="28" t="s">
        <v>81</v>
      </c>
      <c r="C51" s="29"/>
      <c r="E51" s="141"/>
      <c r="F51" s="140"/>
      <c r="G51" s="140" t="str">
        <f t="shared" si="3"/>
        <v/>
      </c>
      <c r="H51" s="163" t="str">
        <f t="shared" si="0"/>
        <v/>
      </c>
      <c r="I51" s="157" t="str">
        <f t="shared" si="1"/>
        <v/>
      </c>
      <c r="J51" s="254" t="str">
        <f t="shared" si="2"/>
        <v/>
      </c>
      <c r="K51" s="14"/>
    </row>
    <row r="52" spans="1:11" ht="13.9" customHeight="1">
      <c r="A52" s="27"/>
      <c r="B52" s="28" t="s">
        <v>33</v>
      </c>
      <c r="C52" s="29"/>
      <c r="E52" s="141"/>
      <c r="F52" s="140"/>
      <c r="G52" s="140" t="str">
        <f t="shared" si="3"/>
        <v/>
      </c>
      <c r="H52" s="163" t="str">
        <f t="shared" si="0"/>
        <v/>
      </c>
      <c r="I52" s="157" t="str">
        <f t="shared" si="1"/>
        <v/>
      </c>
      <c r="J52" s="254" t="str">
        <f t="shared" si="2"/>
        <v/>
      </c>
      <c r="K52" s="14"/>
    </row>
    <row r="53" spans="1:11" ht="13.9" customHeight="1">
      <c r="A53" s="27"/>
      <c r="B53" s="28" t="s">
        <v>82</v>
      </c>
      <c r="C53" s="29"/>
      <c r="E53" s="141"/>
      <c r="F53" s="140"/>
      <c r="G53" s="140" t="str">
        <f t="shared" si="3"/>
        <v/>
      </c>
      <c r="H53" s="163" t="str">
        <f t="shared" si="0"/>
        <v/>
      </c>
      <c r="I53" s="157" t="str">
        <f t="shared" si="1"/>
        <v/>
      </c>
      <c r="J53" s="254" t="str">
        <f t="shared" si="2"/>
        <v/>
      </c>
      <c r="K53" s="14"/>
    </row>
    <row r="54" spans="1:11" ht="13.9" customHeight="1">
      <c r="A54" s="27"/>
      <c r="B54" s="28" t="s">
        <v>83</v>
      </c>
      <c r="C54" s="29"/>
      <c r="E54" s="141"/>
      <c r="F54" s="140"/>
      <c r="G54" s="140" t="str">
        <f t="shared" si="3"/>
        <v/>
      </c>
      <c r="H54" s="163" t="str">
        <f t="shared" si="0"/>
        <v/>
      </c>
      <c r="I54" s="157" t="str">
        <f t="shared" si="1"/>
        <v/>
      </c>
      <c r="J54" s="254" t="str">
        <f t="shared" si="2"/>
        <v/>
      </c>
      <c r="K54" s="14"/>
    </row>
    <row r="55" spans="1:11" ht="13.9" customHeight="1">
      <c r="B55" s="28" t="s">
        <v>84</v>
      </c>
      <c r="C55" s="29"/>
      <c r="E55" s="141"/>
      <c r="F55" s="140"/>
      <c r="G55" s="140" t="str">
        <f t="shared" si="3"/>
        <v/>
      </c>
      <c r="H55" s="163" t="str">
        <f t="shared" si="0"/>
        <v/>
      </c>
      <c r="I55" s="157" t="str">
        <f t="shared" si="1"/>
        <v/>
      </c>
      <c r="J55" s="254" t="str">
        <f t="shared" si="2"/>
        <v/>
      </c>
      <c r="K55" s="14"/>
    </row>
    <row r="56" spans="1:11" s="3" customFormat="1" ht="13.9" customHeight="1">
      <c r="A56" s="15"/>
      <c r="B56" s="38" t="s">
        <v>85</v>
      </c>
      <c r="C56" s="4"/>
      <c r="E56" s="133"/>
      <c r="F56" s="142"/>
      <c r="G56" s="142" t="str">
        <f t="shared" si="3"/>
        <v/>
      </c>
      <c r="H56" s="163" t="str">
        <f t="shared" si="0"/>
        <v/>
      </c>
      <c r="I56" s="157" t="str">
        <f t="shared" si="1"/>
        <v/>
      </c>
      <c r="J56" s="254" t="str">
        <f t="shared" si="2"/>
        <v/>
      </c>
    </row>
    <row r="57" spans="1:11" ht="13.9" customHeight="1">
      <c r="B57" s="28"/>
      <c r="C57" s="32"/>
      <c r="E57" s="139"/>
      <c r="F57" s="139"/>
      <c r="G57" s="139" t="str">
        <f t="shared" si="3"/>
        <v/>
      </c>
      <c r="H57" s="163" t="str">
        <f t="shared" si="0"/>
        <v/>
      </c>
      <c r="I57" s="157" t="str">
        <f t="shared" si="1"/>
        <v/>
      </c>
      <c r="J57" s="254" t="str">
        <f t="shared" si="2"/>
        <v/>
      </c>
      <c r="K57" s="14"/>
    </row>
    <row r="58" spans="1:11" ht="13.9" customHeight="1">
      <c r="A58" s="8" t="s">
        <v>92</v>
      </c>
      <c r="B58" s="8" t="s">
        <v>93</v>
      </c>
      <c r="C58" s="32"/>
      <c r="E58" s="149">
        <f>ROUND(F58/0.55,0)</f>
        <v>63464</v>
      </c>
      <c r="F58" s="139">
        <v>34905.375</v>
      </c>
      <c r="G58" s="140">
        <f t="shared" si="3"/>
        <v>27924.3</v>
      </c>
      <c r="H58" s="163">
        <f t="shared" si="0"/>
        <v>4104872.1</v>
      </c>
      <c r="I58" s="157">
        <f t="shared" si="1"/>
        <v>5828918</v>
      </c>
      <c r="J58" s="254">
        <f t="shared" si="2"/>
        <v>0.29577460173569092</v>
      </c>
      <c r="K58" s="14"/>
    </row>
    <row r="59" spans="1:11" ht="13.9" customHeight="1">
      <c r="A59" s="27"/>
      <c r="B59" s="28" t="s">
        <v>94</v>
      </c>
      <c r="C59" s="29"/>
      <c r="E59" s="141"/>
      <c r="F59" s="140"/>
      <c r="G59" s="140" t="str">
        <f t="shared" si="3"/>
        <v/>
      </c>
      <c r="H59" s="163" t="str">
        <f t="shared" si="0"/>
        <v/>
      </c>
      <c r="I59" s="157" t="str">
        <f t="shared" si="1"/>
        <v/>
      </c>
      <c r="J59" s="254" t="str">
        <f t="shared" si="2"/>
        <v/>
      </c>
      <c r="K59" s="14"/>
    </row>
    <row r="60" spans="1:11" ht="13.9" customHeight="1">
      <c r="A60" s="27"/>
      <c r="B60" s="28" t="s">
        <v>81</v>
      </c>
      <c r="C60" s="29"/>
      <c r="E60" s="141"/>
      <c r="F60" s="140"/>
      <c r="G60" s="140" t="str">
        <f t="shared" si="3"/>
        <v/>
      </c>
      <c r="H60" s="163" t="str">
        <f t="shared" si="0"/>
        <v/>
      </c>
      <c r="I60" s="157" t="str">
        <f t="shared" si="1"/>
        <v/>
      </c>
      <c r="J60" s="254" t="str">
        <f t="shared" si="2"/>
        <v/>
      </c>
      <c r="K60" s="14"/>
    </row>
    <row r="61" spans="1:11" ht="13.9" customHeight="1">
      <c r="A61" s="27"/>
      <c r="B61" s="28" t="s">
        <v>33</v>
      </c>
      <c r="C61" s="29"/>
      <c r="E61" s="141"/>
      <c r="F61" s="140"/>
      <c r="G61" s="140" t="str">
        <f t="shared" si="3"/>
        <v/>
      </c>
      <c r="H61" s="163" t="str">
        <f t="shared" si="0"/>
        <v/>
      </c>
      <c r="I61" s="157" t="str">
        <f t="shared" si="1"/>
        <v/>
      </c>
      <c r="J61" s="254" t="str">
        <f t="shared" si="2"/>
        <v/>
      </c>
      <c r="K61" s="14"/>
    </row>
    <row r="62" spans="1:11" ht="13.9" customHeight="1">
      <c r="A62" s="27"/>
      <c r="B62" s="28" t="s">
        <v>82</v>
      </c>
      <c r="C62" s="29"/>
      <c r="E62" s="141"/>
      <c r="F62" s="140"/>
      <c r="G62" s="140" t="str">
        <f t="shared" si="3"/>
        <v/>
      </c>
      <c r="H62" s="163" t="str">
        <f t="shared" si="0"/>
        <v/>
      </c>
      <c r="I62" s="157" t="str">
        <f t="shared" si="1"/>
        <v/>
      </c>
      <c r="J62" s="254" t="str">
        <f t="shared" si="2"/>
        <v/>
      </c>
      <c r="K62" s="14"/>
    </row>
    <row r="63" spans="1:11" ht="13.9" customHeight="1">
      <c r="A63" s="27"/>
      <c r="B63" s="28" t="s">
        <v>83</v>
      </c>
      <c r="C63" s="29"/>
      <c r="E63" s="141"/>
      <c r="F63" s="140"/>
      <c r="G63" s="140" t="str">
        <f t="shared" si="3"/>
        <v/>
      </c>
      <c r="H63" s="163" t="str">
        <f t="shared" si="0"/>
        <v/>
      </c>
      <c r="I63" s="157" t="str">
        <f t="shared" si="1"/>
        <v/>
      </c>
      <c r="J63" s="254" t="str">
        <f t="shared" si="2"/>
        <v/>
      </c>
      <c r="K63" s="14"/>
    </row>
    <row r="64" spans="1:11" ht="13.9" customHeight="1">
      <c r="B64" s="28" t="s">
        <v>84</v>
      </c>
      <c r="C64" s="29"/>
      <c r="E64" s="141"/>
      <c r="F64" s="140"/>
      <c r="G64" s="140" t="str">
        <f t="shared" si="3"/>
        <v/>
      </c>
      <c r="H64" s="163" t="str">
        <f t="shared" si="0"/>
        <v/>
      </c>
      <c r="I64" s="157" t="str">
        <f t="shared" si="1"/>
        <v/>
      </c>
      <c r="J64" s="254" t="str">
        <f t="shared" si="2"/>
        <v/>
      </c>
      <c r="K64" s="14"/>
    </row>
    <row r="65" spans="1:11" s="3" customFormat="1" ht="13.9" customHeight="1">
      <c r="A65" s="15"/>
      <c r="B65" s="38" t="s">
        <v>85</v>
      </c>
      <c r="C65" s="4"/>
      <c r="E65" s="133"/>
      <c r="F65" s="142"/>
      <c r="G65" s="142" t="str">
        <f t="shared" si="3"/>
        <v/>
      </c>
      <c r="H65" s="163" t="str">
        <f t="shared" si="0"/>
        <v/>
      </c>
      <c r="I65" s="157" t="str">
        <f t="shared" si="1"/>
        <v/>
      </c>
      <c r="J65" s="254" t="str">
        <f t="shared" si="2"/>
        <v/>
      </c>
    </row>
    <row r="66" spans="1:11" ht="13.9" customHeight="1">
      <c r="B66" s="28"/>
      <c r="C66" s="32"/>
      <c r="E66" s="139"/>
      <c r="F66" s="139"/>
      <c r="G66" s="139" t="str">
        <f t="shared" si="3"/>
        <v/>
      </c>
      <c r="H66" s="163" t="str">
        <f t="shared" si="0"/>
        <v/>
      </c>
      <c r="I66" s="157" t="str">
        <f t="shared" si="1"/>
        <v/>
      </c>
      <c r="J66" s="254" t="str">
        <f t="shared" si="2"/>
        <v/>
      </c>
      <c r="K66" s="14"/>
    </row>
    <row r="67" spans="1:11" ht="13.9" customHeight="1">
      <c r="A67" s="8" t="s">
        <v>95</v>
      </c>
      <c r="B67" s="8" t="s">
        <v>96</v>
      </c>
      <c r="C67" s="32"/>
      <c r="E67" s="149">
        <f>ROUND(F67/0.55,0)</f>
        <v>49356</v>
      </c>
      <c r="F67" s="139">
        <v>27146</v>
      </c>
      <c r="G67" s="140">
        <f t="shared" si="3"/>
        <v>21716.799999999999</v>
      </c>
      <c r="H67" s="163">
        <f t="shared" si="0"/>
        <v>3192369.6</v>
      </c>
      <c r="I67" s="157">
        <f t="shared" si="1"/>
        <v>4533165</v>
      </c>
      <c r="J67" s="254">
        <f t="shared" si="2"/>
        <v>0.29577467398605606</v>
      </c>
      <c r="K67" s="14"/>
    </row>
    <row r="68" spans="1:11" ht="13.9" customHeight="1">
      <c r="A68" s="27"/>
      <c r="B68" s="28" t="s">
        <v>97</v>
      </c>
      <c r="C68" s="29"/>
      <c r="E68" s="141"/>
      <c r="F68" s="140"/>
      <c r="G68" s="140" t="str">
        <f t="shared" si="3"/>
        <v/>
      </c>
      <c r="H68" s="163" t="str">
        <f t="shared" si="0"/>
        <v/>
      </c>
      <c r="I68" s="157" t="str">
        <f t="shared" si="1"/>
        <v/>
      </c>
      <c r="J68" s="254" t="str">
        <f t="shared" si="2"/>
        <v/>
      </c>
      <c r="K68" s="14"/>
    </row>
    <row r="69" spans="1:11" ht="13.9" customHeight="1">
      <c r="A69" s="27"/>
      <c r="B69" s="28" t="s">
        <v>81</v>
      </c>
      <c r="C69" s="29"/>
      <c r="E69" s="141"/>
      <c r="F69" s="140"/>
      <c r="G69" s="140" t="str">
        <f t="shared" si="3"/>
        <v/>
      </c>
      <c r="H69" s="163" t="str">
        <f t="shared" si="0"/>
        <v/>
      </c>
      <c r="I69" s="157" t="str">
        <f t="shared" si="1"/>
        <v/>
      </c>
      <c r="J69" s="254" t="str">
        <f t="shared" si="2"/>
        <v/>
      </c>
      <c r="K69" s="14"/>
    </row>
    <row r="70" spans="1:11" ht="13.9" customHeight="1">
      <c r="A70" s="27"/>
      <c r="B70" s="28" t="s">
        <v>33</v>
      </c>
      <c r="C70" s="29"/>
      <c r="E70" s="141"/>
      <c r="F70" s="140"/>
      <c r="G70" s="140" t="str">
        <f t="shared" si="3"/>
        <v/>
      </c>
      <c r="H70" s="163" t="str">
        <f t="shared" si="0"/>
        <v/>
      </c>
      <c r="I70" s="157" t="str">
        <f t="shared" si="1"/>
        <v/>
      </c>
      <c r="J70" s="254" t="str">
        <f t="shared" si="2"/>
        <v/>
      </c>
      <c r="K70" s="14"/>
    </row>
    <row r="71" spans="1:11" ht="13.9" customHeight="1">
      <c r="A71" s="27"/>
      <c r="B71" s="28" t="s">
        <v>82</v>
      </c>
      <c r="C71" s="29"/>
      <c r="E71" s="141"/>
      <c r="F71" s="140"/>
      <c r="G71" s="140" t="str">
        <f t="shared" si="3"/>
        <v/>
      </c>
      <c r="H71" s="163" t="str">
        <f t="shared" si="0"/>
        <v/>
      </c>
      <c r="I71" s="157" t="str">
        <f t="shared" si="1"/>
        <v/>
      </c>
      <c r="J71" s="254" t="str">
        <f t="shared" si="2"/>
        <v/>
      </c>
      <c r="K71" s="14"/>
    </row>
    <row r="72" spans="1:11" ht="13.9" customHeight="1">
      <c r="A72" s="27"/>
      <c r="B72" s="28" t="s">
        <v>83</v>
      </c>
      <c r="C72" s="29"/>
      <c r="E72" s="141"/>
      <c r="F72" s="140"/>
      <c r="G72" s="140" t="str">
        <f t="shared" si="3"/>
        <v/>
      </c>
      <c r="H72" s="163" t="str">
        <f t="shared" si="0"/>
        <v/>
      </c>
      <c r="I72" s="157" t="str">
        <f t="shared" si="1"/>
        <v/>
      </c>
      <c r="J72" s="254" t="str">
        <f t="shared" si="2"/>
        <v/>
      </c>
      <c r="K72" s="14"/>
    </row>
    <row r="73" spans="1:11" ht="13.9" customHeight="1">
      <c r="B73" s="28" t="s">
        <v>84</v>
      </c>
      <c r="C73" s="29"/>
      <c r="E73" s="141"/>
      <c r="F73" s="140"/>
      <c r="G73" s="140" t="str">
        <f t="shared" si="3"/>
        <v/>
      </c>
      <c r="H73" s="163" t="str">
        <f t="shared" si="0"/>
        <v/>
      </c>
      <c r="I73" s="157" t="str">
        <f t="shared" si="1"/>
        <v/>
      </c>
      <c r="J73" s="254" t="str">
        <f t="shared" si="2"/>
        <v/>
      </c>
      <c r="K73" s="14"/>
    </row>
    <row r="74" spans="1:11" s="3" customFormat="1" ht="13.9" customHeight="1">
      <c r="A74" s="15"/>
      <c r="B74" s="38" t="s">
        <v>98</v>
      </c>
      <c r="C74" s="4"/>
      <c r="E74" s="133"/>
      <c r="F74" s="142"/>
      <c r="G74" s="142" t="str">
        <f t="shared" si="3"/>
        <v/>
      </c>
      <c r="H74" s="163" t="str">
        <f t="shared" si="0"/>
        <v/>
      </c>
      <c r="I74" s="157" t="str">
        <f t="shared" si="1"/>
        <v/>
      </c>
      <c r="J74" s="254" t="str">
        <f t="shared" si="2"/>
        <v/>
      </c>
    </row>
    <row r="75" spans="1:11" ht="13.9" customHeight="1">
      <c r="B75" s="28"/>
      <c r="C75" s="32"/>
      <c r="E75" s="139"/>
      <c r="F75" s="139"/>
      <c r="G75" s="139" t="str">
        <f t="shared" si="3"/>
        <v/>
      </c>
      <c r="H75" s="163" t="str">
        <f t="shared" si="0"/>
        <v/>
      </c>
      <c r="I75" s="157" t="str">
        <f t="shared" si="1"/>
        <v/>
      </c>
      <c r="J75" s="254" t="str">
        <f t="shared" si="2"/>
        <v/>
      </c>
      <c r="K75" s="14"/>
    </row>
    <row r="76" spans="1:11" ht="13.9" customHeight="1">
      <c r="A76" s="8" t="s">
        <v>99</v>
      </c>
      <c r="B76" s="8" t="s">
        <v>100</v>
      </c>
      <c r="C76" s="32"/>
      <c r="E76" s="149">
        <f>ROUND(F76/0.55,0)</f>
        <v>56720</v>
      </c>
      <c r="F76" s="139">
        <v>31196</v>
      </c>
      <c r="G76" s="140">
        <f t="shared" si="3"/>
        <v>24956.799999999999</v>
      </c>
      <c r="H76" s="163">
        <f t="shared" si="0"/>
        <v>3668649.6</v>
      </c>
      <c r="I76" s="157">
        <f t="shared" si="1"/>
        <v>5209482</v>
      </c>
      <c r="J76" s="254">
        <f t="shared" si="2"/>
        <v>0.29577458948893576</v>
      </c>
      <c r="K76" s="14"/>
    </row>
    <row r="77" spans="1:11" ht="13.9" customHeight="1">
      <c r="A77" s="27"/>
      <c r="B77" s="28" t="s">
        <v>101</v>
      </c>
      <c r="C77" s="29"/>
      <c r="E77" s="141"/>
      <c r="F77" s="140"/>
      <c r="G77" s="140" t="str">
        <f t="shared" si="3"/>
        <v/>
      </c>
      <c r="H77" s="163" t="str">
        <f t="shared" si="0"/>
        <v/>
      </c>
      <c r="I77" s="157" t="str">
        <f t="shared" si="1"/>
        <v/>
      </c>
      <c r="J77" s="254" t="str">
        <f t="shared" si="2"/>
        <v/>
      </c>
      <c r="K77" s="14"/>
    </row>
    <row r="78" spans="1:11" ht="13.9" customHeight="1">
      <c r="A78" s="27"/>
      <c r="B78" s="28" t="s">
        <v>81</v>
      </c>
      <c r="C78" s="29"/>
      <c r="E78" s="141"/>
      <c r="F78" s="140"/>
      <c r="G78" s="140" t="str">
        <f t="shared" si="3"/>
        <v/>
      </c>
      <c r="H78" s="163" t="str">
        <f t="shared" si="0"/>
        <v/>
      </c>
      <c r="I78" s="157" t="str">
        <f t="shared" si="1"/>
        <v/>
      </c>
      <c r="J78" s="254" t="str">
        <f t="shared" si="2"/>
        <v/>
      </c>
      <c r="K78" s="14"/>
    </row>
    <row r="79" spans="1:11" ht="13.9" customHeight="1">
      <c r="A79" s="27"/>
      <c r="B79" s="28" t="s">
        <v>33</v>
      </c>
      <c r="C79" s="29"/>
      <c r="E79" s="141"/>
      <c r="F79" s="140"/>
      <c r="G79" s="140" t="str">
        <f t="shared" si="3"/>
        <v/>
      </c>
      <c r="H79" s="163" t="str">
        <f t="shared" si="0"/>
        <v/>
      </c>
      <c r="I79" s="157" t="str">
        <f t="shared" si="1"/>
        <v/>
      </c>
      <c r="J79" s="254" t="str">
        <f t="shared" si="2"/>
        <v/>
      </c>
      <c r="K79" s="14"/>
    </row>
    <row r="80" spans="1:11" ht="13.9" customHeight="1">
      <c r="A80" s="27"/>
      <c r="B80" s="28" t="s">
        <v>82</v>
      </c>
      <c r="C80" s="29"/>
      <c r="E80" s="141"/>
      <c r="F80" s="140"/>
      <c r="G80" s="140" t="str">
        <f t="shared" si="3"/>
        <v/>
      </c>
      <c r="H80" s="163" t="str">
        <f t="shared" si="0"/>
        <v/>
      </c>
      <c r="I80" s="157" t="str">
        <f t="shared" si="1"/>
        <v/>
      </c>
      <c r="J80" s="254" t="str">
        <f t="shared" si="2"/>
        <v/>
      </c>
      <c r="K80" s="14"/>
    </row>
    <row r="81" spans="1:11" ht="13.9" customHeight="1">
      <c r="A81" s="27"/>
      <c r="B81" s="28" t="s">
        <v>83</v>
      </c>
      <c r="C81" s="29"/>
      <c r="E81" s="141"/>
      <c r="F81" s="140"/>
      <c r="G81" s="140" t="str">
        <f t="shared" si="3"/>
        <v/>
      </c>
      <c r="H81" s="163" t="str">
        <f t="shared" si="0"/>
        <v/>
      </c>
      <c r="I81" s="157" t="str">
        <f t="shared" si="1"/>
        <v/>
      </c>
      <c r="J81" s="254" t="str">
        <f t="shared" si="2"/>
        <v/>
      </c>
      <c r="K81" s="14"/>
    </row>
    <row r="82" spans="1:11" ht="13.9" customHeight="1">
      <c r="B82" s="28" t="s">
        <v>84</v>
      </c>
      <c r="C82" s="29"/>
      <c r="E82" s="141"/>
      <c r="F82" s="140"/>
      <c r="G82" s="140" t="str">
        <f t="shared" si="3"/>
        <v/>
      </c>
      <c r="H82" s="163" t="str">
        <f t="shared" si="0"/>
        <v/>
      </c>
      <c r="I82" s="157" t="str">
        <f t="shared" si="1"/>
        <v/>
      </c>
      <c r="J82" s="254" t="str">
        <f t="shared" si="2"/>
        <v/>
      </c>
      <c r="K82" s="14"/>
    </row>
    <row r="83" spans="1:11" s="3" customFormat="1" ht="13.9" customHeight="1">
      <c r="A83" s="15"/>
      <c r="B83" s="38" t="s">
        <v>98</v>
      </c>
      <c r="C83" s="4"/>
      <c r="E83" s="133"/>
      <c r="F83" s="142"/>
      <c r="G83" s="142" t="str">
        <f t="shared" si="3"/>
        <v/>
      </c>
      <c r="H83" s="163" t="str">
        <f t="shared" si="0"/>
        <v/>
      </c>
      <c r="I83" s="157" t="str">
        <f t="shared" si="1"/>
        <v/>
      </c>
      <c r="J83" s="254" t="str">
        <f t="shared" si="2"/>
        <v/>
      </c>
    </row>
    <row r="84" spans="1:11" ht="13.9" customHeight="1">
      <c r="B84" s="28"/>
      <c r="C84" s="32"/>
      <c r="E84" s="139"/>
      <c r="F84" s="139"/>
      <c r="G84" s="139" t="str">
        <f t="shared" ref="G84:G138" si="4">IF(F84-F84*$G$16=0,"",F84-F84*$G$16)</f>
        <v/>
      </c>
      <c r="H84" s="163" t="str">
        <f t="shared" ref="H84:H138" si="5">IFERROR(G84*$H$16,"")</f>
        <v/>
      </c>
      <c r="I84" s="157" t="str">
        <f t="shared" ref="I84:I138" si="6">IFERROR(ROUND(H84*$I$16,0),"")</f>
        <v/>
      </c>
      <c r="J84" s="254" t="str">
        <f t="shared" ref="J84:J138" si="7">IFERROR((I84-H84)/I84,"")</f>
        <v/>
      </c>
      <c r="K84" s="14"/>
    </row>
    <row r="85" spans="1:11" ht="13.9" customHeight="1">
      <c r="A85" s="8" t="s">
        <v>102</v>
      </c>
      <c r="B85" s="8" t="s">
        <v>103</v>
      </c>
      <c r="C85" s="32"/>
      <c r="E85" s="149">
        <f>ROUND(F85/0.55,0)</f>
        <v>55607</v>
      </c>
      <c r="F85" s="139">
        <v>30584</v>
      </c>
      <c r="G85" s="140">
        <f t="shared" si="4"/>
        <v>24467.200000000001</v>
      </c>
      <c r="H85" s="163">
        <f t="shared" si="5"/>
        <v>3596678.4</v>
      </c>
      <c r="I85" s="157">
        <f t="shared" si="6"/>
        <v>5107283</v>
      </c>
      <c r="J85" s="254">
        <f t="shared" si="7"/>
        <v>0.29577460266055361</v>
      </c>
      <c r="K85" s="14"/>
    </row>
    <row r="86" spans="1:11" ht="13.9" customHeight="1">
      <c r="A86" s="27"/>
      <c r="B86" s="28" t="s">
        <v>104</v>
      </c>
      <c r="C86" s="29"/>
      <c r="E86" s="141"/>
      <c r="F86" s="140"/>
      <c r="G86" s="140" t="str">
        <f t="shared" si="4"/>
        <v/>
      </c>
      <c r="H86" s="163" t="str">
        <f t="shared" si="5"/>
        <v/>
      </c>
      <c r="I86" s="157" t="str">
        <f t="shared" si="6"/>
        <v/>
      </c>
      <c r="J86" s="254" t="str">
        <f t="shared" si="7"/>
        <v/>
      </c>
      <c r="K86" s="14"/>
    </row>
    <row r="87" spans="1:11" ht="13.9" customHeight="1">
      <c r="A87" s="27"/>
      <c r="B87" s="28" t="s">
        <v>81</v>
      </c>
      <c r="C87" s="29"/>
      <c r="E87" s="141"/>
      <c r="F87" s="140"/>
      <c r="G87" s="140" t="str">
        <f t="shared" si="4"/>
        <v/>
      </c>
      <c r="H87" s="163" t="str">
        <f t="shared" si="5"/>
        <v/>
      </c>
      <c r="I87" s="157" t="str">
        <f t="shared" si="6"/>
        <v/>
      </c>
      <c r="J87" s="254" t="str">
        <f t="shared" si="7"/>
        <v/>
      </c>
      <c r="K87" s="14"/>
    </row>
    <row r="88" spans="1:11" ht="13.9" customHeight="1">
      <c r="A88" s="27"/>
      <c r="B88" s="28" t="s">
        <v>33</v>
      </c>
      <c r="C88" s="29"/>
      <c r="E88" s="141"/>
      <c r="F88" s="140"/>
      <c r="G88" s="140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  <c r="K88" s="14"/>
    </row>
    <row r="89" spans="1:11" ht="13.9" customHeight="1">
      <c r="A89" s="27"/>
      <c r="B89" s="28" t="s">
        <v>82</v>
      </c>
      <c r="C89" s="29"/>
      <c r="E89" s="141"/>
      <c r="F89" s="140"/>
      <c r="G89" s="140" t="str">
        <f t="shared" si="4"/>
        <v/>
      </c>
      <c r="H89" s="163" t="str">
        <f t="shared" si="5"/>
        <v/>
      </c>
      <c r="I89" s="157" t="str">
        <f t="shared" si="6"/>
        <v/>
      </c>
      <c r="J89" s="254" t="str">
        <f t="shared" si="7"/>
        <v/>
      </c>
      <c r="K89" s="14"/>
    </row>
    <row r="90" spans="1:11" ht="13.9" customHeight="1">
      <c r="A90" s="27"/>
      <c r="B90" s="28" t="s">
        <v>83</v>
      </c>
      <c r="C90" s="29"/>
      <c r="E90" s="141"/>
      <c r="F90" s="140"/>
      <c r="G90" s="140" t="str">
        <f t="shared" si="4"/>
        <v/>
      </c>
      <c r="H90" s="163" t="str">
        <f t="shared" si="5"/>
        <v/>
      </c>
      <c r="I90" s="157" t="str">
        <f t="shared" si="6"/>
        <v/>
      </c>
      <c r="J90" s="254" t="str">
        <f t="shared" si="7"/>
        <v/>
      </c>
      <c r="K90" s="14"/>
    </row>
    <row r="91" spans="1:11" ht="13.9" customHeight="1">
      <c r="B91" s="28" t="s">
        <v>84</v>
      </c>
      <c r="C91" s="29"/>
      <c r="E91" s="141"/>
      <c r="F91" s="140"/>
      <c r="G91" s="140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  <c r="K91" s="14"/>
    </row>
    <row r="92" spans="1:11" s="3" customFormat="1" ht="13.9" customHeight="1">
      <c r="A92" s="15"/>
      <c r="B92" s="38" t="s">
        <v>98</v>
      </c>
      <c r="C92" s="4"/>
      <c r="E92" s="133"/>
      <c r="F92" s="142"/>
      <c r="G92" s="142" t="str">
        <f t="shared" si="4"/>
        <v/>
      </c>
      <c r="H92" s="163" t="str">
        <f t="shared" si="5"/>
        <v/>
      </c>
      <c r="I92" s="157" t="str">
        <f t="shared" si="6"/>
        <v/>
      </c>
      <c r="J92" s="254" t="str">
        <f t="shared" si="7"/>
        <v/>
      </c>
    </row>
    <row r="93" spans="1:11" ht="13.9" customHeight="1">
      <c r="B93" s="28"/>
      <c r="C93" s="32"/>
      <c r="E93" s="139"/>
      <c r="F93" s="139"/>
      <c r="G93" s="139" t="str">
        <f t="shared" si="4"/>
        <v/>
      </c>
      <c r="H93" s="163" t="str">
        <f t="shared" si="5"/>
        <v/>
      </c>
      <c r="I93" s="157" t="str">
        <f t="shared" si="6"/>
        <v/>
      </c>
      <c r="J93" s="254" t="str">
        <f t="shared" si="7"/>
        <v/>
      </c>
      <c r="K93" s="14"/>
    </row>
    <row r="94" spans="1:11" ht="13.9" customHeight="1">
      <c r="A94" s="8" t="s">
        <v>105</v>
      </c>
      <c r="B94" s="8" t="s">
        <v>106</v>
      </c>
      <c r="C94" s="32"/>
      <c r="E94" s="149">
        <f>ROUND(F94/0.55,0)</f>
        <v>55395</v>
      </c>
      <c r="F94" s="142">
        <v>30467</v>
      </c>
      <c r="G94" s="140">
        <f t="shared" si="4"/>
        <v>24373.599999999999</v>
      </c>
      <c r="H94" s="163">
        <f t="shared" si="5"/>
        <v>3582919.1999999997</v>
      </c>
      <c r="I94" s="157">
        <f t="shared" si="6"/>
        <v>5087745</v>
      </c>
      <c r="J94" s="254">
        <f t="shared" si="7"/>
        <v>0.29577461134549793</v>
      </c>
      <c r="K94" s="14"/>
    </row>
    <row r="95" spans="1:11" ht="13.9" customHeight="1">
      <c r="A95" s="27"/>
      <c r="B95" s="28" t="s">
        <v>107</v>
      </c>
      <c r="C95" s="29"/>
      <c r="E95" s="141"/>
      <c r="F95" s="140"/>
      <c r="G95" s="140" t="str">
        <f t="shared" si="4"/>
        <v/>
      </c>
      <c r="H95" s="163" t="str">
        <f t="shared" si="5"/>
        <v/>
      </c>
      <c r="I95" s="157" t="str">
        <f t="shared" si="6"/>
        <v/>
      </c>
      <c r="J95" s="254" t="str">
        <f t="shared" si="7"/>
        <v/>
      </c>
      <c r="K95" s="14"/>
    </row>
    <row r="96" spans="1:11" ht="13.9" customHeight="1">
      <c r="A96" s="27"/>
      <c r="B96" s="28" t="s">
        <v>81</v>
      </c>
      <c r="C96" s="29"/>
      <c r="E96" s="141"/>
      <c r="F96" s="140"/>
      <c r="G96" s="140" t="str">
        <f t="shared" si="4"/>
        <v/>
      </c>
      <c r="H96" s="163" t="str">
        <f t="shared" si="5"/>
        <v/>
      </c>
      <c r="I96" s="157" t="str">
        <f t="shared" si="6"/>
        <v/>
      </c>
      <c r="J96" s="254" t="str">
        <f t="shared" si="7"/>
        <v/>
      </c>
      <c r="K96" s="14"/>
    </row>
    <row r="97" spans="1:11" ht="13.9" customHeight="1">
      <c r="A97" s="27"/>
      <c r="B97" s="28" t="s">
        <v>33</v>
      </c>
      <c r="C97" s="29"/>
      <c r="E97" s="141"/>
      <c r="F97" s="140"/>
      <c r="G97" s="140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  <c r="K97" s="14"/>
    </row>
    <row r="98" spans="1:11" ht="13.9" customHeight="1">
      <c r="A98" s="27"/>
      <c r="B98" s="28" t="s">
        <v>82</v>
      </c>
      <c r="C98" s="29"/>
      <c r="E98" s="141"/>
      <c r="F98" s="140"/>
      <c r="G98" s="140" t="str">
        <f t="shared" si="4"/>
        <v/>
      </c>
      <c r="H98" s="163" t="str">
        <f t="shared" si="5"/>
        <v/>
      </c>
      <c r="I98" s="157" t="str">
        <f t="shared" si="6"/>
        <v/>
      </c>
      <c r="J98" s="254" t="str">
        <f t="shared" si="7"/>
        <v/>
      </c>
      <c r="K98" s="14"/>
    </row>
    <row r="99" spans="1:11" ht="13.9" customHeight="1">
      <c r="A99" s="27"/>
      <c r="B99" s="28" t="s">
        <v>83</v>
      </c>
      <c r="C99" s="29"/>
      <c r="E99" s="141"/>
      <c r="F99" s="140"/>
      <c r="G99" s="140" t="str">
        <f t="shared" si="4"/>
        <v/>
      </c>
      <c r="H99" s="163" t="str">
        <f t="shared" si="5"/>
        <v/>
      </c>
      <c r="I99" s="157" t="str">
        <f t="shared" si="6"/>
        <v/>
      </c>
      <c r="J99" s="254" t="str">
        <f t="shared" si="7"/>
        <v/>
      </c>
      <c r="K99" s="14"/>
    </row>
    <row r="100" spans="1:11" ht="13.9" customHeight="1">
      <c r="B100" s="28" t="s">
        <v>84</v>
      </c>
      <c r="C100" s="29"/>
      <c r="E100" s="141"/>
      <c r="F100" s="140"/>
      <c r="G100" s="140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  <c r="K100" s="14"/>
    </row>
    <row r="101" spans="1:11" s="3" customFormat="1" ht="13.9" customHeight="1">
      <c r="A101" s="15"/>
      <c r="B101" s="38" t="s">
        <v>98</v>
      </c>
      <c r="C101" s="4"/>
      <c r="E101" s="133"/>
      <c r="F101" s="142"/>
      <c r="G101" s="142" t="str">
        <f t="shared" si="4"/>
        <v/>
      </c>
      <c r="H101" s="163" t="str">
        <f t="shared" si="5"/>
        <v/>
      </c>
      <c r="I101" s="157" t="str">
        <f t="shared" si="6"/>
        <v/>
      </c>
      <c r="J101" s="254" t="str">
        <f t="shared" si="7"/>
        <v/>
      </c>
    </row>
    <row r="102" spans="1:11" ht="13.9" customHeight="1">
      <c r="B102" s="28"/>
      <c r="C102" s="32"/>
      <c r="E102" s="139"/>
      <c r="F102" s="139"/>
      <c r="G102" s="139" t="str">
        <f t="shared" si="4"/>
        <v/>
      </c>
      <c r="H102" s="163" t="str">
        <f t="shared" si="5"/>
        <v/>
      </c>
      <c r="I102" s="157" t="str">
        <f t="shared" si="6"/>
        <v/>
      </c>
      <c r="J102" s="254" t="str">
        <f t="shared" si="7"/>
        <v/>
      </c>
      <c r="K102" s="14"/>
    </row>
    <row r="103" spans="1:11" ht="13.9" customHeight="1">
      <c r="A103" s="18" t="s">
        <v>108</v>
      </c>
      <c r="B103" s="18"/>
      <c r="C103" s="19"/>
      <c r="D103" s="35"/>
      <c r="E103" s="147"/>
      <c r="F103" s="137"/>
      <c r="G103" s="137" t="str">
        <f t="shared" si="4"/>
        <v/>
      </c>
      <c r="H103" s="163" t="str">
        <f t="shared" si="5"/>
        <v/>
      </c>
      <c r="I103" s="157" t="str">
        <f t="shared" si="6"/>
        <v/>
      </c>
      <c r="J103" s="254" t="str">
        <f t="shared" si="7"/>
        <v/>
      </c>
      <c r="K103" s="14"/>
    </row>
    <row r="104" spans="1:11" ht="13.9" customHeight="1">
      <c r="A104" s="27"/>
      <c r="B104" s="28"/>
      <c r="C104" s="29"/>
      <c r="D104" s="1"/>
      <c r="E104" s="141"/>
      <c r="F104" s="140"/>
      <c r="G104" s="140" t="str">
        <f t="shared" si="4"/>
        <v/>
      </c>
      <c r="H104" s="163" t="str">
        <f t="shared" si="5"/>
        <v/>
      </c>
      <c r="I104" s="157" t="str">
        <f t="shared" si="6"/>
        <v/>
      </c>
      <c r="J104" s="254" t="str">
        <f t="shared" si="7"/>
        <v/>
      </c>
      <c r="K104" s="14"/>
    </row>
    <row r="105" spans="1:11" ht="13.9" customHeight="1">
      <c r="A105" s="8" t="s">
        <v>109</v>
      </c>
      <c r="B105" s="8" t="s">
        <v>110</v>
      </c>
      <c r="C105" s="39"/>
      <c r="E105" s="149">
        <f>ROUND(F105/0.55,0)</f>
        <v>7364</v>
      </c>
      <c r="F105" s="140">
        <v>4050</v>
      </c>
      <c r="G105" s="140">
        <f t="shared" si="4"/>
        <v>3240</v>
      </c>
      <c r="H105" s="163">
        <f t="shared" si="5"/>
        <v>476280</v>
      </c>
      <c r="I105" s="157">
        <f t="shared" si="6"/>
        <v>676318</v>
      </c>
      <c r="J105" s="254">
        <f t="shared" si="7"/>
        <v>0.29577506439278567</v>
      </c>
      <c r="K105" s="14"/>
    </row>
    <row r="106" spans="1:11" ht="13.9" customHeight="1">
      <c r="A106" s="27"/>
      <c r="B106" s="40" t="s">
        <v>39</v>
      </c>
      <c r="C106" s="29"/>
      <c r="D106" s="1"/>
      <c r="E106" s="141"/>
      <c r="F106" s="140"/>
      <c r="G106" s="140" t="str">
        <f t="shared" si="4"/>
        <v/>
      </c>
      <c r="H106" s="163" t="str">
        <f t="shared" si="5"/>
        <v/>
      </c>
      <c r="I106" s="157" t="str">
        <f t="shared" si="6"/>
        <v/>
      </c>
      <c r="J106" s="254" t="str">
        <f t="shared" si="7"/>
        <v/>
      </c>
      <c r="K106" s="14"/>
    </row>
    <row r="107" spans="1:11" ht="13.9" customHeight="1">
      <c r="B107" s="41"/>
      <c r="C107" s="29"/>
      <c r="D107" s="1"/>
      <c r="E107" s="141"/>
      <c r="F107" s="140"/>
      <c r="G107" s="140" t="str">
        <f t="shared" si="4"/>
        <v/>
      </c>
      <c r="H107" s="163" t="str">
        <f t="shared" si="5"/>
        <v/>
      </c>
      <c r="I107" s="157" t="str">
        <f t="shared" si="6"/>
        <v/>
      </c>
      <c r="J107" s="254" t="str">
        <f t="shared" si="7"/>
        <v/>
      </c>
      <c r="K107" s="14"/>
    </row>
    <row r="108" spans="1:11" ht="13.9" customHeight="1">
      <c r="A108" s="8" t="s">
        <v>111</v>
      </c>
      <c r="B108" s="8" t="s">
        <v>112</v>
      </c>
      <c r="C108" s="39"/>
      <c r="E108" s="149">
        <f>ROUND(F108/0.55,0)</f>
        <v>6251</v>
      </c>
      <c r="F108" s="140">
        <v>3438</v>
      </c>
      <c r="G108" s="140">
        <f t="shared" si="4"/>
        <v>2750.4</v>
      </c>
      <c r="H108" s="163">
        <f t="shared" si="5"/>
        <v>404308.8</v>
      </c>
      <c r="I108" s="157">
        <f t="shared" si="6"/>
        <v>574118</v>
      </c>
      <c r="J108" s="254">
        <f t="shared" si="7"/>
        <v>0.29577403948317249</v>
      </c>
    </row>
    <row r="109" spans="1:11" ht="13.9" customHeight="1">
      <c r="A109" s="27"/>
      <c r="B109" s="40" t="s">
        <v>41</v>
      </c>
      <c r="C109" s="29"/>
      <c r="E109" s="141"/>
      <c r="F109" s="140"/>
      <c r="G109" s="140" t="str">
        <f t="shared" si="4"/>
        <v/>
      </c>
      <c r="H109" s="163" t="str">
        <f t="shared" si="5"/>
        <v/>
      </c>
      <c r="I109" s="157" t="str">
        <f t="shared" si="6"/>
        <v/>
      </c>
      <c r="J109" s="254" t="str">
        <f t="shared" si="7"/>
        <v/>
      </c>
    </row>
    <row r="110" spans="1:11" ht="13.9" customHeight="1">
      <c r="B110" s="8"/>
      <c r="C110" s="39"/>
      <c r="E110" s="152"/>
      <c r="F110" s="140"/>
      <c r="G110" s="140" t="str">
        <f t="shared" si="4"/>
        <v/>
      </c>
      <c r="H110" s="163" t="str">
        <f t="shared" si="5"/>
        <v/>
      </c>
      <c r="I110" s="157" t="str">
        <f t="shared" si="6"/>
        <v/>
      </c>
      <c r="J110" s="254" t="str">
        <f t="shared" si="7"/>
        <v/>
      </c>
    </row>
    <row r="111" spans="1:11" ht="13.9" customHeight="1">
      <c r="A111" s="8" t="s">
        <v>113</v>
      </c>
      <c r="B111" s="8" t="s">
        <v>114</v>
      </c>
      <c r="C111" s="39"/>
      <c r="E111" s="149">
        <f>ROUND(F111/0.55,0)</f>
        <v>6038</v>
      </c>
      <c r="F111" s="140">
        <v>3321</v>
      </c>
      <c r="G111" s="140">
        <f t="shared" si="4"/>
        <v>2656.8</v>
      </c>
      <c r="H111" s="163">
        <f t="shared" si="5"/>
        <v>390549.60000000003</v>
      </c>
      <c r="I111" s="157">
        <f t="shared" si="6"/>
        <v>554580</v>
      </c>
      <c r="J111" s="254">
        <f t="shared" si="7"/>
        <v>0.29577409931840304</v>
      </c>
    </row>
    <row r="112" spans="1:11" ht="13.9" customHeight="1">
      <c r="A112" s="27"/>
      <c r="B112" s="40" t="s">
        <v>43</v>
      </c>
      <c r="C112" s="29"/>
      <c r="E112" s="149"/>
      <c r="F112" s="140"/>
      <c r="G112" s="140" t="str">
        <f t="shared" si="4"/>
        <v/>
      </c>
      <c r="H112" s="163" t="str">
        <f t="shared" si="5"/>
        <v/>
      </c>
      <c r="I112" s="157" t="str">
        <f t="shared" si="6"/>
        <v/>
      </c>
      <c r="J112" s="254" t="str">
        <f t="shared" si="7"/>
        <v/>
      </c>
    </row>
    <row r="113" spans="1:252" ht="13.9" customHeight="1">
      <c r="A113" s="27"/>
      <c r="B113" s="28"/>
      <c r="C113" s="29"/>
      <c r="E113" s="149"/>
      <c r="F113" s="140"/>
      <c r="G113" s="140" t="str">
        <f t="shared" si="4"/>
        <v/>
      </c>
      <c r="H113" s="163" t="str">
        <f t="shared" si="5"/>
        <v/>
      </c>
      <c r="I113" s="157" t="str">
        <f t="shared" si="6"/>
        <v/>
      </c>
      <c r="J113" s="254" t="str">
        <f t="shared" si="7"/>
        <v/>
      </c>
    </row>
    <row r="114" spans="1:252" ht="13.9" customHeight="1">
      <c r="A114" s="8" t="s">
        <v>115</v>
      </c>
      <c r="B114" s="8" t="s">
        <v>110</v>
      </c>
      <c r="C114" s="32"/>
      <c r="D114" s="32"/>
      <c r="E114" s="152">
        <f>ROUND(F114/0.55,0)</f>
        <v>7364</v>
      </c>
      <c r="F114" s="140">
        <v>4050</v>
      </c>
      <c r="G114" s="140">
        <f t="shared" si="4"/>
        <v>3240</v>
      </c>
      <c r="H114" s="163">
        <f t="shared" si="5"/>
        <v>476280</v>
      </c>
      <c r="I114" s="157">
        <f t="shared" si="6"/>
        <v>676318</v>
      </c>
      <c r="J114" s="254">
        <f t="shared" si="7"/>
        <v>0.29577506439278567</v>
      </c>
      <c r="K114" s="32"/>
      <c r="L114" s="32"/>
      <c r="M114" s="32"/>
      <c r="N114" s="8"/>
      <c r="O114" s="40"/>
      <c r="P114" s="40"/>
      <c r="Q114" s="40"/>
      <c r="R114" s="40"/>
      <c r="S114" s="32"/>
      <c r="T114" s="32"/>
      <c r="U114" s="8"/>
      <c r="V114" s="40"/>
      <c r="W114" s="40"/>
      <c r="X114" s="40"/>
      <c r="Y114" s="40"/>
      <c r="Z114" s="32"/>
      <c r="AA114" s="32"/>
      <c r="AB114" s="32"/>
      <c r="AC114" s="8"/>
      <c r="AD114" s="40"/>
      <c r="AE114" s="40"/>
      <c r="AF114" s="40"/>
      <c r="AG114" s="40"/>
      <c r="AH114" s="32"/>
      <c r="AI114" s="32"/>
      <c r="AJ114" s="32"/>
      <c r="AK114" s="8"/>
      <c r="AL114" s="40"/>
      <c r="AM114" s="40"/>
      <c r="AN114" s="40"/>
      <c r="AO114" s="40"/>
      <c r="AP114" s="32"/>
      <c r="AQ114" s="32"/>
      <c r="AR114" s="32"/>
      <c r="AS114" s="8"/>
      <c r="AT114" s="40"/>
      <c r="AU114" s="40"/>
      <c r="AV114" s="40"/>
      <c r="AW114" s="40"/>
      <c r="AX114" s="32"/>
      <c r="AY114" s="32"/>
      <c r="AZ114" s="32"/>
      <c r="BA114" s="8"/>
      <c r="BB114" s="40"/>
      <c r="BC114" s="40"/>
      <c r="BD114" s="40"/>
      <c r="BE114" s="40"/>
      <c r="BF114" s="32"/>
      <c r="BG114" s="32"/>
      <c r="BH114" s="32"/>
      <c r="BI114" s="8"/>
      <c r="BJ114" s="40"/>
      <c r="BK114" s="40"/>
      <c r="BL114" s="40"/>
      <c r="BM114" s="40"/>
      <c r="BN114" s="32"/>
      <c r="BO114" s="32"/>
      <c r="BP114" s="32"/>
      <c r="BQ114" s="8"/>
      <c r="BR114" s="40"/>
      <c r="BS114" s="40"/>
      <c r="BT114" s="40"/>
      <c r="BU114" s="40"/>
      <c r="BV114" s="32"/>
      <c r="BW114" s="32"/>
      <c r="BX114" s="32"/>
      <c r="BY114" s="8"/>
      <c r="BZ114" s="40"/>
      <c r="CA114" s="40"/>
      <c r="CB114" s="40"/>
      <c r="CC114" s="40"/>
      <c r="CD114" s="32"/>
      <c r="CE114" s="32"/>
      <c r="CF114" s="32"/>
      <c r="CG114" s="8"/>
      <c r="CH114" s="40"/>
      <c r="CI114" s="40"/>
      <c r="CJ114" s="40"/>
      <c r="CK114" s="40"/>
      <c r="CL114" s="32"/>
      <c r="CM114" s="32"/>
      <c r="CN114" s="32"/>
      <c r="CO114" s="8"/>
      <c r="CP114" s="40"/>
      <c r="CQ114" s="40"/>
      <c r="CR114" s="40"/>
      <c r="CS114" s="40"/>
      <c r="CT114" s="32"/>
      <c r="CU114" s="32"/>
      <c r="CV114" s="32"/>
      <c r="CW114" s="8"/>
      <c r="CX114" s="40"/>
      <c r="CY114" s="40"/>
      <c r="CZ114" s="40"/>
      <c r="DA114" s="40"/>
      <c r="DB114" s="32"/>
      <c r="DC114" s="32"/>
      <c r="DD114" s="32"/>
      <c r="DE114" s="8"/>
      <c r="DF114" s="40"/>
      <c r="DG114" s="40"/>
      <c r="DH114" s="40"/>
      <c r="DI114" s="40"/>
      <c r="DJ114" s="32"/>
      <c r="DK114" s="32"/>
      <c r="DL114" s="32"/>
      <c r="DM114" s="8"/>
      <c r="DN114" s="40"/>
      <c r="DO114" s="40"/>
      <c r="DP114" s="40"/>
      <c r="DQ114" s="40"/>
      <c r="DR114" s="32"/>
      <c r="DS114" s="32"/>
      <c r="DT114" s="32"/>
      <c r="DU114" s="8"/>
      <c r="DV114" s="40"/>
      <c r="DW114" s="40"/>
      <c r="DX114" s="40"/>
      <c r="DY114" s="40"/>
      <c r="DZ114" s="32"/>
      <c r="EA114" s="32"/>
      <c r="EB114" s="32"/>
      <c r="EC114" s="8"/>
      <c r="ED114" s="40"/>
      <c r="EE114" s="40"/>
      <c r="EF114" s="40"/>
      <c r="EG114" s="40"/>
      <c r="EH114" s="32"/>
      <c r="EI114" s="32"/>
      <c r="EJ114" s="32"/>
      <c r="EK114" s="8"/>
      <c r="EL114" s="40"/>
      <c r="EM114" s="40"/>
      <c r="EN114" s="40"/>
      <c r="EO114" s="40"/>
      <c r="EP114" s="32"/>
      <c r="EQ114" s="32"/>
      <c r="ER114" s="32"/>
      <c r="ES114" s="8"/>
      <c r="ET114" s="40"/>
      <c r="EU114" s="40"/>
      <c r="EV114" s="40"/>
      <c r="EW114" s="40"/>
      <c r="EX114" s="32"/>
      <c r="EY114" s="32"/>
      <c r="EZ114" s="32"/>
      <c r="FA114" s="8"/>
      <c r="FB114" s="40"/>
      <c r="FC114" s="40"/>
      <c r="FD114" s="40"/>
      <c r="FE114" s="40"/>
      <c r="FF114" s="32"/>
      <c r="FG114" s="32"/>
      <c r="FH114" s="32"/>
      <c r="FI114" s="8"/>
      <c r="FJ114" s="40"/>
      <c r="FK114" s="40"/>
      <c r="FL114" s="40"/>
      <c r="FM114" s="40"/>
      <c r="FN114" s="32"/>
      <c r="FO114" s="32"/>
      <c r="FP114" s="32"/>
      <c r="FQ114" s="8"/>
      <c r="FR114" s="40"/>
      <c r="FS114" s="40"/>
      <c r="FT114" s="40"/>
      <c r="FU114" s="40"/>
      <c r="FV114" s="32"/>
      <c r="FW114" s="32"/>
      <c r="FX114" s="32"/>
      <c r="FY114" s="8"/>
      <c r="FZ114" s="40"/>
      <c r="GA114" s="40"/>
      <c r="GB114" s="40"/>
      <c r="GC114" s="40"/>
      <c r="GD114" s="32"/>
      <c r="GE114" s="32"/>
      <c r="GF114" s="32"/>
      <c r="GG114" s="8"/>
      <c r="GH114" s="40"/>
      <c r="GI114" s="40"/>
      <c r="GJ114" s="40"/>
      <c r="GK114" s="40"/>
      <c r="GL114" s="32"/>
      <c r="GM114" s="32"/>
      <c r="GN114" s="32"/>
      <c r="GO114" s="8"/>
      <c r="GP114" s="40"/>
      <c r="GQ114" s="40"/>
      <c r="GR114" s="40"/>
      <c r="GS114" s="40"/>
      <c r="GT114" s="32"/>
      <c r="GU114" s="32"/>
      <c r="GV114" s="32"/>
      <c r="GW114" s="8"/>
      <c r="GX114" s="40"/>
      <c r="GY114" s="40"/>
      <c r="GZ114" s="40"/>
      <c r="HA114" s="40"/>
      <c r="HB114" s="32"/>
      <c r="HC114" s="32"/>
      <c r="HD114" s="32"/>
      <c r="HE114" s="8"/>
      <c r="HF114" s="40"/>
      <c r="HG114" s="40"/>
      <c r="HH114" s="40"/>
      <c r="HI114" s="40"/>
      <c r="HJ114" s="32"/>
      <c r="HK114" s="32"/>
      <c r="HL114" s="32"/>
      <c r="HM114" s="8"/>
      <c r="HN114" s="40"/>
      <c r="HO114" s="40"/>
      <c r="HP114" s="40"/>
      <c r="HQ114" s="40"/>
      <c r="HR114" s="32"/>
      <c r="HS114" s="32"/>
      <c r="HT114" s="32"/>
      <c r="HU114" s="8"/>
      <c r="HV114" s="40"/>
      <c r="HW114" s="40"/>
      <c r="HX114" s="40"/>
      <c r="HY114" s="40"/>
      <c r="HZ114" s="32"/>
      <c r="IA114" s="32"/>
      <c r="IB114" s="32"/>
      <c r="IC114" s="8"/>
      <c r="ID114" s="40"/>
      <c r="IE114" s="40"/>
      <c r="IF114" s="40"/>
      <c r="IG114" s="40"/>
      <c r="IH114" s="32"/>
      <c r="II114" s="32"/>
      <c r="IJ114" s="32"/>
      <c r="IK114" s="8"/>
      <c r="IL114" s="40"/>
      <c r="IM114" s="40"/>
      <c r="IN114" s="40"/>
      <c r="IO114" s="40"/>
      <c r="IP114" s="32"/>
      <c r="IQ114" s="32"/>
      <c r="IR114" s="32"/>
    </row>
    <row r="115" spans="1:252" ht="13.9" customHeight="1">
      <c r="B115" s="40" t="s">
        <v>45</v>
      </c>
      <c r="C115" s="32"/>
      <c r="D115" s="32"/>
      <c r="E115" s="152"/>
      <c r="F115" s="140"/>
      <c r="G115" s="140" t="str">
        <f t="shared" si="4"/>
        <v/>
      </c>
      <c r="H115" s="163" t="str">
        <f t="shared" si="5"/>
        <v/>
      </c>
      <c r="I115" s="157" t="str">
        <f t="shared" si="6"/>
        <v/>
      </c>
      <c r="J115" s="254" t="str">
        <f t="shared" si="7"/>
        <v/>
      </c>
      <c r="K115" s="32"/>
      <c r="L115" s="32"/>
      <c r="M115" s="32"/>
      <c r="N115" s="8"/>
      <c r="O115" s="40"/>
      <c r="P115" s="40"/>
      <c r="Q115" s="40"/>
      <c r="R115" s="40"/>
      <c r="S115" s="32"/>
      <c r="T115" s="32"/>
      <c r="U115" s="8"/>
      <c r="V115" s="40"/>
      <c r="W115" s="40"/>
      <c r="X115" s="40"/>
      <c r="Y115" s="40"/>
      <c r="Z115" s="32"/>
      <c r="AA115" s="32"/>
      <c r="AB115" s="32"/>
      <c r="AC115" s="8"/>
      <c r="AD115" s="40"/>
      <c r="AE115" s="40"/>
      <c r="AF115" s="40"/>
      <c r="AG115" s="40"/>
      <c r="AH115" s="32"/>
      <c r="AI115" s="32"/>
      <c r="AJ115" s="32"/>
      <c r="AK115" s="8"/>
      <c r="AL115" s="40"/>
      <c r="AM115" s="40"/>
      <c r="AN115" s="40"/>
      <c r="AO115" s="40"/>
      <c r="AP115" s="32"/>
      <c r="AQ115" s="32"/>
      <c r="AR115" s="32"/>
      <c r="AS115" s="8"/>
      <c r="AT115" s="40"/>
      <c r="AU115" s="40"/>
      <c r="AV115" s="40"/>
      <c r="AW115" s="40"/>
      <c r="AX115" s="32"/>
      <c r="AY115" s="32"/>
      <c r="AZ115" s="32"/>
      <c r="BA115" s="8"/>
      <c r="BB115" s="40"/>
      <c r="BC115" s="40"/>
      <c r="BD115" s="40"/>
      <c r="BE115" s="40"/>
      <c r="BF115" s="32"/>
      <c r="BG115" s="32"/>
      <c r="BH115" s="32"/>
      <c r="BI115" s="8"/>
      <c r="BJ115" s="40"/>
      <c r="BK115" s="40"/>
      <c r="BL115" s="40"/>
      <c r="BM115" s="40"/>
      <c r="BN115" s="32"/>
      <c r="BO115" s="32"/>
      <c r="BP115" s="32"/>
      <c r="BQ115" s="8"/>
      <c r="BR115" s="40"/>
      <c r="BS115" s="40"/>
      <c r="BT115" s="40"/>
      <c r="BU115" s="40"/>
      <c r="BV115" s="32"/>
      <c r="BW115" s="32"/>
      <c r="BX115" s="32"/>
      <c r="BY115" s="8"/>
      <c r="BZ115" s="40"/>
      <c r="CA115" s="40"/>
      <c r="CB115" s="40"/>
      <c r="CC115" s="40"/>
      <c r="CD115" s="32"/>
      <c r="CE115" s="32"/>
      <c r="CF115" s="32"/>
      <c r="CG115" s="8"/>
      <c r="CH115" s="40"/>
      <c r="CI115" s="40"/>
      <c r="CJ115" s="40"/>
      <c r="CK115" s="40"/>
      <c r="CL115" s="32"/>
      <c r="CM115" s="32"/>
      <c r="CN115" s="32"/>
      <c r="CO115" s="8"/>
      <c r="CP115" s="40"/>
      <c r="CQ115" s="40"/>
      <c r="CR115" s="40"/>
      <c r="CS115" s="40"/>
      <c r="CT115" s="32"/>
      <c r="CU115" s="32"/>
      <c r="CV115" s="32"/>
      <c r="CW115" s="8"/>
      <c r="CX115" s="40"/>
      <c r="CY115" s="40"/>
      <c r="CZ115" s="40"/>
      <c r="DA115" s="40"/>
      <c r="DB115" s="32"/>
      <c r="DC115" s="32"/>
      <c r="DD115" s="32"/>
      <c r="DE115" s="8"/>
      <c r="DF115" s="40"/>
      <c r="DG115" s="40"/>
      <c r="DH115" s="40"/>
      <c r="DI115" s="40"/>
      <c r="DJ115" s="32"/>
      <c r="DK115" s="32"/>
      <c r="DL115" s="32"/>
      <c r="DM115" s="8"/>
      <c r="DN115" s="40"/>
      <c r="DO115" s="40"/>
      <c r="DP115" s="40"/>
      <c r="DQ115" s="40"/>
      <c r="DR115" s="32"/>
      <c r="DS115" s="32"/>
      <c r="DT115" s="32"/>
      <c r="DU115" s="8"/>
      <c r="DV115" s="40"/>
      <c r="DW115" s="40"/>
      <c r="DX115" s="40"/>
      <c r="DY115" s="40"/>
      <c r="DZ115" s="32"/>
      <c r="EA115" s="32"/>
      <c r="EB115" s="32"/>
      <c r="EC115" s="8"/>
      <c r="ED115" s="40"/>
      <c r="EE115" s="40"/>
      <c r="EF115" s="40"/>
      <c r="EG115" s="40"/>
      <c r="EH115" s="32"/>
      <c r="EI115" s="32"/>
      <c r="EJ115" s="32"/>
      <c r="EK115" s="8"/>
      <c r="EL115" s="40"/>
      <c r="EM115" s="40"/>
      <c r="EN115" s="40"/>
      <c r="EO115" s="40"/>
      <c r="EP115" s="32"/>
      <c r="EQ115" s="32"/>
      <c r="ER115" s="32"/>
      <c r="ES115" s="8"/>
      <c r="ET115" s="40"/>
      <c r="EU115" s="40"/>
      <c r="EV115" s="40"/>
      <c r="EW115" s="40"/>
      <c r="EX115" s="32"/>
      <c r="EY115" s="32"/>
      <c r="EZ115" s="32"/>
      <c r="FA115" s="8"/>
      <c r="FB115" s="40"/>
      <c r="FC115" s="40"/>
      <c r="FD115" s="40"/>
      <c r="FE115" s="40"/>
      <c r="FF115" s="32"/>
      <c r="FG115" s="32"/>
      <c r="FH115" s="32"/>
      <c r="FI115" s="8"/>
      <c r="FJ115" s="40"/>
      <c r="FK115" s="40"/>
      <c r="FL115" s="40"/>
      <c r="FM115" s="40"/>
      <c r="FN115" s="32"/>
      <c r="FO115" s="32"/>
      <c r="FP115" s="32"/>
      <c r="FQ115" s="8"/>
      <c r="FR115" s="40"/>
      <c r="FS115" s="40"/>
      <c r="FT115" s="40"/>
      <c r="FU115" s="40"/>
      <c r="FV115" s="32"/>
      <c r="FW115" s="32"/>
      <c r="FX115" s="32"/>
      <c r="FY115" s="8"/>
      <c r="FZ115" s="40"/>
      <c r="GA115" s="40"/>
      <c r="GB115" s="40"/>
      <c r="GC115" s="40"/>
      <c r="GD115" s="32"/>
      <c r="GE115" s="32"/>
      <c r="GF115" s="32"/>
      <c r="GG115" s="8"/>
      <c r="GH115" s="40"/>
      <c r="GI115" s="40"/>
      <c r="GJ115" s="40"/>
      <c r="GK115" s="40"/>
      <c r="GL115" s="32"/>
      <c r="GM115" s="32"/>
      <c r="GN115" s="32"/>
      <c r="GO115" s="8"/>
      <c r="GP115" s="40"/>
      <c r="GQ115" s="40"/>
      <c r="GR115" s="40"/>
      <c r="GS115" s="40"/>
      <c r="GT115" s="32"/>
      <c r="GU115" s="32"/>
      <c r="GV115" s="32"/>
      <c r="GW115" s="8"/>
      <c r="GX115" s="40"/>
      <c r="GY115" s="40"/>
      <c r="GZ115" s="40"/>
      <c r="HA115" s="40"/>
      <c r="HB115" s="32"/>
      <c r="HC115" s="32"/>
      <c r="HD115" s="32"/>
      <c r="HE115" s="8"/>
      <c r="HF115" s="40"/>
      <c r="HG115" s="40"/>
      <c r="HH115" s="40"/>
      <c r="HI115" s="40"/>
      <c r="HJ115" s="32"/>
      <c r="HK115" s="32"/>
      <c r="HL115" s="32"/>
      <c r="HM115" s="8"/>
      <c r="HN115" s="40"/>
      <c r="HO115" s="40"/>
      <c r="HP115" s="40"/>
      <c r="HQ115" s="40"/>
      <c r="HR115" s="32"/>
      <c r="HS115" s="32"/>
      <c r="HT115" s="32"/>
      <c r="HU115" s="8"/>
      <c r="HV115" s="40"/>
      <c r="HW115" s="40"/>
      <c r="HX115" s="40"/>
      <c r="HY115" s="40"/>
      <c r="HZ115" s="32"/>
      <c r="IA115" s="32"/>
      <c r="IB115" s="32"/>
      <c r="IC115" s="8"/>
      <c r="ID115" s="40"/>
      <c r="IE115" s="40"/>
      <c r="IF115" s="40"/>
      <c r="IG115" s="40"/>
      <c r="IH115" s="32"/>
      <c r="II115" s="32"/>
      <c r="IJ115" s="32"/>
      <c r="IK115" s="8"/>
      <c r="IL115" s="40"/>
      <c r="IM115" s="40"/>
      <c r="IN115" s="40"/>
      <c r="IO115" s="40"/>
      <c r="IP115" s="32"/>
      <c r="IQ115" s="32"/>
      <c r="IR115" s="32"/>
    </row>
    <row r="116" spans="1:252" ht="13.9" customHeight="1">
      <c r="B116" s="40"/>
      <c r="C116" s="32"/>
      <c r="D116" s="32"/>
      <c r="E116" s="152"/>
      <c r="F116" s="140"/>
      <c r="G116" s="140" t="str">
        <f t="shared" si="4"/>
        <v/>
      </c>
      <c r="H116" s="163" t="str">
        <f t="shared" si="5"/>
        <v/>
      </c>
      <c r="I116" s="157" t="str">
        <f t="shared" si="6"/>
        <v/>
      </c>
      <c r="J116" s="254" t="str">
        <f t="shared" si="7"/>
        <v/>
      </c>
      <c r="K116" s="32"/>
      <c r="L116" s="32"/>
      <c r="M116" s="32"/>
      <c r="N116" s="8"/>
      <c r="O116" s="40"/>
      <c r="P116" s="40"/>
      <c r="Q116" s="40"/>
      <c r="R116" s="40"/>
      <c r="S116" s="32"/>
      <c r="T116" s="32"/>
      <c r="U116" s="8"/>
      <c r="V116" s="40"/>
      <c r="W116" s="40"/>
      <c r="X116" s="40"/>
      <c r="Y116" s="40"/>
      <c r="Z116" s="32"/>
      <c r="AA116" s="32"/>
      <c r="AB116" s="32"/>
      <c r="AC116" s="8"/>
      <c r="AD116" s="40"/>
      <c r="AE116" s="40"/>
      <c r="AF116" s="40"/>
      <c r="AG116" s="40"/>
      <c r="AH116" s="32"/>
      <c r="AI116" s="32"/>
      <c r="AJ116" s="32"/>
      <c r="AK116" s="8"/>
      <c r="AL116" s="40"/>
      <c r="AM116" s="40"/>
      <c r="AN116" s="40"/>
      <c r="AO116" s="40"/>
      <c r="AP116" s="32"/>
      <c r="AQ116" s="32"/>
      <c r="AR116" s="32"/>
      <c r="AS116" s="8"/>
      <c r="AT116" s="40"/>
      <c r="AU116" s="40"/>
      <c r="AV116" s="40"/>
      <c r="AW116" s="40"/>
      <c r="AX116" s="32"/>
      <c r="AY116" s="32"/>
      <c r="AZ116" s="32"/>
      <c r="BA116" s="8"/>
      <c r="BB116" s="40"/>
      <c r="BC116" s="40"/>
      <c r="BD116" s="40"/>
      <c r="BE116" s="40"/>
      <c r="BF116" s="32"/>
      <c r="BG116" s="32"/>
      <c r="BH116" s="32"/>
      <c r="BI116" s="8"/>
      <c r="BJ116" s="40"/>
      <c r="BK116" s="40"/>
      <c r="BL116" s="40"/>
      <c r="BM116" s="40"/>
      <c r="BN116" s="32"/>
      <c r="BO116" s="32"/>
      <c r="BP116" s="32"/>
      <c r="BQ116" s="8"/>
      <c r="BR116" s="40"/>
      <c r="BS116" s="40"/>
      <c r="BT116" s="40"/>
      <c r="BU116" s="40"/>
      <c r="BV116" s="32"/>
      <c r="BW116" s="32"/>
      <c r="BX116" s="32"/>
      <c r="BY116" s="8"/>
      <c r="BZ116" s="40"/>
      <c r="CA116" s="40"/>
      <c r="CB116" s="40"/>
      <c r="CC116" s="40"/>
      <c r="CD116" s="32"/>
      <c r="CE116" s="32"/>
      <c r="CF116" s="32"/>
      <c r="CG116" s="8"/>
      <c r="CH116" s="40"/>
      <c r="CI116" s="40"/>
      <c r="CJ116" s="40"/>
      <c r="CK116" s="40"/>
      <c r="CL116" s="32"/>
      <c r="CM116" s="32"/>
      <c r="CN116" s="32"/>
      <c r="CO116" s="8"/>
      <c r="CP116" s="40"/>
      <c r="CQ116" s="40"/>
      <c r="CR116" s="40"/>
      <c r="CS116" s="40"/>
      <c r="CT116" s="32"/>
      <c r="CU116" s="32"/>
      <c r="CV116" s="32"/>
      <c r="CW116" s="8"/>
      <c r="CX116" s="40"/>
      <c r="CY116" s="40"/>
      <c r="CZ116" s="40"/>
      <c r="DA116" s="40"/>
      <c r="DB116" s="32"/>
      <c r="DC116" s="32"/>
      <c r="DD116" s="32"/>
      <c r="DE116" s="8"/>
      <c r="DF116" s="40"/>
      <c r="DG116" s="40"/>
      <c r="DH116" s="40"/>
      <c r="DI116" s="40"/>
      <c r="DJ116" s="32"/>
      <c r="DK116" s="32"/>
      <c r="DL116" s="32"/>
      <c r="DM116" s="8"/>
      <c r="DN116" s="40"/>
      <c r="DO116" s="40"/>
      <c r="DP116" s="40"/>
      <c r="DQ116" s="40"/>
      <c r="DR116" s="32"/>
      <c r="DS116" s="32"/>
      <c r="DT116" s="32"/>
      <c r="DU116" s="8"/>
      <c r="DV116" s="40"/>
      <c r="DW116" s="40"/>
      <c r="DX116" s="40"/>
      <c r="DY116" s="40"/>
      <c r="DZ116" s="32"/>
      <c r="EA116" s="32"/>
      <c r="EB116" s="32"/>
      <c r="EC116" s="8"/>
      <c r="ED116" s="40"/>
      <c r="EE116" s="40"/>
      <c r="EF116" s="40"/>
      <c r="EG116" s="40"/>
      <c r="EH116" s="32"/>
      <c r="EI116" s="32"/>
      <c r="EJ116" s="32"/>
      <c r="EK116" s="8"/>
      <c r="EL116" s="40"/>
      <c r="EM116" s="40"/>
      <c r="EN116" s="40"/>
      <c r="EO116" s="40"/>
      <c r="EP116" s="32"/>
      <c r="EQ116" s="32"/>
      <c r="ER116" s="32"/>
      <c r="ES116" s="8"/>
      <c r="ET116" s="40"/>
      <c r="EU116" s="40"/>
      <c r="EV116" s="40"/>
      <c r="EW116" s="40"/>
      <c r="EX116" s="32"/>
      <c r="EY116" s="32"/>
      <c r="EZ116" s="32"/>
      <c r="FA116" s="8"/>
      <c r="FB116" s="40"/>
      <c r="FC116" s="40"/>
      <c r="FD116" s="40"/>
      <c r="FE116" s="40"/>
      <c r="FF116" s="32"/>
      <c r="FG116" s="32"/>
      <c r="FH116" s="32"/>
      <c r="FI116" s="8"/>
      <c r="FJ116" s="40"/>
      <c r="FK116" s="40"/>
      <c r="FL116" s="40"/>
      <c r="FM116" s="40"/>
      <c r="FN116" s="32"/>
      <c r="FO116" s="32"/>
      <c r="FP116" s="32"/>
      <c r="FQ116" s="8"/>
      <c r="FR116" s="40"/>
      <c r="FS116" s="40"/>
      <c r="FT116" s="40"/>
      <c r="FU116" s="40"/>
      <c r="FV116" s="32"/>
      <c r="FW116" s="32"/>
      <c r="FX116" s="32"/>
      <c r="FY116" s="8"/>
      <c r="FZ116" s="40"/>
      <c r="GA116" s="40"/>
      <c r="GB116" s="40"/>
      <c r="GC116" s="40"/>
      <c r="GD116" s="32"/>
      <c r="GE116" s="32"/>
      <c r="GF116" s="32"/>
      <c r="GG116" s="8"/>
      <c r="GH116" s="40"/>
      <c r="GI116" s="40"/>
      <c r="GJ116" s="40"/>
      <c r="GK116" s="40"/>
      <c r="GL116" s="32"/>
      <c r="GM116" s="32"/>
      <c r="GN116" s="32"/>
      <c r="GO116" s="8"/>
      <c r="GP116" s="40"/>
      <c r="GQ116" s="40"/>
      <c r="GR116" s="40"/>
      <c r="GS116" s="40"/>
      <c r="GT116" s="32"/>
      <c r="GU116" s="32"/>
      <c r="GV116" s="32"/>
      <c r="GW116" s="8"/>
      <c r="GX116" s="40"/>
      <c r="GY116" s="40"/>
      <c r="GZ116" s="40"/>
      <c r="HA116" s="40"/>
      <c r="HB116" s="32"/>
      <c r="HC116" s="32"/>
      <c r="HD116" s="32"/>
      <c r="HE116" s="8"/>
      <c r="HF116" s="40"/>
      <c r="HG116" s="40"/>
      <c r="HH116" s="40"/>
      <c r="HI116" s="40"/>
      <c r="HJ116" s="32"/>
      <c r="HK116" s="32"/>
      <c r="HL116" s="32"/>
      <c r="HM116" s="8"/>
      <c r="HN116" s="40"/>
      <c r="HO116" s="40"/>
      <c r="HP116" s="40"/>
      <c r="HQ116" s="40"/>
      <c r="HR116" s="32"/>
      <c r="HS116" s="32"/>
      <c r="HT116" s="32"/>
      <c r="HU116" s="8"/>
      <c r="HV116" s="40"/>
      <c r="HW116" s="40"/>
      <c r="HX116" s="40"/>
      <c r="HY116" s="40"/>
      <c r="HZ116" s="32"/>
      <c r="IA116" s="32"/>
      <c r="IB116" s="32"/>
      <c r="IC116" s="8"/>
      <c r="ID116" s="40"/>
      <c r="IE116" s="40"/>
      <c r="IF116" s="40"/>
      <c r="IG116" s="40"/>
      <c r="IH116" s="32"/>
      <c r="II116" s="32"/>
      <c r="IJ116" s="32"/>
      <c r="IK116" s="8"/>
      <c r="IL116" s="40"/>
      <c r="IM116" s="40"/>
      <c r="IN116" s="40"/>
      <c r="IO116" s="40"/>
      <c r="IP116" s="32"/>
      <c r="IQ116" s="32"/>
      <c r="IR116" s="32"/>
    </row>
    <row r="117" spans="1:252" ht="13.9" customHeight="1">
      <c r="A117" s="8" t="s">
        <v>116</v>
      </c>
      <c r="B117" s="8" t="s">
        <v>117</v>
      </c>
      <c r="C117" s="32"/>
      <c r="D117" s="32"/>
      <c r="E117" s="152">
        <f>ROUND(F117/0.55,0)</f>
        <v>6251</v>
      </c>
      <c r="F117" s="140">
        <v>3438</v>
      </c>
      <c r="G117" s="140">
        <f t="shared" si="4"/>
        <v>2750.4</v>
      </c>
      <c r="H117" s="163">
        <f t="shared" si="5"/>
        <v>404308.8</v>
      </c>
      <c r="I117" s="157">
        <f t="shared" si="6"/>
        <v>574118</v>
      </c>
      <c r="J117" s="254">
        <f t="shared" si="7"/>
        <v>0.29577403948317249</v>
      </c>
      <c r="K117" s="32"/>
      <c r="L117" s="32"/>
      <c r="M117" s="32"/>
      <c r="N117" s="8"/>
      <c r="O117" s="40"/>
      <c r="P117" s="40"/>
      <c r="Q117" s="40"/>
      <c r="R117" s="40"/>
      <c r="S117" s="32"/>
      <c r="T117" s="32"/>
      <c r="U117" s="8"/>
      <c r="V117" s="40"/>
      <c r="W117" s="40"/>
      <c r="X117" s="40"/>
      <c r="Y117" s="40"/>
      <c r="Z117" s="32"/>
      <c r="AA117" s="32"/>
      <c r="AB117" s="32"/>
      <c r="AC117" s="8"/>
      <c r="AD117" s="40"/>
      <c r="AE117" s="40"/>
      <c r="AF117" s="40"/>
      <c r="AG117" s="40"/>
      <c r="AH117" s="32"/>
      <c r="AI117" s="32"/>
      <c r="AJ117" s="32"/>
      <c r="AK117" s="8"/>
      <c r="AL117" s="40"/>
      <c r="AM117" s="40"/>
      <c r="AN117" s="40"/>
      <c r="AO117" s="40"/>
      <c r="AP117" s="32"/>
      <c r="AQ117" s="32"/>
      <c r="AR117" s="32"/>
      <c r="AS117" s="8"/>
      <c r="AT117" s="40"/>
      <c r="AU117" s="40"/>
      <c r="AV117" s="40"/>
      <c r="AW117" s="40"/>
      <c r="AX117" s="32"/>
      <c r="AY117" s="32"/>
      <c r="AZ117" s="32"/>
      <c r="BA117" s="8"/>
      <c r="BB117" s="40"/>
      <c r="BC117" s="40"/>
      <c r="BD117" s="40"/>
      <c r="BE117" s="40"/>
      <c r="BF117" s="32"/>
      <c r="BG117" s="32"/>
      <c r="BH117" s="32"/>
      <c r="BI117" s="8"/>
      <c r="BJ117" s="40"/>
      <c r="BK117" s="40"/>
      <c r="BL117" s="40"/>
      <c r="BM117" s="40"/>
      <c r="BN117" s="32"/>
      <c r="BO117" s="32"/>
      <c r="BP117" s="32"/>
      <c r="BQ117" s="8"/>
      <c r="BR117" s="40"/>
      <c r="BS117" s="40"/>
      <c r="BT117" s="40"/>
      <c r="BU117" s="40"/>
      <c r="BV117" s="32"/>
      <c r="BW117" s="32"/>
      <c r="BX117" s="32"/>
      <c r="BY117" s="8"/>
      <c r="BZ117" s="40"/>
      <c r="CA117" s="40"/>
      <c r="CB117" s="40"/>
      <c r="CC117" s="40"/>
      <c r="CD117" s="32"/>
      <c r="CE117" s="32"/>
      <c r="CF117" s="32"/>
      <c r="CG117" s="8"/>
      <c r="CH117" s="40"/>
      <c r="CI117" s="40"/>
      <c r="CJ117" s="40"/>
      <c r="CK117" s="40"/>
      <c r="CL117" s="32"/>
      <c r="CM117" s="32"/>
      <c r="CN117" s="32"/>
      <c r="CO117" s="8"/>
      <c r="CP117" s="40"/>
      <c r="CQ117" s="40"/>
      <c r="CR117" s="40"/>
      <c r="CS117" s="40"/>
      <c r="CT117" s="32"/>
      <c r="CU117" s="32"/>
      <c r="CV117" s="32"/>
      <c r="CW117" s="8"/>
      <c r="CX117" s="40"/>
      <c r="CY117" s="40"/>
      <c r="CZ117" s="40"/>
      <c r="DA117" s="40"/>
      <c r="DB117" s="32"/>
      <c r="DC117" s="32"/>
      <c r="DD117" s="32"/>
      <c r="DE117" s="8"/>
      <c r="DF117" s="40"/>
      <c r="DG117" s="40"/>
      <c r="DH117" s="40"/>
      <c r="DI117" s="40"/>
      <c r="DJ117" s="32"/>
      <c r="DK117" s="32"/>
      <c r="DL117" s="32"/>
      <c r="DM117" s="8"/>
      <c r="DN117" s="40"/>
      <c r="DO117" s="40"/>
      <c r="DP117" s="40"/>
      <c r="DQ117" s="40"/>
      <c r="DR117" s="32"/>
      <c r="DS117" s="32"/>
      <c r="DT117" s="32"/>
      <c r="DU117" s="8"/>
      <c r="DV117" s="40"/>
      <c r="DW117" s="40"/>
      <c r="DX117" s="40"/>
      <c r="DY117" s="40"/>
      <c r="DZ117" s="32"/>
      <c r="EA117" s="32"/>
      <c r="EB117" s="32"/>
      <c r="EC117" s="8"/>
      <c r="ED117" s="40"/>
      <c r="EE117" s="40"/>
      <c r="EF117" s="40"/>
      <c r="EG117" s="40"/>
      <c r="EH117" s="32"/>
      <c r="EI117" s="32"/>
      <c r="EJ117" s="32"/>
      <c r="EK117" s="8"/>
      <c r="EL117" s="40"/>
      <c r="EM117" s="40"/>
      <c r="EN117" s="40"/>
      <c r="EO117" s="40"/>
      <c r="EP117" s="32"/>
      <c r="EQ117" s="32"/>
      <c r="ER117" s="32"/>
      <c r="ES117" s="8"/>
      <c r="ET117" s="40"/>
      <c r="EU117" s="40"/>
      <c r="EV117" s="40"/>
      <c r="EW117" s="40"/>
      <c r="EX117" s="32"/>
      <c r="EY117" s="32"/>
      <c r="EZ117" s="32"/>
      <c r="FA117" s="8"/>
      <c r="FB117" s="40"/>
      <c r="FC117" s="40"/>
      <c r="FD117" s="40"/>
      <c r="FE117" s="40"/>
      <c r="FF117" s="32"/>
      <c r="FG117" s="32"/>
      <c r="FH117" s="32"/>
      <c r="FI117" s="8"/>
      <c r="FJ117" s="40"/>
      <c r="FK117" s="40"/>
      <c r="FL117" s="40"/>
      <c r="FM117" s="40"/>
      <c r="FN117" s="32"/>
      <c r="FO117" s="32"/>
      <c r="FP117" s="32"/>
      <c r="FQ117" s="8"/>
      <c r="FR117" s="40"/>
      <c r="FS117" s="40"/>
      <c r="FT117" s="40"/>
      <c r="FU117" s="40"/>
      <c r="FV117" s="32"/>
      <c r="FW117" s="32"/>
      <c r="FX117" s="32"/>
      <c r="FY117" s="8"/>
      <c r="FZ117" s="40"/>
      <c r="GA117" s="40"/>
      <c r="GB117" s="40"/>
      <c r="GC117" s="40"/>
      <c r="GD117" s="32"/>
      <c r="GE117" s="32"/>
      <c r="GF117" s="32"/>
      <c r="GG117" s="8"/>
      <c r="GH117" s="40"/>
      <c r="GI117" s="40"/>
      <c r="GJ117" s="40"/>
      <c r="GK117" s="40"/>
      <c r="GL117" s="32"/>
      <c r="GM117" s="32"/>
      <c r="GN117" s="32"/>
      <c r="GO117" s="8"/>
      <c r="GP117" s="40"/>
      <c r="GQ117" s="40"/>
      <c r="GR117" s="40"/>
      <c r="GS117" s="40"/>
      <c r="GT117" s="32"/>
      <c r="GU117" s="32"/>
      <c r="GV117" s="32"/>
      <c r="GW117" s="8"/>
      <c r="GX117" s="40"/>
      <c r="GY117" s="40"/>
      <c r="GZ117" s="40"/>
      <c r="HA117" s="40"/>
      <c r="HB117" s="32"/>
      <c r="HC117" s="32"/>
      <c r="HD117" s="32"/>
      <c r="HE117" s="8"/>
      <c r="HF117" s="40"/>
      <c r="HG117" s="40"/>
      <c r="HH117" s="40"/>
      <c r="HI117" s="40"/>
      <c r="HJ117" s="32"/>
      <c r="HK117" s="32"/>
      <c r="HL117" s="32"/>
      <c r="HM117" s="8"/>
      <c r="HN117" s="40"/>
      <c r="HO117" s="40"/>
      <c r="HP117" s="40"/>
      <c r="HQ117" s="40"/>
      <c r="HR117" s="32"/>
      <c r="HS117" s="32"/>
      <c r="HT117" s="32"/>
      <c r="HU117" s="8"/>
      <c r="HV117" s="40"/>
      <c r="HW117" s="40"/>
      <c r="HX117" s="40"/>
      <c r="HY117" s="40"/>
      <c r="HZ117" s="32"/>
      <c r="IA117" s="32"/>
      <c r="IB117" s="32"/>
      <c r="IC117" s="8"/>
      <c r="ID117" s="40"/>
      <c r="IE117" s="40"/>
      <c r="IF117" s="40"/>
      <c r="IG117" s="40"/>
      <c r="IH117" s="32"/>
      <c r="II117" s="32"/>
      <c r="IJ117" s="32"/>
      <c r="IK117" s="8"/>
      <c r="IL117" s="40"/>
      <c r="IM117" s="40"/>
      <c r="IN117" s="40"/>
      <c r="IO117" s="40"/>
      <c r="IP117" s="32"/>
      <c r="IQ117" s="32"/>
      <c r="IR117" s="32"/>
    </row>
    <row r="118" spans="1:252" ht="13.9" customHeight="1">
      <c r="B118" s="40" t="s">
        <v>47</v>
      </c>
      <c r="C118" s="32"/>
      <c r="D118" s="32"/>
      <c r="E118" s="152"/>
      <c r="F118" s="140"/>
      <c r="G118" s="140" t="str">
        <f t="shared" si="4"/>
        <v/>
      </c>
      <c r="H118" s="163" t="str">
        <f t="shared" si="5"/>
        <v/>
      </c>
      <c r="I118" s="157" t="str">
        <f t="shared" si="6"/>
        <v/>
      </c>
      <c r="J118" s="254" t="str">
        <f t="shared" si="7"/>
        <v/>
      </c>
      <c r="K118" s="32"/>
      <c r="L118" s="32"/>
      <c r="M118" s="32"/>
      <c r="N118" s="8"/>
      <c r="O118" s="40"/>
      <c r="P118" s="40"/>
      <c r="Q118" s="40"/>
      <c r="R118" s="40"/>
      <c r="S118" s="32"/>
      <c r="T118" s="32"/>
      <c r="U118" s="8"/>
      <c r="V118" s="40"/>
      <c r="W118" s="40"/>
      <c r="X118" s="40"/>
      <c r="Y118" s="40"/>
      <c r="Z118" s="32"/>
      <c r="AA118" s="32"/>
      <c r="AB118" s="32"/>
      <c r="AC118" s="8"/>
      <c r="AD118" s="40"/>
      <c r="AE118" s="40"/>
      <c r="AF118" s="40"/>
      <c r="AG118" s="40"/>
      <c r="AH118" s="32"/>
      <c r="AI118" s="32"/>
      <c r="AJ118" s="32"/>
      <c r="AK118" s="8"/>
      <c r="AL118" s="40"/>
      <c r="AM118" s="40"/>
      <c r="AN118" s="40"/>
      <c r="AO118" s="40"/>
      <c r="AP118" s="32"/>
      <c r="AQ118" s="32"/>
      <c r="AR118" s="32"/>
      <c r="AS118" s="8"/>
      <c r="AT118" s="40"/>
      <c r="AU118" s="40"/>
      <c r="AV118" s="40"/>
      <c r="AW118" s="40"/>
      <c r="AX118" s="32"/>
      <c r="AY118" s="32"/>
      <c r="AZ118" s="32"/>
      <c r="BA118" s="8"/>
      <c r="BB118" s="40"/>
      <c r="BC118" s="40"/>
      <c r="BD118" s="40"/>
      <c r="BE118" s="40"/>
      <c r="BF118" s="32"/>
      <c r="BG118" s="32"/>
      <c r="BH118" s="32"/>
      <c r="BI118" s="8"/>
      <c r="BJ118" s="40"/>
      <c r="BK118" s="40"/>
      <c r="BL118" s="40"/>
      <c r="BM118" s="40"/>
      <c r="BN118" s="32"/>
      <c r="BO118" s="32"/>
      <c r="BP118" s="32"/>
      <c r="BQ118" s="8"/>
      <c r="BR118" s="40"/>
      <c r="BS118" s="40"/>
      <c r="BT118" s="40"/>
      <c r="BU118" s="40"/>
      <c r="BV118" s="32"/>
      <c r="BW118" s="32"/>
      <c r="BX118" s="32"/>
      <c r="BY118" s="8"/>
      <c r="BZ118" s="40"/>
      <c r="CA118" s="40"/>
      <c r="CB118" s="40"/>
      <c r="CC118" s="40"/>
      <c r="CD118" s="32"/>
      <c r="CE118" s="32"/>
      <c r="CF118" s="32"/>
      <c r="CG118" s="8"/>
      <c r="CH118" s="40"/>
      <c r="CI118" s="40"/>
      <c r="CJ118" s="40"/>
      <c r="CK118" s="40"/>
      <c r="CL118" s="32"/>
      <c r="CM118" s="32"/>
      <c r="CN118" s="32"/>
      <c r="CO118" s="8"/>
      <c r="CP118" s="40"/>
      <c r="CQ118" s="40"/>
      <c r="CR118" s="40"/>
      <c r="CS118" s="40"/>
      <c r="CT118" s="32"/>
      <c r="CU118" s="32"/>
      <c r="CV118" s="32"/>
      <c r="CW118" s="8"/>
      <c r="CX118" s="40"/>
      <c r="CY118" s="40"/>
      <c r="CZ118" s="40"/>
      <c r="DA118" s="40"/>
      <c r="DB118" s="32"/>
      <c r="DC118" s="32"/>
      <c r="DD118" s="32"/>
      <c r="DE118" s="8"/>
      <c r="DF118" s="40"/>
      <c r="DG118" s="40"/>
      <c r="DH118" s="40"/>
      <c r="DI118" s="40"/>
      <c r="DJ118" s="32"/>
      <c r="DK118" s="32"/>
      <c r="DL118" s="32"/>
      <c r="DM118" s="8"/>
      <c r="DN118" s="40"/>
      <c r="DO118" s="40"/>
      <c r="DP118" s="40"/>
      <c r="DQ118" s="40"/>
      <c r="DR118" s="32"/>
      <c r="DS118" s="32"/>
      <c r="DT118" s="32"/>
      <c r="DU118" s="8"/>
      <c r="DV118" s="40"/>
      <c r="DW118" s="40"/>
      <c r="DX118" s="40"/>
      <c r="DY118" s="40"/>
      <c r="DZ118" s="32"/>
      <c r="EA118" s="32"/>
      <c r="EB118" s="32"/>
      <c r="EC118" s="8"/>
      <c r="ED118" s="40"/>
      <c r="EE118" s="40"/>
      <c r="EF118" s="40"/>
      <c r="EG118" s="40"/>
      <c r="EH118" s="32"/>
      <c r="EI118" s="32"/>
      <c r="EJ118" s="32"/>
      <c r="EK118" s="8"/>
      <c r="EL118" s="40"/>
      <c r="EM118" s="40"/>
      <c r="EN118" s="40"/>
      <c r="EO118" s="40"/>
      <c r="EP118" s="32"/>
      <c r="EQ118" s="32"/>
      <c r="ER118" s="32"/>
      <c r="ES118" s="8"/>
      <c r="ET118" s="40"/>
      <c r="EU118" s="40"/>
      <c r="EV118" s="40"/>
      <c r="EW118" s="40"/>
      <c r="EX118" s="32"/>
      <c r="EY118" s="32"/>
      <c r="EZ118" s="32"/>
      <c r="FA118" s="8"/>
      <c r="FB118" s="40"/>
      <c r="FC118" s="40"/>
      <c r="FD118" s="40"/>
      <c r="FE118" s="40"/>
      <c r="FF118" s="32"/>
      <c r="FG118" s="32"/>
      <c r="FH118" s="32"/>
      <c r="FI118" s="8"/>
      <c r="FJ118" s="40"/>
      <c r="FK118" s="40"/>
      <c r="FL118" s="40"/>
      <c r="FM118" s="40"/>
      <c r="FN118" s="32"/>
      <c r="FO118" s="32"/>
      <c r="FP118" s="32"/>
      <c r="FQ118" s="8"/>
      <c r="FR118" s="40"/>
      <c r="FS118" s="40"/>
      <c r="FT118" s="40"/>
      <c r="FU118" s="40"/>
      <c r="FV118" s="32"/>
      <c r="FW118" s="32"/>
      <c r="FX118" s="32"/>
      <c r="FY118" s="8"/>
      <c r="FZ118" s="40"/>
      <c r="GA118" s="40"/>
      <c r="GB118" s="40"/>
      <c r="GC118" s="40"/>
      <c r="GD118" s="32"/>
      <c r="GE118" s="32"/>
      <c r="GF118" s="32"/>
      <c r="GG118" s="8"/>
      <c r="GH118" s="40"/>
      <c r="GI118" s="40"/>
      <c r="GJ118" s="40"/>
      <c r="GK118" s="40"/>
      <c r="GL118" s="32"/>
      <c r="GM118" s="32"/>
      <c r="GN118" s="32"/>
      <c r="GO118" s="8"/>
      <c r="GP118" s="40"/>
      <c r="GQ118" s="40"/>
      <c r="GR118" s="40"/>
      <c r="GS118" s="40"/>
      <c r="GT118" s="32"/>
      <c r="GU118" s="32"/>
      <c r="GV118" s="32"/>
      <c r="GW118" s="8"/>
      <c r="GX118" s="40"/>
      <c r="GY118" s="40"/>
      <c r="GZ118" s="40"/>
      <c r="HA118" s="40"/>
      <c r="HB118" s="32"/>
      <c r="HC118" s="32"/>
      <c r="HD118" s="32"/>
      <c r="HE118" s="8"/>
      <c r="HF118" s="40"/>
      <c r="HG118" s="40"/>
      <c r="HH118" s="40"/>
      <c r="HI118" s="40"/>
      <c r="HJ118" s="32"/>
      <c r="HK118" s="32"/>
      <c r="HL118" s="32"/>
      <c r="HM118" s="8"/>
      <c r="HN118" s="40"/>
      <c r="HO118" s="40"/>
      <c r="HP118" s="40"/>
      <c r="HQ118" s="40"/>
      <c r="HR118" s="32"/>
      <c r="HS118" s="32"/>
      <c r="HT118" s="32"/>
      <c r="HU118" s="8"/>
      <c r="HV118" s="40"/>
      <c r="HW118" s="40"/>
      <c r="HX118" s="40"/>
      <c r="HY118" s="40"/>
      <c r="HZ118" s="32"/>
      <c r="IA118" s="32"/>
      <c r="IB118" s="32"/>
      <c r="IC118" s="8"/>
      <c r="ID118" s="40"/>
      <c r="IE118" s="40"/>
      <c r="IF118" s="40"/>
      <c r="IG118" s="40"/>
      <c r="IH118" s="32"/>
      <c r="II118" s="32"/>
      <c r="IJ118" s="32"/>
      <c r="IK118" s="8"/>
      <c r="IL118" s="40"/>
      <c r="IM118" s="40"/>
      <c r="IN118" s="40"/>
      <c r="IO118" s="40"/>
      <c r="IP118" s="32"/>
      <c r="IQ118" s="32"/>
      <c r="IR118" s="32"/>
    </row>
    <row r="119" spans="1:252" ht="13.9" customHeight="1">
      <c r="B119" s="40"/>
      <c r="C119" s="32"/>
      <c r="D119" s="32"/>
      <c r="E119" s="152"/>
      <c r="F119" s="140"/>
      <c r="G119" s="140" t="str">
        <f t="shared" si="4"/>
        <v/>
      </c>
      <c r="H119" s="163" t="str">
        <f t="shared" si="5"/>
        <v/>
      </c>
      <c r="I119" s="157" t="str">
        <f t="shared" si="6"/>
        <v/>
      </c>
      <c r="J119" s="254" t="str">
        <f t="shared" si="7"/>
        <v/>
      </c>
      <c r="K119" s="32"/>
      <c r="L119" s="32"/>
      <c r="M119" s="32"/>
      <c r="N119" s="8"/>
      <c r="O119" s="40"/>
      <c r="P119" s="40"/>
      <c r="Q119" s="40"/>
      <c r="R119" s="40"/>
      <c r="S119" s="32"/>
      <c r="T119" s="32"/>
      <c r="U119" s="8"/>
      <c r="V119" s="40"/>
      <c r="W119" s="40"/>
      <c r="X119" s="40"/>
      <c r="Y119" s="40"/>
      <c r="Z119" s="32"/>
      <c r="AA119" s="32"/>
      <c r="AB119" s="32"/>
      <c r="AC119" s="8"/>
      <c r="AD119" s="40"/>
      <c r="AE119" s="40"/>
      <c r="AF119" s="40"/>
      <c r="AG119" s="40"/>
      <c r="AH119" s="32"/>
      <c r="AI119" s="32"/>
      <c r="AJ119" s="32"/>
      <c r="AK119" s="8"/>
      <c r="AL119" s="40"/>
      <c r="AM119" s="40"/>
      <c r="AN119" s="40"/>
      <c r="AO119" s="40"/>
      <c r="AP119" s="32"/>
      <c r="AQ119" s="32"/>
      <c r="AR119" s="32"/>
      <c r="AS119" s="8"/>
      <c r="AT119" s="40"/>
      <c r="AU119" s="40"/>
      <c r="AV119" s="40"/>
      <c r="AW119" s="40"/>
      <c r="AX119" s="32"/>
      <c r="AY119" s="32"/>
      <c r="AZ119" s="32"/>
      <c r="BA119" s="8"/>
      <c r="BB119" s="40"/>
      <c r="BC119" s="40"/>
      <c r="BD119" s="40"/>
      <c r="BE119" s="40"/>
      <c r="BF119" s="32"/>
      <c r="BG119" s="32"/>
      <c r="BH119" s="32"/>
      <c r="BI119" s="8"/>
      <c r="BJ119" s="40"/>
      <c r="BK119" s="40"/>
      <c r="BL119" s="40"/>
      <c r="BM119" s="40"/>
      <c r="BN119" s="32"/>
      <c r="BO119" s="32"/>
      <c r="BP119" s="32"/>
      <c r="BQ119" s="8"/>
      <c r="BR119" s="40"/>
      <c r="BS119" s="40"/>
      <c r="BT119" s="40"/>
      <c r="BU119" s="40"/>
      <c r="BV119" s="32"/>
      <c r="BW119" s="32"/>
      <c r="BX119" s="32"/>
      <c r="BY119" s="8"/>
      <c r="BZ119" s="40"/>
      <c r="CA119" s="40"/>
      <c r="CB119" s="40"/>
      <c r="CC119" s="40"/>
      <c r="CD119" s="32"/>
      <c r="CE119" s="32"/>
      <c r="CF119" s="32"/>
      <c r="CG119" s="8"/>
      <c r="CH119" s="40"/>
      <c r="CI119" s="40"/>
      <c r="CJ119" s="40"/>
      <c r="CK119" s="40"/>
      <c r="CL119" s="32"/>
      <c r="CM119" s="32"/>
      <c r="CN119" s="32"/>
      <c r="CO119" s="8"/>
      <c r="CP119" s="40"/>
      <c r="CQ119" s="40"/>
      <c r="CR119" s="40"/>
      <c r="CS119" s="40"/>
      <c r="CT119" s="32"/>
      <c r="CU119" s="32"/>
      <c r="CV119" s="32"/>
      <c r="CW119" s="8"/>
      <c r="CX119" s="40"/>
      <c r="CY119" s="40"/>
      <c r="CZ119" s="40"/>
      <c r="DA119" s="40"/>
      <c r="DB119" s="32"/>
      <c r="DC119" s="32"/>
      <c r="DD119" s="32"/>
      <c r="DE119" s="8"/>
      <c r="DF119" s="40"/>
      <c r="DG119" s="40"/>
      <c r="DH119" s="40"/>
      <c r="DI119" s="40"/>
      <c r="DJ119" s="32"/>
      <c r="DK119" s="32"/>
      <c r="DL119" s="32"/>
      <c r="DM119" s="8"/>
      <c r="DN119" s="40"/>
      <c r="DO119" s="40"/>
      <c r="DP119" s="40"/>
      <c r="DQ119" s="40"/>
      <c r="DR119" s="32"/>
      <c r="DS119" s="32"/>
      <c r="DT119" s="32"/>
      <c r="DU119" s="8"/>
      <c r="DV119" s="40"/>
      <c r="DW119" s="40"/>
      <c r="DX119" s="40"/>
      <c r="DY119" s="40"/>
      <c r="DZ119" s="32"/>
      <c r="EA119" s="32"/>
      <c r="EB119" s="32"/>
      <c r="EC119" s="8"/>
      <c r="ED119" s="40"/>
      <c r="EE119" s="40"/>
      <c r="EF119" s="40"/>
      <c r="EG119" s="40"/>
      <c r="EH119" s="32"/>
      <c r="EI119" s="32"/>
      <c r="EJ119" s="32"/>
      <c r="EK119" s="8"/>
      <c r="EL119" s="40"/>
      <c r="EM119" s="40"/>
      <c r="EN119" s="40"/>
      <c r="EO119" s="40"/>
      <c r="EP119" s="32"/>
      <c r="EQ119" s="32"/>
      <c r="ER119" s="32"/>
      <c r="ES119" s="8"/>
      <c r="ET119" s="40"/>
      <c r="EU119" s="40"/>
      <c r="EV119" s="40"/>
      <c r="EW119" s="40"/>
      <c r="EX119" s="32"/>
      <c r="EY119" s="32"/>
      <c r="EZ119" s="32"/>
      <c r="FA119" s="8"/>
      <c r="FB119" s="40"/>
      <c r="FC119" s="40"/>
      <c r="FD119" s="40"/>
      <c r="FE119" s="40"/>
      <c r="FF119" s="32"/>
      <c r="FG119" s="32"/>
      <c r="FH119" s="32"/>
      <c r="FI119" s="8"/>
      <c r="FJ119" s="40"/>
      <c r="FK119" s="40"/>
      <c r="FL119" s="40"/>
      <c r="FM119" s="40"/>
      <c r="FN119" s="32"/>
      <c r="FO119" s="32"/>
      <c r="FP119" s="32"/>
      <c r="FQ119" s="8"/>
      <c r="FR119" s="40"/>
      <c r="FS119" s="40"/>
      <c r="FT119" s="40"/>
      <c r="FU119" s="40"/>
      <c r="FV119" s="32"/>
      <c r="FW119" s="32"/>
      <c r="FX119" s="32"/>
      <c r="FY119" s="8"/>
      <c r="FZ119" s="40"/>
      <c r="GA119" s="40"/>
      <c r="GB119" s="40"/>
      <c r="GC119" s="40"/>
      <c r="GD119" s="32"/>
      <c r="GE119" s="32"/>
      <c r="GF119" s="32"/>
      <c r="GG119" s="8"/>
      <c r="GH119" s="40"/>
      <c r="GI119" s="40"/>
      <c r="GJ119" s="40"/>
      <c r="GK119" s="40"/>
      <c r="GL119" s="32"/>
      <c r="GM119" s="32"/>
      <c r="GN119" s="32"/>
      <c r="GO119" s="8"/>
      <c r="GP119" s="40"/>
      <c r="GQ119" s="40"/>
      <c r="GR119" s="40"/>
      <c r="GS119" s="40"/>
      <c r="GT119" s="32"/>
      <c r="GU119" s="32"/>
      <c r="GV119" s="32"/>
      <c r="GW119" s="8"/>
      <c r="GX119" s="40"/>
      <c r="GY119" s="40"/>
      <c r="GZ119" s="40"/>
      <c r="HA119" s="40"/>
      <c r="HB119" s="32"/>
      <c r="HC119" s="32"/>
      <c r="HD119" s="32"/>
      <c r="HE119" s="8"/>
      <c r="HF119" s="40"/>
      <c r="HG119" s="40"/>
      <c r="HH119" s="40"/>
      <c r="HI119" s="40"/>
      <c r="HJ119" s="32"/>
      <c r="HK119" s="32"/>
      <c r="HL119" s="32"/>
      <c r="HM119" s="8"/>
      <c r="HN119" s="40"/>
      <c r="HO119" s="40"/>
      <c r="HP119" s="40"/>
      <c r="HQ119" s="40"/>
      <c r="HR119" s="32"/>
      <c r="HS119" s="32"/>
      <c r="HT119" s="32"/>
      <c r="HU119" s="8"/>
      <c r="HV119" s="40"/>
      <c r="HW119" s="40"/>
      <c r="HX119" s="40"/>
      <c r="HY119" s="40"/>
      <c r="HZ119" s="32"/>
      <c r="IA119" s="32"/>
      <c r="IB119" s="32"/>
      <c r="IC119" s="8"/>
      <c r="ID119" s="40"/>
      <c r="IE119" s="40"/>
      <c r="IF119" s="40"/>
      <c r="IG119" s="40"/>
      <c r="IH119" s="32"/>
      <c r="II119" s="32"/>
      <c r="IJ119" s="32"/>
      <c r="IK119" s="8"/>
      <c r="IL119" s="40"/>
      <c r="IM119" s="40"/>
      <c r="IN119" s="40"/>
      <c r="IO119" s="40"/>
      <c r="IP119" s="32"/>
      <c r="IQ119" s="32"/>
      <c r="IR119" s="32"/>
    </row>
    <row r="120" spans="1:252" ht="13.9" customHeight="1">
      <c r="A120" s="8" t="s">
        <v>118</v>
      </c>
      <c r="B120" s="8" t="s">
        <v>119</v>
      </c>
      <c r="C120" s="32"/>
      <c r="D120" s="32"/>
      <c r="E120" s="152">
        <f>ROUND(F120/0.55,0)</f>
        <v>6038</v>
      </c>
      <c r="F120" s="140">
        <v>3321</v>
      </c>
      <c r="G120" s="140">
        <f t="shared" si="4"/>
        <v>2656.8</v>
      </c>
      <c r="H120" s="163">
        <f t="shared" si="5"/>
        <v>390549.60000000003</v>
      </c>
      <c r="I120" s="157">
        <f t="shared" si="6"/>
        <v>554580</v>
      </c>
      <c r="J120" s="254">
        <f t="shared" si="7"/>
        <v>0.29577409931840304</v>
      </c>
      <c r="K120" s="32"/>
      <c r="L120" s="32"/>
      <c r="M120" s="32"/>
      <c r="N120" s="8"/>
      <c r="O120" s="40"/>
      <c r="P120" s="40"/>
      <c r="Q120" s="40"/>
      <c r="R120" s="40"/>
      <c r="S120" s="32"/>
      <c r="T120" s="32"/>
      <c r="U120" s="8"/>
      <c r="V120" s="40"/>
      <c r="W120" s="40"/>
      <c r="X120" s="40"/>
      <c r="Y120" s="40"/>
      <c r="Z120" s="32"/>
      <c r="AA120" s="32"/>
      <c r="AB120" s="32"/>
      <c r="AC120" s="8"/>
      <c r="AD120" s="40"/>
      <c r="AE120" s="40"/>
      <c r="AF120" s="40"/>
      <c r="AG120" s="40"/>
      <c r="AH120" s="32"/>
      <c r="AI120" s="32"/>
      <c r="AJ120" s="32"/>
      <c r="AK120" s="8"/>
      <c r="AL120" s="40"/>
      <c r="AM120" s="40"/>
      <c r="AN120" s="40"/>
      <c r="AO120" s="40"/>
      <c r="AP120" s="32"/>
      <c r="AQ120" s="32"/>
      <c r="AR120" s="32"/>
      <c r="AS120" s="8"/>
      <c r="AT120" s="40"/>
      <c r="AU120" s="40"/>
      <c r="AV120" s="40"/>
      <c r="AW120" s="40"/>
      <c r="AX120" s="32"/>
      <c r="AY120" s="32"/>
      <c r="AZ120" s="32"/>
      <c r="BA120" s="8"/>
      <c r="BB120" s="40"/>
      <c r="BC120" s="40"/>
      <c r="BD120" s="40"/>
      <c r="BE120" s="40"/>
      <c r="BF120" s="32"/>
      <c r="BG120" s="32"/>
      <c r="BH120" s="32"/>
      <c r="BI120" s="8"/>
      <c r="BJ120" s="40"/>
      <c r="BK120" s="40"/>
      <c r="BL120" s="40"/>
      <c r="BM120" s="40"/>
      <c r="BN120" s="32"/>
      <c r="BO120" s="32"/>
      <c r="BP120" s="32"/>
      <c r="BQ120" s="8"/>
      <c r="BR120" s="40"/>
      <c r="BS120" s="40"/>
      <c r="BT120" s="40"/>
      <c r="BU120" s="40"/>
      <c r="BV120" s="32"/>
      <c r="BW120" s="32"/>
      <c r="BX120" s="32"/>
      <c r="BY120" s="8"/>
      <c r="BZ120" s="40"/>
      <c r="CA120" s="40"/>
      <c r="CB120" s="40"/>
      <c r="CC120" s="40"/>
      <c r="CD120" s="32"/>
      <c r="CE120" s="32"/>
      <c r="CF120" s="32"/>
      <c r="CG120" s="8"/>
      <c r="CH120" s="40"/>
      <c r="CI120" s="40"/>
      <c r="CJ120" s="40"/>
      <c r="CK120" s="40"/>
      <c r="CL120" s="32"/>
      <c r="CM120" s="32"/>
      <c r="CN120" s="32"/>
      <c r="CO120" s="8"/>
      <c r="CP120" s="40"/>
      <c r="CQ120" s="40"/>
      <c r="CR120" s="40"/>
      <c r="CS120" s="40"/>
      <c r="CT120" s="32"/>
      <c r="CU120" s="32"/>
      <c r="CV120" s="32"/>
      <c r="CW120" s="8"/>
      <c r="CX120" s="40"/>
      <c r="CY120" s="40"/>
      <c r="CZ120" s="40"/>
      <c r="DA120" s="40"/>
      <c r="DB120" s="32"/>
      <c r="DC120" s="32"/>
      <c r="DD120" s="32"/>
      <c r="DE120" s="8"/>
      <c r="DF120" s="40"/>
      <c r="DG120" s="40"/>
      <c r="DH120" s="40"/>
      <c r="DI120" s="40"/>
      <c r="DJ120" s="32"/>
      <c r="DK120" s="32"/>
      <c r="DL120" s="32"/>
      <c r="DM120" s="8"/>
      <c r="DN120" s="40"/>
      <c r="DO120" s="40"/>
      <c r="DP120" s="40"/>
      <c r="DQ120" s="40"/>
      <c r="DR120" s="32"/>
      <c r="DS120" s="32"/>
      <c r="DT120" s="32"/>
      <c r="DU120" s="8"/>
      <c r="DV120" s="40"/>
      <c r="DW120" s="40"/>
      <c r="DX120" s="40"/>
      <c r="DY120" s="40"/>
      <c r="DZ120" s="32"/>
      <c r="EA120" s="32"/>
      <c r="EB120" s="32"/>
      <c r="EC120" s="8"/>
      <c r="ED120" s="40"/>
      <c r="EE120" s="40"/>
      <c r="EF120" s="40"/>
      <c r="EG120" s="40"/>
      <c r="EH120" s="32"/>
      <c r="EI120" s="32"/>
      <c r="EJ120" s="32"/>
      <c r="EK120" s="8"/>
      <c r="EL120" s="40"/>
      <c r="EM120" s="40"/>
      <c r="EN120" s="40"/>
      <c r="EO120" s="40"/>
      <c r="EP120" s="32"/>
      <c r="EQ120" s="32"/>
      <c r="ER120" s="32"/>
      <c r="ES120" s="8"/>
      <c r="ET120" s="40"/>
      <c r="EU120" s="40"/>
      <c r="EV120" s="40"/>
      <c r="EW120" s="40"/>
      <c r="EX120" s="32"/>
      <c r="EY120" s="32"/>
      <c r="EZ120" s="32"/>
      <c r="FA120" s="8"/>
      <c r="FB120" s="40"/>
      <c r="FC120" s="40"/>
      <c r="FD120" s="40"/>
      <c r="FE120" s="40"/>
      <c r="FF120" s="32"/>
      <c r="FG120" s="32"/>
      <c r="FH120" s="32"/>
      <c r="FI120" s="8"/>
      <c r="FJ120" s="40"/>
      <c r="FK120" s="40"/>
      <c r="FL120" s="40"/>
      <c r="FM120" s="40"/>
      <c r="FN120" s="32"/>
      <c r="FO120" s="32"/>
      <c r="FP120" s="32"/>
      <c r="FQ120" s="8"/>
      <c r="FR120" s="40"/>
      <c r="FS120" s="40"/>
      <c r="FT120" s="40"/>
      <c r="FU120" s="40"/>
      <c r="FV120" s="32"/>
      <c r="FW120" s="32"/>
      <c r="FX120" s="32"/>
      <c r="FY120" s="8"/>
      <c r="FZ120" s="40"/>
      <c r="GA120" s="40"/>
      <c r="GB120" s="40"/>
      <c r="GC120" s="40"/>
      <c r="GD120" s="32"/>
      <c r="GE120" s="32"/>
      <c r="GF120" s="32"/>
      <c r="GG120" s="8"/>
      <c r="GH120" s="40"/>
      <c r="GI120" s="40"/>
      <c r="GJ120" s="40"/>
      <c r="GK120" s="40"/>
      <c r="GL120" s="32"/>
      <c r="GM120" s="32"/>
      <c r="GN120" s="32"/>
      <c r="GO120" s="8"/>
      <c r="GP120" s="40"/>
      <c r="GQ120" s="40"/>
      <c r="GR120" s="40"/>
      <c r="GS120" s="40"/>
      <c r="GT120" s="32"/>
      <c r="GU120" s="32"/>
      <c r="GV120" s="32"/>
      <c r="GW120" s="8"/>
      <c r="GX120" s="40"/>
      <c r="GY120" s="40"/>
      <c r="GZ120" s="40"/>
      <c r="HA120" s="40"/>
      <c r="HB120" s="32"/>
      <c r="HC120" s="32"/>
      <c r="HD120" s="32"/>
      <c r="HE120" s="8"/>
      <c r="HF120" s="40"/>
      <c r="HG120" s="40"/>
      <c r="HH120" s="40"/>
      <c r="HI120" s="40"/>
      <c r="HJ120" s="32"/>
      <c r="HK120" s="32"/>
      <c r="HL120" s="32"/>
      <c r="HM120" s="8"/>
      <c r="HN120" s="40"/>
      <c r="HO120" s="40"/>
      <c r="HP120" s="40"/>
      <c r="HQ120" s="40"/>
      <c r="HR120" s="32"/>
      <c r="HS120" s="32"/>
      <c r="HT120" s="32"/>
      <c r="HU120" s="8"/>
      <c r="HV120" s="40"/>
      <c r="HW120" s="40"/>
      <c r="HX120" s="40"/>
      <c r="HY120" s="40"/>
      <c r="HZ120" s="32"/>
      <c r="IA120" s="32"/>
      <c r="IB120" s="32"/>
      <c r="IC120" s="8"/>
      <c r="ID120" s="40"/>
      <c r="IE120" s="40"/>
      <c r="IF120" s="40"/>
      <c r="IG120" s="40"/>
      <c r="IH120" s="32"/>
      <c r="II120" s="32"/>
      <c r="IJ120" s="32"/>
      <c r="IK120" s="8"/>
      <c r="IL120" s="40"/>
      <c r="IM120" s="40"/>
      <c r="IN120" s="40"/>
      <c r="IO120" s="40"/>
      <c r="IP120" s="32"/>
      <c r="IQ120" s="32"/>
      <c r="IR120" s="32"/>
    </row>
    <row r="121" spans="1:252" ht="13.9" customHeight="1">
      <c r="B121" s="40" t="s">
        <v>49</v>
      </c>
      <c r="C121" s="32"/>
      <c r="D121" s="32"/>
      <c r="E121" s="152"/>
      <c r="F121" s="140"/>
      <c r="G121" s="140" t="str">
        <f t="shared" si="4"/>
        <v/>
      </c>
      <c r="H121" s="163" t="str">
        <f t="shared" si="5"/>
        <v/>
      </c>
      <c r="I121" s="157" t="str">
        <f t="shared" si="6"/>
        <v/>
      </c>
      <c r="J121" s="254" t="str">
        <f t="shared" si="7"/>
        <v/>
      </c>
      <c r="K121" s="32"/>
      <c r="L121" s="32"/>
      <c r="M121" s="32"/>
      <c r="N121" s="8"/>
      <c r="O121" s="40"/>
      <c r="P121" s="40"/>
      <c r="Q121" s="40"/>
      <c r="R121" s="40"/>
      <c r="S121" s="32"/>
      <c r="T121" s="32"/>
      <c r="U121" s="8"/>
      <c r="V121" s="40"/>
      <c r="W121" s="40"/>
      <c r="X121" s="40"/>
      <c r="Y121" s="40"/>
      <c r="Z121" s="32"/>
      <c r="AA121" s="32"/>
      <c r="AB121" s="32"/>
      <c r="AC121" s="8"/>
      <c r="AD121" s="40"/>
      <c r="AE121" s="40"/>
      <c r="AF121" s="40"/>
      <c r="AG121" s="40"/>
      <c r="AH121" s="32"/>
      <c r="AI121" s="32"/>
      <c r="AJ121" s="32"/>
      <c r="AK121" s="8"/>
      <c r="AL121" s="40"/>
      <c r="AM121" s="40"/>
      <c r="AN121" s="40"/>
      <c r="AO121" s="40"/>
      <c r="AP121" s="32"/>
      <c r="AQ121" s="32"/>
      <c r="AR121" s="32"/>
      <c r="AS121" s="8"/>
      <c r="AT121" s="40"/>
      <c r="AU121" s="40"/>
      <c r="AV121" s="40"/>
      <c r="AW121" s="40"/>
      <c r="AX121" s="32"/>
      <c r="AY121" s="32"/>
      <c r="AZ121" s="32"/>
      <c r="BA121" s="8"/>
      <c r="BB121" s="40"/>
      <c r="BC121" s="40"/>
      <c r="BD121" s="40"/>
      <c r="BE121" s="40"/>
      <c r="BF121" s="32"/>
      <c r="BG121" s="32"/>
      <c r="BH121" s="32"/>
      <c r="BI121" s="8"/>
      <c r="BJ121" s="40"/>
      <c r="BK121" s="40"/>
      <c r="BL121" s="40"/>
      <c r="BM121" s="40"/>
      <c r="BN121" s="32"/>
      <c r="BO121" s="32"/>
      <c r="BP121" s="32"/>
      <c r="BQ121" s="8"/>
      <c r="BR121" s="40"/>
      <c r="BS121" s="40"/>
      <c r="BT121" s="40"/>
      <c r="BU121" s="40"/>
      <c r="BV121" s="32"/>
      <c r="BW121" s="32"/>
      <c r="BX121" s="32"/>
      <c r="BY121" s="8"/>
      <c r="BZ121" s="40"/>
      <c r="CA121" s="40"/>
      <c r="CB121" s="40"/>
      <c r="CC121" s="40"/>
      <c r="CD121" s="32"/>
      <c r="CE121" s="32"/>
      <c r="CF121" s="32"/>
      <c r="CG121" s="8"/>
      <c r="CH121" s="40"/>
      <c r="CI121" s="40"/>
      <c r="CJ121" s="40"/>
      <c r="CK121" s="40"/>
      <c r="CL121" s="32"/>
      <c r="CM121" s="32"/>
      <c r="CN121" s="32"/>
      <c r="CO121" s="8"/>
      <c r="CP121" s="40"/>
      <c r="CQ121" s="40"/>
      <c r="CR121" s="40"/>
      <c r="CS121" s="40"/>
      <c r="CT121" s="32"/>
      <c r="CU121" s="32"/>
      <c r="CV121" s="32"/>
      <c r="CW121" s="8"/>
      <c r="CX121" s="40"/>
      <c r="CY121" s="40"/>
      <c r="CZ121" s="40"/>
      <c r="DA121" s="40"/>
      <c r="DB121" s="32"/>
      <c r="DC121" s="32"/>
      <c r="DD121" s="32"/>
      <c r="DE121" s="8"/>
      <c r="DF121" s="40"/>
      <c r="DG121" s="40"/>
      <c r="DH121" s="40"/>
      <c r="DI121" s="40"/>
      <c r="DJ121" s="32"/>
      <c r="DK121" s="32"/>
      <c r="DL121" s="32"/>
      <c r="DM121" s="8"/>
      <c r="DN121" s="40"/>
      <c r="DO121" s="40"/>
      <c r="DP121" s="40"/>
      <c r="DQ121" s="40"/>
      <c r="DR121" s="32"/>
      <c r="DS121" s="32"/>
      <c r="DT121" s="32"/>
      <c r="DU121" s="8"/>
      <c r="DV121" s="40"/>
      <c r="DW121" s="40"/>
      <c r="DX121" s="40"/>
      <c r="DY121" s="40"/>
      <c r="DZ121" s="32"/>
      <c r="EA121" s="32"/>
      <c r="EB121" s="32"/>
      <c r="EC121" s="8"/>
      <c r="ED121" s="40"/>
      <c r="EE121" s="40"/>
      <c r="EF121" s="40"/>
      <c r="EG121" s="40"/>
      <c r="EH121" s="32"/>
      <c r="EI121" s="32"/>
      <c r="EJ121" s="32"/>
      <c r="EK121" s="8"/>
      <c r="EL121" s="40"/>
      <c r="EM121" s="40"/>
      <c r="EN121" s="40"/>
      <c r="EO121" s="40"/>
      <c r="EP121" s="32"/>
      <c r="EQ121" s="32"/>
      <c r="ER121" s="32"/>
      <c r="ES121" s="8"/>
      <c r="ET121" s="40"/>
      <c r="EU121" s="40"/>
      <c r="EV121" s="40"/>
      <c r="EW121" s="40"/>
      <c r="EX121" s="32"/>
      <c r="EY121" s="32"/>
      <c r="EZ121" s="32"/>
      <c r="FA121" s="8"/>
      <c r="FB121" s="40"/>
      <c r="FC121" s="40"/>
      <c r="FD121" s="40"/>
      <c r="FE121" s="40"/>
      <c r="FF121" s="32"/>
      <c r="FG121" s="32"/>
      <c r="FH121" s="32"/>
      <c r="FI121" s="8"/>
      <c r="FJ121" s="40"/>
      <c r="FK121" s="40"/>
      <c r="FL121" s="40"/>
      <c r="FM121" s="40"/>
      <c r="FN121" s="32"/>
      <c r="FO121" s="32"/>
      <c r="FP121" s="32"/>
      <c r="FQ121" s="8"/>
      <c r="FR121" s="40"/>
      <c r="FS121" s="40"/>
      <c r="FT121" s="40"/>
      <c r="FU121" s="40"/>
      <c r="FV121" s="32"/>
      <c r="FW121" s="32"/>
      <c r="FX121" s="32"/>
      <c r="FY121" s="8"/>
      <c r="FZ121" s="40"/>
      <c r="GA121" s="40"/>
      <c r="GB121" s="40"/>
      <c r="GC121" s="40"/>
      <c r="GD121" s="32"/>
      <c r="GE121" s="32"/>
      <c r="GF121" s="32"/>
      <c r="GG121" s="8"/>
      <c r="GH121" s="40"/>
      <c r="GI121" s="40"/>
      <c r="GJ121" s="40"/>
      <c r="GK121" s="40"/>
      <c r="GL121" s="32"/>
      <c r="GM121" s="32"/>
      <c r="GN121" s="32"/>
      <c r="GO121" s="8"/>
      <c r="GP121" s="40"/>
      <c r="GQ121" s="40"/>
      <c r="GR121" s="40"/>
      <c r="GS121" s="40"/>
      <c r="GT121" s="32"/>
      <c r="GU121" s="32"/>
      <c r="GV121" s="32"/>
      <c r="GW121" s="8"/>
      <c r="GX121" s="40"/>
      <c r="GY121" s="40"/>
      <c r="GZ121" s="40"/>
      <c r="HA121" s="40"/>
      <c r="HB121" s="32"/>
      <c r="HC121" s="32"/>
      <c r="HD121" s="32"/>
      <c r="HE121" s="8"/>
      <c r="HF121" s="40"/>
      <c r="HG121" s="40"/>
      <c r="HH121" s="40"/>
      <c r="HI121" s="40"/>
      <c r="HJ121" s="32"/>
      <c r="HK121" s="32"/>
      <c r="HL121" s="32"/>
      <c r="HM121" s="8"/>
      <c r="HN121" s="40"/>
      <c r="HO121" s="40"/>
      <c r="HP121" s="40"/>
      <c r="HQ121" s="40"/>
      <c r="HR121" s="32"/>
      <c r="HS121" s="32"/>
      <c r="HT121" s="32"/>
      <c r="HU121" s="8"/>
      <c r="HV121" s="40"/>
      <c r="HW121" s="40"/>
      <c r="HX121" s="40"/>
      <c r="HY121" s="40"/>
      <c r="HZ121" s="32"/>
      <c r="IA121" s="32"/>
      <c r="IB121" s="32"/>
      <c r="IC121" s="8"/>
      <c r="ID121" s="40"/>
      <c r="IE121" s="40"/>
      <c r="IF121" s="40"/>
      <c r="IG121" s="40"/>
      <c r="IH121" s="32"/>
      <c r="II121" s="32"/>
      <c r="IJ121" s="32"/>
      <c r="IK121" s="8"/>
      <c r="IL121" s="40"/>
      <c r="IM121" s="40"/>
      <c r="IN121" s="40"/>
      <c r="IO121" s="40"/>
      <c r="IP121" s="32"/>
      <c r="IQ121" s="32"/>
      <c r="IR121" s="32"/>
    </row>
    <row r="122" spans="1:252" ht="13.9" customHeight="1">
      <c r="B122" s="40"/>
      <c r="C122" s="32"/>
      <c r="D122" s="32"/>
      <c r="E122" s="152"/>
      <c r="F122" s="140"/>
      <c r="G122" s="140" t="str">
        <f t="shared" si="4"/>
        <v/>
      </c>
      <c r="H122" s="163" t="str">
        <f t="shared" si="5"/>
        <v/>
      </c>
      <c r="I122" s="157" t="str">
        <f t="shared" si="6"/>
        <v/>
      </c>
      <c r="J122" s="254" t="str">
        <f t="shared" si="7"/>
        <v/>
      </c>
      <c r="K122" s="32"/>
      <c r="L122" s="32"/>
      <c r="M122" s="32"/>
      <c r="N122" s="8"/>
      <c r="O122" s="40"/>
      <c r="P122" s="40"/>
      <c r="Q122" s="40"/>
      <c r="R122" s="40"/>
      <c r="S122" s="32"/>
      <c r="T122" s="32"/>
      <c r="U122" s="8"/>
      <c r="V122" s="40"/>
      <c r="W122" s="40"/>
      <c r="X122" s="40"/>
      <c r="Y122" s="40"/>
      <c r="Z122" s="32"/>
      <c r="AA122" s="32"/>
      <c r="AB122" s="32"/>
      <c r="AC122" s="8"/>
      <c r="AD122" s="40"/>
      <c r="AE122" s="40"/>
      <c r="AF122" s="40"/>
      <c r="AG122" s="40"/>
      <c r="AH122" s="32"/>
      <c r="AI122" s="32"/>
      <c r="AJ122" s="32"/>
      <c r="AK122" s="8"/>
      <c r="AL122" s="40"/>
      <c r="AM122" s="40"/>
      <c r="AN122" s="40"/>
      <c r="AO122" s="40"/>
      <c r="AP122" s="32"/>
      <c r="AQ122" s="32"/>
      <c r="AR122" s="32"/>
      <c r="AS122" s="8"/>
      <c r="AT122" s="40"/>
      <c r="AU122" s="40"/>
      <c r="AV122" s="40"/>
      <c r="AW122" s="40"/>
      <c r="AX122" s="32"/>
      <c r="AY122" s="32"/>
      <c r="AZ122" s="32"/>
      <c r="BA122" s="8"/>
      <c r="BB122" s="40"/>
      <c r="BC122" s="40"/>
      <c r="BD122" s="40"/>
      <c r="BE122" s="40"/>
      <c r="BF122" s="32"/>
      <c r="BG122" s="32"/>
      <c r="BH122" s="32"/>
      <c r="BI122" s="8"/>
      <c r="BJ122" s="40"/>
      <c r="BK122" s="40"/>
      <c r="BL122" s="40"/>
      <c r="BM122" s="40"/>
      <c r="BN122" s="32"/>
      <c r="BO122" s="32"/>
      <c r="BP122" s="32"/>
      <c r="BQ122" s="8"/>
      <c r="BR122" s="40"/>
      <c r="BS122" s="40"/>
      <c r="BT122" s="40"/>
      <c r="BU122" s="40"/>
      <c r="BV122" s="32"/>
      <c r="BW122" s="32"/>
      <c r="BX122" s="32"/>
      <c r="BY122" s="8"/>
      <c r="BZ122" s="40"/>
      <c r="CA122" s="40"/>
      <c r="CB122" s="40"/>
      <c r="CC122" s="40"/>
      <c r="CD122" s="32"/>
      <c r="CE122" s="32"/>
      <c r="CF122" s="32"/>
      <c r="CG122" s="8"/>
      <c r="CH122" s="40"/>
      <c r="CI122" s="40"/>
      <c r="CJ122" s="40"/>
      <c r="CK122" s="40"/>
      <c r="CL122" s="32"/>
      <c r="CM122" s="32"/>
      <c r="CN122" s="32"/>
      <c r="CO122" s="8"/>
      <c r="CP122" s="40"/>
      <c r="CQ122" s="40"/>
      <c r="CR122" s="40"/>
      <c r="CS122" s="40"/>
      <c r="CT122" s="32"/>
      <c r="CU122" s="32"/>
      <c r="CV122" s="32"/>
      <c r="CW122" s="8"/>
      <c r="CX122" s="40"/>
      <c r="CY122" s="40"/>
      <c r="CZ122" s="40"/>
      <c r="DA122" s="40"/>
      <c r="DB122" s="32"/>
      <c r="DC122" s="32"/>
      <c r="DD122" s="32"/>
      <c r="DE122" s="8"/>
      <c r="DF122" s="40"/>
      <c r="DG122" s="40"/>
      <c r="DH122" s="40"/>
      <c r="DI122" s="40"/>
      <c r="DJ122" s="32"/>
      <c r="DK122" s="32"/>
      <c r="DL122" s="32"/>
      <c r="DM122" s="8"/>
      <c r="DN122" s="40"/>
      <c r="DO122" s="40"/>
      <c r="DP122" s="40"/>
      <c r="DQ122" s="40"/>
      <c r="DR122" s="32"/>
      <c r="DS122" s="32"/>
      <c r="DT122" s="32"/>
      <c r="DU122" s="8"/>
      <c r="DV122" s="40"/>
      <c r="DW122" s="40"/>
      <c r="DX122" s="40"/>
      <c r="DY122" s="40"/>
      <c r="DZ122" s="32"/>
      <c r="EA122" s="32"/>
      <c r="EB122" s="32"/>
      <c r="EC122" s="8"/>
      <c r="ED122" s="40"/>
      <c r="EE122" s="40"/>
      <c r="EF122" s="40"/>
      <c r="EG122" s="40"/>
      <c r="EH122" s="32"/>
      <c r="EI122" s="32"/>
      <c r="EJ122" s="32"/>
      <c r="EK122" s="8"/>
      <c r="EL122" s="40"/>
      <c r="EM122" s="40"/>
      <c r="EN122" s="40"/>
      <c r="EO122" s="40"/>
      <c r="EP122" s="32"/>
      <c r="EQ122" s="32"/>
      <c r="ER122" s="32"/>
      <c r="ES122" s="8"/>
      <c r="ET122" s="40"/>
      <c r="EU122" s="40"/>
      <c r="EV122" s="40"/>
      <c r="EW122" s="40"/>
      <c r="EX122" s="32"/>
      <c r="EY122" s="32"/>
      <c r="EZ122" s="32"/>
      <c r="FA122" s="8"/>
      <c r="FB122" s="40"/>
      <c r="FC122" s="40"/>
      <c r="FD122" s="40"/>
      <c r="FE122" s="40"/>
      <c r="FF122" s="32"/>
      <c r="FG122" s="32"/>
      <c r="FH122" s="32"/>
      <c r="FI122" s="8"/>
      <c r="FJ122" s="40"/>
      <c r="FK122" s="40"/>
      <c r="FL122" s="40"/>
      <c r="FM122" s="40"/>
      <c r="FN122" s="32"/>
      <c r="FO122" s="32"/>
      <c r="FP122" s="32"/>
      <c r="FQ122" s="8"/>
      <c r="FR122" s="40"/>
      <c r="FS122" s="40"/>
      <c r="FT122" s="40"/>
      <c r="FU122" s="40"/>
      <c r="FV122" s="32"/>
      <c r="FW122" s="32"/>
      <c r="FX122" s="32"/>
      <c r="FY122" s="8"/>
      <c r="FZ122" s="40"/>
      <c r="GA122" s="40"/>
      <c r="GB122" s="40"/>
      <c r="GC122" s="40"/>
      <c r="GD122" s="32"/>
      <c r="GE122" s="32"/>
      <c r="GF122" s="32"/>
      <c r="GG122" s="8"/>
      <c r="GH122" s="40"/>
      <c r="GI122" s="40"/>
      <c r="GJ122" s="40"/>
      <c r="GK122" s="40"/>
      <c r="GL122" s="32"/>
      <c r="GM122" s="32"/>
      <c r="GN122" s="32"/>
      <c r="GO122" s="8"/>
      <c r="GP122" s="40"/>
      <c r="GQ122" s="40"/>
      <c r="GR122" s="40"/>
      <c r="GS122" s="40"/>
      <c r="GT122" s="32"/>
      <c r="GU122" s="32"/>
      <c r="GV122" s="32"/>
      <c r="GW122" s="8"/>
      <c r="GX122" s="40"/>
      <c r="GY122" s="40"/>
      <c r="GZ122" s="40"/>
      <c r="HA122" s="40"/>
      <c r="HB122" s="32"/>
      <c r="HC122" s="32"/>
      <c r="HD122" s="32"/>
      <c r="HE122" s="8"/>
      <c r="HF122" s="40"/>
      <c r="HG122" s="40"/>
      <c r="HH122" s="40"/>
      <c r="HI122" s="40"/>
      <c r="HJ122" s="32"/>
      <c r="HK122" s="32"/>
      <c r="HL122" s="32"/>
      <c r="HM122" s="8"/>
      <c r="HN122" s="40"/>
      <c r="HO122" s="40"/>
      <c r="HP122" s="40"/>
      <c r="HQ122" s="40"/>
      <c r="HR122" s="32"/>
      <c r="HS122" s="32"/>
      <c r="HT122" s="32"/>
      <c r="HU122" s="8"/>
      <c r="HV122" s="40"/>
      <c r="HW122" s="40"/>
      <c r="HX122" s="40"/>
      <c r="HY122" s="40"/>
      <c r="HZ122" s="32"/>
      <c r="IA122" s="32"/>
      <c r="IB122" s="32"/>
      <c r="IC122" s="8"/>
      <c r="ID122" s="40"/>
      <c r="IE122" s="40"/>
      <c r="IF122" s="40"/>
      <c r="IG122" s="40"/>
      <c r="IH122" s="32"/>
      <c r="II122" s="32"/>
      <c r="IJ122" s="32"/>
      <c r="IK122" s="8"/>
      <c r="IL122" s="40"/>
      <c r="IM122" s="40"/>
      <c r="IN122" s="40"/>
      <c r="IO122" s="40"/>
      <c r="IP122" s="32"/>
      <c r="IQ122" s="32"/>
      <c r="IR122" s="32"/>
    </row>
    <row r="123" spans="1:252" ht="13.9" customHeight="1">
      <c r="A123" s="8" t="s">
        <v>120</v>
      </c>
      <c r="B123" s="8" t="s">
        <v>121</v>
      </c>
      <c r="C123" s="4"/>
      <c r="E123" s="149">
        <f>ROUND(F123/0.55,0)</f>
        <v>1864</v>
      </c>
      <c r="F123" s="140">
        <v>1025</v>
      </c>
      <c r="G123" s="140">
        <f t="shared" si="4"/>
        <v>820</v>
      </c>
      <c r="H123" s="163">
        <f t="shared" si="5"/>
        <v>120540</v>
      </c>
      <c r="I123" s="157">
        <f t="shared" si="6"/>
        <v>171167</v>
      </c>
      <c r="J123" s="254">
        <f t="shared" si="7"/>
        <v>0.29577547073910276</v>
      </c>
    </row>
    <row r="124" spans="1:252" ht="13.9" customHeight="1">
      <c r="A124" s="27"/>
      <c r="B124" s="40" t="s">
        <v>51</v>
      </c>
      <c r="C124" s="29"/>
      <c r="E124" s="152"/>
      <c r="F124" s="140"/>
      <c r="G124" s="140" t="str">
        <f t="shared" si="4"/>
        <v/>
      </c>
      <c r="H124" s="163" t="str">
        <f t="shared" si="5"/>
        <v/>
      </c>
      <c r="I124" s="157" t="str">
        <f t="shared" si="6"/>
        <v/>
      </c>
      <c r="J124" s="254" t="str">
        <f t="shared" si="7"/>
        <v/>
      </c>
    </row>
    <row r="125" spans="1:252" ht="13.9" customHeight="1">
      <c r="A125" s="27"/>
      <c r="B125" s="40"/>
      <c r="C125" s="29"/>
      <c r="E125" s="152"/>
      <c r="F125" s="140"/>
      <c r="G125" s="140" t="str">
        <f t="shared" si="4"/>
        <v/>
      </c>
      <c r="H125" s="163" t="str">
        <f t="shared" si="5"/>
        <v/>
      </c>
      <c r="I125" s="157" t="str">
        <f t="shared" si="6"/>
        <v/>
      </c>
      <c r="J125" s="254" t="str">
        <f t="shared" si="7"/>
        <v/>
      </c>
    </row>
    <row r="126" spans="1:252" ht="13.9" customHeight="1">
      <c r="A126" s="8" t="s">
        <v>122</v>
      </c>
      <c r="B126" s="8" t="s">
        <v>123</v>
      </c>
      <c r="C126" s="4"/>
      <c r="E126" s="149">
        <f>ROUND(F126/0.55,0)</f>
        <v>1864</v>
      </c>
      <c r="F126" s="140">
        <v>1025</v>
      </c>
      <c r="G126" s="140">
        <f t="shared" si="4"/>
        <v>820</v>
      </c>
      <c r="H126" s="163">
        <f t="shared" si="5"/>
        <v>120540</v>
      </c>
      <c r="I126" s="157">
        <f t="shared" si="6"/>
        <v>171167</v>
      </c>
      <c r="J126" s="254">
        <f t="shared" si="7"/>
        <v>0.29577547073910276</v>
      </c>
      <c r="K126" s="8" t="s">
        <v>1044</v>
      </c>
    </row>
    <row r="127" spans="1:252" ht="13.9" customHeight="1">
      <c r="A127" s="27"/>
      <c r="B127" s="40" t="s">
        <v>54</v>
      </c>
      <c r="C127" s="29"/>
      <c r="E127" s="152"/>
      <c r="F127" s="140"/>
      <c r="G127" s="140" t="str">
        <f t="shared" si="4"/>
        <v/>
      </c>
      <c r="H127" s="163" t="str">
        <f t="shared" si="5"/>
        <v/>
      </c>
      <c r="I127" s="157" t="str">
        <f t="shared" si="6"/>
        <v/>
      </c>
      <c r="J127" s="254" t="str">
        <f t="shared" si="7"/>
        <v/>
      </c>
    </row>
    <row r="128" spans="1:252" ht="13.9" customHeight="1">
      <c r="A128" s="27"/>
      <c r="B128" s="40"/>
      <c r="C128" s="29"/>
      <c r="E128" s="152"/>
      <c r="F128" s="140"/>
      <c r="G128" s="140" t="str">
        <f t="shared" si="4"/>
        <v/>
      </c>
      <c r="H128" s="163" t="str">
        <f t="shared" si="5"/>
        <v/>
      </c>
      <c r="I128" s="157" t="str">
        <f t="shared" si="6"/>
        <v/>
      </c>
      <c r="J128" s="254" t="str">
        <f t="shared" si="7"/>
        <v/>
      </c>
    </row>
    <row r="129" spans="1:252" ht="13.9" customHeight="1">
      <c r="A129" s="8" t="s">
        <v>124</v>
      </c>
      <c r="B129" s="51" t="s">
        <v>125</v>
      </c>
      <c r="C129" s="32"/>
      <c r="D129" s="26"/>
      <c r="E129" s="149">
        <f>ROUND(F129/0.55,0)</f>
        <v>10909</v>
      </c>
      <c r="F129" s="140">
        <v>6000</v>
      </c>
      <c r="G129" s="140">
        <f t="shared" si="4"/>
        <v>4800</v>
      </c>
      <c r="H129" s="163">
        <f t="shared" si="5"/>
        <v>705600</v>
      </c>
      <c r="I129" s="157">
        <f t="shared" si="6"/>
        <v>1001952</v>
      </c>
      <c r="J129" s="254">
        <f t="shared" si="7"/>
        <v>0.29577464788732394</v>
      </c>
      <c r="K129" s="32"/>
      <c r="L129" s="32"/>
      <c r="M129" s="32"/>
      <c r="N129" s="8"/>
      <c r="O129" s="40"/>
      <c r="P129" s="40"/>
      <c r="Q129" s="40"/>
      <c r="R129" s="40"/>
      <c r="S129" s="32"/>
      <c r="T129" s="32"/>
      <c r="U129" s="8"/>
      <c r="V129" s="40"/>
      <c r="W129" s="40"/>
      <c r="X129" s="40"/>
      <c r="Y129" s="40"/>
      <c r="Z129" s="32"/>
      <c r="AA129" s="32"/>
      <c r="AB129" s="32"/>
      <c r="AC129" s="8"/>
      <c r="AD129" s="40"/>
      <c r="AE129" s="40"/>
      <c r="AF129" s="40"/>
      <c r="AG129" s="40"/>
      <c r="AH129" s="32"/>
      <c r="AI129" s="32"/>
      <c r="AJ129" s="32"/>
      <c r="AK129" s="8"/>
      <c r="AL129" s="40"/>
      <c r="AM129" s="40"/>
      <c r="AN129" s="40"/>
      <c r="AO129" s="40"/>
      <c r="AP129" s="32"/>
      <c r="AQ129" s="32"/>
      <c r="AR129" s="32"/>
      <c r="AS129" s="8"/>
      <c r="AT129" s="40"/>
      <c r="AU129" s="40"/>
      <c r="AV129" s="40"/>
      <c r="AW129" s="40"/>
      <c r="AX129" s="32"/>
      <c r="AY129" s="32"/>
      <c r="AZ129" s="32"/>
      <c r="BA129" s="8"/>
      <c r="BB129" s="40"/>
      <c r="BC129" s="40"/>
      <c r="BD129" s="40"/>
      <c r="BE129" s="40"/>
      <c r="BF129" s="32"/>
      <c r="BG129" s="32"/>
      <c r="BH129" s="32"/>
      <c r="BI129" s="8"/>
      <c r="BJ129" s="40"/>
      <c r="BK129" s="40"/>
      <c r="BL129" s="40"/>
      <c r="BM129" s="40"/>
      <c r="BN129" s="32"/>
      <c r="BO129" s="32"/>
      <c r="BP129" s="32"/>
      <c r="BQ129" s="8"/>
      <c r="BR129" s="40"/>
      <c r="BS129" s="40"/>
      <c r="BT129" s="40"/>
      <c r="BU129" s="40"/>
      <c r="BV129" s="32"/>
      <c r="BW129" s="32"/>
      <c r="BX129" s="32"/>
      <c r="BY129" s="8"/>
      <c r="BZ129" s="40"/>
      <c r="CA129" s="40"/>
      <c r="CB129" s="40"/>
      <c r="CC129" s="40"/>
      <c r="CD129" s="32"/>
      <c r="CE129" s="32"/>
      <c r="CF129" s="32"/>
      <c r="CG129" s="8"/>
      <c r="CH129" s="40"/>
      <c r="CI129" s="40"/>
      <c r="CJ129" s="40"/>
      <c r="CK129" s="40"/>
      <c r="CL129" s="32"/>
      <c r="CM129" s="32"/>
      <c r="CN129" s="32"/>
      <c r="CO129" s="8"/>
      <c r="CP129" s="40"/>
      <c r="CQ129" s="40"/>
      <c r="CR129" s="40"/>
      <c r="CS129" s="40"/>
      <c r="CT129" s="32"/>
      <c r="CU129" s="32"/>
      <c r="CV129" s="32"/>
      <c r="CW129" s="8"/>
      <c r="CX129" s="40"/>
      <c r="CY129" s="40"/>
      <c r="CZ129" s="40"/>
      <c r="DA129" s="40"/>
      <c r="DB129" s="32"/>
      <c r="DC129" s="32"/>
      <c r="DD129" s="32"/>
      <c r="DE129" s="8"/>
      <c r="DF129" s="40"/>
      <c r="DG129" s="40"/>
      <c r="DH129" s="40"/>
      <c r="DI129" s="40"/>
      <c r="DJ129" s="32"/>
      <c r="DK129" s="32"/>
      <c r="DL129" s="32"/>
      <c r="DM129" s="8"/>
      <c r="DN129" s="40"/>
      <c r="DO129" s="40"/>
      <c r="DP129" s="40"/>
      <c r="DQ129" s="40"/>
      <c r="DR129" s="32"/>
      <c r="DS129" s="32"/>
      <c r="DT129" s="32"/>
      <c r="DU129" s="8"/>
      <c r="DV129" s="40"/>
      <c r="DW129" s="40"/>
      <c r="DX129" s="40"/>
      <c r="DY129" s="40"/>
      <c r="DZ129" s="32"/>
      <c r="EA129" s="32"/>
      <c r="EB129" s="32"/>
      <c r="EC129" s="8"/>
      <c r="ED129" s="40"/>
      <c r="EE129" s="40"/>
      <c r="EF129" s="40"/>
      <c r="EG129" s="40"/>
      <c r="EH129" s="32"/>
      <c r="EI129" s="32"/>
      <c r="EJ129" s="32"/>
      <c r="EK129" s="8"/>
      <c r="EL129" s="40"/>
      <c r="EM129" s="40"/>
      <c r="EN129" s="40"/>
      <c r="EO129" s="40"/>
      <c r="EP129" s="32"/>
      <c r="EQ129" s="32"/>
      <c r="ER129" s="32"/>
      <c r="ES129" s="8"/>
      <c r="ET129" s="40"/>
      <c r="EU129" s="40"/>
      <c r="EV129" s="40"/>
      <c r="EW129" s="40"/>
      <c r="EX129" s="32"/>
      <c r="EY129" s="32"/>
      <c r="EZ129" s="32"/>
      <c r="FA129" s="8"/>
      <c r="FB129" s="40"/>
      <c r="FC129" s="40"/>
      <c r="FD129" s="40"/>
      <c r="FE129" s="40"/>
      <c r="FF129" s="32"/>
      <c r="FG129" s="32"/>
      <c r="FH129" s="32"/>
      <c r="FI129" s="8"/>
      <c r="FJ129" s="40"/>
      <c r="FK129" s="40"/>
      <c r="FL129" s="40"/>
      <c r="FM129" s="40"/>
      <c r="FN129" s="32"/>
      <c r="FO129" s="32"/>
      <c r="FP129" s="32"/>
      <c r="FQ129" s="8"/>
      <c r="FR129" s="40"/>
      <c r="FS129" s="40"/>
      <c r="FT129" s="40"/>
      <c r="FU129" s="40"/>
      <c r="FV129" s="32"/>
      <c r="FW129" s="32"/>
      <c r="FX129" s="32"/>
      <c r="FY129" s="8"/>
      <c r="FZ129" s="40"/>
      <c r="GA129" s="40"/>
      <c r="GB129" s="40"/>
      <c r="GC129" s="40"/>
      <c r="GD129" s="32"/>
      <c r="GE129" s="32"/>
      <c r="GF129" s="32"/>
      <c r="GG129" s="8"/>
      <c r="GH129" s="40"/>
      <c r="GI129" s="40"/>
      <c r="GJ129" s="40"/>
      <c r="GK129" s="40"/>
      <c r="GL129" s="32"/>
      <c r="GM129" s="32"/>
      <c r="GN129" s="32"/>
      <c r="GO129" s="8"/>
      <c r="GP129" s="40"/>
      <c r="GQ129" s="40"/>
      <c r="GR129" s="40"/>
      <c r="GS129" s="40"/>
      <c r="GT129" s="32"/>
      <c r="GU129" s="32"/>
      <c r="GV129" s="32"/>
      <c r="GW129" s="8"/>
      <c r="GX129" s="40"/>
      <c r="GY129" s="40"/>
      <c r="GZ129" s="40"/>
      <c r="HA129" s="40"/>
      <c r="HB129" s="32"/>
      <c r="HC129" s="32"/>
      <c r="HD129" s="32"/>
      <c r="HE129" s="8"/>
      <c r="HF129" s="40"/>
      <c r="HG129" s="40"/>
      <c r="HH129" s="40"/>
      <c r="HI129" s="40"/>
      <c r="HJ129" s="32"/>
      <c r="HK129" s="32"/>
      <c r="HL129" s="32"/>
      <c r="HM129" s="8"/>
      <c r="HN129" s="40"/>
      <c r="HO129" s="40"/>
      <c r="HP129" s="40"/>
      <c r="HQ129" s="40"/>
      <c r="HR129" s="32"/>
      <c r="HS129" s="32"/>
      <c r="HT129" s="32"/>
      <c r="HU129" s="8"/>
      <c r="HV129" s="40"/>
      <c r="HW129" s="40"/>
      <c r="HX129" s="40"/>
      <c r="HY129" s="40"/>
      <c r="HZ129" s="32"/>
      <c r="IA129" s="32"/>
      <c r="IB129" s="32"/>
      <c r="IC129" s="8"/>
      <c r="ID129" s="40"/>
      <c r="IE129" s="40"/>
      <c r="IF129" s="40"/>
      <c r="IG129" s="40"/>
      <c r="IH129" s="32"/>
      <c r="II129" s="32"/>
      <c r="IJ129" s="32"/>
      <c r="IK129" s="8"/>
      <c r="IL129" s="40"/>
      <c r="IM129" s="40"/>
      <c r="IN129" s="40"/>
      <c r="IO129" s="40"/>
      <c r="IP129" s="32"/>
      <c r="IQ129" s="32"/>
      <c r="IR129" s="32"/>
    </row>
    <row r="130" spans="1:252" ht="13.9" customHeight="1">
      <c r="B130" s="40" t="s">
        <v>126</v>
      </c>
      <c r="C130" s="32"/>
      <c r="D130" s="32"/>
      <c r="E130" s="152"/>
      <c r="F130" s="162"/>
      <c r="G130" s="162" t="str">
        <f t="shared" si="4"/>
        <v/>
      </c>
      <c r="H130" s="163" t="str">
        <f t="shared" si="5"/>
        <v/>
      </c>
      <c r="I130" s="157" t="str">
        <f t="shared" si="6"/>
        <v/>
      </c>
      <c r="J130" s="254" t="str">
        <f t="shared" si="7"/>
        <v/>
      </c>
      <c r="K130" s="32"/>
      <c r="L130" s="32"/>
      <c r="M130" s="32"/>
      <c r="N130" s="8"/>
      <c r="O130" s="40"/>
      <c r="P130" s="40"/>
      <c r="Q130" s="40"/>
      <c r="R130" s="40"/>
      <c r="S130" s="32"/>
      <c r="T130" s="32"/>
      <c r="U130" s="8"/>
      <c r="V130" s="40"/>
      <c r="W130" s="40"/>
      <c r="X130" s="40"/>
      <c r="Y130" s="40"/>
      <c r="Z130" s="32"/>
      <c r="AA130" s="32"/>
      <c r="AB130" s="32"/>
      <c r="AC130" s="8"/>
      <c r="AD130" s="40"/>
      <c r="AE130" s="40"/>
      <c r="AF130" s="40"/>
      <c r="AG130" s="40"/>
      <c r="AH130" s="32"/>
      <c r="AI130" s="32"/>
      <c r="AJ130" s="32"/>
      <c r="AK130" s="8"/>
      <c r="AL130" s="40"/>
      <c r="AM130" s="40"/>
      <c r="AN130" s="40"/>
      <c r="AO130" s="40"/>
      <c r="AP130" s="32"/>
      <c r="AQ130" s="32"/>
      <c r="AR130" s="32"/>
      <c r="AS130" s="8"/>
      <c r="AT130" s="40"/>
      <c r="AU130" s="40"/>
      <c r="AV130" s="40"/>
      <c r="AW130" s="40"/>
      <c r="AX130" s="32"/>
      <c r="AY130" s="32"/>
      <c r="AZ130" s="32"/>
      <c r="BA130" s="8"/>
      <c r="BB130" s="40"/>
      <c r="BC130" s="40"/>
      <c r="BD130" s="40"/>
      <c r="BE130" s="40"/>
      <c r="BF130" s="32"/>
      <c r="BG130" s="32"/>
      <c r="BH130" s="32"/>
      <c r="BI130" s="8"/>
      <c r="BJ130" s="40"/>
      <c r="BK130" s="40"/>
      <c r="BL130" s="40"/>
      <c r="BM130" s="40"/>
      <c r="BN130" s="32"/>
      <c r="BO130" s="32"/>
      <c r="BP130" s="32"/>
      <c r="BQ130" s="8"/>
      <c r="BR130" s="40"/>
      <c r="BS130" s="40"/>
      <c r="BT130" s="40"/>
      <c r="BU130" s="40"/>
      <c r="BV130" s="32"/>
      <c r="BW130" s="32"/>
      <c r="BX130" s="32"/>
      <c r="BY130" s="8"/>
      <c r="BZ130" s="40"/>
      <c r="CA130" s="40"/>
      <c r="CB130" s="40"/>
      <c r="CC130" s="40"/>
      <c r="CD130" s="32"/>
      <c r="CE130" s="32"/>
      <c r="CF130" s="32"/>
      <c r="CG130" s="8"/>
      <c r="CH130" s="40"/>
      <c r="CI130" s="40"/>
      <c r="CJ130" s="40"/>
      <c r="CK130" s="40"/>
      <c r="CL130" s="32"/>
      <c r="CM130" s="32"/>
      <c r="CN130" s="32"/>
      <c r="CO130" s="8"/>
      <c r="CP130" s="40"/>
      <c r="CQ130" s="40"/>
      <c r="CR130" s="40"/>
      <c r="CS130" s="40"/>
      <c r="CT130" s="32"/>
      <c r="CU130" s="32"/>
      <c r="CV130" s="32"/>
      <c r="CW130" s="8"/>
      <c r="CX130" s="40"/>
      <c r="CY130" s="40"/>
      <c r="CZ130" s="40"/>
      <c r="DA130" s="40"/>
      <c r="DB130" s="32"/>
      <c r="DC130" s="32"/>
      <c r="DD130" s="32"/>
      <c r="DE130" s="8"/>
      <c r="DF130" s="40"/>
      <c r="DG130" s="40"/>
      <c r="DH130" s="40"/>
      <c r="DI130" s="40"/>
      <c r="DJ130" s="32"/>
      <c r="DK130" s="32"/>
      <c r="DL130" s="32"/>
      <c r="DM130" s="8"/>
      <c r="DN130" s="40"/>
      <c r="DO130" s="40"/>
      <c r="DP130" s="40"/>
      <c r="DQ130" s="40"/>
      <c r="DR130" s="32"/>
      <c r="DS130" s="32"/>
      <c r="DT130" s="32"/>
      <c r="DU130" s="8"/>
      <c r="DV130" s="40"/>
      <c r="DW130" s="40"/>
      <c r="DX130" s="40"/>
      <c r="DY130" s="40"/>
      <c r="DZ130" s="32"/>
      <c r="EA130" s="32"/>
      <c r="EB130" s="32"/>
      <c r="EC130" s="8"/>
      <c r="ED130" s="40"/>
      <c r="EE130" s="40"/>
      <c r="EF130" s="40"/>
      <c r="EG130" s="40"/>
      <c r="EH130" s="32"/>
      <c r="EI130" s="32"/>
      <c r="EJ130" s="32"/>
      <c r="EK130" s="8"/>
      <c r="EL130" s="40"/>
      <c r="EM130" s="40"/>
      <c r="EN130" s="40"/>
      <c r="EO130" s="40"/>
      <c r="EP130" s="32"/>
      <c r="EQ130" s="32"/>
      <c r="ER130" s="32"/>
      <c r="ES130" s="8"/>
      <c r="ET130" s="40"/>
      <c r="EU130" s="40"/>
      <c r="EV130" s="40"/>
      <c r="EW130" s="40"/>
      <c r="EX130" s="32"/>
      <c r="EY130" s="32"/>
      <c r="EZ130" s="32"/>
      <c r="FA130" s="8"/>
      <c r="FB130" s="40"/>
      <c r="FC130" s="40"/>
      <c r="FD130" s="40"/>
      <c r="FE130" s="40"/>
      <c r="FF130" s="32"/>
      <c r="FG130" s="32"/>
      <c r="FH130" s="32"/>
      <c r="FI130" s="8"/>
      <c r="FJ130" s="40"/>
      <c r="FK130" s="40"/>
      <c r="FL130" s="40"/>
      <c r="FM130" s="40"/>
      <c r="FN130" s="32"/>
      <c r="FO130" s="32"/>
      <c r="FP130" s="32"/>
      <c r="FQ130" s="8"/>
      <c r="FR130" s="40"/>
      <c r="FS130" s="40"/>
      <c r="FT130" s="40"/>
      <c r="FU130" s="40"/>
      <c r="FV130" s="32"/>
      <c r="FW130" s="32"/>
      <c r="FX130" s="32"/>
      <c r="FY130" s="8"/>
      <c r="FZ130" s="40"/>
      <c r="GA130" s="40"/>
      <c r="GB130" s="40"/>
      <c r="GC130" s="40"/>
      <c r="GD130" s="32"/>
      <c r="GE130" s="32"/>
      <c r="GF130" s="32"/>
      <c r="GG130" s="8"/>
      <c r="GH130" s="40"/>
      <c r="GI130" s="40"/>
      <c r="GJ130" s="40"/>
      <c r="GK130" s="40"/>
      <c r="GL130" s="32"/>
      <c r="GM130" s="32"/>
      <c r="GN130" s="32"/>
      <c r="GO130" s="8"/>
      <c r="GP130" s="40"/>
      <c r="GQ130" s="40"/>
      <c r="GR130" s="40"/>
      <c r="GS130" s="40"/>
      <c r="GT130" s="32"/>
      <c r="GU130" s="32"/>
      <c r="GV130" s="32"/>
      <c r="GW130" s="8"/>
      <c r="GX130" s="40"/>
      <c r="GY130" s="40"/>
      <c r="GZ130" s="40"/>
      <c r="HA130" s="40"/>
      <c r="HB130" s="32"/>
      <c r="HC130" s="32"/>
      <c r="HD130" s="32"/>
      <c r="HE130" s="8"/>
      <c r="HF130" s="40"/>
      <c r="HG130" s="40"/>
      <c r="HH130" s="40"/>
      <c r="HI130" s="40"/>
      <c r="HJ130" s="32"/>
      <c r="HK130" s="32"/>
      <c r="HL130" s="32"/>
      <c r="HM130" s="8"/>
      <c r="HN130" s="40"/>
      <c r="HO130" s="40"/>
      <c r="HP130" s="40"/>
      <c r="HQ130" s="40"/>
      <c r="HR130" s="32"/>
      <c r="HS130" s="32"/>
      <c r="HT130" s="32"/>
      <c r="HU130" s="8"/>
      <c r="HV130" s="40"/>
      <c r="HW130" s="40"/>
      <c r="HX130" s="40"/>
      <c r="HY130" s="40"/>
      <c r="HZ130" s="32"/>
      <c r="IA130" s="32"/>
      <c r="IB130" s="32"/>
      <c r="IC130" s="8"/>
      <c r="ID130" s="40"/>
      <c r="IE130" s="40"/>
      <c r="IF130" s="40"/>
      <c r="IG130" s="40"/>
      <c r="IH130" s="32"/>
      <c r="II130" s="32"/>
      <c r="IJ130" s="32"/>
      <c r="IK130" s="8"/>
      <c r="IL130" s="40"/>
      <c r="IM130" s="40"/>
      <c r="IN130" s="40"/>
      <c r="IO130" s="40"/>
      <c r="IP130" s="32"/>
      <c r="IQ130" s="32"/>
      <c r="IR130" s="32"/>
    </row>
    <row r="131" spans="1:252" ht="13.9" customHeight="1">
      <c r="B131" s="40"/>
      <c r="C131" s="32"/>
      <c r="D131" s="32"/>
      <c r="E131" s="152"/>
      <c r="F131" s="162"/>
      <c r="G131" s="162" t="str">
        <f t="shared" si="4"/>
        <v/>
      </c>
      <c r="H131" s="163" t="str">
        <f t="shared" si="5"/>
        <v/>
      </c>
      <c r="I131" s="157" t="str">
        <f t="shared" si="6"/>
        <v/>
      </c>
      <c r="J131" s="254" t="str">
        <f t="shared" si="7"/>
        <v/>
      </c>
      <c r="K131" s="32"/>
      <c r="L131" s="32"/>
      <c r="M131" s="32"/>
      <c r="N131" s="8"/>
      <c r="O131" s="40"/>
      <c r="P131" s="40"/>
      <c r="Q131" s="40"/>
      <c r="R131" s="40"/>
      <c r="S131" s="32"/>
      <c r="T131" s="32"/>
      <c r="U131" s="8"/>
      <c r="V131" s="40"/>
      <c r="W131" s="40"/>
      <c r="X131" s="40"/>
      <c r="Y131" s="40"/>
      <c r="Z131" s="32"/>
      <c r="AA131" s="32"/>
      <c r="AB131" s="32"/>
      <c r="AC131" s="8"/>
      <c r="AD131" s="40"/>
      <c r="AE131" s="40"/>
      <c r="AF131" s="40"/>
      <c r="AG131" s="40"/>
      <c r="AH131" s="32"/>
      <c r="AI131" s="32"/>
      <c r="AJ131" s="32"/>
      <c r="AK131" s="8"/>
      <c r="AL131" s="40"/>
      <c r="AM131" s="40"/>
      <c r="AN131" s="40"/>
      <c r="AO131" s="40"/>
      <c r="AP131" s="32"/>
      <c r="AQ131" s="32"/>
      <c r="AR131" s="32"/>
      <c r="AS131" s="8"/>
      <c r="AT131" s="40"/>
      <c r="AU131" s="40"/>
      <c r="AV131" s="40"/>
      <c r="AW131" s="40"/>
      <c r="AX131" s="32"/>
      <c r="AY131" s="32"/>
      <c r="AZ131" s="32"/>
      <c r="BA131" s="8"/>
      <c r="BB131" s="40"/>
      <c r="BC131" s="40"/>
      <c r="BD131" s="40"/>
      <c r="BE131" s="40"/>
      <c r="BF131" s="32"/>
      <c r="BG131" s="32"/>
      <c r="BH131" s="32"/>
      <c r="BI131" s="8"/>
      <c r="BJ131" s="40"/>
      <c r="BK131" s="40"/>
      <c r="BL131" s="40"/>
      <c r="BM131" s="40"/>
      <c r="BN131" s="32"/>
      <c r="BO131" s="32"/>
      <c r="BP131" s="32"/>
      <c r="BQ131" s="8"/>
      <c r="BR131" s="40"/>
      <c r="BS131" s="40"/>
      <c r="BT131" s="40"/>
      <c r="BU131" s="40"/>
      <c r="BV131" s="32"/>
      <c r="BW131" s="32"/>
      <c r="BX131" s="32"/>
      <c r="BY131" s="8"/>
      <c r="BZ131" s="40"/>
      <c r="CA131" s="40"/>
      <c r="CB131" s="40"/>
      <c r="CC131" s="40"/>
      <c r="CD131" s="32"/>
      <c r="CE131" s="32"/>
      <c r="CF131" s="32"/>
      <c r="CG131" s="8"/>
      <c r="CH131" s="40"/>
      <c r="CI131" s="40"/>
      <c r="CJ131" s="40"/>
      <c r="CK131" s="40"/>
      <c r="CL131" s="32"/>
      <c r="CM131" s="32"/>
      <c r="CN131" s="32"/>
      <c r="CO131" s="8"/>
      <c r="CP131" s="40"/>
      <c r="CQ131" s="40"/>
      <c r="CR131" s="40"/>
      <c r="CS131" s="40"/>
      <c r="CT131" s="32"/>
      <c r="CU131" s="32"/>
      <c r="CV131" s="32"/>
      <c r="CW131" s="8"/>
      <c r="CX131" s="40"/>
      <c r="CY131" s="40"/>
      <c r="CZ131" s="40"/>
      <c r="DA131" s="40"/>
      <c r="DB131" s="32"/>
      <c r="DC131" s="32"/>
      <c r="DD131" s="32"/>
      <c r="DE131" s="8"/>
      <c r="DF131" s="40"/>
      <c r="DG131" s="40"/>
      <c r="DH131" s="40"/>
      <c r="DI131" s="40"/>
      <c r="DJ131" s="32"/>
      <c r="DK131" s="32"/>
      <c r="DL131" s="32"/>
      <c r="DM131" s="8"/>
      <c r="DN131" s="40"/>
      <c r="DO131" s="40"/>
      <c r="DP131" s="40"/>
      <c r="DQ131" s="40"/>
      <c r="DR131" s="32"/>
      <c r="DS131" s="32"/>
      <c r="DT131" s="32"/>
      <c r="DU131" s="8"/>
      <c r="DV131" s="40"/>
      <c r="DW131" s="40"/>
      <c r="DX131" s="40"/>
      <c r="DY131" s="40"/>
      <c r="DZ131" s="32"/>
      <c r="EA131" s="32"/>
      <c r="EB131" s="32"/>
      <c r="EC131" s="8"/>
      <c r="ED131" s="40"/>
      <c r="EE131" s="40"/>
      <c r="EF131" s="40"/>
      <c r="EG131" s="40"/>
      <c r="EH131" s="32"/>
      <c r="EI131" s="32"/>
      <c r="EJ131" s="32"/>
      <c r="EK131" s="8"/>
      <c r="EL131" s="40"/>
      <c r="EM131" s="40"/>
      <c r="EN131" s="40"/>
      <c r="EO131" s="40"/>
      <c r="EP131" s="32"/>
      <c r="EQ131" s="32"/>
      <c r="ER131" s="32"/>
      <c r="ES131" s="8"/>
      <c r="ET131" s="40"/>
      <c r="EU131" s="40"/>
      <c r="EV131" s="40"/>
      <c r="EW131" s="40"/>
      <c r="EX131" s="32"/>
      <c r="EY131" s="32"/>
      <c r="EZ131" s="32"/>
      <c r="FA131" s="8"/>
      <c r="FB131" s="40"/>
      <c r="FC131" s="40"/>
      <c r="FD131" s="40"/>
      <c r="FE131" s="40"/>
      <c r="FF131" s="32"/>
      <c r="FG131" s="32"/>
      <c r="FH131" s="32"/>
      <c r="FI131" s="8"/>
      <c r="FJ131" s="40"/>
      <c r="FK131" s="40"/>
      <c r="FL131" s="40"/>
      <c r="FM131" s="40"/>
      <c r="FN131" s="32"/>
      <c r="FO131" s="32"/>
      <c r="FP131" s="32"/>
      <c r="FQ131" s="8"/>
      <c r="FR131" s="40"/>
      <c r="FS131" s="40"/>
      <c r="FT131" s="40"/>
      <c r="FU131" s="40"/>
      <c r="FV131" s="32"/>
      <c r="FW131" s="32"/>
      <c r="FX131" s="32"/>
      <c r="FY131" s="8"/>
      <c r="FZ131" s="40"/>
      <c r="GA131" s="40"/>
      <c r="GB131" s="40"/>
      <c r="GC131" s="40"/>
      <c r="GD131" s="32"/>
      <c r="GE131" s="32"/>
      <c r="GF131" s="32"/>
      <c r="GG131" s="8"/>
      <c r="GH131" s="40"/>
      <c r="GI131" s="40"/>
      <c r="GJ131" s="40"/>
      <c r="GK131" s="40"/>
      <c r="GL131" s="32"/>
      <c r="GM131" s="32"/>
      <c r="GN131" s="32"/>
      <c r="GO131" s="8"/>
      <c r="GP131" s="40"/>
      <c r="GQ131" s="40"/>
      <c r="GR131" s="40"/>
      <c r="GS131" s="40"/>
      <c r="GT131" s="32"/>
      <c r="GU131" s="32"/>
      <c r="GV131" s="32"/>
      <c r="GW131" s="8"/>
      <c r="GX131" s="40"/>
      <c r="GY131" s="40"/>
      <c r="GZ131" s="40"/>
      <c r="HA131" s="40"/>
      <c r="HB131" s="32"/>
      <c r="HC131" s="32"/>
      <c r="HD131" s="32"/>
      <c r="HE131" s="8"/>
      <c r="HF131" s="40"/>
      <c r="HG131" s="40"/>
      <c r="HH131" s="40"/>
      <c r="HI131" s="40"/>
      <c r="HJ131" s="32"/>
      <c r="HK131" s="32"/>
      <c r="HL131" s="32"/>
      <c r="HM131" s="8"/>
      <c r="HN131" s="40"/>
      <c r="HO131" s="40"/>
      <c r="HP131" s="40"/>
      <c r="HQ131" s="40"/>
      <c r="HR131" s="32"/>
      <c r="HS131" s="32"/>
      <c r="HT131" s="32"/>
      <c r="HU131" s="8"/>
      <c r="HV131" s="40"/>
      <c r="HW131" s="40"/>
      <c r="HX131" s="40"/>
      <c r="HY131" s="40"/>
      <c r="HZ131" s="32"/>
      <c r="IA131" s="32"/>
      <c r="IB131" s="32"/>
      <c r="IC131" s="8"/>
      <c r="ID131" s="40"/>
      <c r="IE131" s="40"/>
      <c r="IF131" s="40"/>
      <c r="IG131" s="40"/>
      <c r="IH131" s="32"/>
      <c r="II131" s="32"/>
      <c r="IJ131" s="32"/>
      <c r="IK131" s="8"/>
      <c r="IL131" s="40"/>
      <c r="IM131" s="40"/>
      <c r="IN131" s="40"/>
      <c r="IO131" s="40"/>
      <c r="IP131" s="32"/>
      <c r="IQ131" s="32"/>
      <c r="IR131" s="32"/>
    </row>
    <row r="132" spans="1:252" ht="13.9" customHeight="1">
      <c r="A132" s="8" t="s">
        <v>127</v>
      </c>
      <c r="B132" s="8" t="s">
        <v>128</v>
      </c>
      <c r="C132" s="39"/>
      <c r="E132" s="149">
        <f>ROUND(F132/0.55,0)</f>
        <v>2725</v>
      </c>
      <c r="F132" s="140">
        <v>1499</v>
      </c>
      <c r="G132" s="140">
        <f t="shared" si="4"/>
        <v>1199.2</v>
      </c>
      <c r="H132" s="163">
        <f t="shared" si="5"/>
        <v>176282.4</v>
      </c>
      <c r="I132" s="157">
        <f t="shared" si="6"/>
        <v>250321</v>
      </c>
      <c r="J132" s="254">
        <f t="shared" si="7"/>
        <v>0.29577462538101079</v>
      </c>
      <c r="K132" s="14"/>
    </row>
    <row r="133" spans="1:252" s="3" customFormat="1" ht="13.9" customHeight="1">
      <c r="A133" s="15"/>
      <c r="B133" s="38" t="s">
        <v>129</v>
      </c>
      <c r="C133" s="4"/>
      <c r="E133" s="133"/>
      <c r="F133" s="142"/>
      <c r="G133" s="142" t="str">
        <f t="shared" si="4"/>
        <v/>
      </c>
      <c r="H133" s="163" t="str">
        <f t="shared" si="5"/>
        <v/>
      </c>
      <c r="I133" s="157" t="str">
        <f t="shared" si="6"/>
        <v/>
      </c>
      <c r="J133" s="254" t="str">
        <f t="shared" si="7"/>
        <v/>
      </c>
    </row>
    <row r="134" spans="1:252" ht="13.9" customHeight="1">
      <c r="B134" s="8"/>
      <c r="C134" s="39"/>
      <c r="E134" s="152"/>
      <c r="F134" s="140"/>
      <c r="G134" s="140" t="str">
        <f t="shared" si="4"/>
        <v/>
      </c>
      <c r="H134" s="163" t="str">
        <f t="shared" si="5"/>
        <v/>
      </c>
      <c r="I134" s="157" t="str">
        <f t="shared" si="6"/>
        <v/>
      </c>
      <c r="J134" s="254" t="str">
        <f t="shared" si="7"/>
        <v/>
      </c>
      <c r="K134" s="14"/>
    </row>
    <row r="135" spans="1:252" ht="13.9" customHeight="1">
      <c r="A135" s="8" t="s">
        <v>130</v>
      </c>
      <c r="B135" s="8" t="s">
        <v>131</v>
      </c>
      <c r="C135" s="39"/>
      <c r="E135" s="149">
        <f>ROUND(F135/0.55,0)</f>
        <v>2182</v>
      </c>
      <c r="F135" s="140">
        <v>1200</v>
      </c>
      <c r="G135" s="140">
        <f t="shared" si="4"/>
        <v>960</v>
      </c>
      <c r="H135" s="163">
        <f t="shared" si="5"/>
        <v>141120</v>
      </c>
      <c r="I135" s="157">
        <f t="shared" si="6"/>
        <v>200390</v>
      </c>
      <c r="J135" s="254">
        <f t="shared" si="7"/>
        <v>0.29577324217775336</v>
      </c>
      <c r="K135" s="14"/>
    </row>
    <row r="136" spans="1:252" s="3" customFormat="1" ht="13.9" customHeight="1">
      <c r="A136" s="15"/>
      <c r="B136" s="38" t="s">
        <v>132</v>
      </c>
      <c r="C136" s="4"/>
      <c r="E136" s="133"/>
      <c r="F136" s="142"/>
      <c r="G136" s="142" t="str">
        <f t="shared" si="4"/>
        <v/>
      </c>
      <c r="H136" s="163" t="str">
        <f t="shared" si="5"/>
        <v/>
      </c>
      <c r="I136" s="157" t="str">
        <f t="shared" si="6"/>
        <v/>
      </c>
      <c r="J136" s="254" t="str">
        <f t="shared" si="7"/>
        <v/>
      </c>
    </row>
    <row r="137" spans="1:252" ht="13.9" customHeight="1">
      <c r="B137" s="8"/>
      <c r="C137" s="39"/>
      <c r="E137" s="152"/>
      <c r="F137" s="140"/>
      <c r="G137" s="140" t="str">
        <f t="shared" si="4"/>
        <v/>
      </c>
      <c r="H137" s="163" t="str">
        <f t="shared" si="5"/>
        <v/>
      </c>
      <c r="I137" s="157" t="str">
        <f t="shared" si="6"/>
        <v/>
      </c>
      <c r="J137" s="254" t="str">
        <f t="shared" si="7"/>
        <v/>
      </c>
      <c r="K137" s="14"/>
    </row>
    <row r="138" spans="1:252" s="3" customFormat="1" ht="13.9" customHeight="1">
      <c r="A138" s="8" t="s">
        <v>61</v>
      </c>
      <c r="B138" s="8" t="s">
        <v>62</v>
      </c>
      <c r="C138" s="29"/>
      <c r="E138" s="149">
        <f>ROUND(F138/0.55,0)</f>
        <v>180</v>
      </c>
      <c r="F138" s="142">
        <v>99</v>
      </c>
      <c r="G138" s="140">
        <f t="shared" si="4"/>
        <v>79.2</v>
      </c>
      <c r="H138" s="163">
        <f t="shared" si="5"/>
        <v>11642.4</v>
      </c>
      <c r="I138" s="157">
        <f t="shared" si="6"/>
        <v>16532</v>
      </c>
      <c r="J138" s="254">
        <f t="shared" si="7"/>
        <v>0.29576578756351318</v>
      </c>
    </row>
    <row r="139" spans="1:252" s="3" customFormat="1" ht="13.9" customHeight="1">
      <c r="A139" s="8"/>
      <c r="B139" s="38" t="s">
        <v>63</v>
      </c>
      <c r="C139" s="29"/>
      <c r="E139" s="149"/>
      <c r="F139" s="142"/>
      <c r="G139" s="142"/>
    </row>
    <row r="140" spans="1:252" s="3" customFormat="1" ht="13.9" customHeight="1">
      <c r="A140" s="27"/>
      <c r="B140" s="40"/>
      <c r="C140" s="29"/>
      <c r="D140" s="4"/>
      <c r="E140" s="141"/>
      <c r="F140" s="142"/>
      <c r="G140" s="142"/>
    </row>
    <row r="141" spans="1:252" s="3" customFormat="1" ht="13.9" customHeight="1">
      <c r="A141" s="27"/>
      <c r="B141" s="42" t="s">
        <v>64</v>
      </c>
      <c r="C141" s="29"/>
      <c r="D141" s="4"/>
      <c r="E141" s="152"/>
      <c r="F141" s="142"/>
      <c r="G141" s="142"/>
    </row>
    <row r="142" spans="1:252" s="3" customFormat="1" ht="13.9" customHeight="1">
      <c r="A142" s="8"/>
      <c r="B142" s="43" t="s">
        <v>65</v>
      </c>
      <c r="C142" s="44"/>
      <c r="D142" s="45"/>
      <c r="E142" s="152"/>
      <c r="F142" s="143"/>
      <c r="G142" s="143"/>
    </row>
    <row r="143" spans="1:252" s="3" customFormat="1" ht="13.9" customHeight="1">
      <c r="A143" s="8"/>
      <c r="B143" s="43"/>
      <c r="C143" s="44"/>
      <c r="D143" s="45"/>
      <c r="E143" s="153"/>
      <c r="F143" s="143"/>
      <c r="G143" s="143"/>
    </row>
    <row r="144" spans="1:252" ht="13.9" customHeight="1">
      <c r="A144" s="48"/>
      <c r="B144" s="49"/>
      <c r="C144" s="50"/>
      <c r="D144" s="50"/>
      <c r="E144" s="153"/>
      <c r="F144" s="144"/>
      <c r="G144" s="144"/>
      <c r="I144" s="14"/>
      <c r="J144" s="14"/>
      <c r="K144" s="14"/>
    </row>
  </sheetData>
  <mergeCells count="10">
    <mergeCell ref="B9:E9"/>
    <mergeCell ref="B10:E10"/>
    <mergeCell ref="B12:E12"/>
    <mergeCell ref="B13:E13"/>
    <mergeCell ref="B1:E1"/>
    <mergeCell ref="B3:E3"/>
    <mergeCell ref="B5:E5"/>
    <mergeCell ref="B6:E6"/>
    <mergeCell ref="B7:E7"/>
    <mergeCell ref="B8:E8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7161-30A2-4A7B-89DD-3DC0A00518FA}">
  <dimension ref="A1:IR125"/>
  <sheetViews>
    <sheetView showGridLines="0" zoomScaleNormal="100" zoomScaleSheetLayoutView="100" workbookViewId="0"/>
  </sheetViews>
  <sheetFormatPr defaultColWidth="8.7109375" defaultRowHeight="13.9" customHeight="1"/>
  <cols>
    <col min="1" max="1" width="18.5703125" style="8" customWidth="1"/>
    <col min="2" max="2" width="59.7109375" style="1" customWidth="1"/>
    <col min="3" max="4" width="17.7109375" style="2" customWidth="1"/>
    <col min="5" max="7" width="17.7109375" style="145" customWidth="1"/>
    <col min="8" max="9" width="16.140625" style="1" bestFit="1" customWidth="1"/>
    <col min="10" max="257" width="8.7109375" style="1"/>
    <col min="258" max="258" width="18.5703125" style="1" customWidth="1"/>
    <col min="259" max="259" width="59.7109375" style="1" customWidth="1"/>
    <col min="260" max="263" width="17.7109375" style="1" customWidth="1"/>
    <col min="264" max="513" width="8.7109375" style="1"/>
    <col min="514" max="514" width="18.5703125" style="1" customWidth="1"/>
    <col min="515" max="515" width="59.7109375" style="1" customWidth="1"/>
    <col min="516" max="519" width="17.7109375" style="1" customWidth="1"/>
    <col min="520" max="769" width="8.7109375" style="1"/>
    <col min="770" max="770" width="18.5703125" style="1" customWidth="1"/>
    <col min="771" max="771" width="59.7109375" style="1" customWidth="1"/>
    <col min="772" max="775" width="17.7109375" style="1" customWidth="1"/>
    <col min="776" max="1025" width="8.7109375" style="1"/>
    <col min="1026" max="1026" width="18.5703125" style="1" customWidth="1"/>
    <col min="1027" max="1027" width="59.7109375" style="1" customWidth="1"/>
    <col min="1028" max="1031" width="17.7109375" style="1" customWidth="1"/>
    <col min="1032" max="1281" width="8.7109375" style="1"/>
    <col min="1282" max="1282" width="18.5703125" style="1" customWidth="1"/>
    <col min="1283" max="1283" width="59.7109375" style="1" customWidth="1"/>
    <col min="1284" max="1287" width="17.7109375" style="1" customWidth="1"/>
    <col min="1288" max="1537" width="8.7109375" style="1"/>
    <col min="1538" max="1538" width="18.5703125" style="1" customWidth="1"/>
    <col min="1539" max="1539" width="59.7109375" style="1" customWidth="1"/>
    <col min="1540" max="1543" width="17.7109375" style="1" customWidth="1"/>
    <col min="1544" max="1793" width="8.7109375" style="1"/>
    <col min="1794" max="1794" width="18.5703125" style="1" customWidth="1"/>
    <col min="1795" max="1795" width="59.7109375" style="1" customWidth="1"/>
    <col min="1796" max="1799" width="17.7109375" style="1" customWidth="1"/>
    <col min="1800" max="2049" width="8.7109375" style="1"/>
    <col min="2050" max="2050" width="18.5703125" style="1" customWidth="1"/>
    <col min="2051" max="2051" width="59.7109375" style="1" customWidth="1"/>
    <col min="2052" max="2055" width="17.7109375" style="1" customWidth="1"/>
    <col min="2056" max="2305" width="8.7109375" style="1"/>
    <col min="2306" max="2306" width="18.5703125" style="1" customWidth="1"/>
    <col min="2307" max="2307" width="59.7109375" style="1" customWidth="1"/>
    <col min="2308" max="2311" width="17.7109375" style="1" customWidth="1"/>
    <col min="2312" max="2561" width="8.7109375" style="1"/>
    <col min="2562" max="2562" width="18.5703125" style="1" customWidth="1"/>
    <col min="2563" max="2563" width="59.7109375" style="1" customWidth="1"/>
    <col min="2564" max="2567" width="17.7109375" style="1" customWidth="1"/>
    <col min="2568" max="2817" width="8.7109375" style="1"/>
    <col min="2818" max="2818" width="18.5703125" style="1" customWidth="1"/>
    <col min="2819" max="2819" width="59.7109375" style="1" customWidth="1"/>
    <col min="2820" max="2823" width="17.7109375" style="1" customWidth="1"/>
    <col min="2824" max="3073" width="8.7109375" style="1"/>
    <col min="3074" max="3074" width="18.5703125" style="1" customWidth="1"/>
    <col min="3075" max="3075" width="59.7109375" style="1" customWidth="1"/>
    <col min="3076" max="3079" width="17.7109375" style="1" customWidth="1"/>
    <col min="3080" max="3329" width="8.7109375" style="1"/>
    <col min="3330" max="3330" width="18.5703125" style="1" customWidth="1"/>
    <col min="3331" max="3331" width="59.7109375" style="1" customWidth="1"/>
    <col min="3332" max="3335" width="17.7109375" style="1" customWidth="1"/>
    <col min="3336" max="3585" width="8.7109375" style="1"/>
    <col min="3586" max="3586" width="18.5703125" style="1" customWidth="1"/>
    <col min="3587" max="3587" width="59.7109375" style="1" customWidth="1"/>
    <col min="3588" max="3591" width="17.7109375" style="1" customWidth="1"/>
    <col min="3592" max="3841" width="8.7109375" style="1"/>
    <col min="3842" max="3842" width="18.5703125" style="1" customWidth="1"/>
    <col min="3843" max="3843" width="59.7109375" style="1" customWidth="1"/>
    <col min="3844" max="3847" width="17.7109375" style="1" customWidth="1"/>
    <col min="3848" max="4097" width="8.7109375" style="1"/>
    <col min="4098" max="4098" width="18.5703125" style="1" customWidth="1"/>
    <col min="4099" max="4099" width="59.7109375" style="1" customWidth="1"/>
    <col min="4100" max="4103" width="17.7109375" style="1" customWidth="1"/>
    <col min="4104" max="4353" width="8.7109375" style="1"/>
    <col min="4354" max="4354" width="18.5703125" style="1" customWidth="1"/>
    <col min="4355" max="4355" width="59.7109375" style="1" customWidth="1"/>
    <col min="4356" max="4359" width="17.7109375" style="1" customWidth="1"/>
    <col min="4360" max="4609" width="8.7109375" style="1"/>
    <col min="4610" max="4610" width="18.5703125" style="1" customWidth="1"/>
    <col min="4611" max="4611" width="59.7109375" style="1" customWidth="1"/>
    <col min="4612" max="4615" width="17.7109375" style="1" customWidth="1"/>
    <col min="4616" max="4865" width="8.7109375" style="1"/>
    <col min="4866" max="4866" width="18.5703125" style="1" customWidth="1"/>
    <col min="4867" max="4867" width="59.7109375" style="1" customWidth="1"/>
    <col min="4868" max="4871" width="17.7109375" style="1" customWidth="1"/>
    <col min="4872" max="5121" width="8.7109375" style="1"/>
    <col min="5122" max="5122" width="18.5703125" style="1" customWidth="1"/>
    <col min="5123" max="5123" width="59.7109375" style="1" customWidth="1"/>
    <col min="5124" max="5127" width="17.7109375" style="1" customWidth="1"/>
    <col min="5128" max="5377" width="8.7109375" style="1"/>
    <col min="5378" max="5378" width="18.5703125" style="1" customWidth="1"/>
    <col min="5379" max="5379" width="59.7109375" style="1" customWidth="1"/>
    <col min="5380" max="5383" width="17.7109375" style="1" customWidth="1"/>
    <col min="5384" max="5633" width="8.7109375" style="1"/>
    <col min="5634" max="5634" width="18.5703125" style="1" customWidth="1"/>
    <col min="5635" max="5635" width="59.7109375" style="1" customWidth="1"/>
    <col min="5636" max="5639" width="17.7109375" style="1" customWidth="1"/>
    <col min="5640" max="5889" width="8.7109375" style="1"/>
    <col min="5890" max="5890" width="18.5703125" style="1" customWidth="1"/>
    <col min="5891" max="5891" width="59.7109375" style="1" customWidth="1"/>
    <col min="5892" max="5895" width="17.7109375" style="1" customWidth="1"/>
    <col min="5896" max="6145" width="8.7109375" style="1"/>
    <col min="6146" max="6146" width="18.5703125" style="1" customWidth="1"/>
    <col min="6147" max="6147" width="59.7109375" style="1" customWidth="1"/>
    <col min="6148" max="6151" width="17.7109375" style="1" customWidth="1"/>
    <col min="6152" max="6401" width="8.7109375" style="1"/>
    <col min="6402" max="6402" width="18.5703125" style="1" customWidth="1"/>
    <col min="6403" max="6403" width="59.7109375" style="1" customWidth="1"/>
    <col min="6404" max="6407" width="17.7109375" style="1" customWidth="1"/>
    <col min="6408" max="6657" width="8.7109375" style="1"/>
    <col min="6658" max="6658" width="18.5703125" style="1" customWidth="1"/>
    <col min="6659" max="6659" width="59.7109375" style="1" customWidth="1"/>
    <col min="6660" max="6663" width="17.7109375" style="1" customWidth="1"/>
    <col min="6664" max="6913" width="8.7109375" style="1"/>
    <col min="6914" max="6914" width="18.5703125" style="1" customWidth="1"/>
    <col min="6915" max="6915" width="59.7109375" style="1" customWidth="1"/>
    <col min="6916" max="6919" width="17.7109375" style="1" customWidth="1"/>
    <col min="6920" max="7169" width="8.7109375" style="1"/>
    <col min="7170" max="7170" width="18.5703125" style="1" customWidth="1"/>
    <col min="7171" max="7171" width="59.7109375" style="1" customWidth="1"/>
    <col min="7172" max="7175" width="17.7109375" style="1" customWidth="1"/>
    <col min="7176" max="7425" width="8.7109375" style="1"/>
    <col min="7426" max="7426" width="18.5703125" style="1" customWidth="1"/>
    <col min="7427" max="7427" width="59.7109375" style="1" customWidth="1"/>
    <col min="7428" max="7431" width="17.7109375" style="1" customWidth="1"/>
    <col min="7432" max="7681" width="8.7109375" style="1"/>
    <col min="7682" max="7682" width="18.5703125" style="1" customWidth="1"/>
    <col min="7683" max="7683" width="59.7109375" style="1" customWidth="1"/>
    <col min="7684" max="7687" width="17.7109375" style="1" customWidth="1"/>
    <col min="7688" max="7937" width="8.7109375" style="1"/>
    <col min="7938" max="7938" width="18.5703125" style="1" customWidth="1"/>
    <col min="7939" max="7939" width="59.7109375" style="1" customWidth="1"/>
    <col min="7940" max="7943" width="17.7109375" style="1" customWidth="1"/>
    <col min="7944" max="8193" width="8.7109375" style="1"/>
    <col min="8194" max="8194" width="18.5703125" style="1" customWidth="1"/>
    <col min="8195" max="8195" width="59.7109375" style="1" customWidth="1"/>
    <col min="8196" max="8199" width="17.7109375" style="1" customWidth="1"/>
    <col min="8200" max="8449" width="8.7109375" style="1"/>
    <col min="8450" max="8450" width="18.5703125" style="1" customWidth="1"/>
    <col min="8451" max="8451" width="59.7109375" style="1" customWidth="1"/>
    <col min="8452" max="8455" width="17.7109375" style="1" customWidth="1"/>
    <col min="8456" max="8705" width="8.7109375" style="1"/>
    <col min="8706" max="8706" width="18.5703125" style="1" customWidth="1"/>
    <col min="8707" max="8707" width="59.7109375" style="1" customWidth="1"/>
    <col min="8708" max="8711" width="17.7109375" style="1" customWidth="1"/>
    <col min="8712" max="8961" width="8.7109375" style="1"/>
    <col min="8962" max="8962" width="18.5703125" style="1" customWidth="1"/>
    <col min="8963" max="8963" width="59.7109375" style="1" customWidth="1"/>
    <col min="8964" max="8967" width="17.7109375" style="1" customWidth="1"/>
    <col min="8968" max="9217" width="8.7109375" style="1"/>
    <col min="9218" max="9218" width="18.5703125" style="1" customWidth="1"/>
    <col min="9219" max="9219" width="59.7109375" style="1" customWidth="1"/>
    <col min="9220" max="9223" width="17.7109375" style="1" customWidth="1"/>
    <col min="9224" max="9473" width="8.7109375" style="1"/>
    <col min="9474" max="9474" width="18.5703125" style="1" customWidth="1"/>
    <col min="9475" max="9475" width="59.7109375" style="1" customWidth="1"/>
    <col min="9476" max="9479" width="17.7109375" style="1" customWidth="1"/>
    <col min="9480" max="9729" width="8.7109375" style="1"/>
    <col min="9730" max="9730" width="18.5703125" style="1" customWidth="1"/>
    <col min="9731" max="9731" width="59.7109375" style="1" customWidth="1"/>
    <col min="9732" max="9735" width="17.7109375" style="1" customWidth="1"/>
    <col min="9736" max="9985" width="8.7109375" style="1"/>
    <col min="9986" max="9986" width="18.5703125" style="1" customWidth="1"/>
    <col min="9987" max="9987" width="59.7109375" style="1" customWidth="1"/>
    <col min="9988" max="9991" width="17.7109375" style="1" customWidth="1"/>
    <col min="9992" max="10241" width="8.710937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497" width="8.710937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753" width="8.710937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1009" width="8.710937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265" width="8.710937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521" width="8.710937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777" width="8.710937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2033" width="8.710937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289" width="8.710937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545" width="8.710937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801" width="8.710937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3057" width="8.710937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313" width="8.710937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569" width="8.710937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825" width="8.710937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4081" width="8.710937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337" width="8.710937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593" width="8.710937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849" width="8.710937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5105" width="8.710937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361" width="8.710937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617" width="8.710937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873" width="8.710937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6129" width="8.710937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384" width="8.7109375" style="1"/>
  </cols>
  <sheetData>
    <row r="1" spans="1:11" ht="17.45" customHeight="1">
      <c r="B1" s="321" t="s">
        <v>133</v>
      </c>
      <c r="C1" s="321"/>
      <c r="D1" s="321"/>
      <c r="E1" s="321"/>
      <c r="F1" s="133"/>
      <c r="G1" s="133"/>
    </row>
    <row r="2" spans="1:11" ht="13.9" customHeight="1">
      <c r="B2" s="52"/>
      <c r="C2" s="53"/>
      <c r="D2" s="53"/>
      <c r="E2" s="189"/>
      <c r="F2" s="133"/>
      <c r="G2" s="133"/>
    </row>
    <row r="3" spans="1:11" ht="17.45" customHeight="1">
      <c r="B3" s="322" t="s">
        <v>2</v>
      </c>
      <c r="C3" s="322"/>
      <c r="D3" s="322"/>
      <c r="E3" s="322"/>
      <c r="F3" s="133"/>
      <c r="G3" s="133"/>
    </row>
    <row r="4" spans="1:11" ht="13.9" customHeight="1">
      <c r="B4" s="3"/>
      <c r="C4" s="4"/>
      <c r="D4" s="4"/>
      <c r="E4" s="133"/>
      <c r="F4" s="133"/>
      <c r="G4" s="133"/>
    </row>
    <row r="5" spans="1:11" ht="13.9" customHeight="1">
      <c r="B5" s="319" t="s">
        <v>3</v>
      </c>
      <c r="C5" s="319"/>
      <c r="D5" s="319"/>
      <c r="E5" s="319"/>
      <c r="F5" s="133"/>
      <c r="G5" s="133"/>
    </row>
    <row r="6" spans="1:11" ht="13.9" customHeight="1">
      <c r="B6" s="319" t="s">
        <v>4</v>
      </c>
      <c r="C6" s="319"/>
      <c r="D6" s="319"/>
      <c r="E6" s="319"/>
      <c r="F6" s="133"/>
      <c r="G6" s="133"/>
    </row>
    <row r="7" spans="1:11" ht="13.9" customHeight="1">
      <c r="B7" s="319" t="s">
        <v>5</v>
      </c>
      <c r="C7" s="319"/>
      <c r="D7" s="319"/>
      <c r="E7" s="319"/>
      <c r="F7" s="133"/>
      <c r="G7" s="133"/>
    </row>
    <row r="8" spans="1:11" ht="13.9" customHeight="1">
      <c r="B8" s="319" t="s">
        <v>6</v>
      </c>
      <c r="C8" s="319"/>
      <c r="D8" s="319"/>
      <c r="E8" s="319"/>
      <c r="F8" s="133"/>
      <c r="G8" s="133"/>
    </row>
    <row r="9" spans="1:11" ht="13.9" customHeight="1">
      <c r="B9" s="319" t="s">
        <v>7</v>
      </c>
      <c r="C9" s="319"/>
      <c r="D9" s="319"/>
      <c r="E9" s="319"/>
      <c r="F9" s="133"/>
      <c r="G9" s="133"/>
    </row>
    <row r="10" spans="1:11" ht="13.9" customHeight="1">
      <c r="B10" s="319" t="s">
        <v>8</v>
      </c>
      <c r="C10" s="319"/>
      <c r="D10" s="319"/>
      <c r="E10" s="319"/>
      <c r="F10" s="133"/>
      <c r="G10" s="133"/>
    </row>
    <row r="11" spans="1:11" ht="13.9" customHeight="1">
      <c r="B11" s="3"/>
      <c r="C11" s="9"/>
      <c r="D11" s="9"/>
      <c r="E11" s="172"/>
      <c r="F11" s="133"/>
      <c r="G11" s="133"/>
    </row>
    <row r="12" spans="1:11" ht="13.9" customHeight="1">
      <c r="B12" s="320" t="s">
        <v>9</v>
      </c>
      <c r="C12" s="320"/>
      <c r="D12" s="320"/>
      <c r="E12" s="320"/>
      <c r="F12" s="133"/>
      <c r="G12" s="133"/>
    </row>
    <row r="13" spans="1:11" ht="13.9" customHeight="1">
      <c r="B13" s="320" t="s">
        <v>10</v>
      </c>
      <c r="C13" s="320"/>
      <c r="D13" s="320"/>
      <c r="E13" s="320"/>
      <c r="F13" s="133"/>
      <c r="G13" s="133"/>
    </row>
    <row r="14" spans="1:11" s="11" customFormat="1" ht="13.9" customHeight="1">
      <c r="A14" s="5"/>
      <c r="E14" s="173"/>
      <c r="F14" s="134"/>
      <c r="G14" s="134"/>
    </row>
    <row r="15" spans="1:11" ht="13.9" customHeight="1">
      <c r="A15" s="8" t="s">
        <v>11</v>
      </c>
      <c r="B15" s="8" t="s">
        <v>12</v>
      </c>
      <c r="C15" s="13"/>
      <c r="D15" s="13"/>
      <c r="E15" s="135" t="s">
        <v>13</v>
      </c>
      <c r="F15" s="135" t="s">
        <v>14</v>
      </c>
      <c r="G15" s="135" t="s">
        <v>1102</v>
      </c>
      <c r="H15" s="156" t="s">
        <v>1040</v>
      </c>
      <c r="I15" s="157" t="s">
        <v>1041</v>
      </c>
      <c r="J15" s="253" t="s">
        <v>1149</v>
      </c>
      <c r="K15" s="14"/>
    </row>
    <row r="16" spans="1:11" ht="13.9" customHeight="1">
      <c r="B16" s="15"/>
      <c r="C16" s="16"/>
      <c r="D16" s="16"/>
      <c r="E16" s="142"/>
      <c r="F16" s="136"/>
      <c r="G16" s="166">
        <v>0</v>
      </c>
      <c r="H16" s="159">
        <v>147</v>
      </c>
      <c r="I16" s="159">
        <v>1.42</v>
      </c>
      <c r="J16" s="14" t="s">
        <v>1150</v>
      </c>
      <c r="K16" s="14"/>
    </row>
    <row r="17" spans="1:11" s="3" customFormat="1" ht="13.9" customHeight="1">
      <c r="A17" s="18" t="s">
        <v>134</v>
      </c>
      <c r="B17" s="18"/>
      <c r="C17" s="19"/>
      <c r="D17" s="21"/>
      <c r="E17" s="147"/>
      <c r="F17" s="137"/>
      <c r="G17" s="137"/>
      <c r="I17" s="14"/>
      <c r="J17" s="14"/>
      <c r="K17" s="14"/>
    </row>
    <row r="18" spans="1:11" s="3" customFormat="1" ht="13.9" customHeight="1">
      <c r="A18" s="8"/>
      <c r="B18" s="8"/>
      <c r="C18" s="23"/>
      <c r="D18" s="23"/>
      <c r="E18" s="148"/>
      <c r="F18" s="138"/>
      <c r="G18" s="138"/>
      <c r="I18" s="14"/>
      <c r="J18" s="14"/>
      <c r="K18" s="14"/>
    </row>
    <row r="19" spans="1:11" ht="13.9" customHeight="1">
      <c r="B19" s="8" t="s">
        <v>135</v>
      </c>
      <c r="C19" s="3"/>
      <c r="D19" s="54"/>
      <c r="E19" s="135">
        <f>ROUND(F19/0.55,0)</f>
        <v>144627</v>
      </c>
      <c r="F19" s="140">
        <v>79544.88</v>
      </c>
      <c r="G19" s="140">
        <f>IF(F19-F19*$G$16=0,"",F19-F19*$G$16)</f>
        <v>79544.88</v>
      </c>
      <c r="H19" s="163">
        <f>IFERROR(G19*$H$16,"")</f>
        <v>11693097.360000001</v>
      </c>
      <c r="I19" s="157">
        <f>IFERROR(ROUND(H19*$I$16,0),"")</f>
        <v>16604198</v>
      </c>
      <c r="J19" s="254">
        <f>IFERROR((I19-H19)/I19,"")</f>
        <v>0.29577463723330683</v>
      </c>
      <c r="K19" s="14"/>
    </row>
    <row r="20" spans="1:11" ht="13.9" customHeight="1">
      <c r="A20" s="27"/>
      <c r="B20" s="28" t="s">
        <v>136</v>
      </c>
      <c r="C20" s="29"/>
      <c r="D20" s="4"/>
      <c r="E20" s="152"/>
      <c r="F20" s="133"/>
      <c r="G20" s="133" t="str">
        <f t="shared" ref="G20:G83" si="0">IF(F20-F20*$G$16=0,"",F20-F20*$G$16)</f>
        <v/>
      </c>
      <c r="H20" s="163" t="str">
        <f t="shared" ref="H20:H83" si="1">IFERROR(G20*$H$16,"")</f>
        <v/>
      </c>
      <c r="I20" s="157" t="str">
        <f t="shared" ref="I20:I83" si="2">IFERROR(ROUND(H20*$I$16,0),"")</f>
        <v/>
      </c>
      <c r="J20" s="254" t="str">
        <f t="shared" ref="J20:J83" si="3">IFERROR((I20-H20)/I20,"")</f>
        <v/>
      </c>
      <c r="K20" s="14"/>
    </row>
    <row r="21" spans="1:11" ht="13.9" customHeight="1">
      <c r="A21" s="27"/>
      <c r="B21" s="28" t="s">
        <v>137</v>
      </c>
      <c r="C21" s="29"/>
      <c r="D21" s="4"/>
      <c r="E21" s="152"/>
      <c r="F21" s="133"/>
      <c r="G21" s="133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14"/>
    </row>
    <row r="22" spans="1:11" ht="13.9" customHeight="1">
      <c r="A22" s="27"/>
      <c r="B22" s="28" t="s">
        <v>138</v>
      </c>
      <c r="C22" s="29"/>
      <c r="D22" s="4"/>
      <c r="E22" s="152"/>
      <c r="F22" s="133"/>
      <c r="G22" s="133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</row>
    <row r="23" spans="1:11" ht="13.9" customHeight="1">
      <c r="A23" s="27"/>
      <c r="B23" s="28" t="s">
        <v>139</v>
      </c>
      <c r="C23" s="29"/>
      <c r="D23" s="29"/>
      <c r="E23" s="152"/>
      <c r="F23" s="140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14"/>
    </row>
    <row r="24" spans="1:11" ht="13.9" customHeight="1">
      <c r="A24" s="27"/>
      <c r="B24" s="28" t="s">
        <v>140</v>
      </c>
      <c r="C24" s="29"/>
      <c r="D24" s="29"/>
      <c r="E24" s="152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</row>
    <row r="25" spans="1:11" ht="13.9" customHeight="1">
      <c r="B25" s="28" t="s">
        <v>141</v>
      </c>
      <c r="C25" s="29"/>
      <c r="D25" s="29"/>
      <c r="E25" s="152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</row>
    <row r="26" spans="1:11" ht="13.9" customHeight="1">
      <c r="B26" s="31" t="s">
        <v>142</v>
      </c>
      <c r="C26" s="32"/>
      <c r="D26" s="32"/>
      <c r="E26" s="152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14"/>
    </row>
    <row r="27" spans="1:11" ht="13.9" customHeight="1">
      <c r="B27" s="31" t="s">
        <v>143</v>
      </c>
      <c r="C27" s="32"/>
      <c r="D27" s="32"/>
      <c r="E27" s="152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14"/>
    </row>
    <row r="28" spans="1:11" ht="13.9" customHeight="1">
      <c r="B28" s="31" t="s">
        <v>144</v>
      </c>
      <c r="C28" s="55"/>
      <c r="D28" s="56"/>
      <c r="E28" s="152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14"/>
    </row>
    <row r="29" spans="1:11" ht="13.9" customHeight="1">
      <c r="B29" s="31"/>
      <c r="C29" s="32"/>
      <c r="D29" s="32"/>
      <c r="E29" s="152"/>
      <c r="F29" s="140"/>
      <c r="G29" s="140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  <c r="K29" s="14"/>
    </row>
    <row r="30" spans="1:11" ht="13.9" customHeight="1">
      <c r="A30" s="18" t="s">
        <v>145</v>
      </c>
      <c r="B30" s="33"/>
      <c r="C30" s="34"/>
      <c r="D30" s="21"/>
      <c r="E30" s="174">
        <f>ROUND(F30/0.55,0)</f>
        <v>0</v>
      </c>
      <c r="F30" s="137"/>
      <c r="G30" s="137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14"/>
    </row>
    <row r="31" spans="1:11" ht="13.9" customHeight="1">
      <c r="A31" s="36"/>
      <c r="B31" s="37"/>
      <c r="C31" s="32"/>
      <c r="D31" s="29"/>
      <c r="E31" s="152"/>
      <c r="F31" s="141"/>
      <c r="G31" s="141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  <c r="K31" s="14"/>
    </row>
    <row r="32" spans="1:11" ht="13.9" customHeight="1">
      <c r="A32" s="8" t="s">
        <v>146</v>
      </c>
      <c r="B32" s="8" t="s">
        <v>147</v>
      </c>
      <c r="C32" s="3"/>
      <c r="D32" s="54"/>
      <c r="E32" s="135">
        <f>ROUND(F32/0.55,0)</f>
        <v>100162</v>
      </c>
      <c r="F32" s="140">
        <v>55088.88</v>
      </c>
      <c r="G32" s="140">
        <f t="shared" si="0"/>
        <v>55088.88</v>
      </c>
      <c r="H32" s="163">
        <f t="shared" si="1"/>
        <v>8098065.3599999994</v>
      </c>
      <c r="I32" s="157">
        <f t="shared" si="2"/>
        <v>11499253</v>
      </c>
      <c r="J32" s="254">
        <f t="shared" si="3"/>
        <v>0.29577465944961823</v>
      </c>
      <c r="K32" s="14"/>
    </row>
    <row r="33" spans="1:11" ht="13.9" customHeight="1">
      <c r="A33" s="36"/>
      <c r="B33" s="28" t="s">
        <v>148</v>
      </c>
      <c r="C33" s="32"/>
      <c r="D33" s="29"/>
      <c r="E33" s="152"/>
      <c r="F33" s="141"/>
      <c r="G33" s="141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14"/>
    </row>
    <row r="34" spans="1:11" ht="13.9" customHeight="1">
      <c r="A34" s="36"/>
      <c r="B34" s="28" t="s">
        <v>149</v>
      </c>
      <c r="C34" s="32"/>
      <c r="D34" s="29"/>
      <c r="E34" s="152"/>
      <c r="F34" s="141"/>
      <c r="G34" s="141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14"/>
    </row>
    <row r="35" spans="1:11" ht="13.9" customHeight="1">
      <c r="A35" s="36"/>
      <c r="B35" s="28" t="s">
        <v>150</v>
      </c>
      <c r="C35" s="32"/>
      <c r="D35" s="29"/>
      <c r="E35" s="152"/>
      <c r="F35" s="141"/>
      <c r="G35" s="141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  <c r="K35" s="14"/>
    </row>
    <row r="36" spans="1:11" ht="13.9" customHeight="1">
      <c r="A36" s="36"/>
      <c r="B36" s="28" t="s">
        <v>151</v>
      </c>
      <c r="C36" s="32"/>
      <c r="D36" s="29"/>
      <c r="E36" s="152"/>
      <c r="F36" s="141"/>
      <c r="G36" s="141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14"/>
    </row>
    <row r="37" spans="1:11" ht="13.9" customHeight="1">
      <c r="A37" s="36"/>
      <c r="B37" s="28" t="s">
        <v>152</v>
      </c>
      <c r="C37" s="32"/>
      <c r="D37" s="29"/>
      <c r="E37" s="152"/>
      <c r="F37" s="141"/>
      <c r="G37" s="141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K37" s="14"/>
    </row>
    <row r="38" spans="1:11" ht="13.9" customHeight="1">
      <c r="A38" s="36"/>
      <c r="B38" s="28" t="s">
        <v>153</v>
      </c>
      <c r="C38" s="32"/>
      <c r="D38" s="29"/>
      <c r="E38" s="152"/>
      <c r="F38" s="141"/>
      <c r="G38" s="141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  <c r="K38" s="14"/>
    </row>
    <row r="39" spans="1:11" s="3" customFormat="1" ht="13.9" customHeight="1">
      <c r="A39" s="15"/>
      <c r="B39" s="38" t="s">
        <v>154</v>
      </c>
      <c r="C39" s="4"/>
      <c r="D39" s="4"/>
      <c r="E39" s="150"/>
      <c r="F39" s="142"/>
      <c r="G39" s="142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</row>
    <row r="40" spans="1:11" ht="13.9" customHeight="1">
      <c r="A40" s="36"/>
      <c r="B40" s="37"/>
      <c r="C40" s="32"/>
      <c r="D40" s="29"/>
      <c r="E40" s="152"/>
      <c r="F40" s="141"/>
      <c r="G40" s="141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14"/>
    </row>
    <row r="41" spans="1:11" ht="13.9" customHeight="1">
      <c r="A41" s="8" t="s">
        <v>155</v>
      </c>
      <c r="B41" s="8" t="s">
        <v>156</v>
      </c>
      <c r="C41" s="3"/>
      <c r="D41" s="54"/>
      <c r="E41" s="135">
        <f>ROUND(F41/0.55,0)</f>
        <v>107143</v>
      </c>
      <c r="F41" s="140">
        <v>58928.5</v>
      </c>
      <c r="G41" s="140">
        <f t="shared" si="0"/>
        <v>58928.5</v>
      </c>
      <c r="H41" s="163">
        <f t="shared" si="1"/>
        <v>8662489.5</v>
      </c>
      <c r="I41" s="157">
        <f t="shared" si="2"/>
        <v>12300735</v>
      </c>
      <c r="J41" s="254">
        <f t="shared" si="3"/>
        <v>0.29577464273476339</v>
      </c>
      <c r="K41" s="14"/>
    </row>
    <row r="42" spans="1:11" ht="13.9" customHeight="1">
      <c r="A42" s="36"/>
      <c r="B42" s="28" t="s">
        <v>157</v>
      </c>
      <c r="C42" s="32"/>
      <c r="D42" s="29"/>
      <c r="E42" s="152"/>
      <c r="F42" s="141"/>
      <c r="G42" s="141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</row>
    <row r="43" spans="1:11" ht="13.9" customHeight="1">
      <c r="A43" s="36"/>
      <c r="B43" s="28" t="s">
        <v>149</v>
      </c>
      <c r="C43" s="32"/>
      <c r="D43" s="29"/>
      <c r="E43" s="152"/>
      <c r="F43" s="141"/>
      <c r="G43" s="141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11" ht="13.9" customHeight="1">
      <c r="A44" s="36"/>
      <c r="B44" s="28" t="s">
        <v>150</v>
      </c>
      <c r="C44" s="32"/>
      <c r="D44" s="29"/>
      <c r="E44" s="152"/>
      <c r="F44" s="141"/>
      <c r="G44" s="141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14"/>
    </row>
    <row r="45" spans="1:11" ht="13.9" customHeight="1">
      <c r="A45" s="36"/>
      <c r="B45" s="28" t="s">
        <v>151</v>
      </c>
      <c r="C45" s="32"/>
      <c r="D45" s="29"/>
      <c r="E45" s="152"/>
      <c r="F45" s="141"/>
      <c r="G45" s="141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  <c r="K45" s="14"/>
    </row>
    <row r="46" spans="1:11" ht="13.9" customHeight="1">
      <c r="A46" s="36"/>
      <c r="B46" s="28" t="s">
        <v>152</v>
      </c>
      <c r="C46" s="32"/>
      <c r="D46" s="29"/>
      <c r="E46" s="152"/>
      <c r="F46" s="141"/>
      <c r="G46" s="141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14"/>
    </row>
    <row r="47" spans="1:11" ht="13.9" customHeight="1">
      <c r="A47" s="36"/>
      <c r="B47" s="28" t="s">
        <v>153</v>
      </c>
      <c r="C47" s="32"/>
      <c r="D47" s="29"/>
      <c r="E47" s="152"/>
      <c r="F47" s="141"/>
      <c r="G47" s="141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  <c r="K47" s="14"/>
    </row>
    <row r="48" spans="1:11" s="3" customFormat="1" ht="13.9" customHeight="1">
      <c r="A48" s="15"/>
      <c r="B48" s="38" t="s">
        <v>154</v>
      </c>
      <c r="C48" s="4"/>
      <c r="D48" s="4"/>
      <c r="E48" s="150"/>
      <c r="F48" s="142"/>
      <c r="G48" s="142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</row>
    <row r="49" spans="1:11" ht="13.9" customHeight="1">
      <c r="A49" s="36"/>
      <c r="B49" s="37"/>
      <c r="C49" s="32"/>
      <c r="D49" s="29"/>
      <c r="E49" s="152"/>
      <c r="F49" s="141"/>
      <c r="G49" s="141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K49" s="14"/>
    </row>
    <row r="50" spans="1:11" ht="13.9" customHeight="1">
      <c r="A50" s="8" t="s">
        <v>158</v>
      </c>
      <c r="B50" s="8" t="s">
        <v>159</v>
      </c>
      <c r="C50" s="3"/>
      <c r="D50" s="54"/>
      <c r="E50" s="135">
        <f>ROUND(F50/0.55,0)</f>
        <v>106030</v>
      </c>
      <c r="F50" s="140">
        <v>58316.5</v>
      </c>
      <c r="G50" s="140">
        <f t="shared" si="0"/>
        <v>58316.5</v>
      </c>
      <c r="H50" s="163">
        <f t="shared" si="1"/>
        <v>8572525.5</v>
      </c>
      <c r="I50" s="157">
        <f t="shared" si="2"/>
        <v>12172986</v>
      </c>
      <c r="J50" s="254">
        <f t="shared" si="3"/>
        <v>0.29577463573851148</v>
      </c>
      <c r="K50" s="14"/>
    </row>
    <row r="51" spans="1:11" ht="13.9" customHeight="1">
      <c r="A51" s="36"/>
      <c r="B51" s="28" t="s">
        <v>160</v>
      </c>
      <c r="C51" s="32"/>
      <c r="D51" s="29"/>
      <c r="E51" s="152"/>
      <c r="F51" s="141"/>
      <c r="G51" s="141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K51" s="14"/>
    </row>
    <row r="52" spans="1:11" ht="13.9" customHeight="1">
      <c r="A52" s="36"/>
      <c r="B52" s="28" t="s">
        <v>149</v>
      </c>
      <c r="C52" s="32"/>
      <c r="D52" s="29"/>
      <c r="E52" s="152"/>
      <c r="F52" s="141"/>
      <c r="G52" s="141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  <c r="K52" s="14"/>
    </row>
    <row r="53" spans="1:11" ht="13.9" customHeight="1">
      <c r="A53" s="36"/>
      <c r="B53" s="28" t="s">
        <v>150</v>
      </c>
      <c r="C53" s="32"/>
      <c r="D53" s="29"/>
      <c r="E53" s="152"/>
      <c r="F53" s="141"/>
      <c r="G53" s="141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  <c r="K53" s="14"/>
    </row>
    <row r="54" spans="1:11" ht="13.9" customHeight="1">
      <c r="A54" s="36"/>
      <c r="B54" s="28" t="s">
        <v>161</v>
      </c>
      <c r="C54" s="32"/>
      <c r="D54" s="29"/>
      <c r="E54" s="152"/>
      <c r="F54" s="141"/>
      <c r="G54" s="141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  <c r="K54" s="14"/>
    </row>
    <row r="55" spans="1:11" ht="13.9" customHeight="1">
      <c r="A55" s="36"/>
      <c r="B55" s="28" t="s">
        <v>152</v>
      </c>
      <c r="C55" s="32"/>
      <c r="D55" s="29"/>
      <c r="E55" s="152"/>
      <c r="F55" s="141"/>
      <c r="G55" s="141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  <c r="K55" s="14"/>
    </row>
    <row r="56" spans="1:11" ht="13.9" customHeight="1">
      <c r="A56" s="36"/>
      <c r="B56" s="28" t="s">
        <v>153</v>
      </c>
      <c r="C56" s="32"/>
      <c r="D56" s="29"/>
      <c r="E56" s="152"/>
      <c r="F56" s="141"/>
      <c r="G56" s="141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  <c r="K56" s="14"/>
    </row>
    <row r="57" spans="1:11" s="3" customFormat="1" ht="13.9" customHeight="1">
      <c r="A57" s="15"/>
      <c r="B57" s="38" t="s">
        <v>154</v>
      </c>
      <c r="C57" s="4"/>
      <c r="D57" s="4"/>
      <c r="E57" s="150"/>
      <c r="F57" s="142"/>
      <c r="G57" s="142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</row>
    <row r="58" spans="1:11" ht="13.9" customHeight="1">
      <c r="A58" s="36"/>
      <c r="B58" s="37"/>
      <c r="C58" s="32"/>
      <c r="D58" s="29"/>
      <c r="E58" s="152"/>
      <c r="F58" s="141"/>
      <c r="G58" s="141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  <c r="K58" s="14"/>
    </row>
    <row r="59" spans="1:11" ht="13.9" customHeight="1">
      <c r="A59" s="8" t="s">
        <v>162</v>
      </c>
      <c r="B59" s="8" t="s">
        <v>163</v>
      </c>
      <c r="C59" s="3"/>
      <c r="D59" s="54"/>
      <c r="E59" s="135">
        <f>ROUND(F59/0.55,0)</f>
        <v>105817</v>
      </c>
      <c r="F59" s="140">
        <v>58199.5</v>
      </c>
      <c r="G59" s="140">
        <f t="shared" si="0"/>
        <v>58199.5</v>
      </c>
      <c r="H59" s="163">
        <f t="shared" si="1"/>
        <v>8555326.5</v>
      </c>
      <c r="I59" s="157">
        <f t="shared" si="2"/>
        <v>12148564</v>
      </c>
      <c r="J59" s="254">
        <f t="shared" si="3"/>
        <v>0.29577466933540458</v>
      </c>
      <c r="K59" s="14"/>
    </row>
    <row r="60" spans="1:11" ht="13.9" customHeight="1">
      <c r="A60" s="36"/>
      <c r="B60" s="28" t="s">
        <v>164</v>
      </c>
      <c r="C60" s="32"/>
      <c r="D60" s="29"/>
      <c r="E60" s="152"/>
      <c r="F60" s="141"/>
      <c r="G60" s="141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  <c r="K60" s="14"/>
    </row>
    <row r="61" spans="1:11" ht="13.9" customHeight="1">
      <c r="A61" s="36"/>
      <c r="B61" s="28" t="s">
        <v>149</v>
      </c>
      <c r="C61" s="32"/>
      <c r="D61" s="29"/>
      <c r="E61" s="152"/>
      <c r="F61" s="141"/>
      <c r="G61" s="141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  <c r="K61" s="14"/>
    </row>
    <row r="62" spans="1:11" ht="13.9" customHeight="1">
      <c r="A62" s="36"/>
      <c r="B62" s="28" t="s">
        <v>150</v>
      </c>
      <c r="C62" s="32"/>
      <c r="D62" s="29"/>
      <c r="E62" s="152"/>
      <c r="F62" s="141"/>
      <c r="G62" s="141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  <c r="K62" s="14"/>
    </row>
    <row r="63" spans="1:11" ht="13.9" customHeight="1">
      <c r="A63" s="36"/>
      <c r="B63" s="28" t="s">
        <v>151</v>
      </c>
      <c r="C63" s="32"/>
      <c r="D63" s="29"/>
      <c r="E63" s="152"/>
      <c r="F63" s="141"/>
      <c r="G63" s="141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  <c r="K63" s="14"/>
    </row>
    <row r="64" spans="1:11" ht="13.9" customHeight="1">
      <c r="A64" s="36"/>
      <c r="B64" s="28" t="s">
        <v>152</v>
      </c>
      <c r="C64" s="32"/>
      <c r="D64" s="29"/>
      <c r="E64" s="152"/>
      <c r="F64" s="141"/>
      <c r="G64" s="141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  <c r="K64" s="14"/>
    </row>
    <row r="65" spans="1:11" ht="13.9" customHeight="1">
      <c r="A65" s="36"/>
      <c r="B65" s="28" t="s">
        <v>153</v>
      </c>
      <c r="C65" s="32"/>
      <c r="D65" s="29"/>
      <c r="E65" s="152"/>
      <c r="F65" s="141"/>
      <c r="G65" s="141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  <c r="K65" s="14"/>
    </row>
    <row r="66" spans="1:11" s="3" customFormat="1" ht="13.9" customHeight="1">
      <c r="A66" s="15"/>
      <c r="B66" s="38" t="s">
        <v>154</v>
      </c>
      <c r="C66" s="4"/>
      <c r="D66" s="4"/>
      <c r="E66" s="150"/>
      <c r="F66" s="142"/>
      <c r="G66" s="142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</row>
    <row r="67" spans="1:11" ht="13.9" customHeight="1">
      <c r="A67" s="36"/>
      <c r="B67" s="37"/>
      <c r="C67" s="32"/>
      <c r="D67" s="29"/>
      <c r="E67" s="152"/>
      <c r="F67" s="141"/>
      <c r="G67" s="141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  <c r="K67" s="14"/>
    </row>
    <row r="68" spans="1:11" ht="13.9" customHeight="1">
      <c r="A68" s="58" t="s">
        <v>165</v>
      </c>
      <c r="B68" s="58"/>
      <c r="C68" s="22"/>
      <c r="D68" s="21"/>
      <c r="E68" s="174">
        <f>ROUND(F68/0.55,0)</f>
        <v>0</v>
      </c>
      <c r="F68" s="137"/>
      <c r="G68" s="137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  <c r="K68" s="14"/>
    </row>
    <row r="69" spans="1:11" s="8" customFormat="1" ht="13.9" customHeight="1">
      <c r="B69" s="31"/>
      <c r="C69" s="32"/>
      <c r="D69" s="32"/>
      <c r="E69" s="152"/>
      <c r="F69" s="140"/>
      <c r="G69" s="140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  <c r="K69" s="14"/>
    </row>
    <row r="70" spans="1:11" ht="13.9" customHeight="1">
      <c r="A70" s="8" t="s">
        <v>166</v>
      </c>
      <c r="B70" s="8" t="s">
        <v>167</v>
      </c>
      <c r="C70" s="3"/>
      <c r="D70" s="54"/>
      <c r="E70" s="135">
        <f>ROUND(F70/0.55,0)</f>
        <v>23705</v>
      </c>
      <c r="F70" s="140">
        <v>13037.5</v>
      </c>
      <c r="G70" s="140">
        <f t="shared" si="0"/>
        <v>13037.5</v>
      </c>
      <c r="H70" s="163">
        <f t="shared" si="1"/>
        <v>1916512.5</v>
      </c>
      <c r="I70" s="157">
        <f t="shared" si="2"/>
        <v>2721448</v>
      </c>
      <c r="J70" s="254">
        <f t="shared" si="3"/>
        <v>0.29577471257947974</v>
      </c>
      <c r="K70" s="14"/>
    </row>
    <row r="71" spans="1:11" ht="13.9" customHeight="1">
      <c r="A71" s="36"/>
      <c r="B71" s="28" t="s">
        <v>168</v>
      </c>
      <c r="C71" s="32"/>
      <c r="D71" s="29"/>
      <c r="E71" s="152"/>
      <c r="F71" s="141"/>
      <c r="G71" s="141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  <c r="K71" s="14"/>
    </row>
    <row r="72" spans="1:11" ht="13.9" customHeight="1">
      <c r="A72" s="36"/>
      <c r="B72" s="28" t="s">
        <v>149</v>
      </c>
      <c r="C72" s="32"/>
      <c r="D72" s="29"/>
      <c r="E72" s="152"/>
      <c r="F72" s="141"/>
      <c r="G72" s="141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  <c r="K72" s="14"/>
    </row>
    <row r="73" spans="1:11" ht="13.9" customHeight="1">
      <c r="A73" s="36"/>
      <c r="B73" s="28" t="s">
        <v>150</v>
      </c>
      <c r="C73" s="32"/>
      <c r="D73" s="29"/>
      <c r="E73" s="152"/>
      <c r="F73" s="141"/>
      <c r="G73" s="141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  <c r="K73" s="14"/>
    </row>
    <row r="74" spans="1:11" ht="13.9" customHeight="1">
      <c r="A74" s="36"/>
      <c r="B74" s="28" t="s">
        <v>151</v>
      </c>
      <c r="C74" s="32"/>
      <c r="D74" s="29"/>
      <c r="E74" s="152"/>
      <c r="F74" s="141"/>
      <c r="G74" s="141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  <c r="K74" s="14"/>
    </row>
    <row r="75" spans="1:11" ht="13.9" customHeight="1">
      <c r="A75" s="36"/>
      <c r="B75" s="28" t="s">
        <v>169</v>
      </c>
      <c r="C75" s="32"/>
      <c r="D75" s="29"/>
      <c r="E75" s="152"/>
      <c r="F75" s="141"/>
      <c r="G75" s="141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  <c r="K75" s="14"/>
    </row>
    <row r="76" spans="1:11" ht="13.9" customHeight="1">
      <c r="A76" s="36"/>
      <c r="B76" s="28" t="s">
        <v>170</v>
      </c>
      <c r="C76" s="32"/>
      <c r="D76" s="29"/>
      <c r="E76" s="152"/>
      <c r="F76" s="141"/>
      <c r="G76" s="141" t="str">
        <f t="shared" si="0"/>
        <v/>
      </c>
      <c r="H76" s="163" t="str">
        <f t="shared" si="1"/>
        <v/>
      </c>
      <c r="I76" s="157" t="str">
        <f t="shared" si="2"/>
        <v/>
      </c>
      <c r="J76" s="254" t="str">
        <f t="shared" si="3"/>
        <v/>
      </c>
      <c r="K76" s="14"/>
    </row>
    <row r="77" spans="1:11" s="3" customFormat="1" ht="13.9" customHeight="1">
      <c r="A77" s="15"/>
      <c r="B77" s="38"/>
      <c r="C77" s="4"/>
      <c r="D77" s="4"/>
      <c r="E77" s="150"/>
      <c r="F77" s="142"/>
      <c r="G77" s="142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</row>
    <row r="78" spans="1:11" ht="13.9" customHeight="1">
      <c r="A78" s="8" t="s">
        <v>171</v>
      </c>
      <c r="B78" s="8" t="s">
        <v>172</v>
      </c>
      <c r="C78" s="3"/>
      <c r="D78" s="54"/>
      <c r="E78" s="135">
        <f>ROUND(F78/0.55,0)</f>
        <v>22592</v>
      </c>
      <c r="F78" s="140">
        <v>12425.5</v>
      </c>
      <c r="G78" s="140">
        <f t="shared" si="0"/>
        <v>12425.5</v>
      </c>
      <c r="H78" s="163">
        <f t="shared" si="1"/>
        <v>1826548.5</v>
      </c>
      <c r="I78" s="157">
        <f t="shared" si="2"/>
        <v>2593699</v>
      </c>
      <c r="J78" s="254">
        <f t="shared" si="3"/>
        <v>0.29577468318413203</v>
      </c>
      <c r="K78" s="14"/>
    </row>
    <row r="79" spans="1:11" ht="13.9" customHeight="1">
      <c r="A79" s="36"/>
      <c r="B79" s="28" t="s">
        <v>173</v>
      </c>
      <c r="C79" s="32"/>
      <c r="D79" s="29"/>
      <c r="E79" s="152"/>
      <c r="F79" s="141"/>
      <c r="G79" s="141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  <c r="K79" s="14"/>
    </row>
    <row r="80" spans="1:11" ht="13.9" customHeight="1">
      <c r="A80" s="36"/>
      <c r="B80" s="28" t="s">
        <v>149</v>
      </c>
      <c r="C80" s="32"/>
      <c r="D80" s="29"/>
      <c r="E80" s="152"/>
      <c r="F80" s="141"/>
      <c r="G80" s="141" t="str">
        <f t="shared" si="0"/>
        <v/>
      </c>
      <c r="H80" s="163" t="str">
        <f t="shared" si="1"/>
        <v/>
      </c>
      <c r="I80" s="157" t="str">
        <f t="shared" si="2"/>
        <v/>
      </c>
      <c r="J80" s="254" t="str">
        <f t="shared" si="3"/>
        <v/>
      </c>
      <c r="K80" s="14"/>
    </row>
    <row r="81" spans="1:252" ht="13.9" customHeight="1">
      <c r="A81" s="36"/>
      <c r="B81" s="28" t="s">
        <v>150</v>
      </c>
      <c r="C81" s="32"/>
      <c r="D81" s="29"/>
      <c r="E81" s="152"/>
      <c r="F81" s="141"/>
      <c r="G81" s="141" t="str">
        <f t="shared" si="0"/>
        <v/>
      </c>
      <c r="H81" s="163" t="str">
        <f t="shared" si="1"/>
        <v/>
      </c>
      <c r="I81" s="157" t="str">
        <f t="shared" si="2"/>
        <v/>
      </c>
      <c r="J81" s="254" t="str">
        <f t="shared" si="3"/>
        <v/>
      </c>
      <c r="K81" s="14"/>
    </row>
    <row r="82" spans="1:252" ht="13.9" customHeight="1">
      <c r="A82" s="36"/>
      <c r="B82" s="28" t="s">
        <v>151</v>
      </c>
      <c r="C82" s="32"/>
      <c r="D82" s="29"/>
      <c r="E82" s="152"/>
      <c r="F82" s="141"/>
      <c r="G82" s="141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  <c r="K82" s="14"/>
    </row>
    <row r="83" spans="1:252" ht="13.9" customHeight="1">
      <c r="A83" s="36"/>
      <c r="B83" s="28" t="s">
        <v>169</v>
      </c>
      <c r="C83" s="32"/>
      <c r="D83" s="29"/>
      <c r="E83" s="152"/>
      <c r="F83" s="141"/>
      <c r="G83" s="141" t="str">
        <f t="shared" si="0"/>
        <v/>
      </c>
      <c r="H83" s="163" t="str">
        <f t="shared" si="1"/>
        <v/>
      </c>
      <c r="I83" s="157" t="str">
        <f t="shared" si="2"/>
        <v/>
      </c>
      <c r="J83" s="254" t="str">
        <f t="shared" si="3"/>
        <v/>
      </c>
      <c r="K83" s="14"/>
    </row>
    <row r="84" spans="1:252" ht="13.9" customHeight="1">
      <c r="A84" s="36"/>
      <c r="B84" s="28" t="s">
        <v>170</v>
      </c>
      <c r="C84" s="32"/>
      <c r="D84" s="29"/>
      <c r="E84" s="152"/>
      <c r="F84" s="141"/>
      <c r="G84" s="141" t="str">
        <f t="shared" ref="G84:G118" si="4">IF(F84-F84*$G$16=0,"",F84-F84*$G$16)</f>
        <v/>
      </c>
      <c r="H84" s="163" t="str">
        <f t="shared" ref="H84:H118" si="5">IFERROR(G84*$H$16,"")</f>
        <v/>
      </c>
      <c r="I84" s="157" t="str">
        <f t="shared" ref="I84:I118" si="6">IFERROR(ROUND(H84*$I$16,0),"")</f>
        <v/>
      </c>
      <c r="J84" s="254" t="str">
        <f t="shared" ref="J84:J118" si="7">IFERROR((I84-H84)/I84,"")</f>
        <v/>
      </c>
      <c r="K84" s="14"/>
    </row>
    <row r="85" spans="1:252" s="3" customFormat="1" ht="13.9" customHeight="1">
      <c r="A85" s="15"/>
      <c r="B85" s="38"/>
      <c r="C85" s="4"/>
      <c r="D85" s="4"/>
      <c r="E85" s="150"/>
      <c r="F85" s="142"/>
      <c r="G85" s="142" t="str">
        <f t="shared" si="4"/>
        <v/>
      </c>
      <c r="H85" s="163" t="str">
        <f t="shared" si="5"/>
        <v/>
      </c>
      <c r="I85" s="157" t="str">
        <f t="shared" si="6"/>
        <v/>
      </c>
      <c r="J85" s="254" t="str">
        <f t="shared" si="7"/>
        <v/>
      </c>
    </row>
    <row r="86" spans="1:252" ht="13.9" customHeight="1">
      <c r="A86" s="8" t="s">
        <v>174</v>
      </c>
      <c r="B86" s="8" t="s">
        <v>175</v>
      </c>
      <c r="C86" s="3"/>
      <c r="D86" s="54"/>
      <c r="E86" s="135">
        <f>ROUND(F86/0.55,0)</f>
        <v>22379</v>
      </c>
      <c r="F86" s="140">
        <v>12308.5</v>
      </c>
      <c r="G86" s="140">
        <f t="shared" si="4"/>
        <v>12308.5</v>
      </c>
      <c r="H86" s="163">
        <f t="shared" si="5"/>
        <v>1809349.5</v>
      </c>
      <c r="I86" s="157">
        <f t="shared" si="6"/>
        <v>2569276</v>
      </c>
      <c r="J86" s="254">
        <f t="shared" si="7"/>
        <v>0.29577456839981381</v>
      </c>
      <c r="K86" s="14"/>
    </row>
    <row r="87" spans="1:252" ht="13.9" customHeight="1">
      <c r="A87" s="36"/>
      <c r="B87" s="28" t="s">
        <v>176</v>
      </c>
      <c r="C87" s="32"/>
      <c r="D87" s="29"/>
      <c r="E87" s="152"/>
      <c r="F87" s="141"/>
      <c r="G87" s="141" t="str">
        <f t="shared" si="4"/>
        <v/>
      </c>
      <c r="H87" s="163" t="str">
        <f t="shared" si="5"/>
        <v/>
      </c>
      <c r="I87" s="157" t="str">
        <f t="shared" si="6"/>
        <v/>
      </c>
      <c r="J87" s="254" t="str">
        <f t="shared" si="7"/>
        <v/>
      </c>
      <c r="K87" s="14"/>
    </row>
    <row r="88" spans="1:252" ht="13.9" customHeight="1">
      <c r="A88" s="36"/>
      <c r="B88" s="28" t="s">
        <v>149</v>
      </c>
      <c r="C88" s="32"/>
      <c r="D88" s="29"/>
      <c r="E88" s="152"/>
      <c r="F88" s="141"/>
      <c r="G88" s="141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  <c r="K88" s="14"/>
    </row>
    <row r="89" spans="1:252" ht="13.9" customHeight="1">
      <c r="A89" s="36"/>
      <c r="B89" s="28" t="s">
        <v>150</v>
      </c>
      <c r="C89" s="32"/>
      <c r="D89" s="29"/>
      <c r="E89" s="152"/>
      <c r="F89" s="141"/>
      <c r="G89" s="141" t="str">
        <f t="shared" si="4"/>
        <v/>
      </c>
      <c r="H89" s="163" t="str">
        <f t="shared" si="5"/>
        <v/>
      </c>
      <c r="I89" s="157" t="str">
        <f t="shared" si="6"/>
        <v/>
      </c>
      <c r="J89" s="254" t="str">
        <f t="shared" si="7"/>
        <v/>
      </c>
      <c r="K89" s="14"/>
    </row>
    <row r="90" spans="1:252" ht="13.9" customHeight="1">
      <c r="A90" s="36"/>
      <c r="B90" s="28" t="s">
        <v>151</v>
      </c>
      <c r="C90" s="32"/>
      <c r="D90" s="29"/>
      <c r="E90" s="152"/>
      <c r="F90" s="141"/>
      <c r="G90" s="141" t="str">
        <f t="shared" si="4"/>
        <v/>
      </c>
      <c r="H90" s="163" t="str">
        <f t="shared" si="5"/>
        <v/>
      </c>
      <c r="I90" s="157" t="str">
        <f t="shared" si="6"/>
        <v/>
      </c>
      <c r="J90" s="254" t="str">
        <f t="shared" si="7"/>
        <v/>
      </c>
      <c r="K90" s="14"/>
    </row>
    <row r="91" spans="1:252" ht="13.9" customHeight="1">
      <c r="A91" s="36"/>
      <c r="B91" s="28" t="s">
        <v>169</v>
      </c>
      <c r="C91" s="32"/>
      <c r="D91" s="29"/>
      <c r="E91" s="152"/>
      <c r="F91" s="141"/>
      <c r="G91" s="141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  <c r="K91" s="14"/>
    </row>
    <row r="92" spans="1:252" ht="13.9" customHeight="1">
      <c r="A92" s="36"/>
      <c r="B92" s="28" t="s">
        <v>170</v>
      </c>
      <c r="C92" s="32"/>
      <c r="D92" s="29"/>
      <c r="E92" s="152"/>
      <c r="F92" s="141"/>
      <c r="G92" s="141" t="str">
        <f t="shared" si="4"/>
        <v/>
      </c>
      <c r="H92" s="163" t="str">
        <f t="shared" si="5"/>
        <v/>
      </c>
      <c r="I92" s="157" t="str">
        <f t="shared" si="6"/>
        <v/>
      </c>
      <c r="J92" s="254" t="str">
        <f t="shared" si="7"/>
        <v/>
      </c>
      <c r="K92" s="14"/>
    </row>
    <row r="93" spans="1:252" s="3" customFormat="1" ht="13.9" customHeight="1">
      <c r="A93" s="15"/>
      <c r="B93" s="38"/>
      <c r="C93" s="4"/>
      <c r="D93" s="4"/>
      <c r="E93" s="150"/>
      <c r="F93" s="142"/>
      <c r="G93" s="142" t="str">
        <f t="shared" si="4"/>
        <v/>
      </c>
      <c r="H93" s="163" t="str">
        <f t="shared" si="5"/>
        <v/>
      </c>
      <c r="I93" s="157" t="str">
        <f t="shared" si="6"/>
        <v/>
      </c>
      <c r="J93" s="254" t="str">
        <f t="shared" si="7"/>
        <v/>
      </c>
    </row>
    <row r="94" spans="1:252" ht="13.9" customHeight="1">
      <c r="A94" s="58" t="s">
        <v>177</v>
      </c>
      <c r="B94" s="58"/>
      <c r="C94" s="22"/>
      <c r="D94" s="21"/>
      <c r="E94" s="174">
        <f>ROUND(F94/0.55,0)</f>
        <v>0</v>
      </c>
      <c r="F94" s="137"/>
      <c r="G94" s="137" t="str">
        <f t="shared" si="4"/>
        <v/>
      </c>
      <c r="H94" s="163" t="str">
        <f t="shared" si="5"/>
        <v/>
      </c>
      <c r="I94" s="157" t="str">
        <f t="shared" si="6"/>
        <v/>
      </c>
      <c r="J94" s="254" t="str">
        <f t="shared" si="7"/>
        <v/>
      </c>
      <c r="K94" s="14"/>
    </row>
    <row r="95" spans="1:252" s="8" customFormat="1" ht="13.9" customHeight="1">
      <c r="B95" s="31"/>
      <c r="C95" s="32"/>
      <c r="D95" s="32"/>
      <c r="E95" s="152"/>
      <c r="F95" s="140"/>
      <c r="G95" s="140" t="str">
        <f t="shared" si="4"/>
        <v/>
      </c>
      <c r="H95" s="163" t="str">
        <f t="shared" si="5"/>
        <v/>
      </c>
      <c r="I95" s="157" t="str">
        <f t="shared" si="6"/>
        <v/>
      </c>
      <c r="J95" s="254" t="str">
        <f t="shared" si="7"/>
        <v/>
      </c>
      <c r="K95" s="14"/>
    </row>
    <row r="96" spans="1:252" ht="13.9" customHeight="1">
      <c r="A96" s="8" t="s">
        <v>178</v>
      </c>
      <c r="B96" s="8" t="s">
        <v>179</v>
      </c>
      <c r="C96" s="32"/>
      <c r="D96" s="32"/>
      <c r="E96" s="152">
        <f>ROUND(F96/0.55,0)</f>
        <v>7364</v>
      </c>
      <c r="F96" s="140">
        <v>4050</v>
      </c>
      <c r="G96" s="140">
        <f t="shared" si="4"/>
        <v>4050</v>
      </c>
      <c r="H96" s="163">
        <f t="shared" si="5"/>
        <v>595350</v>
      </c>
      <c r="I96" s="157">
        <f t="shared" si="6"/>
        <v>845397</v>
      </c>
      <c r="J96" s="254">
        <f t="shared" si="7"/>
        <v>0.29577464788732394</v>
      </c>
      <c r="K96" s="32"/>
      <c r="L96" s="32"/>
      <c r="M96" s="32"/>
      <c r="N96" s="8"/>
      <c r="O96" s="40"/>
      <c r="P96" s="40"/>
      <c r="Q96" s="40"/>
      <c r="R96" s="40"/>
      <c r="S96" s="32"/>
      <c r="T96" s="32"/>
      <c r="U96" s="8"/>
      <c r="V96" s="40"/>
      <c r="W96" s="40"/>
      <c r="X96" s="40"/>
      <c r="Y96" s="40"/>
      <c r="Z96" s="32"/>
      <c r="AA96" s="32"/>
      <c r="AB96" s="32"/>
      <c r="AC96" s="8"/>
      <c r="AD96" s="40"/>
      <c r="AE96" s="40"/>
      <c r="AF96" s="40"/>
      <c r="AG96" s="40"/>
      <c r="AH96" s="32"/>
      <c r="AI96" s="32"/>
      <c r="AJ96" s="32"/>
      <c r="AK96" s="8"/>
      <c r="AL96" s="40"/>
      <c r="AM96" s="40"/>
      <c r="AN96" s="40"/>
      <c r="AO96" s="40"/>
      <c r="AP96" s="32"/>
      <c r="AQ96" s="32"/>
      <c r="AR96" s="32"/>
      <c r="AS96" s="8"/>
      <c r="AT96" s="40"/>
      <c r="AU96" s="40"/>
      <c r="AV96" s="40"/>
      <c r="AW96" s="40"/>
      <c r="AX96" s="32"/>
      <c r="AY96" s="32"/>
      <c r="AZ96" s="32"/>
      <c r="BA96" s="8"/>
      <c r="BB96" s="40"/>
      <c r="BC96" s="40"/>
      <c r="BD96" s="40"/>
      <c r="BE96" s="40"/>
      <c r="BF96" s="32"/>
      <c r="BG96" s="32"/>
      <c r="BH96" s="32"/>
      <c r="BI96" s="8"/>
      <c r="BJ96" s="40"/>
      <c r="BK96" s="40"/>
      <c r="BL96" s="40"/>
      <c r="BM96" s="40"/>
      <c r="BN96" s="32"/>
      <c r="BO96" s="32"/>
      <c r="BP96" s="32"/>
      <c r="BQ96" s="8"/>
      <c r="BR96" s="40"/>
      <c r="BS96" s="40"/>
      <c r="BT96" s="40"/>
      <c r="BU96" s="40"/>
      <c r="BV96" s="32"/>
      <c r="BW96" s="32"/>
      <c r="BX96" s="32"/>
      <c r="BY96" s="8"/>
      <c r="BZ96" s="40"/>
      <c r="CA96" s="40"/>
      <c r="CB96" s="40"/>
      <c r="CC96" s="40"/>
      <c r="CD96" s="32"/>
      <c r="CE96" s="32"/>
      <c r="CF96" s="32"/>
      <c r="CG96" s="8"/>
      <c r="CH96" s="40"/>
      <c r="CI96" s="40"/>
      <c r="CJ96" s="40"/>
      <c r="CK96" s="40"/>
      <c r="CL96" s="32"/>
      <c r="CM96" s="32"/>
      <c r="CN96" s="32"/>
      <c r="CO96" s="8"/>
      <c r="CP96" s="40"/>
      <c r="CQ96" s="40"/>
      <c r="CR96" s="40"/>
      <c r="CS96" s="40"/>
      <c r="CT96" s="32"/>
      <c r="CU96" s="32"/>
      <c r="CV96" s="32"/>
      <c r="CW96" s="8"/>
      <c r="CX96" s="40"/>
      <c r="CY96" s="40"/>
      <c r="CZ96" s="40"/>
      <c r="DA96" s="40"/>
      <c r="DB96" s="32"/>
      <c r="DC96" s="32"/>
      <c r="DD96" s="32"/>
      <c r="DE96" s="8"/>
      <c r="DF96" s="40"/>
      <c r="DG96" s="40"/>
      <c r="DH96" s="40"/>
      <c r="DI96" s="40"/>
      <c r="DJ96" s="32"/>
      <c r="DK96" s="32"/>
      <c r="DL96" s="32"/>
      <c r="DM96" s="8"/>
      <c r="DN96" s="40"/>
      <c r="DO96" s="40"/>
      <c r="DP96" s="40"/>
      <c r="DQ96" s="40"/>
      <c r="DR96" s="32"/>
      <c r="DS96" s="32"/>
      <c r="DT96" s="32"/>
      <c r="DU96" s="8"/>
      <c r="DV96" s="40"/>
      <c r="DW96" s="40"/>
      <c r="DX96" s="40"/>
      <c r="DY96" s="40"/>
      <c r="DZ96" s="32"/>
      <c r="EA96" s="32"/>
      <c r="EB96" s="32"/>
      <c r="EC96" s="8"/>
      <c r="ED96" s="40"/>
      <c r="EE96" s="40"/>
      <c r="EF96" s="40"/>
      <c r="EG96" s="40"/>
      <c r="EH96" s="32"/>
      <c r="EI96" s="32"/>
      <c r="EJ96" s="32"/>
      <c r="EK96" s="8"/>
      <c r="EL96" s="40"/>
      <c r="EM96" s="40"/>
      <c r="EN96" s="40"/>
      <c r="EO96" s="40"/>
      <c r="EP96" s="32"/>
      <c r="EQ96" s="32"/>
      <c r="ER96" s="32"/>
      <c r="ES96" s="8"/>
      <c r="ET96" s="40"/>
      <c r="EU96" s="40"/>
      <c r="EV96" s="40"/>
      <c r="EW96" s="40"/>
      <c r="EX96" s="32"/>
      <c r="EY96" s="32"/>
      <c r="EZ96" s="32"/>
      <c r="FA96" s="8"/>
      <c r="FB96" s="40"/>
      <c r="FC96" s="40"/>
      <c r="FD96" s="40"/>
      <c r="FE96" s="40"/>
      <c r="FF96" s="32"/>
      <c r="FG96" s="32"/>
      <c r="FH96" s="32"/>
      <c r="FI96" s="8"/>
      <c r="FJ96" s="40"/>
      <c r="FK96" s="40"/>
      <c r="FL96" s="40"/>
      <c r="FM96" s="40"/>
      <c r="FN96" s="32"/>
      <c r="FO96" s="32"/>
      <c r="FP96" s="32"/>
      <c r="FQ96" s="8"/>
      <c r="FR96" s="40"/>
      <c r="FS96" s="40"/>
      <c r="FT96" s="40"/>
      <c r="FU96" s="40"/>
      <c r="FV96" s="32"/>
      <c r="FW96" s="32"/>
      <c r="FX96" s="32"/>
      <c r="FY96" s="8"/>
      <c r="FZ96" s="40"/>
      <c r="GA96" s="40"/>
      <c r="GB96" s="40"/>
      <c r="GC96" s="40"/>
      <c r="GD96" s="32"/>
      <c r="GE96" s="32"/>
      <c r="GF96" s="32"/>
      <c r="GG96" s="8"/>
      <c r="GH96" s="40"/>
      <c r="GI96" s="40"/>
      <c r="GJ96" s="40"/>
      <c r="GK96" s="40"/>
      <c r="GL96" s="32"/>
      <c r="GM96" s="32"/>
      <c r="GN96" s="32"/>
      <c r="GO96" s="8"/>
      <c r="GP96" s="40"/>
      <c r="GQ96" s="40"/>
      <c r="GR96" s="40"/>
      <c r="GS96" s="40"/>
      <c r="GT96" s="32"/>
      <c r="GU96" s="32"/>
      <c r="GV96" s="32"/>
      <c r="GW96" s="8"/>
      <c r="GX96" s="40"/>
      <c r="GY96" s="40"/>
      <c r="GZ96" s="40"/>
      <c r="HA96" s="40"/>
      <c r="HB96" s="32"/>
      <c r="HC96" s="32"/>
      <c r="HD96" s="32"/>
      <c r="HE96" s="8"/>
      <c r="HF96" s="40"/>
      <c r="HG96" s="40"/>
      <c r="HH96" s="40"/>
      <c r="HI96" s="40"/>
      <c r="HJ96" s="32"/>
      <c r="HK96" s="32"/>
      <c r="HL96" s="32"/>
      <c r="HM96" s="8"/>
      <c r="HN96" s="40"/>
      <c r="HO96" s="40"/>
      <c r="HP96" s="40"/>
      <c r="HQ96" s="40"/>
      <c r="HR96" s="32"/>
      <c r="HS96" s="32"/>
      <c r="HT96" s="32"/>
      <c r="HU96" s="8"/>
      <c r="HV96" s="40"/>
      <c r="HW96" s="40"/>
      <c r="HX96" s="40"/>
      <c r="HY96" s="40"/>
      <c r="HZ96" s="32"/>
      <c r="IA96" s="32"/>
      <c r="IB96" s="32"/>
      <c r="IC96" s="8"/>
      <c r="ID96" s="40"/>
      <c r="IE96" s="40"/>
      <c r="IF96" s="40"/>
      <c r="IG96" s="40"/>
      <c r="IH96" s="32"/>
      <c r="II96" s="32"/>
      <c r="IJ96" s="32"/>
      <c r="IK96" s="8"/>
      <c r="IL96" s="40"/>
      <c r="IM96" s="40"/>
      <c r="IN96" s="40"/>
      <c r="IO96" s="40"/>
      <c r="IP96" s="32"/>
      <c r="IQ96" s="32"/>
      <c r="IR96" s="32"/>
    </row>
    <row r="97" spans="1:252" ht="13.9" customHeight="1">
      <c r="B97" s="40" t="s">
        <v>180</v>
      </c>
      <c r="C97" s="32"/>
      <c r="D97" s="32"/>
      <c r="E97" s="152"/>
      <c r="F97" s="140"/>
      <c r="G97" s="140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  <c r="K97" s="32"/>
      <c r="L97" s="32"/>
      <c r="M97" s="32"/>
      <c r="N97" s="8"/>
      <c r="O97" s="40"/>
      <c r="P97" s="40"/>
      <c r="Q97" s="40"/>
      <c r="R97" s="40"/>
      <c r="S97" s="32"/>
      <c r="T97" s="32"/>
      <c r="U97" s="8"/>
      <c r="V97" s="40"/>
      <c r="W97" s="40"/>
      <c r="X97" s="40"/>
      <c r="Y97" s="40"/>
      <c r="Z97" s="32"/>
      <c r="AA97" s="32"/>
      <c r="AB97" s="32"/>
      <c r="AC97" s="8"/>
      <c r="AD97" s="40"/>
      <c r="AE97" s="40"/>
      <c r="AF97" s="40"/>
      <c r="AG97" s="40"/>
      <c r="AH97" s="32"/>
      <c r="AI97" s="32"/>
      <c r="AJ97" s="32"/>
      <c r="AK97" s="8"/>
      <c r="AL97" s="40"/>
      <c r="AM97" s="40"/>
      <c r="AN97" s="40"/>
      <c r="AO97" s="40"/>
      <c r="AP97" s="32"/>
      <c r="AQ97" s="32"/>
      <c r="AR97" s="32"/>
      <c r="AS97" s="8"/>
      <c r="AT97" s="40"/>
      <c r="AU97" s="40"/>
      <c r="AV97" s="40"/>
      <c r="AW97" s="40"/>
      <c r="AX97" s="32"/>
      <c r="AY97" s="32"/>
      <c r="AZ97" s="32"/>
      <c r="BA97" s="8"/>
      <c r="BB97" s="40"/>
      <c r="BC97" s="40"/>
      <c r="BD97" s="40"/>
      <c r="BE97" s="40"/>
      <c r="BF97" s="32"/>
      <c r="BG97" s="32"/>
      <c r="BH97" s="32"/>
      <c r="BI97" s="8"/>
      <c r="BJ97" s="40"/>
      <c r="BK97" s="40"/>
      <c r="BL97" s="40"/>
      <c r="BM97" s="40"/>
      <c r="BN97" s="32"/>
      <c r="BO97" s="32"/>
      <c r="BP97" s="32"/>
      <c r="BQ97" s="8"/>
      <c r="BR97" s="40"/>
      <c r="BS97" s="40"/>
      <c r="BT97" s="40"/>
      <c r="BU97" s="40"/>
      <c r="BV97" s="32"/>
      <c r="BW97" s="32"/>
      <c r="BX97" s="32"/>
      <c r="BY97" s="8"/>
      <c r="BZ97" s="40"/>
      <c r="CA97" s="40"/>
      <c r="CB97" s="40"/>
      <c r="CC97" s="40"/>
      <c r="CD97" s="32"/>
      <c r="CE97" s="32"/>
      <c r="CF97" s="32"/>
      <c r="CG97" s="8"/>
      <c r="CH97" s="40"/>
      <c r="CI97" s="40"/>
      <c r="CJ97" s="40"/>
      <c r="CK97" s="40"/>
      <c r="CL97" s="32"/>
      <c r="CM97" s="32"/>
      <c r="CN97" s="32"/>
      <c r="CO97" s="8"/>
      <c r="CP97" s="40"/>
      <c r="CQ97" s="40"/>
      <c r="CR97" s="40"/>
      <c r="CS97" s="40"/>
      <c r="CT97" s="32"/>
      <c r="CU97" s="32"/>
      <c r="CV97" s="32"/>
      <c r="CW97" s="8"/>
      <c r="CX97" s="40"/>
      <c r="CY97" s="40"/>
      <c r="CZ97" s="40"/>
      <c r="DA97" s="40"/>
      <c r="DB97" s="32"/>
      <c r="DC97" s="32"/>
      <c r="DD97" s="32"/>
      <c r="DE97" s="8"/>
      <c r="DF97" s="40"/>
      <c r="DG97" s="40"/>
      <c r="DH97" s="40"/>
      <c r="DI97" s="40"/>
      <c r="DJ97" s="32"/>
      <c r="DK97" s="32"/>
      <c r="DL97" s="32"/>
      <c r="DM97" s="8"/>
      <c r="DN97" s="40"/>
      <c r="DO97" s="40"/>
      <c r="DP97" s="40"/>
      <c r="DQ97" s="40"/>
      <c r="DR97" s="32"/>
      <c r="DS97" s="32"/>
      <c r="DT97" s="32"/>
      <c r="DU97" s="8"/>
      <c r="DV97" s="40"/>
      <c r="DW97" s="40"/>
      <c r="DX97" s="40"/>
      <c r="DY97" s="40"/>
      <c r="DZ97" s="32"/>
      <c r="EA97" s="32"/>
      <c r="EB97" s="32"/>
      <c r="EC97" s="8"/>
      <c r="ED97" s="40"/>
      <c r="EE97" s="40"/>
      <c r="EF97" s="40"/>
      <c r="EG97" s="40"/>
      <c r="EH97" s="32"/>
      <c r="EI97" s="32"/>
      <c r="EJ97" s="32"/>
      <c r="EK97" s="8"/>
      <c r="EL97" s="40"/>
      <c r="EM97" s="40"/>
      <c r="EN97" s="40"/>
      <c r="EO97" s="40"/>
      <c r="EP97" s="32"/>
      <c r="EQ97" s="32"/>
      <c r="ER97" s="32"/>
      <c r="ES97" s="8"/>
      <c r="ET97" s="40"/>
      <c r="EU97" s="40"/>
      <c r="EV97" s="40"/>
      <c r="EW97" s="40"/>
      <c r="EX97" s="32"/>
      <c r="EY97" s="32"/>
      <c r="EZ97" s="32"/>
      <c r="FA97" s="8"/>
      <c r="FB97" s="40"/>
      <c r="FC97" s="40"/>
      <c r="FD97" s="40"/>
      <c r="FE97" s="40"/>
      <c r="FF97" s="32"/>
      <c r="FG97" s="32"/>
      <c r="FH97" s="32"/>
      <c r="FI97" s="8"/>
      <c r="FJ97" s="40"/>
      <c r="FK97" s="40"/>
      <c r="FL97" s="40"/>
      <c r="FM97" s="40"/>
      <c r="FN97" s="32"/>
      <c r="FO97" s="32"/>
      <c r="FP97" s="32"/>
      <c r="FQ97" s="8"/>
      <c r="FR97" s="40"/>
      <c r="FS97" s="40"/>
      <c r="FT97" s="40"/>
      <c r="FU97" s="40"/>
      <c r="FV97" s="32"/>
      <c r="FW97" s="32"/>
      <c r="FX97" s="32"/>
      <c r="FY97" s="8"/>
      <c r="FZ97" s="40"/>
      <c r="GA97" s="40"/>
      <c r="GB97" s="40"/>
      <c r="GC97" s="40"/>
      <c r="GD97" s="32"/>
      <c r="GE97" s="32"/>
      <c r="GF97" s="32"/>
      <c r="GG97" s="8"/>
      <c r="GH97" s="40"/>
      <c r="GI97" s="40"/>
      <c r="GJ97" s="40"/>
      <c r="GK97" s="40"/>
      <c r="GL97" s="32"/>
      <c r="GM97" s="32"/>
      <c r="GN97" s="32"/>
      <c r="GO97" s="8"/>
      <c r="GP97" s="40"/>
      <c r="GQ97" s="40"/>
      <c r="GR97" s="40"/>
      <c r="GS97" s="40"/>
      <c r="GT97" s="32"/>
      <c r="GU97" s="32"/>
      <c r="GV97" s="32"/>
      <c r="GW97" s="8"/>
      <c r="GX97" s="40"/>
      <c r="GY97" s="40"/>
      <c r="GZ97" s="40"/>
      <c r="HA97" s="40"/>
      <c r="HB97" s="32"/>
      <c r="HC97" s="32"/>
      <c r="HD97" s="32"/>
      <c r="HE97" s="8"/>
      <c r="HF97" s="40"/>
      <c r="HG97" s="40"/>
      <c r="HH97" s="40"/>
      <c r="HI97" s="40"/>
      <c r="HJ97" s="32"/>
      <c r="HK97" s="32"/>
      <c r="HL97" s="32"/>
      <c r="HM97" s="8"/>
      <c r="HN97" s="40"/>
      <c r="HO97" s="40"/>
      <c r="HP97" s="40"/>
      <c r="HQ97" s="40"/>
      <c r="HR97" s="32"/>
      <c r="HS97" s="32"/>
      <c r="HT97" s="32"/>
      <c r="HU97" s="8"/>
      <c r="HV97" s="40"/>
      <c r="HW97" s="40"/>
      <c r="HX97" s="40"/>
      <c r="HY97" s="40"/>
      <c r="HZ97" s="32"/>
      <c r="IA97" s="32"/>
      <c r="IB97" s="32"/>
      <c r="IC97" s="8"/>
      <c r="ID97" s="40"/>
      <c r="IE97" s="40"/>
      <c r="IF97" s="40"/>
      <c r="IG97" s="40"/>
      <c r="IH97" s="32"/>
      <c r="II97" s="32"/>
      <c r="IJ97" s="32"/>
      <c r="IK97" s="8"/>
      <c r="IL97" s="40"/>
      <c r="IM97" s="40"/>
      <c r="IN97" s="40"/>
      <c r="IO97" s="40"/>
      <c r="IP97" s="32"/>
      <c r="IQ97" s="32"/>
      <c r="IR97" s="32"/>
    </row>
    <row r="98" spans="1:252" ht="13.9" customHeight="1">
      <c r="B98" s="40"/>
      <c r="C98" s="32"/>
      <c r="D98" s="32"/>
      <c r="E98" s="152"/>
      <c r="F98" s="140"/>
      <c r="G98" s="140" t="str">
        <f t="shared" si="4"/>
        <v/>
      </c>
      <c r="H98" s="163" t="str">
        <f t="shared" si="5"/>
        <v/>
      </c>
      <c r="I98" s="157" t="str">
        <f t="shared" si="6"/>
        <v/>
      </c>
      <c r="J98" s="254" t="str">
        <f t="shared" si="7"/>
        <v/>
      </c>
      <c r="K98" s="32"/>
      <c r="L98" s="32"/>
      <c r="M98" s="32"/>
      <c r="N98" s="8"/>
      <c r="O98" s="40"/>
      <c r="P98" s="40"/>
      <c r="Q98" s="40"/>
      <c r="R98" s="40"/>
      <c r="S98" s="32"/>
      <c r="T98" s="32"/>
      <c r="U98" s="8"/>
      <c r="V98" s="40"/>
      <c r="W98" s="40"/>
      <c r="X98" s="40"/>
      <c r="Y98" s="40"/>
      <c r="Z98" s="32"/>
      <c r="AA98" s="32"/>
      <c r="AB98" s="32"/>
      <c r="AC98" s="8"/>
      <c r="AD98" s="40"/>
      <c r="AE98" s="40"/>
      <c r="AF98" s="40"/>
      <c r="AG98" s="40"/>
      <c r="AH98" s="32"/>
      <c r="AI98" s="32"/>
      <c r="AJ98" s="32"/>
      <c r="AK98" s="8"/>
      <c r="AL98" s="40"/>
      <c r="AM98" s="40"/>
      <c r="AN98" s="40"/>
      <c r="AO98" s="40"/>
      <c r="AP98" s="32"/>
      <c r="AQ98" s="32"/>
      <c r="AR98" s="32"/>
      <c r="AS98" s="8"/>
      <c r="AT98" s="40"/>
      <c r="AU98" s="40"/>
      <c r="AV98" s="40"/>
      <c r="AW98" s="40"/>
      <c r="AX98" s="32"/>
      <c r="AY98" s="32"/>
      <c r="AZ98" s="32"/>
      <c r="BA98" s="8"/>
      <c r="BB98" s="40"/>
      <c r="BC98" s="40"/>
      <c r="BD98" s="40"/>
      <c r="BE98" s="40"/>
      <c r="BF98" s="32"/>
      <c r="BG98" s="32"/>
      <c r="BH98" s="32"/>
      <c r="BI98" s="8"/>
      <c r="BJ98" s="40"/>
      <c r="BK98" s="40"/>
      <c r="BL98" s="40"/>
      <c r="BM98" s="40"/>
      <c r="BN98" s="32"/>
      <c r="BO98" s="32"/>
      <c r="BP98" s="32"/>
      <c r="BQ98" s="8"/>
      <c r="BR98" s="40"/>
      <c r="BS98" s="40"/>
      <c r="BT98" s="40"/>
      <c r="BU98" s="40"/>
      <c r="BV98" s="32"/>
      <c r="BW98" s="32"/>
      <c r="BX98" s="32"/>
      <c r="BY98" s="8"/>
      <c r="BZ98" s="40"/>
      <c r="CA98" s="40"/>
      <c r="CB98" s="40"/>
      <c r="CC98" s="40"/>
      <c r="CD98" s="32"/>
      <c r="CE98" s="32"/>
      <c r="CF98" s="32"/>
      <c r="CG98" s="8"/>
      <c r="CH98" s="40"/>
      <c r="CI98" s="40"/>
      <c r="CJ98" s="40"/>
      <c r="CK98" s="40"/>
      <c r="CL98" s="32"/>
      <c r="CM98" s="32"/>
      <c r="CN98" s="32"/>
      <c r="CO98" s="8"/>
      <c r="CP98" s="40"/>
      <c r="CQ98" s="40"/>
      <c r="CR98" s="40"/>
      <c r="CS98" s="40"/>
      <c r="CT98" s="32"/>
      <c r="CU98" s="32"/>
      <c r="CV98" s="32"/>
      <c r="CW98" s="8"/>
      <c r="CX98" s="40"/>
      <c r="CY98" s="40"/>
      <c r="CZ98" s="40"/>
      <c r="DA98" s="40"/>
      <c r="DB98" s="32"/>
      <c r="DC98" s="32"/>
      <c r="DD98" s="32"/>
      <c r="DE98" s="8"/>
      <c r="DF98" s="40"/>
      <c r="DG98" s="40"/>
      <c r="DH98" s="40"/>
      <c r="DI98" s="40"/>
      <c r="DJ98" s="32"/>
      <c r="DK98" s="32"/>
      <c r="DL98" s="32"/>
      <c r="DM98" s="8"/>
      <c r="DN98" s="40"/>
      <c r="DO98" s="40"/>
      <c r="DP98" s="40"/>
      <c r="DQ98" s="40"/>
      <c r="DR98" s="32"/>
      <c r="DS98" s="32"/>
      <c r="DT98" s="32"/>
      <c r="DU98" s="8"/>
      <c r="DV98" s="40"/>
      <c r="DW98" s="40"/>
      <c r="DX98" s="40"/>
      <c r="DY98" s="40"/>
      <c r="DZ98" s="32"/>
      <c r="EA98" s="32"/>
      <c r="EB98" s="32"/>
      <c r="EC98" s="8"/>
      <c r="ED98" s="40"/>
      <c r="EE98" s="40"/>
      <c r="EF98" s="40"/>
      <c r="EG98" s="40"/>
      <c r="EH98" s="32"/>
      <c r="EI98" s="32"/>
      <c r="EJ98" s="32"/>
      <c r="EK98" s="8"/>
      <c r="EL98" s="40"/>
      <c r="EM98" s="40"/>
      <c r="EN98" s="40"/>
      <c r="EO98" s="40"/>
      <c r="EP98" s="32"/>
      <c r="EQ98" s="32"/>
      <c r="ER98" s="32"/>
      <c r="ES98" s="8"/>
      <c r="ET98" s="40"/>
      <c r="EU98" s="40"/>
      <c r="EV98" s="40"/>
      <c r="EW98" s="40"/>
      <c r="EX98" s="32"/>
      <c r="EY98" s="32"/>
      <c r="EZ98" s="32"/>
      <c r="FA98" s="8"/>
      <c r="FB98" s="40"/>
      <c r="FC98" s="40"/>
      <c r="FD98" s="40"/>
      <c r="FE98" s="40"/>
      <c r="FF98" s="32"/>
      <c r="FG98" s="32"/>
      <c r="FH98" s="32"/>
      <c r="FI98" s="8"/>
      <c r="FJ98" s="40"/>
      <c r="FK98" s="40"/>
      <c r="FL98" s="40"/>
      <c r="FM98" s="40"/>
      <c r="FN98" s="32"/>
      <c r="FO98" s="32"/>
      <c r="FP98" s="32"/>
      <c r="FQ98" s="8"/>
      <c r="FR98" s="40"/>
      <c r="FS98" s="40"/>
      <c r="FT98" s="40"/>
      <c r="FU98" s="40"/>
      <c r="FV98" s="32"/>
      <c r="FW98" s="32"/>
      <c r="FX98" s="32"/>
      <c r="FY98" s="8"/>
      <c r="FZ98" s="40"/>
      <c r="GA98" s="40"/>
      <c r="GB98" s="40"/>
      <c r="GC98" s="40"/>
      <c r="GD98" s="32"/>
      <c r="GE98" s="32"/>
      <c r="GF98" s="32"/>
      <c r="GG98" s="8"/>
      <c r="GH98" s="40"/>
      <c r="GI98" s="40"/>
      <c r="GJ98" s="40"/>
      <c r="GK98" s="40"/>
      <c r="GL98" s="32"/>
      <c r="GM98" s="32"/>
      <c r="GN98" s="32"/>
      <c r="GO98" s="8"/>
      <c r="GP98" s="40"/>
      <c r="GQ98" s="40"/>
      <c r="GR98" s="40"/>
      <c r="GS98" s="40"/>
      <c r="GT98" s="32"/>
      <c r="GU98" s="32"/>
      <c r="GV98" s="32"/>
      <c r="GW98" s="8"/>
      <c r="GX98" s="40"/>
      <c r="GY98" s="40"/>
      <c r="GZ98" s="40"/>
      <c r="HA98" s="40"/>
      <c r="HB98" s="32"/>
      <c r="HC98" s="32"/>
      <c r="HD98" s="32"/>
      <c r="HE98" s="8"/>
      <c r="HF98" s="40"/>
      <c r="HG98" s="40"/>
      <c r="HH98" s="40"/>
      <c r="HI98" s="40"/>
      <c r="HJ98" s="32"/>
      <c r="HK98" s="32"/>
      <c r="HL98" s="32"/>
      <c r="HM98" s="8"/>
      <c r="HN98" s="40"/>
      <c r="HO98" s="40"/>
      <c r="HP98" s="40"/>
      <c r="HQ98" s="40"/>
      <c r="HR98" s="32"/>
      <c r="HS98" s="32"/>
      <c r="HT98" s="32"/>
      <c r="HU98" s="8"/>
      <c r="HV98" s="40"/>
      <c r="HW98" s="40"/>
      <c r="HX98" s="40"/>
      <c r="HY98" s="40"/>
      <c r="HZ98" s="32"/>
      <c r="IA98" s="32"/>
      <c r="IB98" s="32"/>
      <c r="IC98" s="8"/>
      <c r="ID98" s="40"/>
      <c r="IE98" s="40"/>
      <c r="IF98" s="40"/>
      <c r="IG98" s="40"/>
      <c r="IH98" s="32"/>
      <c r="II98" s="32"/>
      <c r="IJ98" s="32"/>
      <c r="IK98" s="8"/>
      <c r="IL98" s="40"/>
      <c r="IM98" s="40"/>
      <c r="IN98" s="40"/>
      <c r="IO98" s="40"/>
      <c r="IP98" s="32"/>
      <c r="IQ98" s="32"/>
      <c r="IR98" s="32"/>
    </row>
    <row r="99" spans="1:252" ht="13.9" customHeight="1">
      <c r="A99" s="8" t="s">
        <v>181</v>
      </c>
      <c r="B99" s="8" t="s">
        <v>182</v>
      </c>
      <c r="C99" s="32"/>
      <c r="D99" s="32"/>
      <c r="E99" s="152">
        <f>ROUND(F99/0.55,0)</f>
        <v>6251</v>
      </c>
      <c r="F99" s="140">
        <v>3438</v>
      </c>
      <c r="G99" s="140">
        <f t="shared" si="4"/>
        <v>3438</v>
      </c>
      <c r="H99" s="163">
        <f t="shared" si="5"/>
        <v>505386</v>
      </c>
      <c r="I99" s="157">
        <f t="shared" si="6"/>
        <v>717648</v>
      </c>
      <c r="J99" s="254">
        <f t="shared" si="7"/>
        <v>0.29577453013176375</v>
      </c>
      <c r="K99" s="32"/>
      <c r="L99" s="32"/>
      <c r="M99" s="32"/>
      <c r="N99" s="8"/>
      <c r="O99" s="40"/>
      <c r="P99" s="40"/>
      <c r="Q99" s="40"/>
      <c r="R99" s="40"/>
      <c r="S99" s="32"/>
      <c r="T99" s="32"/>
      <c r="U99" s="8"/>
      <c r="V99" s="40"/>
      <c r="W99" s="40"/>
      <c r="X99" s="40"/>
      <c r="Y99" s="40"/>
      <c r="Z99" s="32"/>
      <c r="AA99" s="32"/>
      <c r="AB99" s="32"/>
      <c r="AC99" s="8"/>
      <c r="AD99" s="40"/>
      <c r="AE99" s="40"/>
      <c r="AF99" s="40"/>
      <c r="AG99" s="40"/>
      <c r="AH99" s="32"/>
      <c r="AI99" s="32"/>
      <c r="AJ99" s="32"/>
      <c r="AK99" s="8"/>
      <c r="AL99" s="40"/>
      <c r="AM99" s="40"/>
      <c r="AN99" s="40"/>
      <c r="AO99" s="40"/>
      <c r="AP99" s="32"/>
      <c r="AQ99" s="32"/>
      <c r="AR99" s="32"/>
      <c r="AS99" s="8"/>
      <c r="AT99" s="40"/>
      <c r="AU99" s="40"/>
      <c r="AV99" s="40"/>
      <c r="AW99" s="40"/>
      <c r="AX99" s="32"/>
      <c r="AY99" s="32"/>
      <c r="AZ99" s="32"/>
      <c r="BA99" s="8"/>
      <c r="BB99" s="40"/>
      <c r="BC99" s="40"/>
      <c r="BD99" s="40"/>
      <c r="BE99" s="40"/>
      <c r="BF99" s="32"/>
      <c r="BG99" s="32"/>
      <c r="BH99" s="32"/>
      <c r="BI99" s="8"/>
      <c r="BJ99" s="40"/>
      <c r="BK99" s="40"/>
      <c r="BL99" s="40"/>
      <c r="BM99" s="40"/>
      <c r="BN99" s="32"/>
      <c r="BO99" s="32"/>
      <c r="BP99" s="32"/>
      <c r="BQ99" s="8"/>
      <c r="BR99" s="40"/>
      <c r="BS99" s="40"/>
      <c r="BT99" s="40"/>
      <c r="BU99" s="40"/>
      <c r="BV99" s="32"/>
      <c r="BW99" s="32"/>
      <c r="BX99" s="32"/>
      <c r="BY99" s="8"/>
      <c r="BZ99" s="40"/>
      <c r="CA99" s="40"/>
      <c r="CB99" s="40"/>
      <c r="CC99" s="40"/>
      <c r="CD99" s="32"/>
      <c r="CE99" s="32"/>
      <c r="CF99" s="32"/>
      <c r="CG99" s="8"/>
      <c r="CH99" s="40"/>
      <c r="CI99" s="40"/>
      <c r="CJ99" s="40"/>
      <c r="CK99" s="40"/>
      <c r="CL99" s="32"/>
      <c r="CM99" s="32"/>
      <c r="CN99" s="32"/>
      <c r="CO99" s="8"/>
      <c r="CP99" s="40"/>
      <c r="CQ99" s="40"/>
      <c r="CR99" s="40"/>
      <c r="CS99" s="40"/>
      <c r="CT99" s="32"/>
      <c r="CU99" s="32"/>
      <c r="CV99" s="32"/>
      <c r="CW99" s="8"/>
      <c r="CX99" s="40"/>
      <c r="CY99" s="40"/>
      <c r="CZ99" s="40"/>
      <c r="DA99" s="40"/>
      <c r="DB99" s="32"/>
      <c r="DC99" s="32"/>
      <c r="DD99" s="32"/>
      <c r="DE99" s="8"/>
      <c r="DF99" s="40"/>
      <c r="DG99" s="40"/>
      <c r="DH99" s="40"/>
      <c r="DI99" s="40"/>
      <c r="DJ99" s="32"/>
      <c r="DK99" s="32"/>
      <c r="DL99" s="32"/>
      <c r="DM99" s="8"/>
      <c r="DN99" s="40"/>
      <c r="DO99" s="40"/>
      <c r="DP99" s="40"/>
      <c r="DQ99" s="40"/>
      <c r="DR99" s="32"/>
      <c r="DS99" s="32"/>
      <c r="DT99" s="32"/>
      <c r="DU99" s="8"/>
      <c r="DV99" s="40"/>
      <c r="DW99" s="40"/>
      <c r="DX99" s="40"/>
      <c r="DY99" s="40"/>
      <c r="DZ99" s="32"/>
      <c r="EA99" s="32"/>
      <c r="EB99" s="32"/>
      <c r="EC99" s="8"/>
      <c r="ED99" s="40"/>
      <c r="EE99" s="40"/>
      <c r="EF99" s="40"/>
      <c r="EG99" s="40"/>
      <c r="EH99" s="32"/>
      <c r="EI99" s="32"/>
      <c r="EJ99" s="32"/>
      <c r="EK99" s="8"/>
      <c r="EL99" s="40"/>
      <c r="EM99" s="40"/>
      <c r="EN99" s="40"/>
      <c r="EO99" s="40"/>
      <c r="EP99" s="32"/>
      <c r="EQ99" s="32"/>
      <c r="ER99" s="32"/>
      <c r="ES99" s="8"/>
      <c r="ET99" s="40"/>
      <c r="EU99" s="40"/>
      <c r="EV99" s="40"/>
      <c r="EW99" s="40"/>
      <c r="EX99" s="32"/>
      <c r="EY99" s="32"/>
      <c r="EZ99" s="32"/>
      <c r="FA99" s="8"/>
      <c r="FB99" s="40"/>
      <c r="FC99" s="40"/>
      <c r="FD99" s="40"/>
      <c r="FE99" s="40"/>
      <c r="FF99" s="32"/>
      <c r="FG99" s="32"/>
      <c r="FH99" s="32"/>
      <c r="FI99" s="8"/>
      <c r="FJ99" s="40"/>
      <c r="FK99" s="40"/>
      <c r="FL99" s="40"/>
      <c r="FM99" s="40"/>
      <c r="FN99" s="32"/>
      <c r="FO99" s="32"/>
      <c r="FP99" s="32"/>
      <c r="FQ99" s="8"/>
      <c r="FR99" s="40"/>
      <c r="FS99" s="40"/>
      <c r="FT99" s="40"/>
      <c r="FU99" s="40"/>
      <c r="FV99" s="32"/>
      <c r="FW99" s="32"/>
      <c r="FX99" s="32"/>
      <c r="FY99" s="8"/>
      <c r="FZ99" s="40"/>
      <c r="GA99" s="40"/>
      <c r="GB99" s="40"/>
      <c r="GC99" s="40"/>
      <c r="GD99" s="32"/>
      <c r="GE99" s="32"/>
      <c r="GF99" s="32"/>
      <c r="GG99" s="8"/>
      <c r="GH99" s="40"/>
      <c r="GI99" s="40"/>
      <c r="GJ99" s="40"/>
      <c r="GK99" s="40"/>
      <c r="GL99" s="32"/>
      <c r="GM99" s="32"/>
      <c r="GN99" s="32"/>
      <c r="GO99" s="8"/>
      <c r="GP99" s="40"/>
      <c r="GQ99" s="40"/>
      <c r="GR99" s="40"/>
      <c r="GS99" s="40"/>
      <c r="GT99" s="32"/>
      <c r="GU99" s="32"/>
      <c r="GV99" s="32"/>
      <c r="GW99" s="8"/>
      <c r="GX99" s="40"/>
      <c r="GY99" s="40"/>
      <c r="GZ99" s="40"/>
      <c r="HA99" s="40"/>
      <c r="HB99" s="32"/>
      <c r="HC99" s="32"/>
      <c r="HD99" s="32"/>
      <c r="HE99" s="8"/>
      <c r="HF99" s="40"/>
      <c r="HG99" s="40"/>
      <c r="HH99" s="40"/>
      <c r="HI99" s="40"/>
      <c r="HJ99" s="32"/>
      <c r="HK99" s="32"/>
      <c r="HL99" s="32"/>
      <c r="HM99" s="8"/>
      <c r="HN99" s="40"/>
      <c r="HO99" s="40"/>
      <c r="HP99" s="40"/>
      <c r="HQ99" s="40"/>
      <c r="HR99" s="32"/>
      <c r="HS99" s="32"/>
      <c r="HT99" s="32"/>
      <c r="HU99" s="8"/>
      <c r="HV99" s="40"/>
      <c r="HW99" s="40"/>
      <c r="HX99" s="40"/>
      <c r="HY99" s="40"/>
      <c r="HZ99" s="32"/>
      <c r="IA99" s="32"/>
      <c r="IB99" s="32"/>
      <c r="IC99" s="8"/>
      <c r="ID99" s="40"/>
      <c r="IE99" s="40"/>
      <c r="IF99" s="40"/>
      <c r="IG99" s="40"/>
      <c r="IH99" s="32"/>
      <c r="II99" s="32"/>
      <c r="IJ99" s="32"/>
      <c r="IK99" s="8"/>
      <c r="IL99" s="40"/>
      <c r="IM99" s="40"/>
      <c r="IN99" s="40"/>
      <c r="IO99" s="40"/>
      <c r="IP99" s="32"/>
      <c r="IQ99" s="32"/>
      <c r="IR99" s="32"/>
    </row>
    <row r="100" spans="1:252" ht="13.9" customHeight="1">
      <c r="B100" s="40" t="s">
        <v>47</v>
      </c>
      <c r="C100" s="32"/>
      <c r="D100" s="32"/>
      <c r="E100" s="152"/>
      <c r="F100" s="140"/>
      <c r="G100" s="140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  <c r="K100" s="32"/>
      <c r="L100" s="32"/>
      <c r="M100" s="32"/>
      <c r="N100" s="8"/>
      <c r="O100" s="40"/>
      <c r="P100" s="40"/>
      <c r="Q100" s="40"/>
      <c r="R100" s="40"/>
      <c r="S100" s="32"/>
      <c r="T100" s="32"/>
      <c r="U100" s="8"/>
      <c r="V100" s="40"/>
      <c r="W100" s="40"/>
      <c r="X100" s="40"/>
      <c r="Y100" s="40"/>
      <c r="Z100" s="32"/>
      <c r="AA100" s="32"/>
      <c r="AB100" s="32"/>
      <c r="AC100" s="8"/>
      <c r="AD100" s="40"/>
      <c r="AE100" s="40"/>
      <c r="AF100" s="40"/>
      <c r="AG100" s="40"/>
      <c r="AH100" s="32"/>
      <c r="AI100" s="32"/>
      <c r="AJ100" s="32"/>
      <c r="AK100" s="8"/>
      <c r="AL100" s="40"/>
      <c r="AM100" s="40"/>
      <c r="AN100" s="40"/>
      <c r="AO100" s="40"/>
      <c r="AP100" s="32"/>
      <c r="AQ100" s="32"/>
      <c r="AR100" s="32"/>
      <c r="AS100" s="8"/>
      <c r="AT100" s="40"/>
      <c r="AU100" s="40"/>
      <c r="AV100" s="40"/>
      <c r="AW100" s="40"/>
      <c r="AX100" s="32"/>
      <c r="AY100" s="32"/>
      <c r="AZ100" s="32"/>
      <c r="BA100" s="8"/>
      <c r="BB100" s="40"/>
      <c r="BC100" s="40"/>
      <c r="BD100" s="40"/>
      <c r="BE100" s="40"/>
      <c r="BF100" s="32"/>
      <c r="BG100" s="32"/>
      <c r="BH100" s="32"/>
      <c r="BI100" s="8"/>
      <c r="BJ100" s="40"/>
      <c r="BK100" s="40"/>
      <c r="BL100" s="40"/>
      <c r="BM100" s="40"/>
      <c r="BN100" s="32"/>
      <c r="BO100" s="32"/>
      <c r="BP100" s="32"/>
      <c r="BQ100" s="8"/>
      <c r="BR100" s="40"/>
      <c r="BS100" s="40"/>
      <c r="BT100" s="40"/>
      <c r="BU100" s="40"/>
      <c r="BV100" s="32"/>
      <c r="BW100" s="32"/>
      <c r="BX100" s="32"/>
      <c r="BY100" s="8"/>
      <c r="BZ100" s="40"/>
      <c r="CA100" s="40"/>
      <c r="CB100" s="40"/>
      <c r="CC100" s="40"/>
      <c r="CD100" s="32"/>
      <c r="CE100" s="32"/>
      <c r="CF100" s="32"/>
      <c r="CG100" s="8"/>
      <c r="CH100" s="40"/>
      <c r="CI100" s="40"/>
      <c r="CJ100" s="40"/>
      <c r="CK100" s="40"/>
      <c r="CL100" s="32"/>
      <c r="CM100" s="32"/>
      <c r="CN100" s="32"/>
      <c r="CO100" s="8"/>
      <c r="CP100" s="40"/>
      <c r="CQ100" s="40"/>
      <c r="CR100" s="40"/>
      <c r="CS100" s="40"/>
      <c r="CT100" s="32"/>
      <c r="CU100" s="32"/>
      <c r="CV100" s="32"/>
      <c r="CW100" s="8"/>
      <c r="CX100" s="40"/>
      <c r="CY100" s="40"/>
      <c r="CZ100" s="40"/>
      <c r="DA100" s="40"/>
      <c r="DB100" s="32"/>
      <c r="DC100" s="32"/>
      <c r="DD100" s="32"/>
      <c r="DE100" s="8"/>
      <c r="DF100" s="40"/>
      <c r="DG100" s="40"/>
      <c r="DH100" s="40"/>
      <c r="DI100" s="40"/>
      <c r="DJ100" s="32"/>
      <c r="DK100" s="32"/>
      <c r="DL100" s="32"/>
      <c r="DM100" s="8"/>
      <c r="DN100" s="40"/>
      <c r="DO100" s="40"/>
      <c r="DP100" s="40"/>
      <c r="DQ100" s="40"/>
      <c r="DR100" s="32"/>
      <c r="DS100" s="32"/>
      <c r="DT100" s="32"/>
      <c r="DU100" s="8"/>
      <c r="DV100" s="40"/>
      <c r="DW100" s="40"/>
      <c r="DX100" s="40"/>
      <c r="DY100" s="40"/>
      <c r="DZ100" s="32"/>
      <c r="EA100" s="32"/>
      <c r="EB100" s="32"/>
      <c r="EC100" s="8"/>
      <c r="ED100" s="40"/>
      <c r="EE100" s="40"/>
      <c r="EF100" s="40"/>
      <c r="EG100" s="40"/>
      <c r="EH100" s="32"/>
      <c r="EI100" s="32"/>
      <c r="EJ100" s="32"/>
      <c r="EK100" s="8"/>
      <c r="EL100" s="40"/>
      <c r="EM100" s="40"/>
      <c r="EN100" s="40"/>
      <c r="EO100" s="40"/>
      <c r="EP100" s="32"/>
      <c r="EQ100" s="32"/>
      <c r="ER100" s="32"/>
      <c r="ES100" s="8"/>
      <c r="ET100" s="40"/>
      <c r="EU100" s="40"/>
      <c r="EV100" s="40"/>
      <c r="EW100" s="40"/>
      <c r="EX100" s="32"/>
      <c r="EY100" s="32"/>
      <c r="EZ100" s="32"/>
      <c r="FA100" s="8"/>
      <c r="FB100" s="40"/>
      <c r="FC100" s="40"/>
      <c r="FD100" s="40"/>
      <c r="FE100" s="40"/>
      <c r="FF100" s="32"/>
      <c r="FG100" s="32"/>
      <c r="FH100" s="32"/>
      <c r="FI100" s="8"/>
      <c r="FJ100" s="40"/>
      <c r="FK100" s="40"/>
      <c r="FL100" s="40"/>
      <c r="FM100" s="40"/>
      <c r="FN100" s="32"/>
      <c r="FO100" s="32"/>
      <c r="FP100" s="32"/>
      <c r="FQ100" s="8"/>
      <c r="FR100" s="40"/>
      <c r="FS100" s="40"/>
      <c r="FT100" s="40"/>
      <c r="FU100" s="40"/>
      <c r="FV100" s="32"/>
      <c r="FW100" s="32"/>
      <c r="FX100" s="32"/>
      <c r="FY100" s="8"/>
      <c r="FZ100" s="40"/>
      <c r="GA100" s="40"/>
      <c r="GB100" s="40"/>
      <c r="GC100" s="40"/>
      <c r="GD100" s="32"/>
      <c r="GE100" s="32"/>
      <c r="GF100" s="32"/>
      <c r="GG100" s="8"/>
      <c r="GH100" s="40"/>
      <c r="GI100" s="40"/>
      <c r="GJ100" s="40"/>
      <c r="GK100" s="40"/>
      <c r="GL100" s="32"/>
      <c r="GM100" s="32"/>
      <c r="GN100" s="32"/>
      <c r="GO100" s="8"/>
      <c r="GP100" s="40"/>
      <c r="GQ100" s="40"/>
      <c r="GR100" s="40"/>
      <c r="GS100" s="40"/>
      <c r="GT100" s="32"/>
      <c r="GU100" s="32"/>
      <c r="GV100" s="32"/>
      <c r="GW100" s="8"/>
      <c r="GX100" s="40"/>
      <c r="GY100" s="40"/>
      <c r="GZ100" s="40"/>
      <c r="HA100" s="40"/>
      <c r="HB100" s="32"/>
      <c r="HC100" s="32"/>
      <c r="HD100" s="32"/>
      <c r="HE100" s="8"/>
      <c r="HF100" s="40"/>
      <c r="HG100" s="40"/>
      <c r="HH100" s="40"/>
      <c r="HI100" s="40"/>
      <c r="HJ100" s="32"/>
      <c r="HK100" s="32"/>
      <c r="HL100" s="32"/>
      <c r="HM100" s="8"/>
      <c r="HN100" s="40"/>
      <c r="HO100" s="40"/>
      <c r="HP100" s="40"/>
      <c r="HQ100" s="40"/>
      <c r="HR100" s="32"/>
      <c r="HS100" s="32"/>
      <c r="HT100" s="32"/>
      <c r="HU100" s="8"/>
      <c r="HV100" s="40"/>
      <c r="HW100" s="40"/>
      <c r="HX100" s="40"/>
      <c r="HY100" s="40"/>
      <c r="HZ100" s="32"/>
      <c r="IA100" s="32"/>
      <c r="IB100" s="32"/>
      <c r="IC100" s="8"/>
      <c r="ID100" s="40"/>
      <c r="IE100" s="40"/>
      <c r="IF100" s="40"/>
      <c r="IG100" s="40"/>
      <c r="IH100" s="32"/>
      <c r="II100" s="32"/>
      <c r="IJ100" s="32"/>
      <c r="IK100" s="8"/>
      <c r="IL100" s="40"/>
      <c r="IM100" s="40"/>
      <c r="IN100" s="40"/>
      <c r="IO100" s="40"/>
      <c r="IP100" s="32"/>
      <c r="IQ100" s="32"/>
      <c r="IR100" s="32"/>
    </row>
    <row r="101" spans="1:252" ht="13.9" customHeight="1">
      <c r="B101" s="40"/>
      <c r="C101" s="32"/>
      <c r="D101" s="32"/>
      <c r="E101" s="152"/>
      <c r="F101" s="140"/>
      <c r="G101" s="140" t="str">
        <f t="shared" si="4"/>
        <v/>
      </c>
      <c r="H101" s="163" t="str">
        <f t="shared" si="5"/>
        <v/>
      </c>
      <c r="I101" s="157" t="str">
        <f t="shared" si="6"/>
        <v/>
      </c>
      <c r="J101" s="254" t="str">
        <f t="shared" si="7"/>
        <v/>
      </c>
      <c r="K101" s="32"/>
      <c r="L101" s="32"/>
      <c r="M101" s="32"/>
      <c r="N101" s="8"/>
      <c r="O101" s="40"/>
      <c r="P101" s="40"/>
      <c r="Q101" s="40"/>
      <c r="R101" s="40"/>
      <c r="S101" s="32"/>
      <c r="T101" s="32"/>
      <c r="U101" s="8"/>
      <c r="V101" s="40"/>
      <c r="W101" s="40"/>
      <c r="X101" s="40"/>
      <c r="Y101" s="40"/>
      <c r="Z101" s="32"/>
      <c r="AA101" s="32"/>
      <c r="AB101" s="32"/>
      <c r="AC101" s="8"/>
      <c r="AD101" s="40"/>
      <c r="AE101" s="40"/>
      <c r="AF101" s="40"/>
      <c r="AG101" s="40"/>
      <c r="AH101" s="32"/>
      <c r="AI101" s="32"/>
      <c r="AJ101" s="32"/>
      <c r="AK101" s="8"/>
      <c r="AL101" s="40"/>
      <c r="AM101" s="40"/>
      <c r="AN101" s="40"/>
      <c r="AO101" s="40"/>
      <c r="AP101" s="32"/>
      <c r="AQ101" s="32"/>
      <c r="AR101" s="32"/>
      <c r="AS101" s="8"/>
      <c r="AT101" s="40"/>
      <c r="AU101" s="40"/>
      <c r="AV101" s="40"/>
      <c r="AW101" s="40"/>
      <c r="AX101" s="32"/>
      <c r="AY101" s="32"/>
      <c r="AZ101" s="32"/>
      <c r="BA101" s="8"/>
      <c r="BB101" s="40"/>
      <c r="BC101" s="40"/>
      <c r="BD101" s="40"/>
      <c r="BE101" s="40"/>
      <c r="BF101" s="32"/>
      <c r="BG101" s="32"/>
      <c r="BH101" s="32"/>
      <c r="BI101" s="8"/>
      <c r="BJ101" s="40"/>
      <c r="BK101" s="40"/>
      <c r="BL101" s="40"/>
      <c r="BM101" s="40"/>
      <c r="BN101" s="32"/>
      <c r="BO101" s="32"/>
      <c r="BP101" s="32"/>
      <c r="BQ101" s="8"/>
      <c r="BR101" s="40"/>
      <c r="BS101" s="40"/>
      <c r="BT101" s="40"/>
      <c r="BU101" s="40"/>
      <c r="BV101" s="32"/>
      <c r="BW101" s="32"/>
      <c r="BX101" s="32"/>
      <c r="BY101" s="8"/>
      <c r="BZ101" s="40"/>
      <c r="CA101" s="40"/>
      <c r="CB101" s="40"/>
      <c r="CC101" s="40"/>
      <c r="CD101" s="32"/>
      <c r="CE101" s="32"/>
      <c r="CF101" s="32"/>
      <c r="CG101" s="8"/>
      <c r="CH101" s="40"/>
      <c r="CI101" s="40"/>
      <c r="CJ101" s="40"/>
      <c r="CK101" s="40"/>
      <c r="CL101" s="32"/>
      <c r="CM101" s="32"/>
      <c r="CN101" s="32"/>
      <c r="CO101" s="8"/>
      <c r="CP101" s="40"/>
      <c r="CQ101" s="40"/>
      <c r="CR101" s="40"/>
      <c r="CS101" s="40"/>
      <c r="CT101" s="32"/>
      <c r="CU101" s="32"/>
      <c r="CV101" s="32"/>
      <c r="CW101" s="8"/>
      <c r="CX101" s="40"/>
      <c r="CY101" s="40"/>
      <c r="CZ101" s="40"/>
      <c r="DA101" s="40"/>
      <c r="DB101" s="32"/>
      <c r="DC101" s="32"/>
      <c r="DD101" s="32"/>
      <c r="DE101" s="8"/>
      <c r="DF101" s="40"/>
      <c r="DG101" s="40"/>
      <c r="DH101" s="40"/>
      <c r="DI101" s="40"/>
      <c r="DJ101" s="32"/>
      <c r="DK101" s="32"/>
      <c r="DL101" s="32"/>
      <c r="DM101" s="8"/>
      <c r="DN101" s="40"/>
      <c r="DO101" s="40"/>
      <c r="DP101" s="40"/>
      <c r="DQ101" s="40"/>
      <c r="DR101" s="32"/>
      <c r="DS101" s="32"/>
      <c r="DT101" s="32"/>
      <c r="DU101" s="8"/>
      <c r="DV101" s="40"/>
      <c r="DW101" s="40"/>
      <c r="DX101" s="40"/>
      <c r="DY101" s="40"/>
      <c r="DZ101" s="32"/>
      <c r="EA101" s="32"/>
      <c r="EB101" s="32"/>
      <c r="EC101" s="8"/>
      <c r="ED101" s="40"/>
      <c r="EE101" s="40"/>
      <c r="EF101" s="40"/>
      <c r="EG101" s="40"/>
      <c r="EH101" s="32"/>
      <c r="EI101" s="32"/>
      <c r="EJ101" s="32"/>
      <c r="EK101" s="8"/>
      <c r="EL101" s="40"/>
      <c r="EM101" s="40"/>
      <c r="EN101" s="40"/>
      <c r="EO101" s="40"/>
      <c r="EP101" s="32"/>
      <c r="EQ101" s="32"/>
      <c r="ER101" s="32"/>
      <c r="ES101" s="8"/>
      <c r="ET101" s="40"/>
      <c r="EU101" s="40"/>
      <c r="EV101" s="40"/>
      <c r="EW101" s="40"/>
      <c r="EX101" s="32"/>
      <c r="EY101" s="32"/>
      <c r="EZ101" s="32"/>
      <c r="FA101" s="8"/>
      <c r="FB101" s="40"/>
      <c r="FC101" s="40"/>
      <c r="FD101" s="40"/>
      <c r="FE101" s="40"/>
      <c r="FF101" s="32"/>
      <c r="FG101" s="32"/>
      <c r="FH101" s="32"/>
      <c r="FI101" s="8"/>
      <c r="FJ101" s="40"/>
      <c r="FK101" s="40"/>
      <c r="FL101" s="40"/>
      <c r="FM101" s="40"/>
      <c r="FN101" s="32"/>
      <c r="FO101" s="32"/>
      <c r="FP101" s="32"/>
      <c r="FQ101" s="8"/>
      <c r="FR101" s="40"/>
      <c r="FS101" s="40"/>
      <c r="FT101" s="40"/>
      <c r="FU101" s="40"/>
      <c r="FV101" s="32"/>
      <c r="FW101" s="32"/>
      <c r="FX101" s="32"/>
      <c r="FY101" s="8"/>
      <c r="FZ101" s="40"/>
      <c r="GA101" s="40"/>
      <c r="GB101" s="40"/>
      <c r="GC101" s="40"/>
      <c r="GD101" s="32"/>
      <c r="GE101" s="32"/>
      <c r="GF101" s="32"/>
      <c r="GG101" s="8"/>
      <c r="GH101" s="40"/>
      <c r="GI101" s="40"/>
      <c r="GJ101" s="40"/>
      <c r="GK101" s="40"/>
      <c r="GL101" s="32"/>
      <c r="GM101" s="32"/>
      <c r="GN101" s="32"/>
      <c r="GO101" s="8"/>
      <c r="GP101" s="40"/>
      <c r="GQ101" s="40"/>
      <c r="GR101" s="40"/>
      <c r="GS101" s="40"/>
      <c r="GT101" s="32"/>
      <c r="GU101" s="32"/>
      <c r="GV101" s="32"/>
      <c r="GW101" s="8"/>
      <c r="GX101" s="40"/>
      <c r="GY101" s="40"/>
      <c r="GZ101" s="40"/>
      <c r="HA101" s="40"/>
      <c r="HB101" s="32"/>
      <c r="HC101" s="32"/>
      <c r="HD101" s="32"/>
      <c r="HE101" s="8"/>
      <c r="HF101" s="40"/>
      <c r="HG101" s="40"/>
      <c r="HH101" s="40"/>
      <c r="HI101" s="40"/>
      <c r="HJ101" s="32"/>
      <c r="HK101" s="32"/>
      <c r="HL101" s="32"/>
      <c r="HM101" s="8"/>
      <c r="HN101" s="40"/>
      <c r="HO101" s="40"/>
      <c r="HP101" s="40"/>
      <c r="HQ101" s="40"/>
      <c r="HR101" s="32"/>
      <c r="HS101" s="32"/>
      <c r="HT101" s="32"/>
      <c r="HU101" s="8"/>
      <c r="HV101" s="40"/>
      <c r="HW101" s="40"/>
      <c r="HX101" s="40"/>
      <c r="HY101" s="40"/>
      <c r="HZ101" s="32"/>
      <c r="IA101" s="32"/>
      <c r="IB101" s="32"/>
      <c r="IC101" s="8"/>
      <c r="ID101" s="40"/>
      <c r="IE101" s="40"/>
      <c r="IF101" s="40"/>
      <c r="IG101" s="40"/>
      <c r="IH101" s="32"/>
      <c r="II101" s="32"/>
      <c r="IJ101" s="32"/>
      <c r="IK101" s="8"/>
      <c r="IL101" s="40"/>
      <c r="IM101" s="40"/>
      <c r="IN101" s="40"/>
      <c r="IO101" s="40"/>
      <c r="IP101" s="32"/>
      <c r="IQ101" s="32"/>
      <c r="IR101" s="32"/>
    </row>
    <row r="102" spans="1:252" ht="13.9" customHeight="1">
      <c r="A102" s="8" t="s">
        <v>183</v>
      </c>
      <c r="B102" s="8" t="s">
        <v>184</v>
      </c>
      <c r="C102" s="32"/>
      <c r="D102" s="32"/>
      <c r="E102" s="152">
        <f>ROUND(F102/0.55,0)</f>
        <v>6038</v>
      </c>
      <c r="F102" s="140">
        <v>3321</v>
      </c>
      <c r="G102" s="140">
        <f t="shared" si="4"/>
        <v>3321</v>
      </c>
      <c r="H102" s="163">
        <f t="shared" si="5"/>
        <v>488187</v>
      </c>
      <c r="I102" s="157">
        <f t="shared" si="6"/>
        <v>693226</v>
      </c>
      <c r="J102" s="254">
        <f t="shared" si="7"/>
        <v>0.29577511518610095</v>
      </c>
      <c r="K102" s="32"/>
      <c r="L102" s="32"/>
      <c r="M102" s="32"/>
      <c r="N102" s="8"/>
      <c r="O102" s="40"/>
      <c r="P102" s="40"/>
      <c r="Q102" s="40"/>
      <c r="R102" s="40"/>
      <c r="S102" s="32"/>
      <c r="T102" s="32"/>
      <c r="U102" s="8"/>
      <c r="V102" s="40"/>
      <c r="W102" s="40"/>
      <c r="X102" s="40"/>
      <c r="Y102" s="40"/>
      <c r="Z102" s="32"/>
      <c r="AA102" s="32"/>
      <c r="AB102" s="32"/>
      <c r="AC102" s="8"/>
      <c r="AD102" s="40"/>
      <c r="AE102" s="40"/>
      <c r="AF102" s="40"/>
      <c r="AG102" s="40"/>
      <c r="AH102" s="32"/>
      <c r="AI102" s="32"/>
      <c r="AJ102" s="32"/>
      <c r="AK102" s="8"/>
      <c r="AL102" s="40"/>
      <c r="AM102" s="40"/>
      <c r="AN102" s="40"/>
      <c r="AO102" s="40"/>
      <c r="AP102" s="32"/>
      <c r="AQ102" s="32"/>
      <c r="AR102" s="32"/>
      <c r="AS102" s="8"/>
      <c r="AT102" s="40"/>
      <c r="AU102" s="40"/>
      <c r="AV102" s="40"/>
      <c r="AW102" s="40"/>
      <c r="AX102" s="32"/>
      <c r="AY102" s="32"/>
      <c r="AZ102" s="32"/>
      <c r="BA102" s="8"/>
      <c r="BB102" s="40"/>
      <c r="BC102" s="40"/>
      <c r="BD102" s="40"/>
      <c r="BE102" s="40"/>
      <c r="BF102" s="32"/>
      <c r="BG102" s="32"/>
      <c r="BH102" s="32"/>
      <c r="BI102" s="8"/>
      <c r="BJ102" s="40"/>
      <c r="BK102" s="40"/>
      <c r="BL102" s="40"/>
      <c r="BM102" s="40"/>
      <c r="BN102" s="32"/>
      <c r="BO102" s="32"/>
      <c r="BP102" s="32"/>
      <c r="BQ102" s="8"/>
      <c r="BR102" s="40"/>
      <c r="BS102" s="40"/>
      <c r="BT102" s="40"/>
      <c r="BU102" s="40"/>
      <c r="BV102" s="32"/>
      <c r="BW102" s="32"/>
      <c r="BX102" s="32"/>
      <c r="BY102" s="8"/>
      <c r="BZ102" s="40"/>
      <c r="CA102" s="40"/>
      <c r="CB102" s="40"/>
      <c r="CC102" s="40"/>
      <c r="CD102" s="32"/>
      <c r="CE102" s="32"/>
      <c r="CF102" s="32"/>
      <c r="CG102" s="8"/>
      <c r="CH102" s="40"/>
      <c r="CI102" s="40"/>
      <c r="CJ102" s="40"/>
      <c r="CK102" s="40"/>
      <c r="CL102" s="32"/>
      <c r="CM102" s="32"/>
      <c r="CN102" s="32"/>
      <c r="CO102" s="8"/>
      <c r="CP102" s="40"/>
      <c r="CQ102" s="40"/>
      <c r="CR102" s="40"/>
      <c r="CS102" s="40"/>
      <c r="CT102" s="32"/>
      <c r="CU102" s="32"/>
      <c r="CV102" s="32"/>
      <c r="CW102" s="8"/>
      <c r="CX102" s="40"/>
      <c r="CY102" s="40"/>
      <c r="CZ102" s="40"/>
      <c r="DA102" s="40"/>
      <c r="DB102" s="32"/>
      <c r="DC102" s="32"/>
      <c r="DD102" s="32"/>
      <c r="DE102" s="8"/>
      <c r="DF102" s="40"/>
      <c r="DG102" s="40"/>
      <c r="DH102" s="40"/>
      <c r="DI102" s="40"/>
      <c r="DJ102" s="32"/>
      <c r="DK102" s="32"/>
      <c r="DL102" s="32"/>
      <c r="DM102" s="8"/>
      <c r="DN102" s="40"/>
      <c r="DO102" s="40"/>
      <c r="DP102" s="40"/>
      <c r="DQ102" s="40"/>
      <c r="DR102" s="32"/>
      <c r="DS102" s="32"/>
      <c r="DT102" s="32"/>
      <c r="DU102" s="8"/>
      <c r="DV102" s="40"/>
      <c r="DW102" s="40"/>
      <c r="DX102" s="40"/>
      <c r="DY102" s="40"/>
      <c r="DZ102" s="32"/>
      <c r="EA102" s="32"/>
      <c r="EB102" s="32"/>
      <c r="EC102" s="8"/>
      <c r="ED102" s="40"/>
      <c r="EE102" s="40"/>
      <c r="EF102" s="40"/>
      <c r="EG102" s="40"/>
      <c r="EH102" s="32"/>
      <c r="EI102" s="32"/>
      <c r="EJ102" s="32"/>
      <c r="EK102" s="8"/>
      <c r="EL102" s="40"/>
      <c r="EM102" s="40"/>
      <c r="EN102" s="40"/>
      <c r="EO102" s="40"/>
      <c r="EP102" s="32"/>
      <c r="EQ102" s="32"/>
      <c r="ER102" s="32"/>
      <c r="ES102" s="8"/>
      <c r="ET102" s="40"/>
      <c r="EU102" s="40"/>
      <c r="EV102" s="40"/>
      <c r="EW102" s="40"/>
      <c r="EX102" s="32"/>
      <c r="EY102" s="32"/>
      <c r="EZ102" s="32"/>
      <c r="FA102" s="8"/>
      <c r="FB102" s="40"/>
      <c r="FC102" s="40"/>
      <c r="FD102" s="40"/>
      <c r="FE102" s="40"/>
      <c r="FF102" s="32"/>
      <c r="FG102" s="32"/>
      <c r="FH102" s="32"/>
      <c r="FI102" s="8"/>
      <c r="FJ102" s="40"/>
      <c r="FK102" s="40"/>
      <c r="FL102" s="40"/>
      <c r="FM102" s="40"/>
      <c r="FN102" s="32"/>
      <c r="FO102" s="32"/>
      <c r="FP102" s="32"/>
      <c r="FQ102" s="8"/>
      <c r="FR102" s="40"/>
      <c r="FS102" s="40"/>
      <c r="FT102" s="40"/>
      <c r="FU102" s="40"/>
      <c r="FV102" s="32"/>
      <c r="FW102" s="32"/>
      <c r="FX102" s="32"/>
      <c r="FY102" s="8"/>
      <c r="FZ102" s="40"/>
      <c r="GA102" s="40"/>
      <c r="GB102" s="40"/>
      <c r="GC102" s="40"/>
      <c r="GD102" s="32"/>
      <c r="GE102" s="32"/>
      <c r="GF102" s="32"/>
      <c r="GG102" s="8"/>
      <c r="GH102" s="40"/>
      <c r="GI102" s="40"/>
      <c r="GJ102" s="40"/>
      <c r="GK102" s="40"/>
      <c r="GL102" s="32"/>
      <c r="GM102" s="32"/>
      <c r="GN102" s="32"/>
      <c r="GO102" s="8"/>
      <c r="GP102" s="40"/>
      <c r="GQ102" s="40"/>
      <c r="GR102" s="40"/>
      <c r="GS102" s="40"/>
      <c r="GT102" s="32"/>
      <c r="GU102" s="32"/>
      <c r="GV102" s="32"/>
      <c r="GW102" s="8"/>
      <c r="GX102" s="40"/>
      <c r="GY102" s="40"/>
      <c r="GZ102" s="40"/>
      <c r="HA102" s="40"/>
      <c r="HB102" s="32"/>
      <c r="HC102" s="32"/>
      <c r="HD102" s="32"/>
      <c r="HE102" s="8"/>
      <c r="HF102" s="40"/>
      <c r="HG102" s="40"/>
      <c r="HH102" s="40"/>
      <c r="HI102" s="40"/>
      <c r="HJ102" s="32"/>
      <c r="HK102" s="32"/>
      <c r="HL102" s="32"/>
      <c r="HM102" s="8"/>
      <c r="HN102" s="40"/>
      <c r="HO102" s="40"/>
      <c r="HP102" s="40"/>
      <c r="HQ102" s="40"/>
      <c r="HR102" s="32"/>
      <c r="HS102" s="32"/>
      <c r="HT102" s="32"/>
      <c r="HU102" s="8"/>
      <c r="HV102" s="40"/>
      <c r="HW102" s="40"/>
      <c r="HX102" s="40"/>
      <c r="HY102" s="40"/>
      <c r="HZ102" s="32"/>
      <c r="IA102" s="32"/>
      <c r="IB102" s="32"/>
      <c r="IC102" s="8"/>
      <c r="ID102" s="40"/>
      <c r="IE102" s="40"/>
      <c r="IF102" s="40"/>
      <c r="IG102" s="40"/>
      <c r="IH102" s="32"/>
      <c r="II102" s="32"/>
      <c r="IJ102" s="32"/>
      <c r="IK102" s="8"/>
      <c r="IL102" s="40"/>
      <c r="IM102" s="40"/>
      <c r="IN102" s="40"/>
      <c r="IO102" s="40"/>
      <c r="IP102" s="32"/>
      <c r="IQ102" s="32"/>
      <c r="IR102" s="32"/>
    </row>
    <row r="103" spans="1:252" ht="13.9" customHeight="1">
      <c r="B103" s="40" t="s">
        <v>49</v>
      </c>
      <c r="C103" s="32"/>
      <c r="D103" s="32"/>
      <c r="E103" s="152"/>
      <c r="F103" s="140"/>
      <c r="G103" s="140" t="str">
        <f t="shared" si="4"/>
        <v/>
      </c>
      <c r="H103" s="163" t="str">
        <f t="shared" si="5"/>
        <v/>
      </c>
      <c r="I103" s="157" t="str">
        <f t="shared" si="6"/>
        <v/>
      </c>
      <c r="J103" s="254" t="str">
        <f t="shared" si="7"/>
        <v/>
      </c>
      <c r="K103" s="32"/>
      <c r="L103" s="32"/>
      <c r="M103" s="32"/>
      <c r="N103" s="8"/>
      <c r="O103" s="40"/>
      <c r="P103" s="40"/>
      <c r="Q103" s="40"/>
      <c r="R103" s="40"/>
      <c r="S103" s="32"/>
      <c r="T103" s="32"/>
      <c r="U103" s="8"/>
      <c r="V103" s="40"/>
      <c r="W103" s="40"/>
      <c r="X103" s="40"/>
      <c r="Y103" s="40"/>
      <c r="Z103" s="32"/>
      <c r="AA103" s="32"/>
      <c r="AB103" s="32"/>
      <c r="AC103" s="8"/>
      <c r="AD103" s="40"/>
      <c r="AE103" s="40"/>
      <c r="AF103" s="40"/>
      <c r="AG103" s="40"/>
      <c r="AH103" s="32"/>
      <c r="AI103" s="32"/>
      <c r="AJ103" s="32"/>
      <c r="AK103" s="8"/>
      <c r="AL103" s="40"/>
      <c r="AM103" s="40"/>
      <c r="AN103" s="40"/>
      <c r="AO103" s="40"/>
      <c r="AP103" s="32"/>
      <c r="AQ103" s="32"/>
      <c r="AR103" s="32"/>
      <c r="AS103" s="8"/>
      <c r="AT103" s="40"/>
      <c r="AU103" s="40"/>
      <c r="AV103" s="40"/>
      <c r="AW103" s="40"/>
      <c r="AX103" s="32"/>
      <c r="AY103" s="32"/>
      <c r="AZ103" s="32"/>
      <c r="BA103" s="8"/>
      <c r="BB103" s="40"/>
      <c r="BC103" s="40"/>
      <c r="BD103" s="40"/>
      <c r="BE103" s="40"/>
      <c r="BF103" s="32"/>
      <c r="BG103" s="32"/>
      <c r="BH103" s="32"/>
      <c r="BI103" s="8"/>
      <c r="BJ103" s="40"/>
      <c r="BK103" s="40"/>
      <c r="BL103" s="40"/>
      <c r="BM103" s="40"/>
      <c r="BN103" s="32"/>
      <c r="BO103" s="32"/>
      <c r="BP103" s="32"/>
      <c r="BQ103" s="8"/>
      <c r="BR103" s="40"/>
      <c r="BS103" s="40"/>
      <c r="BT103" s="40"/>
      <c r="BU103" s="40"/>
      <c r="BV103" s="32"/>
      <c r="BW103" s="32"/>
      <c r="BX103" s="32"/>
      <c r="BY103" s="8"/>
      <c r="BZ103" s="40"/>
      <c r="CA103" s="40"/>
      <c r="CB103" s="40"/>
      <c r="CC103" s="40"/>
      <c r="CD103" s="32"/>
      <c r="CE103" s="32"/>
      <c r="CF103" s="32"/>
      <c r="CG103" s="8"/>
      <c r="CH103" s="40"/>
      <c r="CI103" s="40"/>
      <c r="CJ103" s="40"/>
      <c r="CK103" s="40"/>
      <c r="CL103" s="32"/>
      <c r="CM103" s="32"/>
      <c r="CN103" s="32"/>
      <c r="CO103" s="8"/>
      <c r="CP103" s="40"/>
      <c r="CQ103" s="40"/>
      <c r="CR103" s="40"/>
      <c r="CS103" s="40"/>
      <c r="CT103" s="32"/>
      <c r="CU103" s="32"/>
      <c r="CV103" s="32"/>
      <c r="CW103" s="8"/>
      <c r="CX103" s="40"/>
      <c r="CY103" s="40"/>
      <c r="CZ103" s="40"/>
      <c r="DA103" s="40"/>
      <c r="DB103" s="32"/>
      <c r="DC103" s="32"/>
      <c r="DD103" s="32"/>
      <c r="DE103" s="8"/>
      <c r="DF103" s="40"/>
      <c r="DG103" s="40"/>
      <c r="DH103" s="40"/>
      <c r="DI103" s="40"/>
      <c r="DJ103" s="32"/>
      <c r="DK103" s="32"/>
      <c r="DL103" s="32"/>
      <c r="DM103" s="8"/>
      <c r="DN103" s="40"/>
      <c r="DO103" s="40"/>
      <c r="DP103" s="40"/>
      <c r="DQ103" s="40"/>
      <c r="DR103" s="32"/>
      <c r="DS103" s="32"/>
      <c r="DT103" s="32"/>
      <c r="DU103" s="8"/>
      <c r="DV103" s="40"/>
      <c r="DW103" s="40"/>
      <c r="DX103" s="40"/>
      <c r="DY103" s="40"/>
      <c r="DZ103" s="32"/>
      <c r="EA103" s="32"/>
      <c r="EB103" s="32"/>
      <c r="EC103" s="8"/>
      <c r="ED103" s="40"/>
      <c r="EE103" s="40"/>
      <c r="EF103" s="40"/>
      <c r="EG103" s="40"/>
      <c r="EH103" s="32"/>
      <c r="EI103" s="32"/>
      <c r="EJ103" s="32"/>
      <c r="EK103" s="8"/>
      <c r="EL103" s="40"/>
      <c r="EM103" s="40"/>
      <c r="EN103" s="40"/>
      <c r="EO103" s="40"/>
      <c r="EP103" s="32"/>
      <c r="EQ103" s="32"/>
      <c r="ER103" s="32"/>
      <c r="ES103" s="8"/>
      <c r="ET103" s="40"/>
      <c r="EU103" s="40"/>
      <c r="EV103" s="40"/>
      <c r="EW103" s="40"/>
      <c r="EX103" s="32"/>
      <c r="EY103" s="32"/>
      <c r="EZ103" s="32"/>
      <c r="FA103" s="8"/>
      <c r="FB103" s="40"/>
      <c r="FC103" s="40"/>
      <c r="FD103" s="40"/>
      <c r="FE103" s="40"/>
      <c r="FF103" s="32"/>
      <c r="FG103" s="32"/>
      <c r="FH103" s="32"/>
      <c r="FI103" s="8"/>
      <c r="FJ103" s="40"/>
      <c r="FK103" s="40"/>
      <c r="FL103" s="40"/>
      <c r="FM103" s="40"/>
      <c r="FN103" s="32"/>
      <c r="FO103" s="32"/>
      <c r="FP103" s="32"/>
      <c r="FQ103" s="8"/>
      <c r="FR103" s="40"/>
      <c r="FS103" s="40"/>
      <c r="FT103" s="40"/>
      <c r="FU103" s="40"/>
      <c r="FV103" s="32"/>
      <c r="FW103" s="32"/>
      <c r="FX103" s="32"/>
      <c r="FY103" s="8"/>
      <c r="FZ103" s="40"/>
      <c r="GA103" s="40"/>
      <c r="GB103" s="40"/>
      <c r="GC103" s="40"/>
      <c r="GD103" s="32"/>
      <c r="GE103" s="32"/>
      <c r="GF103" s="32"/>
      <c r="GG103" s="8"/>
      <c r="GH103" s="40"/>
      <c r="GI103" s="40"/>
      <c r="GJ103" s="40"/>
      <c r="GK103" s="40"/>
      <c r="GL103" s="32"/>
      <c r="GM103" s="32"/>
      <c r="GN103" s="32"/>
      <c r="GO103" s="8"/>
      <c r="GP103" s="40"/>
      <c r="GQ103" s="40"/>
      <c r="GR103" s="40"/>
      <c r="GS103" s="40"/>
      <c r="GT103" s="32"/>
      <c r="GU103" s="32"/>
      <c r="GV103" s="32"/>
      <c r="GW103" s="8"/>
      <c r="GX103" s="40"/>
      <c r="GY103" s="40"/>
      <c r="GZ103" s="40"/>
      <c r="HA103" s="40"/>
      <c r="HB103" s="32"/>
      <c r="HC103" s="32"/>
      <c r="HD103" s="32"/>
      <c r="HE103" s="8"/>
      <c r="HF103" s="40"/>
      <c r="HG103" s="40"/>
      <c r="HH103" s="40"/>
      <c r="HI103" s="40"/>
      <c r="HJ103" s="32"/>
      <c r="HK103" s="32"/>
      <c r="HL103" s="32"/>
      <c r="HM103" s="8"/>
      <c r="HN103" s="40"/>
      <c r="HO103" s="40"/>
      <c r="HP103" s="40"/>
      <c r="HQ103" s="40"/>
      <c r="HR103" s="32"/>
      <c r="HS103" s="32"/>
      <c r="HT103" s="32"/>
      <c r="HU103" s="8"/>
      <c r="HV103" s="40"/>
      <c r="HW103" s="40"/>
      <c r="HX103" s="40"/>
      <c r="HY103" s="40"/>
      <c r="HZ103" s="32"/>
      <c r="IA103" s="32"/>
      <c r="IB103" s="32"/>
      <c r="IC103" s="8"/>
      <c r="ID103" s="40"/>
      <c r="IE103" s="40"/>
      <c r="IF103" s="40"/>
      <c r="IG103" s="40"/>
      <c r="IH103" s="32"/>
      <c r="II103" s="32"/>
      <c r="IJ103" s="32"/>
      <c r="IK103" s="8"/>
      <c r="IL103" s="40"/>
      <c r="IM103" s="40"/>
      <c r="IN103" s="40"/>
      <c r="IO103" s="40"/>
      <c r="IP103" s="32"/>
      <c r="IQ103" s="32"/>
      <c r="IR103" s="32"/>
    </row>
    <row r="104" spans="1:252" ht="13.9" customHeight="1">
      <c r="B104" s="40"/>
      <c r="C104" s="32"/>
      <c r="D104" s="32"/>
      <c r="E104" s="152"/>
      <c r="F104" s="140"/>
      <c r="G104" s="140" t="str">
        <f t="shared" si="4"/>
        <v/>
      </c>
      <c r="H104" s="163" t="str">
        <f t="shared" si="5"/>
        <v/>
      </c>
      <c r="I104" s="157" t="str">
        <f t="shared" si="6"/>
        <v/>
      </c>
      <c r="J104" s="254" t="str">
        <f t="shared" si="7"/>
        <v/>
      </c>
      <c r="K104" s="32"/>
      <c r="L104" s="32"/>
      <c r="M104" s="32"/>
      <c r="N104" s="8"/>
      <c r="O104" s="40"/>
      <c r="P104" s="40"/>
      <c r="Q104" s="40"/>
      <c r="R104" s="40"/>
      <c r="S104" s="32"/>
      <c r="T104" s="32"/>
      <c r="U104" s="8"/>
      <c r="V104" s="40"/>
      <c r="W104" s="40"/>
      <c r="X104" s="40"/>
      <c r="Y104" s="40"/>
      <c r="Z104" s="32"/>
      <c r="AA104" s="32"/>
      <c r="AB104" s="32"/>
      <c r="AC104" s="8"/>
      <c r="AD104" s="40"/>
      <c r="AE104" s="40"/>
      <c r="AF104" s="40"/>
      <c r="AG104" s="40"/>
      <c r="AH104" s="32"/>
      <c r="AI104" s="32"/>
      <c r="AJ104" s="32"/>
      <c r="AK104" s="8"/>
      <c r="AL104" s="40"/>
      <c r="AM104" s="40"/>
      <c r="AN104" s="40"/>
      <c r="AO104" s="40"/>
      <c r="AP104" s="32"/>
      <c r="AQ104" s="32"/>
      <c r="AR104" s="32"/>
      <c r="AS104" s="8"/>
      <c r="AT104" s="40"/>
      <c r="AU104" s="40"/>
      <c r="AV104" s="40"/>
      <c r="AW104" s="40"/>
      <c r="AX104" s="32"/>
      <c r="AY104" s="32"/>
      <c r="AZ104" s="32"/>
      <c r="BA104" s="8"/>
      <c r="BB104" s="40"/>
      <c r="BC104" s="40"/>
      <c r="BD104" s="40"/>
      <c r="BE104" s="40"/>
      <c r="BF104" s="32"/>
      <c r="BG104" s="32"/>
      <c r="BH104" s="32"/>
      <c r="BI104" s="8"/>
      <c r="BJ104" s="40"/>
      <c r="BK104" s="40"/>
      <c r="BL104" s="40"/>
      <c r="BM104" s="40"/>
      <c r="BN104" s="32"/>
      <c r="BO104" s="32"/>
      <c r="BP104" s="32"/>
      <c r="BQ104" s="8"/>
      <c r="BR104" s="40"/>
      <c r="BS104" s="40"/>
      <c r="BT104" s="40"/>
      <c r="BU104" s="40"/>
      <c r="BV104" s="32"/>
      <c r="BW104" s="32"/>
      <c r="BX104" s="32"/>
      <c r="BY104" s="8"/>
      <c r="BZ104" s="40"/>
      <c r="CA104" s="40"/>
      <c r="CB104" s="40"/>
      <c r="CC104" s="40"/>
      <c r="CD104" s="32"/>
      <c r="CE104" s="32"/>
      <c r="CF104" s="32"/>
      <c r="CG104" s="8"/>
      <c r="CH104" s="40"/>
      <c r="CI104" s="40"/>
      <c r="CJ104" s="40"/>
      <c r="CK104" s="40"/>
      <c r="CL104" s="32"/>
      <c r="CM104" s="32"/>
      <c r="CN104" s="32"/>
      <c r="CO104" s="8"/>
      <c r="CP104" s="40"/>
      <c r="CQ104" s="40"/>
      <c r="CR104" s="40"/>
      <c r="CS104" s="40"/>
      <c r="CT104" s="32"/>
      <c r="CU104" s="32"/>
      <c r="CV104" s="32"/>
      <c r="CW104" s="8"/>
      <c r="CX104" s="40"/>
      <c r="CY104" s="40"/>
      <c r="CZ104" s="40"/>
      <c r="DA104" s="40"/>
      <c r="DB104" s="32"/>
      <c r="DC104" s="32"/>
      <c r="DD104" s="32"/>
      <c r="DE104" s="8"/>
      <c r="DF104" s="40"/>
      <c r="DG104" s="40"/>
      <c r="DH104" s="40"/>
      <c r="DI104" s="40"/>
      <c r="DJ104" s="32"/>
      <c r="DK104" s="32"/>
      <c r="DL104" s="32"/>
      <c r="DM104" s="8"/>
      <c r="DN104" s="40"/>
      <c r="DO104" s="40"/>
      <c r="DP104" s="40"/>
      <c r="DQ104" s="40"/>
      <c r="DR104" s="32"/>
      <c r="DS104" s="32"/>
      <c r="DT104" s="32"/>
      <c r="DU104" s="8"/>
      <c r="DV104" s="40"/>
      <c r="DW104" s="40"/>
      <c r="DX104" s="40"/>
      <c r="DY104" s="40"/>
      <c r="DZ104" s="32"/>
      <c r="EA104" s="32"/>
      <c r="EB104" s="32"/>
      <c r="EC104" s="8"/>
      <c r="ED104" s="40"/>
      <c r="EE104" s="40"/>
      <c r="EF104" s="40"/>
      <c r="EG104" s="40"/>
      <c r="EH104" s="32"/>
      <c r="EI104" s="32"/>
      <c r="EJ104" s="32"/>
      <c r="EK104" s="8"/>
      <c r="EL104" s="40"/>
      <c r="EM104" s="40"/>
      <c r="EN104" s="40"/>
      <c r="EO104" s="40"/>
      <c r="EP104" s="32"/>
      <c r="EQ104" s="32"/>
      <c r="ER104" s="32"/>
      <c r="ES104" s="8"/>
      <c r="ET104" s="40"/>
      <c r="EU104" s="40"/>
      <c r="EV104" s="40"/>
      <c r="EW104" s="40"/>
      <c r="EX104" s="32"/>
      <c r="EY104" s="32"/>
      <c r="EZ104" s="32"/>
      <c r="FA104" s="8"/>
      <c r="FB104" s="40"/>
      <c r="FC104" s="40"/>
      <c r="FD104" s="40"/>
      <c r="FE104" s="40"/>
      <c r="FF104" s="32"/>
      <c r="FG104" s="32"/>
      <c r="FH104" s="32"/>
      <c r="FI104" s="8"/>
      <c r="FJ104" s="40"/>
      <c r="FK104" s="40"/>
      <c r="FL104" s="40"/>
      <c r="FM104" s="40"/>
      <c r="FN104" s="32"/>
      <c r="FO104" s="32"/>
      <c r="FP104" s="32"/>
      <c r="FQ104" s="8"/>
      <c r="FR104" s="40"/>
      <c r="FS104" s="40"/>
      <c r="FT104" s="40"/>
      <c r="FU104" s="40"/>
      <c r="FV104" s="32"/>
      <c r="FW104" s="32"/>
      <c r="FX104" s="32"/>
      <c r="FY104" s="8"/>
      <c r="FZ104" s="40"/>
      <c r="GA104" s="40"/>
      <c r="GB104" s="40"/>
      <c r="GC104" s="40"/>
      <c r="GD104" s="32"/>
      <c r="GE104" s="32"/>
      <c r="GF104" s="32"/>
      <c r="GG104" s="8"/>
      <c r="GH104" s="40"/>
      <c r="GI104" s="40"/>
      <c r="GJ104" s="40"/>
      <c r="GK104" s="40"/>
      <c r="GL104" s="32"/>
      <c r="GM104" s="32"/>
      <c r="GN104" s="32"/>
      <c r="GO104" s="8"/>
      <c r="GP104" s="40"/>
      <c r="GQ104" s="40"/>
      <c r="GR104" s="40"/>
      <c r="GS104" s="40"/>
      <c r="GT104" s="32"/>
      <c r="GU104" s="32"/>
      <c r="GV104" s="32"/>
      <c r="GW104" s="8"/>
      <c r="GX104" s="40"/>
      <c r="GY104" s="40"/>
      <c r="GZ104" s="40"/>
      <c r="HA104" s="40"/>
      <c r="HB104" s="32"/>
      <c r="HC104" s="32"/>
      <c r="HD104" s="32"/>
      <c r="HE104" s="8"/>
      <c r="HF104" s="40"/>
      <c r="HG104" s="40"/>
      <c r="HH104" s="40"/>
      <c r="HI104" s="40"/>
      <c r="HJ104" s="32"/>
      <c r="HK104" s="32"/>
      <c r="HL104" s="32"/>
      <c r="HM104" s="8"/>
      <c r="HN104" s="40"/>
      <c r="HO104" s="40"/>
      <c r="HP104" s="40"/>
      <c r="HQ104" s="40"/>
      <c r="HR104" s="32"/>
      <c r="HS104" s="32"/>
      <c r="HT104" s="32"/>
      <c r="HU104" s="8"/>
      <c r="HV104" s="40"/>
      <c r="HW104" s="40"/>
      <c r="HX104" s="40"/>
      <c r="HY104" s="40"/>
      <c r="HZ104" s="32"/>
      <c r="IA104" s="32"/>
      <c r="IB104" s="32"/>
      <c r="IC104" s="8"/>
      <c r="ID104" s="40"/>
      <c r="IE104" s="40"/>
      <c r="IF104" s="40"/>
      <c r="IG104" s="40"/>
      <c r="IH104" s="32"/>
      <c r="II104" s="32"/>
      <c r="IJ104" s="32"/>
      <c r="IK104" s="8"/>
      <c r="IL104" s="40"/>
      <c r="IM104" s="40"/>
      <c r="IN104" s="40"/>
      <c r="IO104" s="40"/>
      <c r="IP104" s="32"/>
      <c r="IQ104" s="32"/>
      <c r="IR104" s="32"/>
    </row>
    <row r="105" spans="1:252" ht="13.9" customHeight="1">
      <c r="A105" s="8" t="s">
        <v>185</v>
      </c>
      <c r="B105" s="8" t="s">
        <v>186</v>
      </c>
      <c r="C105" s="4"/>
      <c r="E105" s="149">
        <f>ROUND(F105/0.55,0)</f>
        <v>1864</v>
      </c>
      <c r="F105" s="140">
        <v>1025</v>
      </c>
      <c r="G105" s="140">
        <f t="shared" si="4"/>
        <v>1025</v>
      </c>
      <c r="H105" s="163">
        <f t="shared" si="5"/>
        <v>150675</v>
      </c>
      <c r="I105" s="157">
        <f t="shared" si="6"/>
        <v>213959</v>
      </c>
      <c r="J105" s="254">
        <f t="shared" si="7"/>
        <v>0.29577629358895863</v>
      </c>
    </row>
    <row r="106" spans="1:252" ht="13.9" customHeight="1">
      <c r="A106" s="27"/>
      <c r="B106" s="40" t="s">
        <v>51</v>
      </c>
      <c r="C106" s="29"/>
      <c r="E106" s="152"/>
      <c r="F106" s="140"/>
      <c r="G106" s="140" t="str">
        <f t="shared" si="4"/>
        <v/>
      </c>
      <c r="H106" s="163" t="str">
        <f t="shared" si="5"/>
        <v/>
      </c>
      <c r="I106" s="157" t="str">
        <f t="shared" si="6"/>
        <v/>
      </c>
      <c r="J106" s="254" t="str">
        <f t="shared" si="7"/>
        <v/>
      </c>
    </row>
    <row r="107" spans="1:252" ht="13.9" customHeight="1">
      <c r="A107" s="27"/>
      <c r="B107" s="40"/>
      <c r="C107" s="29"/>
      <c r="E107" s="152"/>
      <c r="F107" s="140"/>
      <c r="G107" s="140" t="str">
        <f t="shared" si="4"/>
        <v/>
      </c>
      <c r="H107" s="163" t="str">
        <f t="shared" si="5"/>
        <v/>
      </c>
      <c r="I107" s="157" t="str">
        <f t="shared" si="6"/>
        <v/>
      </c>
      <c r="J107" s="254" t="str">
        <f t="shared" si="7"/>
        <v/>
      </c>
    </row>
    <row r="108" spans="1:252" ht="13.9" customHeight="1">
      <c r="A108" s="8" t="s">
        <v>187</v>
      </c>
      <c r="B108" s="8" t="s">
        <v>188</v>
      </c>
      <c r="C108" s="4"/>
      <c r="D108" s="39"/>
      <c r="E108" s="152">
        <f>ROUND(F108/0.55,0)</f>
        <v>1864</v>
      </c>
      <c r="F108" s="140">
        <v>1025</v>
      </c>
      <c r="G108" s="140">
        <f t="shared" si="4"/>
        <v>1025</v>
      </c>
      <c r="H108" s="163">
        <f t="shared" si="5"/>
        <v>150675</v>
      </c>
      <c r="I108" s="157">
        <f t="shared" si="6"/>
        <v>213959</v>
      </c>
      <c r="J108" s="254">
        <f t="shared" si="7"/>
        <v>0.29577629358895863</v>
      </c>
    </row>
    <row r="109" spans="1:252" ht="13.9" customHeight="1">
      <c r="A109" s="27"/>
      <c r="B109" s="40" t="s">
        <v>189</v>
      </c>
      <c r="C109" s="29"/>
      <c r="D109" s="39"/>
      <c r="E109" s="152"/>
      <c r="F109" s="140"/>
      <c r="G109" s="140" t="str">
        <f t="shared" si="4"/>
        <v/>
      </c>
      <c r="H109" s="163" t="str">
        <f t="shared" si="5"/>
        <v/>
      </c>
      <c r="I109" s="157" t="str">
        <f t="shared" si="6"/>
        <v/>
      </c>
      <c r="J109" s="254" t="str">
        <f t="shared" si="7"/>
        <v/>
      </c>
    </row>
    <row r="110" spans="1:252" ht="13.9" customHeight="1">
      <c r="A110" s="27"/>
      <c r="B110" s="40"/>
      <c r="C110" s="29"/>
      <c r="D110" s="39"/>
      <c r="E110" s="152"/>
      <c r="F110" s="140"/>
      <c r="G110" s="140" t="str">
        <f t="shared" si="4"/>
        <v/>
      </c>
      <c r="H110" s="163" t="str">
        <f t="shared" si="5"/>
        <v/>
      </c>
      <c r="I110" s="157" t="str">
        <f t="shared" si="6"/>
        <v/>
      </c>
      <c r="J110" s="254" t="str">
        <f t="shared" si="7"/>
        <v/>
      </c>
    </row>
    <row r="111" spans="1:252" ht="13.9" customHeight="1">
      <c r="A111" s="8" t="s">
        <v>190</v>
      </c>
      <c r="B111" s="8" t="s">
        <v>191</v>
      </c>
      <c r="C111" s="39"/>
      <c r="D111" s="39"/>
      <c r="E111" s="135">
        <f>ROUND(F111/0.55,0)</f>
        <v>5862</v>
      </c>
      <c r="F111" s="140">
        <v>3224</v>
      </c>
      <c r="G111" s="140">
        <f t="shared" si="4"/>
        <v>3224</v>
      </c>
      <c r="H111" s="163">
        <f t="shared" si="5"/>
        <v>473928</v>
      </c>
      <c r="I111" s="157">
        <f t="shared" si="6"/>
        <v>672978</v>
      </c>
      <c r="J111" s="254">
        <f t="shared" si="7"/>
        <v>0.29577489903087473</v>
      </c>
      <c r="K111" s="14"/>
    </row>
    <row r="112" spans="1:252" ht="13.9" customHeight="1">
      <c r="A112" s="27"/>
      <c r="B112" s="40" t="s">
        <v>192</v>
      </c>
      <c r="C112" s="29"/>
      <c r="D112" s="29"/>
      <c r="E112" s="152"/>
      <c r="F112" s="140"/>
      <c r="G112" s="140" t="str">
        <f t="shared" si="4"/>
        <v/>
      </c>
      <c r="H112" s="163" t="str">
        <f t="shared" si="5"/>
        <v/>
      </c>
      <c r="I112" s="157" t="str">
        <f t="shared" si="6"/>
        <v/>
      </c>
      <c r="J112" s="254" t="str">
        <f t="shared" si="7"/>
        <v/>
      </c>
      <c r="K112" s="14"/>
    </row>
    <row r="113" spans="1:11" ht="13.9" customHeight="1">
      <c r="A113" s="27"/>
      <c r="B113" s="40" t="s">
        <v>193</v>
      </c>
      <c r="C113" s="29"/>
      <c r="D113" s="29"/>
      <c r="E113" s="152"/>
      <c r="F113" s="140"/>
      <c r="G113" s="140" t="str">
        <f t="shared" si="4"/>
        <v/>
      </c>
      <c r="H113" s="163" t="str">
        <f t="shared" si="5"/>
        <v/>
      </c>
      <c r="I113" s="157" t="str">
        <f t="shared" si="6"/>
        <v/>
      </c>
      <c r="J113" s="254" t="str">
        <f t="shared" si="7"/>
        <v/>
      </c>
      <c r="K113" s="14"/>
    </row>
    <row r="114" spans="1:11" ht="13.9" customHeight="1">
      <c r="B114" s="41"/>
      <c r="C114" s="29"/>
      <c r="D114" s="29"/>
      <c r="E114" s="152"/>
      <c r="F114" s="140"/>
      <c r="G114" s="140" t="str">
        <f t="shared" si="4"/>
        <v/>
      </c>
      <c r="H114" s="163" t="str">
        <f t="shared" si="5"/>
        <v/>
      </c>
      <c r="I114" s="157" t="str">
        <f t="shared" si="6"/>
        <v/>
      </c>
      <c r="J114" s="254" t="str">
        <f t="shared" si="7"/>
        <v/>
      </c>
      <c r="K114" s="14"/>
    </row>
    <row r="115" spans="1:11" ht="13.9" customHeight="1">
      <c r="A115" s="8" t="s">
        <v>194</v>
      </c>
      <c r="B115" s="8" t="s">
        <v>195</v>
      </c>
      <c r="C115" s="39"/>
      <c r="D115" s="39"/>
      <c r="E115" s="135">
        <f>ROUND(F115/0.55,0)</f>
        <v>2544</v>
      </c>
      <c r="F115" s="140">
        <v>1399</v>
      </c>
      <c r="G115" s="140">
        <f t="shared" si="4"/>
        <v>1399</v>
      </c>
      <c r="H115" s="163">
        <f t="shared" si="5"/>
        <v>205653</v>
      </c>
      <c r="I115" s="157">
        <f t="shared" si="6"/>
        <v>292027</v>
      </c>
      <c r="J115" s="254">
        <f t="shared" si="7"/>
        <v>0.29577402089532817</v>
      </c>
      <c r="K115" s="14"/>
    </row>
    <row r="116" spans="1:11" s="3" customFormat="1" ht="13.9" customHeight="1">
      <c r="A116" s="15"/>
      <c r="B116" s="38" t="s">
        <v>196</v>
      </c>
      <c r="C116" s="4"/>
      <c r="D116" s="4"/>
      <c r="E116" s="150"/>
      <c r="F116" s="142"/>
      <c r="G116" s="142" t="str">
        <f t="shared" si="4"/>
        <v/>
      </c>
      <c r="H116" s="163" t="str">
        <f t="shared" si="5"/>
        <v/>
      </c>
      <c r="I116" s="157" t="str">
        <f t="shared" si="6"/>
        <v/>
      </c>
      <c r="J116" s="254" t="str">
        <f t="shared" si="7"/>
        <v/>
      </c>
    </row>
    <row r="117" spans="1:11" ht="13.9" customHeight="1">
      <c r="B117" s="8"/>
      <c r="C117" s="39"/>
      <c r="D117" s="39"/>
      <c r="E117" s="152"/>
      <c r="F117" s="140"/>
      <c r="G117" s="140" t="str">
        <f t="shared" si="4"/>
        <v/>
      </c>
      <c r="H117" s="163" t="str">
        <f t="shared" si="5"/>
        <v/>
      </c>
      <c r="I117" s="157" t="str">
        <f t="shared" si="6"/>
        <v/>
      </c>
      <c r="J117" s="254" t="str">
        <f t="shared" si="7"/>
        <v/>
      </c>
      <c r="K117" s="14"/>
    </row>
    <row r="118" spans="1:11" s="3" customFormat="1" ht="13.9" customHeight="1">
      <c r="A118" s="8" t="s">
        <v>61</v>
      </c>
      <c r="B118" s="8" t="s">
        <v>62</v>
      </c>
      <c r="C118" s="29"/>
      <c r="D118" s="4"/>
      <c r="E118" s="152">
        <f>ROUND(F118/0.55,0)</f>
        <v>180</v>
      </c>
      <c r="F118" s="142">
        <v>99</v>
      </c>
      <c r="G118" s="140">
        <f t="shared" si="4"/>
        <v>99</v>
      </c>
      <c r="H118" s="163">
        <f t="shared" si="5"/>
        <v>14553</v>
      </c>
      <c r="I118" s="157">
        <f t="shared" si="6"/>
        <v>20665</v>
      </c>
      <c r="J118" s="254">
        <f t="shared" si="7"/>
        <v>0.29576578756351318</v>
      </c>
    </row>
    <row r="119" spans="1:11" s="3" customFormat="1" ht="13.9" customHeight="1">
      <c r="A119" s="8"/>
      <c r="B119" s="38" t="s">
        <v>63</v>
      </c>
      <c r="C119" s="29"/>
      <c r="E119" s="149"/>
      <c r="F119" s="142"/>
      <c r="G119" s="142"/>
    </row>
    <row r="120" spans="1:11" s="3" customFormat="1" ht="13.9" customHeight="1">
      <c r="A120" s="27"/>
      <c r="B120" s="40"/>
      <c r="C120" s="29"/>
      <c r="D120" s="4"/>
      <c r="E120" s="152"/>
      <c r="F120" s="142"/>
      <c r="G120" s="142"/>
    </row>
    <row r="121" spans="1:11" s="3" customFormat="1" ht="13.9" customHeight="1">
      <c r="A121" s="27"/>
      <c r="B121" s="42" t="s">
        <v>197</v>
      </c>
      <c r="C121" s="29"/>
      <c r="D121" s="4"/>
      <c r="E121" s="152"/>
      <c r="F121" s="142"/>
      <c r="G121" s="142"/>
    </row>
    <row r="122" spans="1:11" s="3" customFormat="1" ht="13.9" customHeight="1">
      <c r="A122" s="8"/>
      <c r="B122" s="43" t="s">
        <v>65</v>
      </c>
      <c r="C122" s="44"/>
      <c r="D122" s="45"/>
      <c r="E122" s="152"/>
      <c r="F122" s="143"/>
      <c r="G122" s="143"/>
    </row>
    <row r="123" spans="1:11" ht="13.9" customHeight="1">
      <c r="B123" s="3"/>
      <c r="C123" s="4"/>
      <c r="D123" s="4"/>
      <c r="E123" s="133"/>
      <c r="F123" s="133"/>
      <c r="G123" s="133"/>
    </row>
    <row r="125" spans="1:11" s="8" customFormat="1" ht="13.9" customHeight="1">
      <c r="C125" s="59"/>
      <c r="D125" s="59"/>
      <c r="E125" s="198"/>
      <c r="F125" s="198"/>
      <c r="G125" s="198"/>
    </row>
  </sheetData>
  <mergeCells count="10">
    <mergeCell ref="B9:E9"/>
    <mergeCell ref="B10:E10"/>
    <mergeCell ref="B12:E12"/>
    <mergeCell ref="B13:E13"/>
    <mergeCell ref="B1:E1"/>
    <mergeCell ref="B3:E3"/>
    <mergeCell ref="B5:E5"/>
    <mergeCell ref="B6:E6"/>
    <mergeCell ref="B7:E7"/>
    <mergeCell ref="B8:E8"/>
  </mergeCells>
  <printOptions horizontalCentered="1"/>
  <pageMargins left="0" right="0" top="0.43307086614173229" bottom="0.31496062992125984" header="0.23622047244094491" footer="0"/>
  <pageSetup paperSize="9" fitToHeight="3" orientation="portrait" r:id="rId1"/>
  <headerFooter alignWithMargins="0">
    <oddFooter>&amp;RPage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F6AB-483D-44FB-B59F-5C904991600B}">
  <dimension ref="A1:IR125"/>
  <sheetViews>
    <sheetView showGridLines="0" zoomScaleNormal="100" zoomScaleSheetLayoutView="100" workbookViewId="0"/>
  </sheetViews>
  <sheetFormatPr defaultRowHeight="13.9" customHeight="1"/>
  <cols>
    <col min="1" max="1" width="18.5703125" style="8" customWidth="1"/>
    <col min="2" max="2" width="59.7109375" style="1" customWidth="1"/>
    <col min="3" max="4" width="17.7109375" style="60" customWidth="1"/>
    <col min="5" max="5" width="17.7109375" style="193" customWidth="1"/>
    <col min="6" max="7" width="17.7109375" style="136" customWidth="1"/>
    <col min="8" max="9" width="16.140625" style="1" bestFit="1" customWidth="1"/>
    <col min="10" max="257" width="9.140625" style="1"/>
    <col min="258" max="258" width="18.5703125" style="1" customWidth="1"/>
    <col min="259" max="259" width="59.7109375" style="1" customWidth="1"/>
    <col min="260" max="263" width="17.7109375" style="1" customWidth="1"/>
    <col min="264" max="264" width="8.7109375" style="1" customWidth="1"/>
    <col min="265" max="513" width="9.140625" style="1"/>
    <col min="514" max="514" width="18.5703125" style="1" customWidth="1"/>
    <col min="515" max="515" width="59.7109375" style="1" customWidth="1"/>
    <col min="516" max="519" width="17.7109375" style="1" customWidth="1"/>
    <col min="520" max="520" width="8.7109375" style="1" customWidth="1"/>
    <col min="521" max="769" width="9.140625" style="1"/>
    <col min="770" max="770" width="18.5703125" style="1" customWidth="1"/>
    <col min="771" max="771" width="59.7109375" style="1" customWidth="1"/>
    <col min="772" max="775" width="17.7109375" style="1" customWidth="1"/>
    <col min="776" max="776" width="8.7109375" style="1" customWidth="1"/>
    <col min="777" max="1025" width="9.140625" style="1"/>
    <col min="1026" max="1026" width="18.5703125" style="1" customWidth="1"/>
    <col min="1027" max="1027" width="59.7109375" style="1" customWidth="1"/>
    <col min="1028" max="1031" width="17.7109375" style="1" customWidth="1"/>
    <col min="1032" max="1032" width="8.7109375" style="1" customWidth="1"/>
    <col min="1033" max="1281" width="9.140625" style="1"/>
    <col min="1282" max="1282" width="18.5703125" style="1" customWidth="1"/>
    <col min="1283" max="1283" width="59.7109375" style="1" customWidth="1"/>
    <col min="1284" max="1287" width="17.7109375" style="1" customWidth="1"/>
    <col min="1288" max="1288" width="8.7109375" style="1" customWidth="1"/>
    <col min="1289" max="1537" width="9.140625" style="1"/>
    <col min="1538" max="1538" width="18.5703125" style="1" customWidth="1"/>
    <col min="1539" max="1539" width="59.7109375" style="1" customWidth="1"/>
    <col min="1540" max="1543" width="17.7109375" style="1" customWidth="1"/>
    <col min="1544" max="1544" width="8.7109375" style="1" customWidth="1"/>
    <col min="1545" max="1793" width="9.140625" style="1"/>
    <col min="1794" max="1794" width="18.5703125" style="1" customWidth="1"/>
    <col min="1795" max="1795" width="59.7109375" style="1" customWidth="1"/>
    <col min="1796" max="1799" width="17.7109375" style="1" customWidth="1"/>
    <col min="1800" max="1800" width="8.7109375" style="1" customWidth="1"/>
    <col min="1801" max="2049" width="9.140625" style="1"/>
    <col min="2050" max="2050" width="18.5703125" style="1" customWidth="1"/>
    <col min="2051" max="2051" width="59.7109375" style="1" customWidth="1"/>
    <col min="2052" max="2055" width="17.7109375" style="1" customWidth="1"/>
    <col min="2056" max="2056" width="8.7109375" style="1" customWidth="1"/>
    <col min="2057" max="2305" width="9.140625" style="1"/>
    <col min="2306" max="2306" width="18.5703125" style="1" customWidth="1"/>
    <col min="2307" max="2307" width="59.7109375" style="1" customWidth="1"/>
    <col min="2308" max="2311" width="17.7109375" style="1" customWidth="1"/>
    <col min="2312" max="2312" width="8.7109375" style="1" customWidth="1"/>
    <col min="2313" max="2561" width="9.140625" style="1"/>
    <col min="2562" max="2562" width="18.5703125" style="1" customWidth="1"/>
    <col min="2563" max="2563" width="59.7109375" style="1" customWidth="1"/>
    <col min="2564" max="2567" width="17.7109375" style="1" customWidth="1"/>
    <col min="2568" max="2568" width="8.7109375" style="1" customWidth="1"/>
    <col min="2569" max="2817" width="9.140625" style="1"/>
    <col min="2818" max="2818" width="18.5703125" style="1" customWidth="1"/>
    <col min="2819" max="2819" width="59.7109375" style="1" customWidth="1"/>
    <col min="2820" max="2823" width="17.7109375" style="1" customWidth="1"/>
    <col min="2824" max="2824" width="8.7109375" style="1" customWidth="1"/>
    <col min="2825" max="3073" width="9.140625" style="1"/>
    <col min="3074" max="3074" width="18.5703125" style="1" customWidth="1"/>
    <col min="3075" max="3075" width="59.7109375" style="1" customWidth="1"/>
    <col min="3076" max="3079" width="17.7109375" style="1" customWidth="1"/>
    <col min="3080" max="3080" width="8.7109375" style="1" customWidth="1"/>
    <col min="3081" max="3329" width="9.140625" style="1"/>
    <col min="3330" max="3330" width="18.5703125" style="1" customWidth="1"/>
    <col min="3331" max="3331" width="59.7109375" style="1" customWidth="1"/>
    <col min="3332" max="3335" width="17.7109375" style="1" customWidth="1"/>
    <col min="3336" max="3336" width="8.7109375" style="1" customWidth="1"/>
    <col min="3337" max="3585" width="9.140625" style="1"/>
    <col min="3586" max="3586" width="18.5703125" style="1" customWidth="1"/>
    <col min="3587" max="3587" width="59.7109375" style="1" customWidth="1"/>
    <col min="3588" max="3591" width="17.7109375" style="1" customWidth="1"/>
    <col min="3592" max="3592" width="8.7109375" style="1" customWidth="1"/>
    <col min="3593" max="3841" width="9.140625" style="1"/>
    <col min="3842" max="3842" width="18.5703125" style="1" customWidth="1"/>
    <col min="3843" max="3843" width="59.7109375" style="1" customWidth="1"/>
    <col min="3844" max="3847" width="17.7109375" style="1" customWidth="1"/>
    <col min="3848" max="3848" width="8.7109375" style="1" customWidth="1"/>
    <col min="3849" max="4097" width="9.140625" style="1"/>
    <col min="4098" max="4098" width="18.5703125" style="1" customWidth="1"/>
    <col min="4099" max="4099" width="59.7109375" style="1" customWidth="1"/>
    <col min="4100" max="4103" width="17.7109375" style="1" customWidth="1"/>
    <col min="4104" max="4104" width="8.7109375" style="1" customWidth="1"/>
    <col min="4105" max="4353" width="9.140625" style="1"/>
    <col min="4354" max="4354" width="18.5703125" style="1" customWidth="1"/>
    <col min="4355" max="4355" width="59.7109375" style="1" customWidth="1"/>
    <col min="4356" max="4359" width="17.7109375" style="1" customWidth="1"/>
    <col min="4360" max="4360" width="8.7109375" style="1" customWidth="1"/>
    <col min="4361" max="4609" width="9.140625" style="1"/>
    <col min="4610" max="4610" width="18.5703125" style="1" customWidth="1"/>
    <col min="4611" max="4611" width="59.7109375" style="1" customWidth="1"/>
    <col min="4612" max="4615" width="17.7109375" style="1" customWidth="1"/>
    <col min="4616" max="4616" width="8.7109375" style="1" customWidth="1"/>
    <col min="4617" max="4865" width="9.140625" style="1"/>
    <col min="4866" max="4866" width="18.5703125" style="1" customWidth="1"/>
    <col min="4867" max="4867" width="59.7109375" style="1" customWidth="1"/>
    <col min="4868" max="4871" width="17.7109375" style="1" customWidth="1"/>
    <col min="4872" max="4872" width="8.7109375" style="1" customWidth="1"/>
    <col min="4873" max="5121" width="9.140625" style="1"/>
    <col min="5122" max="5122" width="18.5703125" style="1" customWidth="1"/>
    <col min="5123" max="5123" width="59.7109375" style="1" customWidth="1"/>
    <col min="5124" max="5127" width="17.7109375" style="1" customWidth="1"/>
    <col min="5128" max="5128" width="8.7109375" style="1" customWidth="1"/>
    <col min="5129" max="5377" width="9.140625" style="1"/>
    <col min="5378" max="5378" width="18.5703125" style="1" customWidth="1"/>
    <col min="5379" max="5379" width="59.7109375" style="1" customWidth="1"/>
    <col min="5380" max="5383" width="17.7109375" style="1" customWidth="1"/>
    <col min="5384" max="5384" width="8.7109375" style="1" customWidth="1"/>
    <col min="5385" max="5633" width="9.140625" style="1"/>
    <col min="5634" max="5634" width="18.5703125" style="1" customWidth="1"/>
    <col min="5635" max="5635" width="59.7109375" style="1" customWidth="1"/>
    <col min="5636" max="5639" width="17.7109375" style="1" customWidth="1"/>
    <col min="5640" max="5640" width="8.7109375" style="1" customWidth="1"/>
    <col min="5641" max="5889" width="9.140625" style="1"/>
    <col min="5890" max="5890" width="18.5703125" style="1" customWidth="1"/>
    <col min="5891" max="5891" width="59.7109375" style="1" customWidth="1"/>
    <col min="5892" max="5895" width="17.7109375" style="1" customWidth="1"/>
    <col min="5896" max="5896" width="8.7109375" style="1" customWidth="1"/>
    <col min="5897" max="6145" width="9.140625" style="1"/>
    <col min="6146" max="6146" width="18.5703125" style="1" customWidth="1"/>
    <col min="6147" max="6147" width="59.7109375" style="1" customWidth="1"/>
    <col min="6148" max="6151" width="17.7109375" style="1" customWidth="1"/>
    <col min="6152" max="6152" width="8.7109375" style="1" customWidth="1"/>
    <col min="6153" max="6401" width="9.140625" style="1"/>
    <col min="6402" max="6402" width="18.5703125" style="1" customWidth="1"/>
    <col min="6403" max="6403" width="59.7109375" style="1" customWidth="1"/>
    <col min="6404" max="6407" width="17.7109375" style="1" customWidth="1"/>
    <col min="6408" max="6408" width="8.7109375" style="1" customWidth="1"/>
    <col min="6409" max="6657" width="9.140625" style="1"/>
    <col min="6658" max="6658" width="18.5703125" style="1" customWidth="1"/>
    <col min="6659" max="6659" width="59.7109375" style="1" customWidth="1"/>
    <col min="6660" max="6663" width="17.7109375" style="1" customWidth="1"/>
    <col min="6664" max="6664" width="8.7109375" style="1" customWidth="1"/>
    <col min="6665" max="6913" width="9.140625" style="1"/>
    <col min="6914" max="6914" width="18.5703125" style="1" customWidth="1"/>
    <col min="6915" max="6915" width="59.7109375" style="1" customWidth="1"/>
    <col min="6916" max="6919" width="17.7109375" style="1" customWidth="1"/>
    <col min="6920" max="6920" width="8.7109375" style="1" customWidth="1"/>
    <col min="6921" max="7169" width="9.140625" style="1"/>
    <col min="7170" max="7170" width="18.5703125" style="1" customWidth="1"/>
    <col min="7171" max="7171" width="59.7109375" style="1" customWidth="1"/>
    <col min="7172" max="7175" width="17.7109375" style="1" customWidth="1"/>
    <col min="7176" max="7176" width="8.7109375" style="1" customWidth="1"/>
    <col min="7177" max="7425" width="9.140625" style="1"/>
    <col min="7426" max="7426" width="18.5703125" style="1" customWidth="1"/>
    <col min="7427" max="7427" width="59.7109375" style="1" customWidth="1"/>
    <col min="7428" max="7431" width="17.7109375" style="1" customWidth="1"/>
    <col min="7432" max="7432" width="8.7109375" style="1" customWidth="1"/>
    <col min="7433" max="7681" width="9.140625" style="1"/>
    <col min="7682" max="7682" width="18.5703125" style="1" customWidth="1"/>
    <col min="7683" max="7683" width="59.7109375" style="1" customWidth="1"/>
    <col min="7684" max="7687" width="17.7109375" style="1" customWidth="1"/>
    <col min="7688" max="7688" width="8.7109375" style="1" customWidth="1"/>
    <col min="7689" max="7937" width="9.140625" style="1"/>
    <col min="7938" max="7938" width="18.5703125" style="1" customWidth="1"/>
    <col min="7939" max="7939" width="59.7109375" style="1" customWidth="1"/>
    <col min="7940" max="7943" width="17.7109375" style="1" customWidth="1"/>
    <col min="7944" max="7944" width="8.7109375" style="1" customWidth="1"/>
    <col min="7945" max="8193" width="9.140625" style="1"/>
    <col min="8194" max="8194" width="18.5703125" style="1" customWidth="1"/>
    <col min="8195" max="8195" width="59.7109375" style="1" customWidth="1"/>
    <col min="8196" max="8199" width="17.7109375" style="1" customWidth="1"/>
    <col min="8200" max="8200" width="8.7109375" style="1" customWidth="1"/>
    <col min="8201" max="8449" width="9.140625" style="1"/>
    <col min="8450" max="8450" width="18.5703125" style="1" customWidth="1"/>
    <col min="8451" max="8451" width="59.7109375" style="1" customWidth="1"/>
    <col min="8452" max="8455" width="17.7109375" style="1" customWidth="1"/>
    <col min="8456" max="8456" width="8.7109375" style="1" customWidth="1"/>
    <col min="8457" max="8705" width="9.140625" style="1"/>
    <col min="8706" max="8706" width="18.5703125" style="1" customWidth="1"/>
    <col min="8707" max="8707" width="59.7109375" style="1" customWidth="1"/>
    <col min="8708" max="8711" width="17.7109375" style="1" customWidth="1"/>
    <col min="8712" max="8712" width="8.7109375" style="1" customWidth="1"/>
    <col min="8713" max="8961" width="9.140625" style="1"/>
    <col min="8962" max="8962" width="18.5703125" style="1" customWidth="1"/>
    <col min="8963" max="8963" width="59.7109375" style="1" customWidth="1"/>
    <col min="8964" max="8967" width="17.7109375" style="1" customWidth="1"/>
    <col min="8968" max="8968" width="8.7109375" style="1" customWidth="1"/>
    <col min="8969" max="9217" width="9.140625" style="1"/>
    <col min="9218" max="9218" width="18.5703125" style="1" customWidth="1"/>
    <col min="9219" max="9219" width="59.7109375" style="1" customWidth="1"/>
    <col min="9220" max="9223" width="17.7109375" style="1" customWidth="1"/>
    <col min="9224" max="9224" width="8.7109375" style="1" customWidth="1"/>
    <col min="9225" max="9473" width="9.140625" style="1"/>
    <col min="9474" max="9474" width="18.5703125" style="1" customWidth="1"/>
    <col min="9475" max="9475" width="59.7109375" style="1" customWidth="1"/>
    <col min="9476" max="9479" width="17.7109375" style="1" customWidth="1"/>
    <col min="9480" max="9480" width="8.7109375" style="1" customWidth="1"/>
    <col min="9481" max="9729" width="9.140625" style="1"/>
    <col min="9730" max="9730" width="18.5703125" style="1" customWidth="1"/>
    <col min="9731" max="9731" width="59.7109375" style="1" customWidth="1"/>
    <col min="9732" max="9735" width="17.7109375" style="1" customWidth="1"/>
    <col min="9736" max="9736" width="8.7109375" style="1" customWidth="1"/>
    <col min="9737" max="9985" width="9.140625" style="1"/>
    <col min="9986" max="9986" width="18.5703125" style="1" customWidth="1"/>
    <col min="9987" max="9987" width="59.7109375" style="1" customWidth="1"/>
    <col min="9988" max="9991" width="17.7109375" style="1" customWidth="1"/>
    <col min="9992" max="9992" width="8.7109375" style="1" customWidth="1"/>
    <col min="9993" max="10241" width="9.14062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248" width="8.7109375" style="1" customWidth="1"/>
    <col min="10249" max="10497" width="9.14062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504" width="8.7109375" style="1" customWidth="1"/>
    <col min="10505" max="10753" width="9.14062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0760" width="8.7109375" style="1" customWidth="1"/>
    <col min="10761" max="11009" width="9.14062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016" width="8.7109375" style="1" customWidth="1"/>
    <col min="11017" max="11265" width="9.14062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272" width="8.7109375" style="1" customWidth="1"/>
    <col min="11273" max="11521" width="9.14062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528" width="8.7109375" style="1" customWidth="1"/>
    <col min="11529" max="11777" width="9.14062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1784" width="8.7109375" style="1" customWidth="1"/>
    <col min="11785" max="12033" width="9.14062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040" width="8.7109375" style="1" customWidth="1"/>
    <col min="12041" max="12289" width="9.14062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296" width="8.7109375" style="1" customWidth="1"/>
    <col min="12297" max="12545" width="9.14062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552" width="8.7109375" style="1" customWidth="1"/>
    <col min="12553" max="12801" width="9.14062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2808" width="8.7109375" style="1" customWidth="1"/>
    <col min="12809" max="13057" width="9.14062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064" width="8.7109375" style="1" customWidth="1"/>
    <col min="13065" max="13313" width="9.14062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320" width="8.7109375" style="1" customWidth="1"/>
    <col min="13321" max="13569" width="9.14062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576" width="8.7109375" style="1" customWidth="1"/>
    <col min="13577" max="13825" width="9.14062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3832" width="8.7109375" style="1" customWidth="1"/>
    <col min="13833" max="14081" width="9.14062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088" width="8.7109375" style="1" customWidth="1"/>
    <col min="14089" max="14337" width="9.14062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344" width="8.7109375" style="1" customWidth="1"/>
    <col min="14345" max="14593" width="9.14062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600" width="8.7109375" style="1" customWidth="1"/>
    <col min="14601" max="14849" width="9.14062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4856" width="8.7109375" style="1" customWidth="1"/>
    <col min="14857" max="15105" width="9.14062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112" width="8.7109375" style="1" customWidth="1"/>
    <col min="15113" max="15361" width="9.14062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368" width="8.7109375" style="1" customWidth="1"/>
    <col min="15369" max="15617" width="9.14062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624" width="8.7109375" style="1" customWidth="1"/>
    <col min="15625" max="15873" width="9.14062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5880" width="8.7109375" style="1" customWidth="1"/>
    <col min="15881" max="16129" width="9.14062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136" width="8.7109375" style="1" customWidth="1"/>
    <col min="16137" max="16384" width="9.140625" style="1"/>
  </cols>
  <sheetData>
    <row r="1" spans="1:11" ht="17.45" customHeight="1">
      <c r="B1" s="321" t="s">
        <v>198</v>
      </c>
      <c r="C1" s="321"/>
      <c r="D1" s="321"/>
      <c r="E1" s="321"/>
    </row>
    <row r="2" spans="1:11" ht="13.9" customHeight="1">
      <c r="B2" s="3"/>
      <c r="C2" s="4"/>
      <c r="D2" s="4"/>
      <c r="E2" s="133"/>
    </row>
    <row r="3" spans="1:11" ht="17.45" customHeight="1">
      <c r="B3" s="322" t="s">
        <v>2</v>
      </c>
      <c r="C3" s="322"/>
      <c r="D3" s="322"/>
      <c r="E3" s="322"/>
    </row>
    <row r="4" spans="1:11" ht="13.9" customHeight="1">
      <c r="B4" s="3"/>
      <c r="C4" s="17"/>
      <c r="D4" s="17"/>
      <c r="E4" s="136"/>
    </row>
    <row r="5" spans="1:11" ht="13.9" customHeight="1">
      <c r="B5" s="319" t="s">
        <v>3</v>
      </c>
      <c r="C5" s="319"/>
      <c r="D5" s="319"/>
      <c r="E5" s="319"/>
    </row>
    <row r="6" spans="1:11" ht="13.9" customHeight="1">
      <c r="B6" s="319" t="s">
        <v>4</v>
      </c>
      <c r="C6" s="319"/>
      <c r="D6" s="319"/>
      <c r="E6" s="319"/>
    </row>
    <row r="7" spans="1:11" ht="13.9" customHeight="1">
      <c r="B7" s="319" t="s">
        <v>5</v>
      </c>
      <c r="C7" s="319"/>
      <c r="D7" s="319"/>
      <c r="E7" s="319"/>
    </row>
    <row r="8" spans="1:11" ht="13.9" customHeight="1">
      <c r="B8" s="319" t="s">
        <v>6</v>
      </c>
      <c r="C8" s="319"/>
      <c r="D8" s="319"/>
      <c r="E8" s="319"/>
    </row>
    <row r="9" spans="1:11" ht="13.9" customHeight="1">
      <c r="B9" s="319" t="s">
        <v>7</v>
      </c>
      <c r="C9" s="319"/>
      <c r="D9" s="319"/>
      <c r="E9" s="319"/>
    </row>
    <row r="10" spans="1:11" ht="13.9" customHeight="1">
      <c r="B10" s="319" t="s">
        <v>8</v>
      </c>
      <c r="C10" s="319"/>
      <c r="D10" s="319"/>
      <c r="E10" s="319"/>
    </row>
    <row r="11" spans="1:11" ht="13.9" customHeight="1">
      <c r="B11" s="3"/>
      <c r="C11" s="9"/>
      <c r="D11" s="9"/>
      <c r="E11" s="172"/>
    </row>
    <row r="12" spans="1:11" ht="13.9" customHeight="1">
      <c r="B12" s="320" t="s">
        <v>9</v>
      </c>
      <c r="C12" s="320"/>
      <c r="D12" s="320"/>
      <c r="E12" s="320"/>
    </row>
    <row r="13" spans="1:11" ht="13.9" customHeight="1">
      <c r="B13" s="320" t="s">
        <v>10</v>
      </c>
      <c r="C13" s="320"/>
      <c r="D13" s="320"/>
      <c r="E13" s="320"/>
    </row>
    <row r="14" spans="1:11" ht="13.9" customHeight="1">
      <c r="B14" s="3"/>
      <c r="C14" s="17"/>
      <c r="D14" s="17"/>
      <c r="E14" s="136"/>
    </row>
    <row r="15" spans="1:11" ht="13.9" customHeight="1">
      <c r="A15" s="8" t="s">
        <v>11</v>
      </c>
      <c r="B15" s="8" t="s">
        <v>12</v>
      </c>
      <c r="C15" s="13"/>
      <c r="D15" s="13"/>
      <c r="E15" s="135" t="s">
        <v>13</v>
      </c>
      <c r="F15" s="135" t="s">
        <v>14</v>
      </c>
      <c r="G15" s="135" t="s">
        <v>1102</v>
      </c>
      <c r="H15" s="156" t="s">
        <v>1040</v>
      </c>
      <c r="I15" s="157" t="s">
        <v>1041</v>
      </c>
      <c r="J15" s="253" t="s">
        <v>1149</v>
      </c>
      <c r="K15" s="14"/>
    </row>
    <row r="16" spans="1:11" ht="13.9" customHeight="1">
      <c r="A16" s="3"/>
      <c r="B16" s="3"/>
      <c r="C16" s="13"/>
      <c r="D16" s="13"/>
      <c r="E16" s="135"/>
      <c r="F16" s="135"/>
      <c r="G16" s="164">
        <v>0</v>
      </c>
      <c r="H16" s="159">
        <v>147</v>
      </c>
      <c r="I16" s="159">
        <v>1.42</v>
      </c>
      <c r="J16" s="14" t="s">
        <v>1150</v>
      </c>
      <c r="K16" s="14"/>
    </row>
    <row r="17" spans="1:252" s="3" customFormat="1" ht="13.9" customHeight="1">
      <c r="A17" s="18" t="s">
        <v>199</v>
      </c>
      <c r="B17" s="18"/>
      <c r="C17" s="21"/>
      <c r="D17" s="21"/>
      <c r="E17" s="147"/>
      <c r="F17" s="180"/>
      <c r="G17" s="137"/>
      <c r="I17" s="14"/>
      <c r="J17" s="14"/>
      <c r="K17" s="14"/>
    </row>
    <row r="18" spans="1:252" s="3" customFormat="1" ht="13.9" customHeight="1">
      <c r="A18" s="8"/>
      <c r="B18" s="8"/>
      <c r="C18" s="24"/>
      <c r="D18" s="61"/>
      <c r="E18" s="138"/>
      <c r="F18" s="138"/>
      <c r="G18" s="138"/>
      <c r="I18" s="14"/>
      <c r="J18" s="14"/>
      <c r="K18" s="14"/>
    </row>
    <row r="19" spans="1:252" ht="13.9" customHeight="1">
      <c r="B19" s="8" t="s">
        <v>200</v>
      </c>
      <c r="C19" s="55"/>
      <c r="D19" s="39"/>
      <c r="E19" s="152">
        <f>ROUND(F19/0.55,0)</f>
        <v>180299</v>
      </c>
      <c r="F19" s="140">
        <v>99164.5</v>
      </c>
      <c r="G19" s="140">
        <f>IF(F19-F19*$G$16=0,"",F19-F19*$G$16)</f>
        <v>99164.5</v>
      </c>
      <c r="H19" s="163">
        <f>IFERROR(G19*$H$16,"")</f>
        <v>14577181.5</v>
      </c>
      <c r="I19" s="157">
        <f>IFERROR(ROUND(H19*$I$16,0),"")</f>
        <v>20699598</v>
      </c>
      <c r="J19" s="254">
        <f>IFERROR((I19-H19)/I19,"")</f>
        <v>0.2957746570730504</v>
      </c>
      <c r="K19" s="14"/>
    </row>
    <row r="20" spans="1:252" ht="13.9" customHeight="1">
      <c r="A20" s="27"/>
      <c r="B20" s="28" t="s">
        <v>201</v>
      </c>
      <c r="C20" s="62"/>
      <c r="D20" s="63"/>
      <c r="E20" s="195"/>
      <c r="F20" s="140"/>
      <c r="G20" s="140" t="str">
        <f t="shared" ref="G20:G83" si="0">IF(F20-F20*$G$16=0,"",F20-F20*$G$16)</f>
        <v/>
      </c>
      <c r="H20" s="163" t="str">
        <f t="shared" ref="H20:H83" si="1">IFERROR(G20*$H$16,"")</f>
        <v/>
      </c>
      <c r="I20" s="157" t="str">
        <f t="shared" ref="I20:I83" si="2">IFERROR(ROUND(H20*$I$16,0),"")</f>
        <v/>
      </c>
      <c r="J20" s="254" t="str">
        <f t="shared" ref="J20:J83" si="3">IFERROR((I20-H20)/I20,"")</f>
        <v/>
      </c>
      <c r="K20" s="14"/>
    </row>
    <row r="21" spans="1:252" ht="13.9" customHeight="1">
      <c r="A21" s="27"/>
      <c r="B21" s="28" t="s">
        <v>202</v>
      </c>
      <c r="C21" s="62"/>
      <c r="D21" s="63"/>
      <c r="E21" s="195"/>
      <c r="F21" s="140"/>
      <c r="G21" s="14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14"/>
    </row>
    <row r="22" spans="1:252" ht="13.9" customHeight="1">
      <c r="A22" s="27"/>
      <c r="B22" s="28" t="s">
        <v>203</v>
      </c>
      <c r="C22" s="29"/>
      <c r="D22" s="4"/>
      <c r="E22" s="195"/>
      <c r="F22" s="133"/>
      <c r="G22" s="133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</row>
    <row r="23" spans="1:252" ht="13.9" customHeight="1">
      <c r="A23" s="27"/>
      <c r="B23" s="28" t="s">
        <v>204</v>
      </c>
      <c r="C23" s="29"/>
      <c r="D23" s="4"/>
      <c r="E23" s="195"/>
      <c r="F23" s="133"/>
      <c r="G23" s="133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14"/>
    </row>
    <row r="24" spans="1:252" ht="13.9" customHeight="1">
      <c r="B24" s="28" t="s">
        <v>205</v>
      </c>
      <c r="C24" s="64"/>
      <c r="D24" s="65"/>
      <c r="E24" s="195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</row>
    <row r="25" spans="1:252" ht="13.9" customHeight="1">
      <c r="B25" s="31" t="s">
        <v>75</v>
      </c>
      <c r="C25" s="64"/>
      <c r="D25" s="65"/>
      <c r="E25" s="195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</row>
    <row r="26" spans="1:252" ht="13.9" customHeight="1">
      <c r="B26" s="31" t="s">
        <v>76</v>
      </c>
      <c r="C26" s="66"/>
      <c r="D26" s="67"/>
      <c r="E26" s="195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14"/>
    </row>
    <row r="27" spans="1:252" ht="13.9" customHeight="1">
      <c r="B27" s="31" t="s">
        <v>144</v>
      </c>
      <c r="C27" s="55"/>
      <c r="D27" s="56"/>
      <c r="E27" s="195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14"/>
    </row>
    <row r="28" spans="1:252" ht="13.9" customHeight="1">
      <c r="B28" s="31"/>
      <c r="C28" s="62"/>
      <c r="D28" s="61"/>
      <c r="E28" s="195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14"/>
    </row>
    <row r="29" spans="1:252" ht="13.9" customHeight="1">
      <c r="A29" s="58" t="s">
        <v>206</v>
      </c>
      <c r="B29" s="58"/>
      <c r="C29" s="22"/>
      <c r="D29" s="22"/>
      <c r="E29" s="208"/>
      <c r="F29" s="209"/>
      <c r="G29" s="209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  <c r="K29" s="71"/>
      <c r="L29" s="71"/>
      <c r="M29" s="71"/>
      <c r="N29" s="69"/>
      <c r="O29" s="69"/>
      <c r="P29" s="72"/>
      <c r="Q29" s="69"/>
      <c r="R29" s="70"/>
      <c r="S29" s="71"/>
      <c r="T29" s="71"/>
      <c r="U29" s="69"/>
      <c r="V29" s="69"/>
      <c r="W29" s="72"/>
      <c r="X29" s="69"/>
      <c r="Y29" s="70"/>
      <c r="Z29" s="71"/>
      <c r="AA29" s="71"/>
      <c r="AB29" s="71"/>
      <c r="AC29" s="69"/>
      <c r="AD29" s="69"/>
      <c r="AE29" s="72"/>
      <c r="AF29" s="69"/>
      <c r="AG29" s="70"/>
      <c r="AH29" s="71"/>
      <c r="AI29" s="71"/>
      <c r="AJ29" s="71"/>
      <c r="AK29" s="69"/>
      <c r="AL29" s="69"/>
      <c r="AM29" s="72"/>
      <c r="AN29" s="69"/>
      <c r="AO29" s="70"/>
      <c r="AP29" s="71"/>
      <c r="AQ29" s="71"/>
      <c r="AR29" s="71"/>
      <c r="AS29" s="69"/>
      <c r="AT29" s="69"/>
      <c r="AU29" s="72"/>
      <c r="AV29" s="69"/>
      <c r="AW29" s="70"/>
      <c r="AX29" s="71"/>
      <c r="AY29" s="71"/>
      <c r="AZ29" s="71"/>
      <c r="BA29" s="69"/>
      <c r="BB29" s="69"/>
      <c r="BC29" s="72"/>
      <c r="BD29" s="69"/>
      <c r="BE29" s="70"/>
      <c r="BF29" s="71"/>
      <c r="BG29" s="71"/>
      <c r="BH29" s="71"/>
      <c r="BI29" s="69"/>
      <c r="BJ29" s="69"/>
      <c r="BK29" s="72"/>
      <c r="BL29" s="69"/>
      <c r="BM29" s="70"/>
      <c r="BN29" s="71"/>
      <c r="BO29" s="71"/>
      <c r="BP29" s="71"/>
      <c r="BQ29" s="69"/>
      <c r="BR29" s="69"/>
      <c r="BS29" s="72"/>
      <c r="BT29" s="69"/>
      <c r="BU29" s="70"/>
      <c r="BV29" s="71"/>
      <c r="BW29" s="71"/>
      <c r="BX29" s="71"/>
      <c r="BY29" s="69"/>
      <c r="BZ29" s="69"/>
      <c r="CA29" s="72"/>
      <c r="CB29" s="69"/>
      <c r="CC29" s="70"/>
      <c r="CD29" s="71"/>
      <c r="CE29" s="71"/>
      <c r="CF29" s="71"/>
      <c r="CG29" s="69"/>
      <c r="CH29" s="69"/>
      <c r="CI29" s="72"/>
      <c r="CJ29" s="69"/>
      <c r="CK29" s="70"/>
      <c r="CL29" s="71"/>
      <c r="CM29" s="71"/>
      <c r="CN29" s="71"/>
      <c r="CO29" s="69"/>
      <c r="CP29" s="69"/>
      <c r="CQ29" s="72"/>
      <c r="CR29" s="69"/>
      <c r="CS29" s="70"/>
      <c r="CT29" s="71"/>
      <c r="CU29" s="71"/>
      <c r="CV29" s="71"/>
      <c r="CW29" s="69"/>
      <c r="CX29" s="69"/>
      <c r="CY29" s="72"/>
      <c r="CZ29" s="69"/>
      <c r="DA29" s="70"/>
      <c r="DB29" s="71"/>
      <c r="DC29" s="71"/>
      <c r="DD29" s="71"/>
      <c r="DE29" s="69"/>
      <c r="DF29" s="69"/>
      <c r="DG29" s="72"/>
      <c r="DH29" s="69"/>
      <c r="DI29" s="70"/>
      <c r="DJ29" s="71"/>
      <c r="DK29" s="71"/>
      <c r="DL29" s="71"/>
      <c r="DM29" s="69"/>
      <c r="DN29" s="69"/>
      <c r="DO29" s="72"/>
      <c r="DP29" s="69"/>
      <c r="DQ29" s="70"/>
      <c r="DR29" s="71"/>
      <c r="DS29" s="71"/>
      <c r="DT29" s="71"/>
      <c r="DU29" s="69"/>
      <c r="DV29" s="69"/>
      <c r="DW29" s="72"/>
      <c r="DX29" s="69"/>
      <c r="DY29" s="70"/>
      <c r="DZ29" s="71"/>
      <c r="EA29" s="71"/>
      <c r="EB29" s="71"/>
      <c r="EC29" s="69"/>
      <c r="ED29" s="69"/>
      <c r="EE29" s="72"/>
      <c r="EF29" s="69"/>
      <c r="EG29" s="70"/>
      <c r="EH29" s="71"/>
      <c r="EI29" s="71"/>
      <c r="EJ29" s="71"/>
      <c r="EK29" s="69"/>
      <c r="EL29" s="69"/>
      <c r="EM29" s="72"/>
      <c r="EN29" s="69"/>
      <c r="EO29" s="70"/>
      <c r="EP29" s="71"/>
      <c r="EQ29" s="71"/>
      <c r="ER29" s="71"/>
      <c r="ES29" s="69"/>
      <c r="ET29" s="69"/>
      <c r="EU29" s="72"/>
      <c r="EV29" s="69"/>
      <c r="EW29" s="70"/>
      <c r="EX29" s="71"/>
      <c r="EY29" s="71"/>
      <c r="EZ29" s="71"/>
      <c r="FA29" s="69"/>
      <c r="FB29" s="69"/>
      <c r="FC29" s="72"/>
      <c r="FD29" s="69"/>
      <c r="FE29" s="70"/>
      <c r="FF29" s="71"/>
      <c r="FG29" s="71"/>
      <c r="FH29" s="71"/>
      <c r="FI29" s="69"/>
      <c r="FJ29" s="69"/>
      <c r="FK29" s="72"/>
      <c r="FL29" s="69"/>
      <c r="FM29" s="70"/>
      <c r="FN29" s="71"/>
      <c r="FO29" s="71"/>
      <c r="FP29" s="71"/>
      <c r="FQ29" s="69"/>
      <c r="FR29" s="69"/>
      <c r="FS29" s="72"/>
      <c r="FT29" s="69"/>
      <c r="FU29" s="70"/>
      <c r="FV29" s="71"/>
      <c r="FW29" s="71"/>
      <c r="FX29" s="71"/>
      <c r="FY29" s="69"/>
      <c r="FZ29" s="69"/>
      <c r="GA29" s="72"/>
      <c r="GB29" s="69"/>
      <c r="GC29" s="70"/>
      <c r="GD29" s="71"/>
      <c r="GE29" s="71"/>
      <c r="GF29" s="71"/>
      <c r="GG29" s="69"/>
      <c r="GH29" s="69"/>
      <c r="GI29" s="72"/>
      <c r="GJ29" s="69"/>
      <c r="GK29" s="70"/>
      <c r="GL29" s="71"/>
      <c r="GM29" s="71"/>
      <c r="GN29" s="71"/>
      <c r="GO29" s="69"/>
      <c r="GP29" s="69"/>
      <c r="GQ29" s="72"/>
      <c r="GR29" s="69"/>
      <c r="GS29" s="70"/>
      <c r="GT29" s="71"/>
      <c r="GU29" s="71"/>
      <c r="GV29" s="71"/>
      <c r="GW29" s="69"/>
      <c r="GX29" s="69"/>
      <c r="GY29" s="72"/>
      <c r="GZ29" s="69"/>
      <c r="HA29" s="70"/>
      <c r="HB29" s="71"/>
      <c r="HC29" s="71"/>
      <c r="HD29" s="71"/>
      <c r="HE29" s="69"/>
      <c r="HF29" s="69"/>
      <c r="HG29" s="72"/>
      <c r="HH29" s="69"/>
      <c r="HI29" s="70"/>
      <c r="HJ29" s="71"/>
      <c r="HK29" s="71"/>
      <c r="HL29" s="71"/>
      <c r="HM29" s="69"/>
      <c r="HN29" s="69"/>
      <c r="HO29" s="72"/>
      <c r="HP29" s="69"/>
      <c r="HQ29" s="70"/>
      <c r="HR29" s="71"/>
      <c r="HS29" s="71"/>
      <c r="HT29" s="71"/>
      <c r="HU29" s="69"/>
      <c r="HV29" s="69"/>
      <c r="HW29" s="72"/>
      <c r="HX29" s="69"/>
      <c r="HY29" s="70"/>
      <c r="HZ29" s="71"/>
      <c r="IA29" s="71"/>
      <c r="IB29" s="71"/>
      <c r="IC29" s="69"/>
      <c r="ID29" s="69"/>
      <c r="IE29" s="72"/>
      <c r="IF29" s="69"/>
      <c r="IG29" s="70"/>
      <c r="IH29" s="71"/>
      <c r="II29" s="71"/>
      <c r="IJ29" s="71"/>
      <c r="IK29" s="69"/>
      <c r="IL29" s="69"/>
      <c r="IM29" s="72"/>
      <c r="IN29" s="69"/>
      <c r="IO29" s="70"/>
      <c r="IP29" s="71"/>
      <c r="IQ29" s="71"/>
      <c r="IR29" s="71"/>
    </row>
    <row r="30" spans="1:252" ht="13.9" customHeight="1">
      <c r="B30" s="40"/>
      <c r="C30" s="32"/>
      <c r="D30" s="32"/>
      <c r="E30" s="195"/>
      <c r="F30" s="140"/>
      <c r="G30" s="14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39"/>
      <c r="L30" s="39"/>
      <c r="M30" s="39"/>
      <c r="N30" s="8"/>
      <c r="O30" s="73"/>
      <c r="P30" s="73"/>
      <c r="Q30" s="73"/>
      <c r="R30" s="73"/>
      <c r="S30" s="39"/>
      <c r="T30" s="39"/>
      <c r="U30" s="8"/>
      <c r="V30" s="73"/>
      <c r="W30" s="73"/>
      <c r="X30" s="73"/>
      <c r="Y30" s="73"/>
      <c r="Z30" s="39"/>
      <c r="AA30" s="39"/>
      <c r="AB30" s="39"/>
      <c r="AC30" s="8"/>
      <c r="AD30" s="73"/>
      <c r="AE30" s="73"/>
      <c r="AF30" s="73"/>
      <c r="AG30" s="73"/>
      <c r="AH30" s="39"/>
      <c r="AI30" s="39"/>
      <c r="AJ30" s="39"/>
      <c r="AK30" s="8"/>
      <c r="AL30" s="73"/>
      <c r="AM30" s="73"/>
      <c r="AN30" s="73"/>
      <c r="AO30" s="73"/>
      <c r="AP30" s="39"/>
      <c r="AQ30" s="39"/>
      <c r="AR30" s="39"/>
      <c r="AS30" s="8"/>
      <c r="AT30" s="73"/>
      <c r="AU30" s="73"/>
      <c r="AV30" s="73"/>
      <c r="AW30" s="73"/>
      <c r="AX30" s="39"/>
      <c r="AY30" s="39"/>
      <c r="AZ30" s="39"/>
      <c r="BA30" s="8"/>
      <c r="BB30" s="73"/>
      <c r="BC30" s="73"/>
      <c r="BD30" s="73"/>
      <c r="BE30" s="73"/>
      <c r="BF30" s="39"/>
      <c r="BG30" s="39"/>
      <c r="BH30" s="39"/>
      <c r="BI30" s="8"/>
      <c r="BJ30" s="73"/>
      <c r="BK30" s="73"/>
      <c r="BL30" s="73"/>
      <c r="BM30" s="73"/>
      <c r="BN30" s="39"/>
      <c r="BO30" s="39"/>
      <c r="BP30" s="39"/>
      <c r="BQ30" s="8"/>
      <c r="BR30" s="73"/>
      <c r="BS30" s="73"/>
      <c r="BT30" s="73"/>
      <c r="BU30" s="73"/>
      <c r="BV30" s="39"/>
      <c r="BW30" s="39"/>
      <c r="BX30" s="39"/>
      <c r="BY30" s="8"/>
      <c r="BZ30" s="73"/>
      <c r="CA30" s="73"/>
      <c r="CB30" s="73"/>
      <c r="CC30" s="73"/>
      <c r="CD30" s="39"/>
      <c r="CE30" s="39"/>
      <c r="CF30" s="39"/>
      <c r="CG30" s="8"/>
      <c r="CH30" s="73"/>
      <c r="CI30" s="73"/>
      <c r="CJ30" s="73"/>
      <c r="CK30" s="73"/>
      <c r="CL30" s="39"/>
      <c r="CM30" s="39"/>
      <c r="CN30" s="39"/>
      <c r="CO30" s="8"/>
      <c r="CP30" s="73"/>
      <c r="CQ30" s="73"/>
      <c r="CR30" s="73"/>
      <c r="CS30" s="73"/>
      <c r="CT30" s="39"/>
      <c r="CU30" s="39"/>
      <c r="CV30" s="39"/>
      <c r="CW30" s="8"/>
      <c r="CX30" s="73"/>
      <c r="CY30" s="73"/>
      <c r="CZ30" s="73"/>
      <c r="DA30" s="73"/>
      <c r="DB30" s="39"/>
      <c r="DC30" s="39"/>
      <c r="DD30" s="39"/>
      <c r="DE30" s="8"/>
      <c r="DF30" s="73"/>
      <c r="DG30" s="73"/>
      <c r="DH30" s="73"/>
      <c r="DI30" s="73"/>
      <c r="DJ30" s="39"/>
      <c r="DK30" s="39"/>
      <c r="DL30" s="39"/>
      <c r="DM30" s="8"/>
      <c r="DN30" s="73"/>
      <c r="DO30" s="73"/>
      <c r="DP30" s="73"/>
      <c r="DQ30" s="73"/>
      <c r="DR30" s="39"/>
      <c r="DS30" s="39"/>
      <c r="DT30" s="39"/>
      <c r="DU30" s="8"/>
      <c r="DV30" s="73"/>
      <c r="DW30" s="73"/>
      <c r="DX30" s="73"/>
      <c r="DY30" s="73"/>
      <c r="DZ30" s="39"/>
      <c r="EA30" s="39"/>
      <c r="EB30" s="39"/>
      <c r="EC30" s="8"/>
      <c r="ED30" s="73"/>
      <c r="EE30" s="73"/>
      <c r="EF30" s="73"/>
      <c r="EG30" s="73"/>
      <c r="EH30" s="39"/>
      <c r="EI30" s="39"/>
      <c r="EJ30" s="39"/>
      <c r="EK30" s="8"/>
      <c r="EL30" s="73"/>
      <c r="EM30" s="73"/>
      <c r="EN30" s="73"/>
      <c r="EO30" s="73"/>
      <c r="EP30" s="39"/>
      <c r="EQ30" s="39"/>
      <c r="ER30" s="39"/>
      <c r="ES30" s="8"/>
      <c r="ET30" s="73"/>
      <c r="EU30" s="73"/>
      <c r="EV30" s="73"/>
      <c r="EW30" s="73"/>
      <c r="EX30" s="39"/>
      <c r="EY30" s="39"/>
      <c r="EZ30" s="39"/>
      <c r="FA30" s="8"/>
      <c r="FB30" s="73"/>
      <c r="FC30" s="73"/>
      <c r="FD30" s="73"/>
      <c r="FE30" s="73"/>
      <c r="FF30" s="39"/>
      <c r="FG30" s="39"/>
      <c r="FH30" s="39"/>
      <c r="FI30" s="8"/>
      <c r="FJ30" s="73"/>
      <c r="FK30" s="73"/>
      <c r="FL30" s="73"/>
      <c r="FM30" s="73"/>
      <c r="FN30" s="39"/>
      <c r="FO30" s="39"/>
      <c r="FP30" s="39"/>
      <c r="FQ30" s="8"/>
      <c r="FR30" s="73"/>
      <c r="FS30" s="73"/>
      <c r="FT30" s="73"/>
      <c r="FU30" s="73"/>
      <c r="FV30" s="39"/>
      <c r="FW30" s="39"/>
      <c r="FX30" s="39"/>
      <c r="FY30" s="8"/>
      <c r="FZ30" s="73"/>
      <c r="GA30" s="73"/>
      <c r="GB30" s="73"/>
      <c r="GC30" s="73"/>
      <c r="GD30" s="39"/>
      <c r="GE30" s="39"/>
      <c r="GF30" s="39"/>
      <c r="GG30" s="8"/>
      <c r="GH30" s="73"/>
      <c r="GI30" s="73"/>
      <c r="GJ30" s="73"/>
      <c r="GK30" s="73"/>
      <c r="GL30" s="39"/>
      <c r="GM30" s="39"/>
      <c r="GN30" s="39"/>
      <c r="GO30" s="8"/>
      <c r="GP30" s="73"/>
      <c r="GQ30" s="73"/>
      <c r="GR30" s="73"/>
      <c r="GS30" s="73"/>
      <c r="GT30" s="39"/>
      <c r="GU30" s="39"/>
      <c r="GV30" s="39"/>
      <c r="GW30" s="8"/>
      <c r="GX30" s="73"/>
      <c r="GY30" s="73"/>
      <c r="GZ30" s="73"/>
      <c r="HA30" s="73"/>
      <c r="HB30" s="39"/>
      <c r="HC30" s="39"/>
      <c r="HD30" s="39"/>
      <c r="HE30" s="8"/>
      <c r="HF30" s="73"/>
      <c r="HG30" s="73"/>
      <c r="HH30" s="73"/>
      <c r="HI30" s="73"/>
      <c r="HJ30" s="39"/>
      <c r="HK30" s="39"/>
      <c r="HL30" s="39"/>
      <c r="HM30" s="8"/>
      <c r="HN30" s="73"/>
      <c r="HO30" s="73"/>
      <c r="HP30" s="73"/>
      <c r="HQ30" s="73"/>
      <c r="HR30" s="39"/>
      <c r="HS30" s="39"/>
      <c r="HT30" s="39"/>
      <c r="HU30" s="8"/>
      <c r="HV30" s="73"/>
      <c r="HW30" s="73"/>
      <c r="HX30" s="73"/>
      <c r="HY30" s="73"/>
      <c r="HZ30" s="39"/>
      <c r="IA30" s="39"/>
      <c r="IB30" s="39"/>
      <c r="IC30" s="8"/>
      <c r="ID30" s="73"/>
      <c r="IE30" s="73"/>
      <c r="IF30" s="73"/>
      <c r="IG30" s="73"/>
      <c r="IH30" s="39"/>
      <c r="II30" s="39"/>
      <c r="IJ30" s="39"/>
      <c r="IK30" s="8"/>
      <c r="IL30" s="73"/>
      <c r="IM30" s="73"/>
      <c r="IN30" s="73"/>
      <c r="IO30" s="73"/>
      <c r="IP30" s="39"/>
      <c r="IQ30" s="39"/>
      <c r="IR30" s="39"/>
    </row>
    <row r="31" spans="1:252" ht="13.9" customHeight="1">
      <c r="A31" s="8" t="s">
        <v>207</v>
      </c>
      <c r="B31" s="8" t="s">
        <v>208</v>
      </c>
      <c r="C31" s="3"/>
      <c r="D31" s="39"/>
      <c r="E31" s="152">
        <f>ROUND(F31/0.55,0)</f>
        <v>144497</v>
      </c>
      <c r="F31" s="140">
        <v>79473.125</v>
      </c>
      <c r="G31" s="140">
        <f t="shared" si="0"/>
        <v>79473.125</v>
      </c>
      <c r="H31" s="163">
        <f t="shared" si="1"/>
        <v>11682549.375</v>
      </c>
      <c r="I31" s="157">
        <f t="shared" si="2"/>
        <v>16589220</v>
      </c>
      <c r="J31" s="254">
        <f t="shared" si="3"/>
        <v>0.29577464311161106</v>
      </c>
      <c r="K31" s="39"/>
      <c r="L31" s="39"/>
      <c r="M31" s="39"/>
      <c r="N31" s="8"/>
      <c r="O31" s="8"/>
      <c r="P31" s="8"/>
      <c r="Q31" s="8"/>
      <c r="R31" s="8"/>
      <c r="S31" s="39"/>
      <c r="T31" s="39"/>
      <c r="U31" s="8"/>
      <c r="V31" s="8"/>
      <c r="W31" s="8"/>
      <c r="X31" s="8"/>
      <c r="Y31" s="8"/>
      <c r="Z31" s="39"/>
      <c r="AA31" s="39"/>
      <c r="AB31" s="39"/>
      <c r="AC31" s="8"/>
      <c r="AD31" s="8"/>
      <c r="AE31" s="8"/>
      <c r="AF31" s="8"/>
      <c r="AG31" s="8"/>
      <c r="AH31" s="39"/>
      <c r="AI31" s="39"/>
      <c r="AJ31" s="39"/>
      <c r="AK31" s="8"/>
      <c r="AL31" s="8"/>
      <c r="AM31" s="8"/>
      <c r="AN31" s="8"/>
      <c r="AO31" s="8"/>
      <c r="AP31" s="39"/>
      <c r="AQ31" s="39"/>
      <c r="AR31" s="39"/>
      <c r="AS31" s="8"/>
      <c r="AT31" s="8"/>
      <c r="AU31" s="8"/>
      <c r="AV31" s="8"/>
      <c r="AW31" s="8"/>
      <c r="AX31" s="39"/>
      <c r="AY31" s="39"/>
      <c r="AZ31" s="39"/>
      <c r="BA31" s="8"/>
      <c r="BB31" s="8"/>
      <c r="BC31" s="8"/>
      <c r="BD31" s="8"/>
      <c r="BE31" s="8"/>
      <c r="BF31" s="39"/>
      <c r="BG31" s="39"/>
      <c r="BH31" s="39"/>
      <c r="BI31" s="8"/>
      <c r="BJ31" s="8"/>
      <c r="BK31" s="8"/>
      <c r="BL31" s="8"/>
      <c r="BM31" s="8"/>
      <c r="BN31" s="39"/>
      <c r="BO31" s="39"/>
      <c r="BP31" s="39"/>
      <c r="BQ31" s="8"/>
      <c r="BR31" s="8"/>
      <c r="BS31" s="8"/>
      <c r="BT31" s="8"/>
      <c r="BU31" s="8"/>
      <c r="BV31" s="39"/>
      <c r="BW31" s="39"/>
      <c r="BX31" s="39"/>
      <c r="BY31" s="8"/>
      <c r="BZ31" s="8"/>
      <c r="CA31" s="8"/>
      <c r="CB31" s="8"/>
      <c r="CC31" s="8"/>
      <c r="CD31" s="39"/>
      <c r="CE31" s="39"/>
      <c r="CF31" s="39"/>
      <c r="CG31" s="8"/>
      <c r="CH31" s="8"/>
      <c r="CI31" s="8"/>
      <c r="CJ31" s="8"/>
      <c r="CK31" s="8"/>
      <c r="CL31" s="39"/>
      <c r="CM31" s="39"/>
      <c r="CN31" s="39"/>
      <c r="CO31" s="8"/>
      <c r="CP31" s="8"/>
      <c r="CQ31" s="8"/>
      <c r="CR31" s="8"/>
      <c r="CS31" s="8"/>
      <c r="CT31" s="39"/>
      <c r="CU31" s="39"/>
      <c r="CV31" s="39"/>
      <c r="CW31" s="8"/>
      <c r="CX31" s="8"/>
      <c r="CY31" s="8"/>
      <c r="CZ31" s="8"/>
      <c r="DA31" s="8"/>
      <c r="DB31" s="39"/>
      <c r="DC31" s="39"/>
      <c r="DD31" s="39"/>
      <c r="DE31" s="8"/>
      <c r="DF31" s="8"/>
      <c r="DG31" s="8"/>
      <c r="DH31" s="8"/>
      <c r="DI31" s="8"/>
      <c r="DJ31" s="39"/>
      <c r="DK31" s="39"/>
      <c r="DL31" s="39"/>
      <c r="DM31" s="8"/>
      <c r="DN31" s="8"/>
      <c r="DO31" s="8"/>
      <c r="DP31" s="8"/>
      <c r="DQ31" s="8"/>
      <c r="DR31" s="39"/>
      <c r="DS31" s="39"/>
      <c r="DT31" s="39"/>
      <c r="DU31" s="8"/>
      <c r="DV31" s="8"/>
      <c r="DW31" s="8"/>
      <c r="DX31" s="8"/>
      <c r="DY31" s="8"/>
      <c r="DZ31" s="39"/>
      <c r="EA31" s="39"/>
      <c r="EB31" s="39"/>
      <c r="EC31" s="8"/>
      <c r="ED31" s="8"/>
      <c r="EE31" s="8"/>
      <c r="EF31" s="8"/>
      <c r="EG31" s="8"/>
      <c r="EH31" s="39"/>
      <c r="EI31" s="39"/>
      <c r="EJ31" s="39"/>
      <c r="EK31" s="8"/>
      <c r="EL31" s="8"/>
      <c r="EM31" s="8"/>
      <c r="EN31" s="8"/>
      <c r="EO31" s="8"/>
      <c r="EP31" s="39"/>
      <c r="EQ31" s="39"/>
      <c r="ER31" s="39"/>
      <c r="ES31" s="8"/>
      <c r="ET31" s="8"/>
      <c r="EU31" s="8"/>
      <c r="EV31" s="8"/>
      <c r="EW31" s="8"/>
      <c r="EX31" s="39"/>
      <c r="EY31" s="39"/>
      <c r="EZ31" s="39"/>
      <c r="FA31" s="8"/>
      <c r="FB31" s="8"/>
      <c r="FC31" s="8"/>
      <c r="FD31" s="8"/>
      <c r="FE31" s="8"/>
      <c r="FF31" s="39"/>
      <c r="FG31" s="39"/>
      <c r="FH31" s="39"/>
      <c r="FI31" s="8"/>
      <c r="FJ31" s="8"/>
      <c r="FK31" s="8"/>
      <c r="FL31" s="8"/>
      <c r="FM31" s="8"/>
      <c r="FN31" s="39"/>
      <c r="FO31" s="39"/>
      <c r="FP31" s="39"/>
      <c r="FQ31" s="8"/>
      <c r="FR31" s="8"/>
      <c r="FS31" s="8"/>
      <c r="FT31" s="8"/>
      <c r="FU31" s="8"/>
      <c r="FV31" s="39"/>
      <c r="FW31" s="39"/>
      <c r="FX31" s="39"/>
      <c r="FY31" s="8"/>
      <c r="FZ31" s="8"/>
      <c r="GA31" s="8"/>
      <c r="GB31" s="8"/>
      <c r="GC31" s="8"/>
      <c r="GD31" s="39"/>
      <c r="GE31" s="39"/>
      <c r="GF31" s="39"/>
      <c r="GG31" s="8"/>
      <c r="GH31" s="8"/>
      <c r="GI31" s="8"/>
      <c r="GJ31" s="8"/>
      <c r="GK31" s="8"/>
      <c r="GL31" s="39"/>
      <c r="GM31" s="39"/>
      <c r="GN31" s="39"/>
      <c r="GO31" s="8"/>
      <c r="GP31" s="8"/>
      <c r="GQ31" s="8"/>
      <c r="GR31" s="8"/>
      <c r="GS31" s="8"/>
      <c r="GT31" s="39"/>
      <c r="GU31" s="39"/>
      <c r="GV31" s="39"/>
      <c r="GW31" s="8"/>
      <c r="GX31" s="8"/>
      <c r="GY31" s="8"/>
      <c r="GZ31" s="8"/>
      <c r="HA31" s="8"/>
      <c r="HB31" s="39"/>
      <c r="HC31" s="39"/>
      <c r="HD31" s="39"/>
      <c r="HE31" s="8"/>
      <c r="HF31" s="8"/>
      <c r="HG31" s="8"/>
      <c r="HH31" s="8"/>
      <c r="HI31" s="8"/>
      <c r="HJ31" s="39"/>
      <c r="HK31" s="39"/>
      <c r="HL31" s="39"/>
      <c r="HM31" s="8"/>
      <c r="HN31" s="8"/>
      <c r="HO31" s="8"/>
      <c r="HP31" s="8"/>
      <c r="HQ31" s="8"/>
      <c r="HR31" s="39"/>
      <c r="HS31" s="39"/>
      <c r="HT31" s="39"/>
      <c r="HU31" s="8"/>
      <c r="HV31" s="8"/>
      <c r="HW31" s="8"/>
      <c r="HX31" s="8"/>
      <c r="HY31" s="8"/>
      <c r="HZ31" s="39"/>
      <c r="IA31" s="39"/>
      <c r="IB31" s="39"/>
      <c r="IC31" s="8"/>
      <c r="ID31" s="8"/>
      <c r="IE31" s="8"/>
      <c r="IF31" s="8"/>
      <c r="IG31" s="8"/>
      <c r="IH31" s="39"/>
      <c r="II31" s="39"/>
      <c r="IJ31" s="39"/>
      <c r="IK31" s="8"/>
      <c r="IL31" s="8"/>
      <c r="IM31" s="8"/>
      <c r="IN31" s="8"/>
      <c r="IO31" s="8"/>
      <c r="IP31" s="39"/>
      <c r="IQ31" s="39"/>
      <c r="IR31" s="39"/>
    </row>
    <row r="32" spans="1:252" ht="13.9" customHeight="1">
      <c r="B32" s="28" t="s">
        <v>209</v>
      </c>
      <c r="C32" s="62"/>
      <c r="D32" s="63"/>
      <c r="E32" s="195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  <c r="K32" s="14"/>
    </row>
    <row r="33" spans="1:252" ht="13.9" customHeight="1">
      <c r="B33" s="28" t="s">
        <v>210</v>
      </c>
      <c r="C33" s="62"/>
      <c r="D33" s="63"/>
      <c r="E33" s="195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14"/>
    </row>
    <row r="34" spans="1:252" ht="13.9" customHeight="1">
      <c r="B34" s="28" t="s">
        <v>211</v>
      </c>
      <c r="C34" s="29"/>
      <c r="D34" s="4"/>
      <c r="E34" s="195"/>
      <c r="F34" s="133"/>
      <c r="G34" s="133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14"/>
    </row>
    <row r="35" spans="1:252" ht="13.9" customHeight="1">
      <c r="A35" s="27"/>
      <c r="B35" s="28" t="s">
        <v>212</v>
      </c>
      <c r="C35" s="29"/>
      <c r="D35" s="4"/>
      <c r="E35" s="195"/>
      <c r="F35" s="133"/>
      <c r="G35" s="133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  <c r="K35" s="14"/>
    </row>
    <row r="36" spans="1:252" ht="13.9" customHeight="1">
      <c r="B36" s="28" t="s">
        <v>213</v>
      </c>
      <c r="C36" s="29"/>
      <c r="D36" s="29"/>
      <c r="E36" s="195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14"/>
    </row>
    <row r="37" spans="1:252" s="3" customFormat="1" ht="13.9" customHeight="1">
      <c r="A37" s="15"/>
      <c r="B37" s="38" t="s">
        <v>214</v>
      </c>
      <c r="C37" s="4"/>
      <c r="D37" s="4"/>
      <c r="E37" s="210"/>
      <c r="F37" s="142"/>
      <c r="G37" s="142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</row>
    <row r="38" spans="1:252" ht="13.9" customHeight="1">
      <c r="B38" s="28"/>
      <c r="C38" s="32"/>
      <c r="D38" s="32"/>
      <c r="E38" s="195"/>
      <c r="F38" s="140"/>
      <c r="G38" s="140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  <c r="K38" s="39"/>
      <c r="L38" s="39"/>
      <c r="M38" s="39"/>
      <c r="N38" s="8"/>
      <c r="O38" s="73"/>
      <c r="P38" s="73"/>
      <c r="Q38" s="73"/>
      <c r="R38" s="73"/>
      <c r="S38" s="39"/>
      <c r="T38" s="39"/>
      <c r="U38" s="8"/>
      <c r="V38" s="73"/>
      <c r="W38" s="73"/>
      <c r="X38" s="73"/>
      <c r="Y38" s="73"/>
      <c r="Z38" s="39"/>
      <c r="AA38" s="39"/>
      <c r="AB38" s="39"/>
      <c r="AC38" s="8"/>
      <c r="AD38" s="73"/>
      <c r="AE38" s="73"/>
      <c r="AF38" s="73"/>
      <c r="AG38" s="73"/>
      <c r="AH38" s="39"/>
      <c r="AI38" s="39"/>
      <c r="AJ38" s="39"/>
      <c r="AK38" s="8"/>
      <c r="AL38" s="73"/>
      <c r="AM38" s="73"/>
      <c r="AN38" s="73"/>
      <c r="AO38" s="73"/>
      <c r="AP38" s="39"/>
      <c r="AQ38" s="39"/>
      <c r="AR38" s="39"/>
      <c r="AS38" s="8"/>
      <c r="AT38" s="73"/>
      <c r="AU38" s="73"/>
      <c r="AV38" s="73"/>
      <c r="AW38" s="73"/>
      <c r="AX38" s="39"/>
      <c r="AY38" s="39"/>
      <c r="AZ38" s="39"/>
      <c r="BA38" s="8"/>
      <c r="BB38" s="73"/>
      <c r="BC38" s="73"/>
      <c r="BD38" s="73"/>
      <c r="BE38" s="73"/>
      <c r="BF38" s="39"/>
      <c r="BG38" s="39"/>
      <c r="BH38" s="39"/>
      <c r="BI38" s="8"/>
      <c r="BJ38" s="73"/>
      <c r="BK38" s="73"/>
      <c r="BL38" s="73"/>
      <c r="BM38" s="73"/>
      <c r="BN38" s="39"/>
      <c r="BO38" s="39"/>
      <c r="BP38" s="39"/>
      <c r="BQ38" s="8"/>
      <c r="BR38" s="73"/>
      <c r="BS38" s="73"/>
      <c r="BT38" s="73"/>
      <c r="BU38" s="73"/>
      <c r="BV38" s="39"/>
      <c r="BW38" s="39"/>
      <c r="BX38" s="39"/>
      <c r="BY38" s="8"/>
      <c r="BZ38" s="73"/>
      <c r="CA38" s="73"/>
      <c r="CB38" s="73"/>
      <c r="CC38" s="73"/>
      <c r="CD38" s="39"/>
      <c r="CE38" s="39"/>
      <c r="CF38" s="39"/>
      <c r="CG38" s="8"/>
      <c r="CH38" s="73"/>
      <c r="CI38" s="73"/>
      <c r="CJ38" s="73"/>
      <c r="CK38" s="73"/>
      <c r="CL38" s="39"/>
      <c r="CM38" s="39"/>
      <c r="CN38" s="39"/>
      <c r="CO38" s="8"/>
      <c r="CP38" s="73"/>
      <c r="CQ38" s="73"/>
      <c r="CR38" s="73"/>
      <c r="CS38" s="73"/>
      <c r="CT38" s="39"/>
      <c r="CU38" s="39"/>
      <c r="CV38" s="39"/>
      <c r="CW38" s="8"/>
      <c r="CX38" s="73"/>
      <c r="CY38" s="73"/>
      <c r="CZ38" s="73"/>
      <c r="DA38" s="73"/>
      <c r="DB38" s="39"/>
      <c r="DC38" s="39"/>
      <c r="DD38" s="39"/>
      <c r="DE38" s="8"/>
      <c r="DF38" s="73"/>
      <c r="DG38" s="73"/>
      <c r="DH38" s="73"/>
      <c r="DI38" s="73"/>
      <c r="DJ38" s="39"/>
      <c r="DK38" s="39"/>
      <c r="DL38" s="39"/>
      <c r="DM38" s="8"/>
      <c r="DN38" s="73"/>
      <c r="DO38" s="73"/>
      <c r="DP38" s="73"/>
      <c r="DQ38" s="73"/>
      <c r="DR38" s="39"/>
      <c r="DS38" s="39"/>
      <c r="DT38" s="39"/>
      <c r="DU38" s="8"/>
      <c r="DV38" s="73"/>
      <c r="DW38" s="73"/>
      <c r="DX38" s="73"/>
      <c r="DY38" s="73"/>
      <c r="DZ38" s="39"/>
      <c r="EA38" s="39"/>
      <c r="EB38" s="39"/>
      <c r="EC38" s="8"/>
      <c r="ED38" s="73"/>
      <c r="EE38" s="73"/>
      <c r="EF38" s="73"/>
      <c r="EG38" s="73"/>
      <c r="EH38" s="39"/>
      <c r="EI38" s="39"/>
      <c r="EJ38" s="39"/>
      <c r="EK38" s="8"/>
      <c r="EL38" s="73"/>
      <c r="EM38" s="73"/>
      <c r="EN38" s="73"/>
      <c r="EO38" s="73"/>
      <c r="EP38" s="39"/>
      <c r="EQ38" s="39"/>
      <c r="ER38" s="39"/>
      <c r="ES38" s="8"/>
      <c r="ET38" s="73"/>
      <c r="EU38" s="73"/>
      <c r="EV38" s="73"/>
      <c r="EW38" s="73"/>
      <c r="EX38" s="39"/>
      <c r="EY38" s="39"/>
      <c r="EZ38" s="39"/>
      <c r="FA38" s="8"/>
      <c r="FB38" s="73"/>
      <c r="FC38" s="73"/>
      <c r="FD38" s="73"/>
      <c r="FE38" s="73"/>
      <c r="FF38" s="39"/>
      <c r="FG38" s="39"/>
      <c r="FH38" s="39"/>
      <c r="FI38" s="8"/>
      <c r="FJ38" s="73"/>
      <c r="FK38" s="73"/>
      <c r="FL38" s="73"/>
      <c r="FM38" s="73"/>
      <c r="FN38" s="39"/>
      <c r="FO38" s="39"/>
      <c r="FP38" s="39"/>
      <c r="FQ38" s="8"/>
      <c r="FR38" s="73"/>
      <c r="FS38" s="73"/>
      <c r="FT38" s="73"/>
      <c r="FU38" s="73"/>
      <c r="FV38" s="39"/>
      <c r="FW38" s="39"/>
      <c r="FX38" s="39"/>
      <c r="FY38" s="8"/>
      <c r="FZ38" s="73"/>
      <c r="GA38" s="73"/>
      <c r="GB38" s="73"/>
      <c r="GC38" s="73"/>
      <c r="GD38" s="39"/>
      <c r="GE38" s="39"/>
      <c r="GF38" s="39"/>
      <c r="GG38" s="8"/>
      <c r="GH38" s="73"/>
      <c r="GI38" s="73"/>
      <c r="GJ38" s="73"/>
      <c r="GK38" s="73"/>
      <c r="GL38" s="39"/>
      <c r="GM38" s="39"/>
      <c r="GN38" s="39"/>
      <c r="GO38" s="8"/>
      <c r="GP38" s="73"/>
      <c r="GQ38" s="73"/>
      <c r="GR38" s="73"/>
      <c r="GS38" s="73"/>
      <c r="GT38" s="39"/>
      <c r="GU38" s="39"/>
      <c r="GV38" s="39"/>
      <c r="GW38" s="8"/>
      <c r="GX38" s="73"/>
      <c r="GY38" s="73"/>
      <c r="GZ38" s="73"/>
      <c r="HA38" s="73"/>
      <c r="HB38" s="39"/>
      <c r="HC38" s="39"/>
      <c r="HD38" s="39"/>
      <c r="HE38" s="8"/>
      <c r="HF38" s="73"/>
      <c r="HG38" s="73"/>
      <c r="HH38" s="73"/>
      <c r="HI38" s="73"/>
      <c r="HJ38" s="39"/>
      <c r="HK38" s="39"/>
      <c r="HL38" s="39"/>
      <c r="HM38" s="8"/>
      <c r="HN38" s="73"/>
      <c r="HO38" s="73"/>
      <c r="HP38" s="73"/>
      <c r="HQ38" s="73"/>
      <c r="HR38" s="39"/>
      <c r="HS38" s="39"/>
      <c r="HT38" s="39"/>
      <c r="HU38" s="8"/>
      <c r="HV38" s="73"/>
      <c r="HW38" s="73"/>
      <c r="HX38" s="73"/>
      <c r="HY38" s="73"/>
      <c r="HZ38" s="39"/>
      <c r="IA38" s="39"/>
      <c r="IB38" s="39"/>
      <c r="IC38" s="8"/>
      <c r="ID38" s="73"/>
      <c r="IE38" s="73"/>
      <c r="IF38" s="73"/>
      <c r="IG38" s="73"/>
      <c r="IH38" s="39"/>
      <c r="II38" s="39"/>
      <c r="IJ38" s="39"/>
      <c r="IK38" s="8"/>
      <c r="IL38" s="73"/>
      <c r="IM38" s="73"/>
      <c r="IN38" s="73"/>
      <c r="IO38" s="73"/>
      <c r="IP38" s="39"/>
      <c r="IQ38" s="39"/>
      <c r="IR38" s="39"/>
    </row>
    <row r="39" spans="1:252" ht="13.9" customHeight="1">
      <c r="A39" s="8" t="s">
        <v>215</v>
      </c>
      <c r="B39" s="8" t="s">
        <v>216</v>
      </c>
      <c r="C39" s="3"/>
      <c r="D39" s="39"/>
      <c r="E39" s="152">
        <f>ROUND(F39/0.55,0)</f>
        <v>142271</v>
      </c>
      <c r="F39" s="140">
        <v>78249.125</v>
      </c>
      <c r="G39" s="140">
        <f t="shared" si="0"/>
        <v>78249.125</v>
      </c>
      <c r="H39" s="163">
        <f t="shared" si="1"/>
        <v>11502621.375</v>
      </c>
      <c r="I39" s="157">
        <f t="shared" si="2"/>
        <v>16333722</v>
      </c>
      <c r="J39" s="254">
        <f t="shared" si="3"/>
        <v>0.29577463268935272</v>
      </c>
      <c r="K39" s="39"/>
      <c r="L39" s="39"/>
      <c r="M39" s="39"/>
      <c r="N39" s="8"/>
      <c r="O39" s="8"/>
      <c r="P39" s="8"/>
      <c r="Q39" s="8"/>
      <c r="R39" s="8"/>
      <c r="S39" s="39"/>
      <c r="T39" s="39"/>
      <c r="U39" s="8"/>
      <c r="V39" s="8"/>
      <c r="W39" s="8"/>
      <c r="X39" s="8"/>
      <c r="Y39" s="8"/>
      <c r="Z39" s="39"/>
      <c r="AA39" s="39"/>
      <c r="AB39" s="39"/>
      <c r="AC39" s="8"/>
      <c r="AD39" s="8"/>
      <c r="AE39" s="8"/>
      <c r="AF39" s="8"/>
      <c r="AG39" s="8"/>
      <c r="AH39" s="39"/>
      <c r="AI39" s="39"/>
      <c r="AJ39" s="39"/>
      <c r="AK39" s="8"/>
      <c r="AL39" s="8"/>
      <c r="AM39" s="8"/>
      <c r="AN39" s="8"/>
      <c r="AO39" s="8"/>
      <c r="AP39" s="39"/>
      <c r="AQ39" s="39"/>
      <c r="AR39" s="39"/>
      <c r="AS39" s="8"/>
      <c r="AT39" s="8"/>
      <c r="AU39" s="8"/>
      <c r="AV39" s="8"/>
      <c r="AW39" s="8"/>
      <c r="AX39" s="39"/>
      <c r="AY39" s="39"/>
      <c r="AZ39" s="39"/>
      <c r="BA39" s="8"/>
      <c r="BB39" s="8"/>
      <c r="BC39" s="8"/>
      <c r="BD39" s="8"/>
      <c r="BE39" s="8"/>
      <c r="BF39" s="39"/>
      <c r="BG39" s="39"/>
      <c r="BH39" s="39"/>
      <c r="BI39" s="8"/>
      <c r="BJ39" s="8"/>
      <c r="BK39" s="8"/>
      <c r="BL39" s="8"/>
      <c r="BM39" s="8"/>
      <c r="BN39" s="39"/>
      <c r="BO39" s="39"/>
      <c r="BP39" s="39"/>
      <c r="BQ39" s="8"/>
      <c r="BR39" s="8"/>
      <c r="BS39" s="8"/>
      <c r="BT39" s="8"/>
      <c r="BU39" s="8"/>
      <c r="BV39" s="39"/>
      <c r="BW39" s="39"/>
      <c r="BX39" s="39"/>
      <c r="BY39" s="8"/>
      <c r="BZ39" s="8"/>
      <c r="CA39" s="8"/>
      <c r="CB39" s="8"/>
      <c r="CC39" s="8"/>
      <c r="CD39" s="39"/>
      <c r="CE39" s="39"/>
      <c r="CF39" s="39"/>
      <c r="CG39" s="8"/>
      <c r="CH39" s="8"/>
      <c r="CI39" s="8"/>
      <c r="CJ39" s="8"/>
      <c r="CK39" s="8"/>
      <c r="CL39" s="39"/>
      <c r="CM39" s="39"/>
      <c r="CN39" s="39"/>
      <c r="CO39" s="8"/>
      <c r="CP39" s="8"/>
      <c r="CQ39" s="8"/>
      <c r="CR39" s="8"/>
      <c r="CS39" s="8"/>
      <c r="CT39" s="39"/>
      <c r="CU39" s="39"/>
      <c r="CV39" s="39"/>
      <c r="CW39" s="8"/>
      <c r="CX39" s="8"/>
      <c r="CY39" s="8"/>
      <c r="CZ39" s="8"/>
      <c r="DA39" s="8"/>
      <c r="DB39" s="39"/>
      <c r="DC39" s="39"/>
      <c r="DD39" s="39"/>
      <c r="DE39" s="8"/>
      <c r="DF39" s="8"/>
      <c r="DG39" s="8"/>
      <c r="DH39" s="8"/>
      <c r="DI39" s="8"/>
      <c r="DJ39" s="39"/>
      <c r="DK39" s="39"/>
      <c r="DL39" s="39"/>
      <c r="DM39" s="8"/>
      <c r="DN39" s="8"/>
      <c r="DO39" s="8"/>
      <c r="DP39" s="8"/>
      <c r="DQ39" s="8"/>
      <c r="DR39" s="39"/>
      <c r="DS39" s="39"/>
      <c r="DT39" s="39"/>
      <c r="DU39" s="8"/>
      <c r="DV39" s="8"/>
      <c r="DW39" s="8"/>
      <c r="DX39" s="8"/>
      <c r="DY39" s="8"/>
      <c r="DZ39" s="39"/>
      <c r="EA39" s="39"/>
      <c r="EB39" s="39"/>
      <c r="EC39" s="8"/>
      <c r="ED39" s="8"/>
      <c r="EE39" s="8"/>
      <c r="EF39" s="8"/>
      <c r="EG39" s="8"/>
      <c r="EH39" s="39"/>
      <c r="EI39" s="39"/>
      <c r="EJ39" s="39"/>
      <c r="EK39" s="8"/>
      <c r="EL39" s="8"/>
      <c r="EM39" s="8"/>
      <c r="EN39" s="8"/>
      <c r="EO39" s="8"/>
      <c r="EP39" s="39"/>
      <c r="EQ39" s="39"/>
      <c r="ER39" s="39"/>
      <c r="ES39" s="8"/>
      <c r="ET39" s="8"/>
      <c r="EU39" s="8"/>
      <c r="EV39" s="8"/>
      <c r="EW39" s="8"/>
      <c r="EX39" s="39"/>
      <c r="EY39" s="39"/>
      <c r="EZ39" s="39"/>
      <c r="FA39" s="8"/>
      <c r="FB39" s="8"/>
      <c r="FC39" s="8"/>
      <c r="FD39" s="8"/>
      <c r="FE39" s="8"/>
      <c r="FF39" s="39"/>
      <c r="FG39" s="39"/>
      <c r="FH39" s="39"/>
      <c r="FI39" s="8"/>
      <c r="FJ39" s="8"/>
      <c r="FK39" s="8"/>
      <c r="FL39" s="8"/>
      <c r="FM39" s="8"/>
      <c r="FN39" s="39"/>
      <c r="FO39" s="39"/>
      <c r="FP39" s="39"/>
      <c r="FQ39" s="8"/>
      <c r="FR39" s="8"/>
      <c r="FS39" s="8"/>
      <c r="FT39" s="8"/>
      <c r="FU39" s="8"/>
      <c r="FV39" s="39"/>
      <c r="FW39" s="39"/>
      <c r="FX39" s="39"/>
      <c r="FY39" s="8"/>
      <c r="FZ39" s="8"/>
      <c r="GA39" s="8"/>
      <c r="GB39" s="8"/>
      <c r="GC39" s="8"/>
      <c r="GD39" s="39"/>
      <c r="GE39" s="39"/>
      <c r="GF39" s="39"/>
      <c r="GG39" s="8"/>
      <c r="GH39" s="8"/>
      <c r="GI39" s="8"/>
      <c r="GJ39" s="8"/>
      <c r="GK39" s="8"/>
      <c r="GL39" s="39"/>
      <c r="GM39" s="39"/>
      <c r="GN39" s="39"/>
      <c r="GO39" s="8"/>
      <c r="GP39" s="8"/>
      <c r="GQ39" s="8"/>
      <c r="GR39" s="8"/>
      <c r="GS39" s="8"/>
      <c r="GT39" s="39"/>
      <c r="GU39" s="39"/>
      <c r="GV39" s="39"/>
      <c r="GW39" s="8"/>
      <c r="GX39" s="8"/>
      <c r="GY39" s="8"/>
      <c r="GZ39" s="8"/>
      <c r="HA39" s="8"/>
      <c r="HB39" s="39"/>
      <c r="HC39" s="39"/>
      <c r="HD39" s="39"/>
      <c r="HE39" s="8"/>
      <c r="HF39" s="8"/>
      <c r="HG39" s="8"/>
      <c r="HH39" s="8"/>
      <c r="HI39" s="8"/>
      <c r="HJ39" s="39"/>
      <c r="HK39" s="39"/>
      <c r="HL39" s="39"/>
      <c r="HM39" s="8"/>
      <c r="HN39" s="8"/>
      <c r="HO39" s="8"/>
      <c r="HP39" s="8"/>
      <c r="HQ39" s="8"/>
      <c r="HR39" s="39"/>
      <c r="HS39" s="39"/>
      <c r="HT39" s="39"/>
      <c r="HU39" s="8"/>
      <c r="HV39" s="8"/>
      <c r="HW39" s="8"/>
      <c r="HX39" s="8"/>
      <c r="HY39" s="8"/>
      <c r="HZ39" s="39"/>
      <c r="IA39" s="39"/>
      <c r="IB39" s="39"/>
      <c r="IC39" s="8"/>
      <c r="ID39" s="8"/>
      <c r="IE39" s="8"/>
      <c r="IF39" s="8"/>
      <c r="IG39" s="8"/>
      <c r="IH39" s="39"/>
      <c r="II39" s="39"/>
      <c r="IJ39" s="39"/>
      <c r="IK39" s="8"/>
      <c r="IL39" s="8"/>
      <c r="IM39" s="8"/>
      <c r="IN39" s="8"/>
      <c r="IO39" s="8"/>
      <c r="IP39" s="39"/>
      <c r="IQ39" s="39"/>
      <c r="IR39" s="39"/>
    </row>
    <row r="40" spans="1:252" ht="13.9" customHeight="1">
      <c r="B40" s="28" t="s">
        <v>217</v>
      </c>
      <c r="C40" s="62"/>
      <c r="D40" s="63"/>
      <c r="E40" s="195"/>
      <c r="F40" s="140"/>
      <c r="G40" s="14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14"/>
    </row>
    <row r="41" spans="1:252" ht="13.9" customHeight="1">
      <c r="A41" s="27"/>
      <c r="B41" s="28" t="s">
        <v>210</v>
      </c>
      <c r="C41" s="62"/>
      <c r="D41" s="63"/>
      <c r="E41" s="195"/>
      <c r="F41" s="140"/>
      <c r="G41" s="140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  <c r="K41" s="14"/>
    </row>
    <row r="42" spans="1:252" ht="13.9" customHeight="1">
      <c r="A42" s="27"/>
      <c r="B42" s="28" t="s">
        <v>211</v>
      </c>
      <c r="C42" s="29"/>
      <c r="D42" s="4"/>
      <c r="E42" s="195"/>
      <c r="F42" s="133"/>
      <c r="G42" s="133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</row>
    <row r="43" spans="1:252" ht="13.9" customHeight="1">
      <c r="A43" s="27"/>
      <c r="B43" s="28" t="s">
        <v>212</v>
      </c>
      <c r="C43" s="29"/>
      <c r="D43" s="4"/>
      <c r="E43" s="195"/>
      <c r="F43" s="133"/>
      <c r="G43" s="133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252" ht="13.9" customHeight="1">
      <c r="B44" s="28" t="s">
        <v>213</v>
      </c>
      <c r="C44" s="64"/>
      <c r="D44" s="65"/>
      <c r="E44" s="195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14"/>
    </row>
    <row r="45" spans="1:252" s="3" customFormat="1" ht="13.9" customHeight="1">
      <c r="A45" s="15"/>
      <c r="B45" s="38" t="s">
        <v>214</v>
      </c>
      <c r="C45" s="4"/>
      <c r="D45" s="4"/>
      <c r="E45" s="210"/>
      <c r="F45" s="142"/>
      <c r="G45" s="142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</row>
    <row r="46" spans="1:252" ht="13.9" customHeight="1">
      <c r="B46" s="28"/>
      <c r="C46" s="32"/>
      <c r="D46" s="32"/>
      <c r="E46" s="195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39"/>
      <c r="L46" s="39"/>
      <c r="M46" s="39"/>
      <c r="N46" s="8"/>
      <c r="O46" s="73"/>
      <c r="P46" s="73"/>
      <c r="Q46" s="73"/>
      <c r="R46" s="73"/>
      <c r="S46" s="39"/>
      <c r="T46" s="39"/>
      <c r="U46" s="8"/>
      <c r="V46" s="73"/>
      <c r="W46" s="73"/>
      <c r="X46" s="73"/>
      <c r="Y46" s="73"/>
      <c r="Z46" s="39"/>
      <c r="AA46" s="39"/>
      <c r="AB46" s="39"/>
      <c r="AC46" s="8"/>
      <c r="AD46" s="73"/>
      <c r="AE46" s="73"/>
      <c r="AF46" s="73"/>
      <c r="AG46" s="73"/>
      <c r="AH46" s="39"/>
      <c r="AI46" s="39"/>
      <c r="AJ46" s="39"/>
      <c r="AK46" s="8"/>
      <c r="AL46" s="73"/>
      <c r="AM46" s="73"/>
      <c r="AN46" s="73"/>
      <c r="AO46" s="73"/>
      <c r="AP46" s="39"/>
      <c r="AQ46" s="39"/>
      <c r="AR46" s="39"/>
      <c r="AS46" s="8"/>
      <c r="AT46" s="73"/>
      <c r="AU46" s="73"/>
      <c r="AV46" s="73"/>
      <c r="AW46" s="73"/>
      <c r="AX46" s="39"/>
      <c r="AY46" s="39"/>
      <c r="AZ46" s="39"/>
      <c r="BA46" s="8"/>
      <c r="BB46" s="73"/>
      <c r="BC46" s="73"/>
      <c r="BD46" s="73"/>
      <c r="BE46" s="73"/>
      <c r="BF46" s="39"/>
      <c r="BG46" s="39"/>
      <c r="BH46" s="39"/>
      <c r="BI46" s="8"/>
      <c r="BJ46" s="73"/>
      <c r="BK46" s="73"/>
      <c r="BL46" s="73"/>
      <c r="BM46" s="73"/>
      <c r="BN46" s="39"/>
      <c r="BO46" s="39"/>
      <c r="BP46" s="39"/>
      <c r="BQ46" s="8"/>
      <c r="BR46" s="73"/>
      <c r="BS46" s="73"/>
      <c r="BT46" s="73"/>
      <c r="BU46" s="73"/>
      <c r="BV46" s="39"/>
      <c r="BW46" s="39"/>
      <c r="BX46" s="39"/>
      <c r="BY46" s="8"/>
      <c r="BZ46" s="73"/>
      <c r="CA46" s="73"/>
      <c r="CB46" s="73"/>
      <c r="CC46" s="73"/>
      <c r="CD46" s="39"/>
      <c r="CE46" s="39"/>
      <c r="CF46" s="39"/>
      <c r="CG46" s="8"/>
      <c r="CH46" s="73"/>
      <c r="CI46" s="73"/>
      <c r="CJ46" s="73"/>
      <c r="CK46" s="73"/>
      <c r="CL46" s="39"/>
      <c r="CM46" s="39"/>
      <c r="CN46" s="39"/>
      <c r="CO46" s="8"/>
      <c r="CP46" s="73"/>
      <c r="CQ46" s="73"/>
      <c r="CR46" s="73"/>
      <c r="CS46" s="73"/>
      <c r="CT46" s="39"/>
      <c r="CU46" s="39"/>
      <c r="CV46" s="39"/>
      <c r="CW46" s="8"/>
      <c r="CX46" s="73"/>
      <c r="CY46" s="73"/>
      <c r="CZ46" s="73"/>
      <c r="DA46" s="73"/>
      <c r="DB46" s="39"/>
      <c r="DC46" s="39"/>
      <c r="DD46" s="39"/>
      <c r="DE46" s="8"/>
      <c r="DF46" s="73"/>
      <c r="DG46" s="73"/>
      <c r="DH46" s="73"/>
      <c r="DI46" s="73"/>
      <c r="DJ46" s="39"/>
      <c r="DK46" s="39"/>
      <c r="DL46" s="39"/>
      <c r="DM46" s="8"/>
      <c r="DN46" s="73"/>
      <c r="DO46" s="73"/>
      <c r="DP46" s="73"/>
      <c r="DQ46" s="73"/>
      <c r="DR46" s="39"/>
      <c r="DS46" s="39"/>
      <c r="DT46" s="39"/>
      <c r="DU46" s="8"/>
      <c r="DV46" s="73"/>
      <c r="DW46" s="73"/>
      <c r="DX46" s="73"/>
      <c r="DY46" s="73"/>
      <c r="DZ46" s="39"/>
      <c r="EA46" s="39"/>
      <c r="EB46" s="39"/>
      <c r="EC46" s="8"/>
      <c r="ED46" s="73"/>
      <c r="EE46" s="73"/>
      <c r="EF46" s="73"/>
      <c r="EG46" s="73"/>
      <c r="EH46" s="39"/>
      <c r="EI46" s="39"/>
      <c r="EJ46" s="39"/>
      <c r="EK46" s="8"/>
      <c r="EL46" s="73"/>
      <c r="EM46" s="73"/>
      <c r="EN46" s="73"/>
      <c r="EO46" s="73"/>
      <c r="EP46" s="39"/>
      <c r="EQ46" s="39"/>
      <c r="ER46" s="39"/>
      <c r="ES46" s="8"/>
      <c r="ET46" s="73"/>
      <c r="EU46" s="73"/>
      <c r="EV46" s="73"/>
      <c r="EW46" s="73"/>
      <c r="EX46" s="39"/>
      <c r="EY46" s="39"/>
      <c r="EZ46" s="39"/>
      <c r="FA46" s="8"/>
      <c r="FB46" s="73"/>
      <c r="FC46" s="73"/>
      <c r="FD46" s="73"/>
      <c r="FE46" s="73"/>
      <c r="FF46" s="39"/>
      <c r="FG46" s="39"/>
      <c r="FH46" s="39"/>
      <c r="FI46" s="8"/>
      <c r="FJ46" s="73"/>
      <c r="FK46" s="73"/>
      <c r="FL46" s="73"/>
      <c r="FM46" s="73"/>
      <c r="FN46" s="39"/>
      <c r="FO46" s="39"/>
      <c r="FP46" s="39"/>
      <c r="FQ46" s="8"/>
      <c r="FR46" s="73"/>
      <c r="FS46" s="73"/>
      <c r="FT46" s="73"/>
      <c r="FU46" s="73"/>
      <c r="FV46" s="39"/>
      <c r="FW46" s="39"/>
      <c r="FX46" s="39"/>
      <c r="FY46" s="8"/>
      <c r="FZ46" s="73"/>
      <c r="GA46" s="73"/>
      <c r="GB46" s="73"/>
      <c r="GC46" s="73"/>
      <c r="GD46" s="39"/>
      <c r="GE46" s="39"/>
      <c r="GF46" s="39"/>
      <c r="GG46" s="8"/>
      <c r="GH46" s="73"/>
      <c r="GI46" s="73"/>
      <c r="GJ46" s="73"/>
      <c r="GK46" s="73"/>
      <c r="GL46" s="39"/>
      <c r="GM46" s="39"/>
      <c r="GN46" s="39"/>
      <c r="GO46" s="8"/>
      <c r="GP46" s="73"/>
      <c r="GQ46" s="73"/>
      <c r="GR46" s="73"/>
      <c r="GS46" s="73"/>
      <c r="GT46" s="39"/>
      <c r="GU46" s="39"/>
      <c r="GV46" s="39"/>
      <c r="GW46" s="8"/>
      <c r="GX46" s="73"/>
      <c r="GY46" s="73"/>
      <c r="GZ46" s="73"/>
      <c r="HA46" s="73"/>
      <c r="HB46" s="39"/>
      <c r="HC46" s="39"/>
      <c r="HD46" s="39"/>
      <c r="HE46" s="8"/>
      <c r="HF46" s="73"/>
      <c r="HG46" s="73"/>
      <c r="HH46" s="73"/>
      <c r="HI46" s="73"/>
      <c r="HJ46" s="39"/>
      <c r="HK46" s="39"/>
      <c r="HL46" s="39"/>
      <c r="HM46" s="8"/>
      <c r="HN46" s="73"/>
      <c r="HO46" s="73"/>
      <c r="HP46" s="73"/>
      <c r="HQ46" s="73"/>
      <c r="HR46" s="39"/>
      <c r="HS46" s="39"/>
      <c r="HT46" s="39"/>
      <c r="HU46" s="8"/>
      <c r="HV46" s="73"/>
      <c r="HW46" s="73"/>
      <c r="HX46" s="73"/>
      <c r="HY46" s="73"/>
      <c r="HZ46" s="39"/>
      <c r="IA46" s="39"/>
      <c r="IB46" s="39"/>
      <c r="IC46" s="8"/>
      <c r="ID46" s="73"/>
      <c r="IE46" s="73"/>
      <c r="IF46" s="73"/>
      <c r="IG46" s="73"/>
      <c r="IH46" s="39"/>
      <c r="II46" s="39"/>
      <c r="IJ46" s="39"/>
      <c r="IK46" s="8"/>
      <c r="IL46" s="73"/>
      <c r="IM46" s="73"/>
      <c r="IN46" s="73"/>
      <c r="IO46" s="73"/>
      <c r="IP46" s="39"/>
      <c r="IQ46" s="39"/>
      <c r="IR46" s="39"/>
    </row>
    <row r="47" spans="1:252" ht="13.9" customHeight="1">
      <c r="A47" s="8" t="s">
        <v>218</v>
      </c>
      <c r="B47" s="8" t="s">
        <v>219</v>
      </c>
      <c r="C47" s="3"/>
      <c r="D47" s="39"/>
      <c r="E47" s="152">
        <f>ROUND(F47/0.55,0)</f>
        <v>141846</v>
      </c>
      <c r="F47" s="140">
        <v>78015.125</v>
      </c>
      <c r="G47" s="140">
        <f t="shared" si="0"/>
        <v>78015.125</v>
      </c>
      <c r="H47" s="163">
        <f t="shared" si="1"/>
        <v>11468223.375</v>
      </c>
      <c r="I47" s="157">
        <f t="shared" si="2"/>
        <v>16284877</v>
      </c>
      <c r="J47" s="254">
        <f t="shared" si="3"/>
        <v>0.29577463956282873</v>
      </c>
      <c r="K47" s="39"/>
      <c r="L47" s="39"/>
      <c r="M47" s="39"/>
      <c r="N47" s="8"/>
      <c r="O47" s="8"/>
      <c r="P47" s="8"/>
      <c r="Q47" s="8"/>
      <c r="R47" s="8"/>
      <c r="S47" s="39"/>
      <c r="T47" s="39"/>
      <c r="U47" s="8"/>
      <c r="V47" s="8"/>
      <c r="W47" s="8"/>
      <c r="X47" s="8"/>
      <c r="Y47" s="8"/>
      <c r="Z47" s="39"/>
      <c r="AA47" s="39"/>
      <c r="AB47" s="39"/>
      <c r="AC47" s="8"/>
      <c r="AD47" s="8"/>
      <c r="AE47" s="8"/>
      <c r="AF47" s="8"/>
      <c r="AG47" s="8"/>
      <c r="AH47" s="39"/>
      <c r="AI47" s="39"/>
      <c r="AJ47" s="39"/>
      <c r="AK47" s="8"/>
      <c r="AL47" s="8"/>
      <c r="AM47" s="8"/>
      <c r="AN47" s="8"/>
      <c r="AO47" s="8"/>
      <c r="AP47" s="39"/>
      <c r="AQ47" s="39"/>
      <c r="AR47" s="39"/>
      <c r="AS47" s="8"/>
      <c r="AT47" s="8"/>
      <c r="AU47" s="8"/>
      <c r="AV47" s="8"/>
      <c r="AW47" s="8"/>
      <c r="AX47" s="39"/>
      <c r="AY47" s="39"/>
      <c r="AZ47" s="39"/>
      <c r="BA47" s="8"/>
      <c r="BB47" s="8"/>
      <c r="BC47" s="8"/>
      <c r="BD47" s="8"/>
      <c r="BE47" s="8"/>
      <c r="BF47" s="39"/>
      <c r="BG47" s="39"/>
      <c r="BH47" s="39"/>
      <c r="BI47" s="8"/>
      <c r="BJ47" s="8"/>
      <c r="BK47" s="8"/>
      <c r="BL47" s="8"/>
      <c r="BM47" s="8"/>
      <c r="BN47" s="39"/>
      <c r="BO47" s="39"/>
      <c r="BP47" s="39"/>
      <c r="BQ47" s="8"/>
      <c r="BR47" s="8"/>
      <c r="BS47" s="8"/>
      <c r="BT47" s="8"/>
      <c r="BU47" s="8"/>
      <c r="BV47" s="39"/>
      <c r="BW47" s="39"/>
      <c r="BX47" s="39"/>
      <c r="BY47" s="8"/>
      <c r="BZ47" s="8"/>
      <c r="CA47" s="8"/>
      <c r="CB47" s="8"/>
      <c r="CC47" s="8"/>
      <c r="CD47" s="39"/>
      <c r="CE47" s="39"/>
      <c r="CF47" s="39"/>
      <c r="CG47" s="8"/>
      <c r="CH47" s="8"/>
      <c r="CI47" s="8"/>
      <c r="CJ47" s="8"/>
      <c r="CK47" s="8"/>
      <c r="CL47" s="39"/>
      <c r="CM47" s="39"/>
      <c r="CN47" s="39"/>
      <c r="CO47" s="8"/>
      <c r="CP47" s="8"/>
      <c r="CQ47" s="8"/>
      <c r="CR47" s="8"/>
      <c r="CS47" s="8"/>
      <c r="CT47" s="39"/>
      <c r="CU47" s="39"/>
      <c r="CV47" s="39"/>
      <c r="CW47" s="8"/>
      <c r="CX47" s="8"/>
      <c r="CY47" s="8"/>
      <c r="CZ47" s="8"/>
      <c r="DA47" s="8"/>
      <c r="DB47" s="39"/>
      <c r="DC47" s="39"/>
      <c r="DD47" s="39"/>
      <c r="DE47" s="8"/>
      <c r="DF47" s="8"/>
      <c r="DG47" s="8"/>
      <c r="DH47" s="8"/>
      <c r="DI47" s="8"/>
      <c r="DJ47" s="39"/>
      <c r="DK47" s="39"/>
      <c r="DL47" s="39"/>
      <c r="DM47" s="8"/>
      <c r="DN47" s="8"/>
      <c r="DO47" s="8"/>
      <c r="DP47" s="8"/>
      <c r="DQ47" s="8"/>
      <c r="DR47" s="39"/>
      <c r="DS47" s="39"/>
      <c r="DT47" s="39"/>
      <c r="DU47" s="8"/>
      <c r="DV47" s="8"/>
      <c r="DW47" s="8"/>
      <c r="DX47" s="8"/>
      <c r="DY47" s="8"/>
      <c r="DZ47" s="39"/>
      <c r="EA47" s="39"/>
      <c r="EB47" s="39"/>
      <c r="EC47" s="8"/>
      <c r="ED47" s="8"/>
      <c r="EE47" s="8"/>
      <c r="EF47" s="8"/>
      <c r="EG47" s="8"/>
      <c r="EH47" s="39"/>
      <c r="EI47" s="39"/>
      <c r="EJ47" s="39"/>
      <c r="EK47" s="8"/>
      <c r="EL47" s="8"/>
      <c r="EM47" s="8"/>
      <c r="EN47" s="8"/>
      <c r="EO47" s="8"/>
      <c r="EP47" s="39"/>
      <c r="EQ47" s="39"/>
      <c r="ER47" s="39"/>
      <c r="ES47" s="8"/>
      <c r="ET47" s="8"/>
      <c r="EU47" s="8"/>
      <c r="EV47" s="8"/>
      <c r="EW47" s="8"/>
      <c r="EX47" s="39"/>
      <c r="EY47" s="39"/>
      <c r="EZ47" s="39"/>
      <c r="FA47" s="8"/>
      <c r="FB47" s="8"/>
      <c r="FC47" s="8"/>
      <c r="FD47" s="8"/>
      <c r="FE47" s="8"/>
      <c r="FF47" s="39"/>
      <c r="FG47" s="39"/>
      <c r="FH47" s="39"/>
      <c r="FI47" s="8"/>
      <c r="FJ47" s="8"/>
      <c r="FK47" s="8"/>
      <c r="FL47" s="8"/>
      <c r="FM47" s="8"/>
      <c r="FN47" s="39"/>
      <c r="FO47" s="39"/>
      <c r="FP47" s="39"/>
      <c r="FQ47" s="8"/>
      <c r="FR47" s="8"/>
      <c r="FS47" s="8"/>
      <c r="FT47" s="8"/>
      <c r="FU47" s="8"/>
      <c r="FV47" s="39"/>
      <c r="FW47" s="39"/>
      <c r="FX47" s="39"/>
      <c r="FY47" s="8"/>
      <c r="FZ47" s="8"/>
      <c r="GA47" s="8"/>
      <c r="GB47" s="8"/>
      <c r="GC47" s="8"/>
      <c r="GD47" s="39"/>
      <c r="GE47" s="39"/>
      <c r="GF47" s="39"/>
      <c r="GG47" s="8"/>
      <c r="GH47" s="8"/>
      <c r="GI47" s="8"/>
      <c r="GJ47" s="8"/>
      <c r="GK47" s="8"/>
      <c r="GL47" s="39"/>
      <c r="GM47" s="39"/>
      <c r="GN47" s="39"/>
      <c r="GO47" s="8"/>
      <c r="GP47" s="8"/>
      <c r="GQ47" s="8"/>
      <c r="GR47" s="8"/>
      <c r="GS47" s="8"/>
      <c r="GT47" s="39"/>
      <c r="GU47" s="39"/>
      <c r="GV47" s="39"/>
      <c r="GW47" s="8"/>
      <c r="GX47" s="8"/>
      <c r="GY47" s="8"/>
      <c r="GZ47" s="8"/>
      <c r="HA47" s="8"/>
      <c r="HB47" s="39"/>
      <c r="HC47" s="39"/>
      <c r="HD47" s="39"/>
      <c r="HE47" s="8"/>
      <c r="HF47" s="8"/>
      <c r="HG47" s="8"/>
      <c r="HH47" s="8"/>
      <c r="HI47" s="8"/>
      <c r="HJ47" s="39"/>
      <c r="HK47" s="39"/>
      <c r="HL47" s="39"/>
      <c r="HM47" s="8"/>
      <c r="HN47" s="8"/>
      <c r="HO47" s="8"/>
      <c r="HP47" s="8"/>
      <c r="HQ47" s="8"/>
      <c r="HR47" s="39"/>
      <c r="HS47" s="39"/>
      <c r="HT47" s="39"/>
      <c r="HU47" s="8"/>
      <c r="HV47" s="8"/>
      <c r="HW47" s="8"/>
      <c r="HX47" s="8"/>
      <c r="HY47" s="8"/>
      <c r="HZ47" s="39"/>
      <c r="IA47" s="39"/>
      <c r="IB47" s="39"/>
      <c r="IC47" s="8"/>
      <c r="ID47" s="8"/>
      <c r="IE47" s="8"/>
      <c r="IF47" s="8"/>
      <c r="IG47" s="8"/>
      <c r="IH47" s="39"/>
      <c r="II47" s="39"/>
      <c r="IJ47" s="39"/>
      <c r="IK47" s="8"/>
      <c r="IL47" s="8"/>
      <c r="IM47" s="8"/>
      <c r="IN47" s="8"/>
      <c r="IO47" s="8"/>
      <c r="IP47" s="39"/>
      <c r="IQ47" s="39"/>
      <c r="IR47" s="39"/>
    </row>
    <row r="48" spans="1:252" ht="13.9" customHeight="1">
      <c r="B48" s="28" t="s">
        <v>220</v>
      </c>
      <c r="C48" s="62"/>
      <c r="D48" s="63"/>
      <c r="E48" s="195"/>
      <c r="F48" s="140"/>
      <c r="G48" s="140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  <c r="K48" s="14"/>
    </row>
    <row r="49" spans="1:252" ht="13.9" customHeight="1">
      <c r="A49" s="27"/>
      <c r="B49" s="28" t="s">
        <v>210</v>
      </c>
      <c r="C49" s="62"/>
      <c r="D49" s="63"/>
      <c r="E49" s="152"/>
      <c r="F49" s="140"/>
      <c r="G49" s="140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K49" s="14"/>
    </row>
    <row r="50" spans="1:252" ht="13.9" customHeight="1">
      <c r="A50" s="27"/>
      <c r="B50" s="28" t="s">
        <v>211</v>
      </c>
      <c r="C50" s="29"/>
      <c r="D50" s="4"/>
      <c r="E50" s="152"/>
      <c r="F50" s="133"/>
      <c r="G50" s="133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K50" s="14"/>
    </row>
    <row r="51" spans="1:252" ht="13.9" customHeight="1">
      <c r="A51" s="27"/>
      <c r="B51" s="28" t="s">
        <v>212</v>
      </c>
      <c r="C51" s="29"/>
      <c r="D51" s="4"/>
      <c r="E51" s="195"/>
      <c r="F51" s="133"/>
      <c r="G51" s="133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K51" s="14"/>
    </row>
    <row r="52" spans="1:252" ht="13.9" customHeight="1">
      <c r="B52" s="28" t="s">
        <v>213</v>
      </c>
      <c r="C52" s="64"/>
      <c r="D52" s="65"/>
      <c r="E52" s="152"/>
      <c r="F52" s="140"/>
      <c r="G52" s="140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  <c r="K52" s="14"/>
    </row>
    <row r="53" spans="1:252" s="3" customFormat="1" ht="13.9" customHeight="1">
      <c r="A53" s="15"/>
      <c r="B53" s="38" t="s">
        <v>214</v>
      </c>
      <c r="C53" s="4"/>
      <c r="D53" s="4"/>
      <c r="E53" s="150"/>
      <c r="F53" s="142"/>
      <c r="G53" s="142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</row>
    <row r="54" spans="1:252" s="3" customFormat="1" ht="13.9" customHeight="1">
      <c r="A54" s="15"/>
      <c r="B54" s="38"/>
      <c r="C54" s="4"/>
      <c r="D54" s="4"/>
      <c r="E54" s="150"/>
      <c r="F54" s="142"/>
      <c r="G54" s="142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</row>
    <row r="55" spans="1:252" ht="13.9" customHeight="1">
      <c r="A55" s="58" t="s">
        <v>221</v>
      </c>
      <c r="B55" s="58"/>
      <c r="C55" s="22"/>
      <c r="D55" s="22"/>
      <c r="E55" s="174"/>
      <c r="F55" s="209"/>
      <c r="G55" s="209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  <c r="K55" s="14"/>
    </row>
    <row r="56" spans="1:252" ht="13.9" customHeight="1">
      <c r="B56" s="40"/>
      <c r="C56" s="32"/>
      <c r="D56" s="32"/>
      <c r="E56" s="152"/>
      <c r="F56" s="140"/>
      <c r="G56" s="140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  <c r="K56" s="32"/>
      <c r="L56" s="32"/>
      <c r="M56" s="32"/>
      <c r="N56" s="8"/>
      <c r="O56" s="40"/>
      <c r="P56" s="40"/>
      <c r="Q56" s="40"/>
      <c r="R56" s="40"/>
      <c r="S56" s="32"/>
      <c r="T56" s="32"/>
      <c r="U56" s="8"/>
      <c r="V56" s="40"/>
      <c r="W56" s="40"/>
      <c r="X56" s="40"/>
      <c r="Y56" s="40"/>
      <c r="Z56" s="32"/>
      <c r="AA56" s="32"/>
      <c r="AB56" s="32"/>
      <c r="AC56" s="8"/>
      <c r="AD56" s="40"/>
      <c r="AE56" s="40"/>
      <c r="AF56" s="40"/>
      <c r="AG56" s="40"/>
      <c r="AH56" s="32"/>
      <c r="AI56" s="32"/>
      <c r="AJ56" s="32"/>
      <c r="AK56" s="8"/>
      <c r="AL56" s="40"/>
      <c r="AM56" s="40"/>
      <c r="AN56" s="40"/>
      <c r="AO56" s="40"/>
      <c r="AP56" s="32"/>
      <c r="AQ56" s="32"/>
      <c r="AR56" s="32"/>
      <c r="AS56" s="8"/>
      <c r="AT56" s="40"/>
      <c r="AU56" s="40"/>
      <c r="AV56" s="40"/>
      <c r="AW56" s="40"/>
      <c r="AX56" s="32"/>
      <c r="AY56" s="32"/>
      <c r="AZ56" s="32"/>
      <c r="BA56" s="8"/>
      <c r="BB56" s="40"/>
      <c r="BC56" s="40"/>
      <c r="BD56" s="40"/>
      <c r="BE56" s="40"/>
      <c r="BF56" s="32"/>
      <c r="BG56" s="32"/>
      <c r="BH56" s="32"/>
      <c r="BI56" s="8"/>
      <c r="BJ56" s="40"/>
      <c r="BK56" s="40"/>
      <c r="BL56" s="40"/>
      <c r="BM56" s="40"/>
      <c r="BN56" s="32"/>
      <c r="BO56" s="32"/>
      <c r="BP56" s="32"/>
      <c r="BQ56" s="8"/>
      <c r="BR56" s="40"/>
      <c r="BS56" s="40"/>
      <c r="BT56" s="40"/>
      <c r="BU56" s="40"/>
      <c r="BV56" s="32"/>
      <c r="BW56" s="32"/>
      <c r="BX56" s="32"/>
      <c r="BY56" s="8"/>
      <c r="BZ56" s="40"/>
      <c r="CA56" s="40"/>
      <c r="CB56" s="40"/>
      <c r="CC56" s="40"/>
      <c r="CD56" s="32"/>
      <c r="CE56" s="32"/>
      <c r="CF56" s="32"/>
      <c r="CG56" s="8"/>
      <c r="CH56" s="40"/>
      <c r="CI56" s="40"/>
      <c r="CJ56" s="40"/>
      <c r="CK56" s="40"/>
      <c r="CL56" s="32"/>
      <c r="CM56" s="32"/>
      <c r="CN56" s="32"/>
      <c r="CO56" s="8"/>
      <c r="CP56" s="40"/>
      <c r="CQ56" s="40"/>
      <c r="CR56" s="40"/>
      <c r="CS56" s="40"/>
      <c r="CT56" s="32"/>
      <c r="CU56" s="32"/>
      <c r="CV56" s="32"/>
      <c r="CW56" s="8"/>
      <c r="CX56" s="40"/>
      <c r="CY56" s="40"/>
      <c r="CZ56" s="40"/>
      <c r="DA56" s="40"/>
      <c r="DB56" s="32"/>
      <c r="DC56" s="32"/>
      <c r="DD56" s="32"/>
      <c r="DE56" s="8"/>
      <c r="DF56" s="40"/>
      <c r="DG56" s="40"/>
      <c r="DH56" s="40"/>
      <c r="DI56" s="40"/>
      <c r="DJ56" s="32"/>
      <c r="DK56" s="32"/>
      <c r="DL56" s="32"/>
      <c r="DM56" s="8"/>
      <c r="DN56" s="40"/>
      <c r="DO56" s="40"/>
      <c r="DP56" s="40"/>
      <c r="DQ56" s="40"/>
      <c r="DR56" s="32"/>
      <c r="DS56" s="32"/>
      <c r="DT56" s="32"/>
      <c r="DU56" s="8"/>
      <c r="DV56" s="40"/>
      <c r="DW56" s="40"/>
      <c r="DX56" s="40"/>
      <c r="DY56" s="40"/>
      <c r="DZ56" s="32"/>
      <c r="EA56" s="32"/>
      <c r="EB56" s="32"/>
      <c r="EC56" s="8"/>
      <c r="ED56" s="40"/>
      <c r="EE56" s="40"/>
      <c r="EF56" s="40"/>
      <c r="EG56" s="40"/>
      <c r="EH56" s="32"/>
      <c r="EI56" s="32"/>
      <c r="EJ56" s="32"/>
      <c r="EK56" s="8"/>
      <c r="EL56" s="40"/>
      <c r="EM56" s="40"/>
      <c r="EN56" s="40"/>
      <c r="EO56" s="40"/>
      <c r="EP56" s="32"/>
      <c r="EQ56" s="32"/>
      <c r="ER56" s="32"/>
      <c r="ES56" s="8"/>
      <c r="ET56" s="40"/>
      <c r="EU56" s="40"/>
      <c r="EV56" s="40"/>
      <c r="EW56" s="40"/>
      <c r="EX56" s="32"/>
      <c r="EY56" s="32"/>
      <c r="EZ56" s="32"/>
      <c r="FA56" s="8"/>
      <c r="FB56" s="40"/>
      <c r="FC56" s="40"/>
      <c r="FD56" s="40"/>
      <c r="FE56" s="40"/>
      <c r="FF56" s="32"/>
      <c r="FG56" s="32"/>
      <c r="FH56" s="32"/>
      <c r="FI56" s="8"/>
      <c r="FJ56" s="40"/>
      <c r="FK56" s="40"/>
      <c r="FL56" s="40"/>
      <c r="FM56" s="40"/>
      <c r="FN56" s="32"/>
      <c r="FO56" s="32"/>
      <c r="FP56" s="32"/>
      <c r="FQ56" s="8"/>
      <c r="FR56" s="40"/>
      <c r="FS56" s="40"/>
      <c r="FT56" s="40"/>
      <c r="FU56" s="40"/>
      <c r="FV56" s="32"/>
      <c r="FW56" s="32"/>
      <c r="FX56" s="32"/>
      <c r="FY56" s="8"/>
      <c r="FZ56" s="40"/>
      <c r="GA56" s="40"/>
      <c r="GB56" s="40"/>
      <c r="GC56" s="40"/>
      <c r="GD56" s="32"/>
      <c r="GE56" s="32"/>
      <c r="GF56" s="32"/>
      <c r="GG56" s="8"/>
      <c r="GH56" s="40"/>
      <c r="GI56" s="40"/>
      <c r="GJ56" s="40"/>
      <c r="GK56" s="40"/>
      <c r="GL56" s="32"/>
      <c r="GM56" s="32"/>
      <c r="GN56" s="32"/>
      <c r="GO56" s="8"/>
      <c r="GP56" s="40"/>
      <c r="GQ56" s="40"/>
      <c r="GR56" s="40"/>
      <c r="GS56" s="40"/>
      <c r="GT56" s="32"/>
      <c r="GU56" s="32"/>
      <c r="GV56" s="32"/>
      <c r="GW56" s="8"/>
      <c r="GX56" s="40"/>
      <c r="GY56" s="40"/>
      <c r="GZ56" s="40"/>
      <c r="HA56" s="40"/>
      <c r="HB56" s="32"/>
      <c r="HC56" s="32"/>
      <c r="HD56" s="32"/>
      <c r="HE56" s="8"/>
      <c r="HF56" s="40"/>
      <c r="HG56" s="40"/>
      <c r="HH56" s="40"/>
      <c r="HI56" s="40"/>
      <c r="HJ56" s="32"/>
      <c r="HK56" s="32"/>
      <c r="HL56" s="32"/>
      <c r="HM56" s="8"/>
      <c r="HN56" s="40"/>
      <c r="HO56" s="40"/>
      <c r="HP56" s="40"/>
      <c r="HQ56" s="40"/>
      <c r="HR56" s="32"/>
      <c r="HS56" s="32"/>
      <c r="HT56" s="32"/>
      <c r="HU56" s="8"/>
      <c r="HV56" s="40"/>
      <c r="HW56" s="40"/>
      <c r="HX56" s="40"/>
      <c r="HY56" s="40"/>
      <c r="HZ56" s="32"/>
      <c r="IA56" s="32"/>
      <c r="IB56" s="32"/>
      <c r="IC56" s="8"/>
      <c r="ID56" s="40"/>
      <c r="IE56" s="40"/>
      <c r="IF56" s="40"/>
      <c r="IG56" s="40"/>
      <c r="IH56" s="32"/>
      <c r="II56" s="32"/>
      <c r="IJ56" s="32"/>
      <c r="IK56" s="8"/>
      <c r="IL56" s="40"/>
      <c r="IM56" s="40"/>
      <c r="IN56" s="40"/>
      <c r="IO56" s="40"/>
      <c r="IP56" s="32"/>
      <c r="IQ56" s="32"/>
      <c r="IR56" s="32"/>
    </row>
    <row r="57" spans="1:252" ht="13.9" customHeight="1">
      <c r="A57" s="8" t="s">
        <v>222</v>
      </c>
      <c r="B57" s="51" t="s">
        <v>223</v>
      </c>
      <c r="C57" s="32"/>
      <c r="D57" s="32"/>
      <c r="E57" s="152">
        <f>ROUND(F57/0.55,0)</f>
        <v>47409</v>
      </c>
      <c r="F57" s="140">
        <v>26075</v>
      </c>
      <c r="G57" s="140">
        <f t="shared" si="0"/>
        <v>26075</v>
      </c>
      <c r="H57" s="163">
        <f t="shared" si="1"/>
        <v>3833025</v>
      </c>
      <c r="I57" s="157">
        <f t="shared" si="2"/>
        <v>5442896</v>
      </c>
      <c r="J57" s="254">
        <f t="shared" si="3"/>
        <v>0.29577471257947974</v>
      </c>
      <c r="K57" s="32"/>
      <c r="L57" s="32"/>
      <c r="M57" s="32"/>
      <c r="N57" s="8"/>
      <c r="O57" s="40"/>
      <c r="P57" s="40"/>
      <c r="Q57" s="40"/>
      <c r="R57" s="40"/>
      <c r="S57" s="32"/>
      <c r="T57" s="32"/>
      <c r="U57" s="8"/>
      <c r="V57" s="40"/>
      <c r="W57" s="40"/>
      <c r="X57" s="40"/>
      <c r="Y57" s="40"/>
      <c r="Z57" s="32"/>
      <c r="AA57" s="32"/>
      <c r="AB57" s="32"/>
      <c r="AC57" s="8"/>
      <c r="AD57" s="40"/>
      <c r="AE57" s="40"/>
      <c r="AF57" s="40"/>
      <c r="AG57" s="40"/>
      <c r="AH57" s="32"/>
      <c r="AI57" s="32"/>
      <c r="AJ57" s="32"/>
      <c r="AK57" s="8"/>
      <c r="AL57" s="40"/>
      <c r="AM57" s="40"/>
      <c r="AN57" s="40"/>
      <c r="AO57" s="40"/>
      <c r="AP57" s="32"/>
      <c r="AQ57" s="32"/>
      <c r="AR57" s="32"/>
      <c r="AS57" s="8"/>
      <c r="AT57" s="40"/>
      <c r="AU57" s="40"/>
      <c r="AV57" s="40"/>
      <c r="AW57" s="40"/>
      <c r="AX57" s="32"/>
      <c r="AY57" s="32"/>
      <c r="AZ57" s="32"/>
      <c r="BA57" s="8"/>
      <c r="BB57" s="40"/>
      <c r="BC57" s="40"/>
      <c r="BD57" s="40"/>
      <c r="BE57" s="40"/>
      <c r="BF57" s="32"/>
      <c r="BG57" s="32"/>
      <c r="BH57" s="32"/>
      <c r="BI57" s="8"/>
      <c r="BJ57" s="40"/>
      <c r="BK57" s="40"/>
      <c r="BL57" s="40"/>
      <c r="BM57" s="40"/>
      <c r="BN57" s="32"/>
      <c r="BO57" s="32"/>
      <c r="BP57" s="32"/>
      <c r="BQ57" s="8"/>
      <c r="BR57" s="40"/>
      <c r="BS57" s="40"/>
      <c r="BT57" s="40"/>
      <c r="BU57" s="40"/>
      <c r="BV57" s="32"/>
      <c r="BW57" s="32"/>
      <c r="BX57" s="32"/>
      <c r="BY57" s="8"/>
      <c r="BZ57" s="40"/>
      <c r="CA57" s="40"/>
      <c r="CB57" s="40"/>
      <c r="CC57" s="40"/>
      <c r="CD57" s="32"/>
      <c r="CE57" s="32"/>
      <c r="CF57" s="32"/>
      <c r="CG57" s="8"/>
      <c r="CH57" s="40"/>
      <c r="CI57" s="40"/>
      <c r="CJ57" s="40"/>
      <c r="CK57" s="40"/>
      <c r="CL57" s="32"/>
      <c r="CM57" s="32"/>
      <c r="CN57" s="32"/>
      <c r="CO57" s="8"/>
      <c r="CP57" s="40"/>
      <c r="CQ57" s="40"/>
      <c r="CR57" s="40"/>
      <c r="CS57" s="40"/>
      <c r="CT57" s="32"/>
      <c r="CU57" s="32"/>
      <c r="CV57" s="32"/>
      <c r="CW57" s="8"/>
      <c r="CX57" s="40"/>
      <c r="CY57" s="40"/>
      <c r="CZ57" s="40"/>
      <c r="DA57" s="40"/>
      <c r="DB57" s="32"/>
      <c r="DC57" s="32"/>
      <c r="DD57" s="32"/>
      <c r="DE57" s="8"/>
      <c r="DF57" s="40"/>
      <c r="DG57" s="40"/>
      <c r="DH57" s="40"/>
      <c r="DI57" s="40"/>
      <c r="DJ57" s="32"/>
      <c r="DK57" s="32"/>
      <c r="DL57" s="32"/>
      <c r="DM57" s="8"/>
      <c r="DN57" s="40"/>
      <c r="DO57" s="40"/>
      <c r="DP57" s="40"/>
      <c r="DQ57" s="40"/>
      <c r="DR57" s="32"/>
      <c r="DS57" s="32"/>
      <c r="DT57" s="32"/>
      <c r="DU57" s="8"/>
      <c r="DV57" s="40"/>
      <c r="DW57" s="40"/>
      <c r="DX57" s="40"/>
      <c r="DY57" s="40"/>
      <c r="DZ57" s="32"/>
      <c r="EA57" s="32"/>
      <c r="EB57" s="32"/>
      <c r="EC57" s="8"/>
      <c r="ED57" s="40"/>
      <c r="EE57" s="40"/>
      <c r="EF57" s="40"/>
      <c r="EG57" s="40"/>
      <c r="EH57" s="32"/>
      <c r="EI57" s="32"/>
      <c r="EJ57" s="32"/>
      <c r="EK57" s="8"/>
      <c r="EL57" s="40"/>
      <c r="EM57" s="40"/>
      <c r="EN57" s="40"/>
      <c r="EO57" s="40"/>
      <c r="EP57" s="32"/>
      <c r="EQ57" s="32"/>
      <c r="ER57" s="32"/>
      <c r="ES57" s="8"/>
      <c r="ET57" s="40"/>
      <c r="EU57" s="40"/>
      <c r="EV57" s="40"/>
      <c r="EW57" s="40"/>
      <c r="EX57" s="32"/>
      <c r="EY57" s="32"/>
      <c r="EZ57" s="32"/>
      <c r="FA57" s="8"/>
      <c r="FB57" s="40"/>
      <c r="FC57" s="40"/>
      <c r="FD57" s="40"/>
      <c r="FE57" s="40"/>
      <c r="FF57" s="32"/>
      <c r="FG57" s="32"/>
      <c r="FH57" s="32"/>
      <c r="FI57" s="8"/>
      <c r="FJ57" s="40"/>
      <c r="FK57" s="40"/>
      <c r="FL57" s="40"/>
      <c r="FM57" s="40"/>
      <c r="FN57" s="32"/>
      <c r="FO57" s="32"/>
      <c r="FP57" s="32"/>
      <c r="FQ57" s="8"/>
      <c r="FR57" s="40"/>
      <c r="FS57" s="40"/>
      <c r="FT57" s="40"/>
      <c r="FU57" s="40"/>
      <c r="FV57" s="32"/>
      <c r="FW57" s="32"/>
      <c r="FX57" s="32"/>
      <c r="FY57" s="8"/>
      <c r="FZ57" s="40"/>
      <c r="GA57" s="40"/>
      <c r="GB57" s="40"/>
      <c r="GC57" s="40"/>
      <c r="GD57" s="32"/>
      <c r="GE57" s="32"/>
      <c r="GF57" s="32"/>
      <c r="GG57" s="8"/>
      <c r="GH57" s="40"/>
      <c r="GI57" s="40"/>
      <c r="GJ57" s="40"/>
      <c r="GK57" s="40"/>
      <c r="GL57" s="32"/>
      <c r="GM57" s="32"/>
      <c r="GN57" s="32"/>
      <c r="GO57" s="8"/>
      <c r="GP57" s="40"/>
      <c r="GQ57" s="40"/>
      <c r="GR57" s="40"/>
      <c r="GS57" s="40"/>
      <c r="GT57" s="32"/>
      <c r="GU57" s="32"/>
      <c r="GV57" s="32"/>
      <c r="GW57" s="8"/>
      <c r="GX57" s="40"/>
      <c r="GY57" s="40"/>
      <c r="GZ57" s="40"/>
      <c r="HA57" s="40"/>
      <c r="HB57" s="32"/>
      <c r="HC57" s="32"/>
      <c r="HD57" s="32"/>
      <c r="HE57" s="8"/>
      <c r="HF57" s="40"/>
      <c r="HG57" s="40"/>
      <c r="HH57" s="40"/>
      <c r="HI57" s="40"/>
      <c r="HJ57" s="32"/>
      <c r="HK57" s="32"/>
      <c r="HL57" s="32"/>
      <c r="HM57" s="8"/>
      <c r="HN57" s="40"/>
      <c r="HO57" s="40"/>
      <c r="HP57" s="40"/>
      <c r="HQ57" s="40"/>
      <c r="HR57" s="32"/>
      <c r="HS57" s="32"/>
      <c r="HT57" s="32"/>
      <c r="HU57" s="8"/>
      <c r="HV57" s="40"/>
      <c r="HW57" s="40"/>
      <c r="HX57" s="40"/>
      <c r="HY57" s="40"/>
      <c r="HZ57" s="32"/>
      <c r="IA57" s="32"/>
      <c r="IB57" s="32"/>
      <c r="IC57" s="8"/>
      <c r="ID57" s="40"/>
      <c r="IE57" s="40"/>
      <c r="IF57" s="40"/>
      <c r="IG57" s="40"/>
      <c r="IH57" s="32"/>
      <c r="II57" s="32"/>
      <c r="IJ57" s="32"/>
      <c r="IK57" s="8"/>
      <c r="IL57" s="40"/>
      <c r="IM57" s="40"/>
      <c r="IN57" s="40"/>
      <c r="IO57" s="40"/>
      <c r="IP57" s="32"/>
      <c r="IQ57" s="32"/>
      <c r="IR57" s="32"/>
    </row>
    <row r="58" spans="1:252" ht="13.9" customHeight="1">
      <c r="B58" s="40" t="s">
        <v>224</v>
      </c>
      <c r="C58" s="32"/>
      <c r="D58" s="32"/>
      <c r="E58" s="152"/>
      <c r="F58" s="140"/>
      <c r="G58" s="140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  <c r="K58" s="32"/>
      <c r="L58" s="32"/>
      <c r="M58" s="32"/>
      <c r="N58" s="8"/>
      <c r="O58" s="40"/>
      <c r="P58" s="40"/>
      <c r="Q58" s="40"/>
      <c r="R58" s="40"/>
      <c r="S58" s="32"/>
      <c r="T58" s="32"/>
      <c r="U58" s="8"/>
      <c r="V58" s="40"/>
      <c r="W58" s="40"/>
      <c r="X58" s="40"/>
      <c r="Y58" s="40"/>
      <c r="Z58" s="32"/>
      <c r="AA58" s="32"/>
      <c r="AB58" s="32"/>
      <c r="AC58" s="8"/>
      <c r="AD58" s="40"/>
      <c r="AE58" s="40"/>
      <c r="AF58" s="40"/>
      <c r="AG58" s="40"/>
      <c r="AH58" s="32"/>
      <c r="AI58" s="32"/>
      <c r="AJ58" s="32"/>
      <c r="AK58" s="8"/>
      <c r="AL58" s="40"/>
      <c r="AM58" s="40"/>
      <c r="AN58" s="40"/>
      <c r="AO58" s="40"/>
      <c r="AP58" s="32"/>
      <c r="AQ58" s="32"/>
      <c r="AR58" s="32"/>
      <c r="AS58" s="8"/>
      <c r="AT58" s="40"/>
      <c r="AU58" s="40"/>
      <c r="AV58" s="40"/>
      <c r="AW58" s="40"/>
      <c r="AX58" s="32"/>
      <c r="AY58" s="32"/>
      <c r="AZ58" s="32"/>
      <c r="BA58" s="8"/>
      <c r="BB58" s="40"/>
      <c r="BC58" s="40"/>
      <c r="BD58" s="40"/>
      <c r="BE58" s="40"/>
      <c r="BF58" s="32"/>
      <c r="BG58" s="32"/>
      <c r="BH58" s="32"/>
      <c r="BI58" s="8"/>
      <c r="BJ58" s="40"/>
      <c r="BK58" s="40"/>
      <c r="BL58" s="40"/>
      <c r="BM58" s="40"/>
      <c r="BN58" s="32"/>
      <c r="BO58" s="32"/>
      <c r="BP58" s="32"/>
      <c r="BQ58" s="8"/>
      <c r="BR58" s="40"/>
      <c r="BS58" s="40"/>
      <c r="BT58" s="40"/>
      <c r="BU58" s="40"/>
      <c r="BV58" s="32"/>
      <c r="BW58" s="32"/>
      <c r="BX58" s="32"/>
      <c r="BY58" s="8"/>
      <c r="BZ58" s="40"/>
      <c r="CA58" s="40"/>
      <c r="CB58" s="40"/>
      <c r="CC58" s="40"/>
      <c r="CD58" s="32"/>
      <c r="CE58" s="32"/>
      <c r="CF58" s="32"/>
      <c r="CG58" s="8"/>
      <c r="CH58" s="40"/>
      <c r="CI58" s="40"/>
      <c r="CJ58" s="40"/>
      <c r="CK58" s="40"/>
      <c r="CL58" s="32"/>
      <c r="CM58" s="32"/>
      <c r="CN58" s="32"/>
      <c r="CO58" s="8"/>
      <c r="CP58" s="40"/>
      <c r="CQ58" s="40"/>
      <c r="CR58" s="40"/>
      <c r="CS58" s="40"/>
      <c r="CT58" s="32"/>
      <c r="CU58" s="32"/>
      <c r="CV58" s="32"/>
      <c r="CW58" s="8"/>
      <c r="CX58" s="40"/>
      <c r="CY58" s="40"/>
      <c r="CZ58" s="40"/>
      <c r="DA58" s="40"/>
      <c r="DB58" s="32"/>
      <c r="DC58" s="32"/>
      <c r="DD58" s="32"/>
      <c r="DE58" s="8"/>
      <c r="DF58" s="40"/>
      <c r="DG58" s="40"/>
      <c r="DH58" s="40"/>
      <c r="DI58" s="40"/>
      <c r="DJ58" s="32"/>
      <c r="DK58" s="32"/>
      <c r="DL58" s="32"/>
      <c r="DM58" s="8"/>
      <c r="DN58" s="40"/>
      <c r="DO58" s="40"/>
      <c r="DP58" s="40"/>
      <c r="DQ58" s="40"/>
      <c r="DR58" s="32"/>
      <c r="DS58" s="32"/>
      <c r="DT58" s="32"/>
      <c r="DU58" s="8"/>
      <c r="DV58" s="40"/>
      <c r="DW58" s="40"/>
      <c r="DX58" s="40"/>
      <c r="DY58" s="40"/>
      <c r="DZ58" s="32"/>
      <c r="EA58" s="32"/>
      <c r="EB58" s="32"/>
      <c r="EC58" s="8"/>
      <c r="ED58" s="40"/>
      <c r="EE58" s="40"/>
      <c r="EF58" s="40"/>
      <c r="EG58" s="40"/>
      <c r="EH58" s="32"/>
      <c r="EI58" s="32"/>
      <c r="EJ58" s="32"/>
      <c r="EK58" s="8"/>
      <c r="EL58" s="40"/>
      <c r="EM58" s="40"/>
      <c r="EN58" s="40"/>
      <c r="EO58" s="40"/>
      <c r="EP58" s="32"/>
      <c r="EQ58" s="32"/>
      <c r="ER58" s="32"/>
      <c r="ES58" s="8"/>
      <c r="ET58" s="40"/>
      <c r="EU58" s="40"/>
      <c r="EV58" s="40"/>
      <c r="EW58" s="40"/>
      <c r="EX58" s="32"/>
      <c r="EY58" s="32"/>
      <c r="EZ58" s="32"/>
      <c r="FA58" s="8"/>
      <c r="FB58" s="40"/>
      <c r="FC58" s="40"/>
      <c r="FD58" s="40"/>
      <c r="FE58" s="40"/>
      <c r="FF58" s="32"/>
      <c r="FG58" s="32"/>
      <c r="FH58" s="32"/>
      <c r="FI58" s="8"/>
      <c r="FJ58" s="40"/>
      <c r="FK58" s="40"/>
      <c r="FL58" s="40"/>
      <c r="FM58" s="40"/>
      <c r="FN58" s="32"/>
      <c r="FO58" s="32"/>
      <c r="FP58" s="32"/>
      <c r="FQ58" s="8"/>
      <c r="FR58" s="40"/>
      <c r="FS58" s="40"/>
      <c r="FT58" s="40"/>
      <c r="FU58" s="40"/>
      <c r="FV58" s="32"/>
      <c r="FW58" s="32"/>
      <c r="FX58" s="32"/>
      <c r="FY58" s="8"/>
      <c r="FZ58" s="40"/>
      <c r="GA58" s="40"/>
      <c r="GB58" s="40"/>
      <c r="GC58" s="40"/>
      <c r="GD58" s="32"/>
      <c r="GE58" s="32"/>
      <c r="GF58" s="32"/>
      <c r="GG58" s="8"/>
      <c r="GH58" s="40"/>
      <c r="GI58" s="40"/>
      <c r="GJ58" s="40"/>
      <c r="GK58" s="40"/>
      <c r="GL58" s="32"/>
      <c r="GM58" s="32"/>
      <c r="GN58" s="32"/>
      <c r="GO58" s="8"/>
      <c r="GP58" s="40"/>
      <c r="GQ58" s="40"/>
      <c r="GR58" s="40"/>
      <c r="GS58" s="40"/>
      <c r="GT58" s="32"/>
      <c r="GU58" s="32"/>
      <c r="GV58" s="32"/>
      <c r="GW58" s="8"/>
      <c r="GX58" s="40"/>
      <c r="GY58" s="40"/>
      <c r="GZ58" s="40"/>
      <c r="HA58" s="40"/>
      <c r="HB58" s="32"/>
      <c r="HC58" s="32"/>
      <c r="HD58" s="32"/>
      <c r="HE58" s="8"/>
      <c r="HF58" s="40"/>
      <c r="HG58" s="40"/>
      <c r="HH58" s="40"/>
      <c r="HI58" s="40"/>
      <c r="HJ58" s="32"/>
      <c r="HK58" s="32"/>
      <c r="HL58" s="32"/>
      <c r="HM58" s="8"/>
      <c r="HN58" s="40"/>
      <c r="HO58" s="40"/>
      <c r="HP58" s="40"/>
      <c r="HQ58" s="40"/>
      <c r="HR58" s="32"/>
      <c r="HS58" s="32"/>
      <c r="HT58" s="32"/>
      <c r="HU58" s="8"/>
      <c r="HV58" s="40"/>
      <c r="HW58" s="40"/>
      <c r="HX58" s="40"/>
      <c r="HY58" s="40"/>
      <c r="HZ58" s="32"/>
      <c r="IA58" s="32"/>
      <c r="IB58" s="32"/>
      <c r="IC58" s="8"/>
      <c r="ID58" s="40"/>
      <c r="IE58" s="40"/>
      <c r="IF58" s="40"/>
      <c r="IG58" s="40"/>
      <c r="IH58" s="32"/>
      <c r="II58" s="32"/>
      <c r="IJ58" s="32"/>
      <c r="IK58" s="8"/>
      <c r="IL58" s="40"/>
      <c r="IM58" s="40"/>
      <c r="IN58" s="40"/>
      <c r="IO58" s="40"/>
      <c r="IP58" s="32"/>
      <c r="IQ58" s="32"/>
      <c r="IR58" s="32"/>
    </row>
    <row r="59" spans="1:252" s="3" customFormat="1" ht="13.9" customHeight="1">
      <c r="A59" s="15"/>
      <c r="B59" s="28" t="s">
        <v>210</v>
      </c>
      <c r="C59" s="4"/>
      <c r="D59" s="4"/>
      <c r="E59" s="150"/>
      <c r="F59" s="142"/>
      <c r="G59" s="142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252" s="3" customFormat="1" ht="13.9" customHeight="1">
      <c r="A60" s="15"/>
      <c r="B60" s="28" t="s">
        <v>211</v>
      </c>
      <c r="C60" s="4"/>
      <c r="D60" s="4"/>
      <c r="E60" s="150"/>
      <c r="F60" s="142"/>
      <c r="G60" s="142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</row>
    <row r="61" spans="1:252" ht="13.9" customHeight="1">
      <c r="A61" s="27"/>
      <c r="B61" s="28" t="s">
        <v>212</v>
      </c>
      <c r="C61" s="29"/>
      <c r="D61" s="4"/>
      <c r="E61" s="195"/>
      <c r="F61" s="133"/>
      <c r="G61" s="133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  <c r="K61" s="14"/>
    </row>
    <row r="62" spans="1:252" s="3" customFormat="1" ht="13.9" customHeight="1">
      <c r="A62" s="15"/>
      <c r="B62" s="28" t="s">
        <v>225</v>
      </c>
      <c r="C62" s="4"/>
      <c r="D62" s="4"/>
      <c r="E62" s="150"/>
      <c r="F62" s="142"/>
      <c r="G62" s="142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</row>
    <row r="63" spans="1:252" s="3" customFormat="1" ht="13.9" customHeight="1">
      <c r="A63" s="15"/>
      <c r="B63" s="28"/>
      <c r="C63" s="4"/>
      <c r="D63" s="4"/>
      <c r="E63" s="150"/>
      <c r="F63" s="142"/>
      <c r="G63" s="142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</row>
    <row r="64" spans="1:252" ht="13.9" customHeight="1">
      <c r="A64" s="8" t="s">
        <v>226</v>
      </c>
      <c r="B64" s="51" t="s">
        <v>227</v>
      </c>
      <c r="C64" s="32"/>
      <c r="D64" s="32"/>
      <c r="E64" s="152">
        <f>ROUND(F64/0.55,0)</f>
        <v>45184</v>
      </c>
      <c r="F64" s="140">
        <v>24851</v>
      </c>
      <c r="G64" s="140">
        <f t="shared" si="0"/>
        <v>24851</v>
      </c>
      <c r="H64" s="163">
        <f t="shared" si="1"/>
        <v>3653097</v>
      </c>
      <c r="I64" s="157">
        <f t="shared" si="2"/>
        <v>5187398</v>
      </c>
      <c r="J64" s="254">
        <f t="shared" si="3"/>
        <v>0.29577468318413203</v>
      </c>
      <c r="K64" s="32"/>
      <c r="L64" s="32"/>
      <c r="M64" s="32"/>
      <c r="N64" s="8"/>
      <c r="O64" s="40"/>
      <c r="P64" s="40"/>
      <c r="Q64" s="40"/>
      <c r="R64" s="40"/>
      <c r="S64" s="32"/>
      <c r="T64" s="32"/>
      <c r="U64" s="8"/>
      <c r="V64" s="40"/>
      <c r="W64" s="40"/>
      <c r="X64" s="40"/>
      <c r="Y64" s="40"/>
      <c r="Z64" s="32"/>
      <c r="AA64" s="32"/>
      <c r="AB64" s="32"/>
      <c r="AC64" s="8"/>
      <c r="AD64" s="40"/>
      <c r="AE64" s="40"/>
      <c r="AF64" s="40"/>
      <c r="AG64" s="40"/>
      <c r="AH64" s="32"/>
      <c r="AI64" s="32"/>
      <c r="AJ64" s="32"/>
      <c r="AK64" s="8"/>
      <c r="AL64" s="40"/>
      <c r="AM64" s="40"/>
      <c r="AN64" s="40"/>
      <c r="AO64" s="40"/>
      <c r="AP64" s="32"/>
      <c r="AQ64" s="32"/>
      <c r="AR64" s="32"/>
      <c r="AS64" s="8"/>
      <c r="AT64" s="40"/>
      <c r="AU64" s="40"/>
      <c r="AV64" s="40"/>
      <c r="AW64" s="40"/>
      <c r="AX64" s="32"/>
      <c r="AY64" s="32"/>
      <c r="AZ64" s="32"/>
      <c r="BA64" s="8"/>
      <c r="BB64" s="40"/>
      <c r="BC64" s="40"/>
      <c r="BD64" s="40"/>
      <c r="BE64" s="40"/>
      <c r="BF64" s="32"/>
      <c r="BG64" s="32"/>
      <c r="BH64" s="32"/>
      <c r="BI64" s="8"/>
      <c r="BJ64" s="40"/>
      <c r="BK64" s="40"/>
      <c r="BL64" s="40"/>
      <c r="BM64" s="40"/>
      <c r="BN64" s="32"/>
      <c r="BO64" s="32"/>
      <c r="BP64" s="32"/>
      <c r="BQ64" s="8"/>
      <c r="BR64" s="40"/>
      <c r="BS64" s="40"/>
      <c r="BT64" s="40"/>
      <c r="BU64" s="40"/>
      <c r="BV64" s="32"/>
      <c r="BW64" s="32"/>
      <c r="BX64" s="32"/>
      <c r="BY64" s="8"/>
      <c r="BZ64" s="40"/>
      <c r="CA64" s="40"/>
      <c r="CB64" s="40"/>
      <c r="CC64" s="40"/>
      <c r="CD64" s="32"/>
      <c r="CE64" s="32"/>
      <c r="CF64" s="32"/>
      <c r="CG64" s="8"/>
      <c r="CH64" s="40"/>
      <c r="CI64" s="40"/>
      <c r="CJ64" s="40"/>
      <c r="CK64" s="40"/>
      <c r="CL64" s="32"/>
      <c r="CM64" s="32"/>
      <c r="CN64" s="32"/>
      <c r="CO64" s="8"/>
      <c r="CP64" s="40"/>
      <c r="CQ64" s="40"/>
      <c r="CR64" s="40"/>
      <c r="CS64" s="40"/>
      <c r="CT64" s="32"/>
      <c r="CU64" s="32"/>
      <c r="CV64" s="32"/>
      <c r="CW64" s="8"/>
      <c r="CX64" s="40"/>
      <c r="CY64" s="40"/>
      <c r="CZ64" s="40"/>
      <c r="DA64" s="40"/>
      <c r="DB64" s="32"/>
      <c r="DC64" s="32"/>
      <c r="DD64" s="32"/>
      <c r="DE64" s="8"/>
      <c r="DF64" s="40"/>
      <c r="DG64" s="40"/>
      <c r="DH64" s="40"/>
      <c r="DI64" s="40"/>
      <c r="DJ64" s="32"/>
      <c r="DK64" s="32"/>
      <c r="DL64" s="32"/>
      <c r="DM64" s="8"/>
      <c r="DN64" s="40"/>
      <c r="DO64" s="40"/>
      <c r="DP64" s="40"/>
      <c r="DQ64" s="40"/>
      <c r="DR64" s="32"/>
      <c r="DS64" s="32"/>
      <c r="DT64" s="32"/>
      <c r="DU64" s="8"/>
      <c r="DV64" s="40"/>
      <c r="DW64" s="40"/>
      <c r="DX64" s="40"/>
      <c r="DY64" s="40"/>
      <c r="DZ64" s="32"/>
      <c r="EA64" s="32"/>
      <c r="EB64" s="32"/>
      <c r="EC64" s="8"/>
      <c r="ED64" s="40"/>
      <c r="EE64" s="40"/>
      <c r="EF64" s="40"/>
      <c r="EG64" s="40"/>
      <c r="EH64" s="32"/>
      <c r="EI64" s="32"/>
      <c r="EJ64" s="32"/>
      <c r="EK64" s="8"/>
      <c r="EL64" s="40"/>
      <c r="EM64" s="40"/>
      <c r="EN64" s="40"/>
      <c r="EO64" s="40"/>
      <c r="EP64" s="32"/>
      <c r="EQ64" s="32"/>
      <c r="ER64" s="32"/>
      <c r="ES64" s="8"/>
      <c r="ET64" s="40"/>
      <c r="EU64" s="40"/>
      <c r="EV64" s="40"/>
      <c r="EW64" s="40"/>
      <c r="EX64" s="32"/>
      <c r="EY64" s="32"/>
      <c r="EZ64" s="32"/>
      <c r="FA64" s="8"/>
      <c r="FB64" s="40"/>
      <c r="FC64" s="40"/>
      <c r="FD64" s="40"/>
      <c r="FE64" s="40"/>
      <c r="FF64" s="32"/>
      <c r="FG64" s="32"/>
      <c r="FH64" s="32"/>
      <c r="FI64" s="8"/>
      <c r="FJ64" s="40"/>
      <c r="FK64" s="40"/>
      <c r="FL64" s="40"/>
      <c r="FM64" s="40"/>
      <c r="FN64" s="32"/>
      <c r="FO64" s="32"/>
      <c r="FP64" s="32"/>
      <c r="FQ64" s="8"/>
      <c r="FR64" s="40"/>
      <c r="FS64" s="40"/>
      <c r="FT64" s="40"/>
      <c r="FU64" s="40"/>
      <c r="FV64" s="32"/>
      <c r="FW64" s="32"/>
      <c r="FX64" s="32"/>
      <c r="FY64" s="8"/>
      <c r="FZ64" s="40"/>
      <c r="GA64" s="40"/>
      <c r="GB64" s="40"/>
      <c r="GC64" s="40"/>
      <c r="GD64" s="32"/>
      <c r="GE64" s="32"/>
      <c r="GF64" s="32"/>
      <c r="GG64" s="8"/>
      <c r="GH64" s="40"/>
      <c r="GI64" s="40"/>
      <c r="GJ64" s="40"/>
      <c r="GK64" s="40"/>
      <c r="GL64" s="32"/>
      <c r="GM64" s="32"/>
      <c r="GN64" s="32"/>
      <c r="GO64" s="8"/>
      <c r="GP64" s="40"/>
      <c r="GQ64" s="40"/>
      <c r="GR64" s="40"/>
      <c r="GS64" s="40"/>
      <c r="GT64" s="32"/>
      <c r="GU64" s="32"/>
      <c r="GV64" s="32"/>
      <c r="GW64" s="8"/>
      <c r="GX64" s="40"/>
      <c r="GY64" s="40"/>
      <c r="GZ64" s="40"/>
      <c r="HA64" s="40"/>
      <c r="HB64" s="32"/>
      <c r="HC64" s="32"/>
      <c r="HD64" s="32"/>
      <c r="HE64" s="8"/>
      <c r="HF64" s="40"/>
      <c r="HG64" s="40"/>
      <c r="HH64" s="40"/>
      <c r="HI64" s="40"/>
      <c r="HJ64" s="32"/>
      <c r="HK64" s="32"/>
      <c r="HL64" s="32"/>
      <c r="HM64" s="8"/>
      <c r="HN64" s="40"/>
      <c r="HO64" s="40"/>
      <c r="HP64" s="40"/>
      <c r="HQ64" s="40"/>
      <c r="HR64" s="32"/>
      <c r="HS64" s="32"/>
      <c r="HT64" s="32"/>
      <c r="HU64" s="8"/>
      <c r="HV64" s="40"/>
      <c r="HW64" s="40"/>
      <c r="HX64" s="40"/>
      <c r="HY64" s="40"/>
      <c r="HZ64" s="32"/>
      <c r="IA64" s="32"/>
      <c r="IB64" s="32"/>
      <c r="IC64" s="8"/>
      <c r="ID64" s="40"/>
      <c r="IE64" s="40"/>
      <c r="IF64" s="40"/>
      <c r="IG64" s="40"/>
      <c r="IH64" s="32"/>
      <c r="II64" s="32"/>
      <c r="IJ64" s="32"/>
      <c r="IK64" s="8"/>
      <c r="IL64" s="40"/>
      <c r="IM64" s="40"/>
      <c r="IN64" s="40"/>
      <c r="IO64" s="40"/>
      <c r="IP64" s="32"/>
      <c r="IQ64" s="32"/>
      <c r="IR64" s="32"/>
    </row>
    <row r="65" spans="1:252" ht="13.9" customHeight="1">
      <c r="B65" s="40" t="s">
        <v>228</v>
      </c>
      <c r="C65" s="32"/>
      <c r="D65" s="32"/>
      <c r="E65" s="152"/>
      <c r="F65" s="140"/>
      <c r="G65" s="140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  <c r="K65" s="32"/>
      <c r="L65" s="32"/>
      <c r="M65" s="32"/>
      <c r="N65" s="8"/>
      <c r="O65" s="40"/>
      <c r="P65" s="40"/>
      <c r="Q65" s="40"/>
      <c r="R65" s="40"/>
      <c r="S65" s="32"/>
      <c r="T65" s="32"/>
      <c r="U65" s="8"/>
      <c r="V65" s="40"/>
      <c r="W65" s="40"/>
      <c r="X65" s="40"/>
      <c r="Y65" s="40"/>
      <c r="Z65" s="32"/>
      <c r="AA65" s="32"/>
      <c r="AB65" s="32"/>
      <c r="AC65" s="8"/>
      <c r="AD65" s="40"/>
      <c r="AE65" s="40"/>
      <c r="AF65" s="40"/>
      <c r="AG65" s="40"/>
      <c r="AH65" s="32"/>
      <c r="AI65" s="32"/>
      <c r="AJ65" s="32"/>
      <c r="AK65" s="8"/>
      <c r="AL65" s="40"/>
      <c r="AM65" s="40"/>
      <c r="AN65" s="40"/>
      <c r="AO65" s="40"/>
      <c r="AP65" s="32"/>
      <c r="AQ65" s="32"/>
      <c r="AR65" s="32"/>
      <c r="AS65" s="8"/>
      <c r="AT65" s="40"/>
      <c r="AU65" s="40"/>
      <c r="AV65" s="40"/>
      <c r="AW65" s="40"/>
      <c r="AX65" s="32"/>
      <c r="AY65" s="32"/>
      <c r="AZ65" s="32"/>
      <c r="BA65" s="8"/>
      <c r="BB65" s="40"/>
      <c r="BC65" s="40"/>
      <c r="BD65" s="40"/>
      <c r="BE65" s="40"/>
      <c r="BF65" s="32"/>
      <c r="BG65" s="32"/>
      <c r="BH65" s="32"/>
      <c r="BI65" s="8"/>
      <c r="BJ65" s="40"/>
      <c r="BK65" s="40"/>
      <c r="BL65" s="40"/>
      <c r="BM65" s="40"/>
      <c r="BN65" s="32"/>
      <c r="BO65" s="32"/>
      <c r="BP65" s="32"/>
      <c r="BQ65" s="8"/>
      <c r="BR65" s="40"/>
      <c r="BS65" s="40"/>
      <c r="BT65" s="40"/>
      <c r="BU65" s="40"/>
      <c r="BV65" s="32"/>
      <c r="BW65" s="32"/>
      <c r="BX65" s="32"/>
      <c r="BY65" s="8"/>
      <c r="BZ65" s="40"/>
      <c r="CA65" s="40"/>
      <c r="CB65" s="40"/>
      <c r="CC65" s="40"/>
      <c r="CD65" s="32"/>
      <c r="CE65" s="32"/>
      <c r="CF65" s="32"/>
      <c r="CG65" s="8"/>
      <c r="CH65" s="40"/>
      <c r="CI65" s="40"/>
      <c r="CJ65" s="40"/>
      <c r="CK65" s="40"/>
      <c r="CL65" s="32"/>
      <c r="CM65" s="32"/>
      <c r="CN65" s="32"/>
      <c r="CO65" s="8"/>
      <c r="CP65" s="40"/>
      <c r="CQ65" s="40"/>
      <c r="CR65" s="40"/>
      <c r="CS65" s="40"/>
      <c r="CT65" s="32"/>
      <c r="CU65" s="32"/>
      <c r="CV65" s="32"/>
      <c r="CW65" s="8"/>
      <c r="CX65" s="40"/>
      <c r="CY65" s="40"/>
      <c r="CZ65" s="40"/>
      <c r="DA65" s="40"/>
      <c r="DB65" s="32"/>
      <c r="DC65" s="32"/>
      <c r="DD65" s="32"/>
      <c r="DE65" s="8"/>
      <c r="DF65" s="40"/>
      <c r="DG65" s="40"/>
      <c r="DH65" s="40"/>
      <c r="DI65" s="40"/>
      <c r="DJ65" s="32"/>
      <c r="DK65" s="32"/>
      <c r="DL65" s="32"/>
      <c r="DM65" s="8"/>
      <c r="DN65" s="40"/>
      <c r="DO65" s="40"/>
      <c r="DP65" s="40"/>
      <c r="DQ65" s="40"/>
      <c r="DR65" s="32"/>
      <c r="DS65" s="32"/>
      <c r="DT65" s="32"/>
      <c r="DU65" s="8"/>
      <c r="DV65" s="40"/>
      <c r="DW65" s="40"/>
      <c r="DX65" s="40"/>
      <c r="DY65" s="40"/>
      <c r="DZ65" s="32"/>
      <c r="EA65" s="32"/>
      <c r="EB65" s="32"/>
      <c r="EC65" s="8"/>
      <c r="ED65" s="40"/>
      <c r="EE65" s="40"/>
      <c r="EF65" s="40"/>
      <c r="EG65" s="40"/>
      <c r="EH65" s="32"/>
      <c r="EI65" s="32"/>
      <c r="EJ65" s="32"/>
      <c r="EK65" s="8"/>
      <c r="EL65" s="40"/>
      <c r="EM65" s="40"/>
      <c r="EN65" s="40"/>
      <c r="EO65" s="40"/>
      <c r="EP65" s="32"/>
      <c r="EQ65" s="32"/>
      <c r="ER65" s="32"/>
      <c r="ES65" s="8"/>
      <c r="ET65" s="40"/>
      <c r="EU65" s="40"/>
      <c r="EV65" s="40"/>
      <c r="EW65" s="40"/>
      <c r="EX65" s="32"/>
      <c r="EY65" s="32"/>
      <c r="EZ65" s="32"/>
      <c r="FA65" s="8"/>
      <c r="FB65" s="40"/>
      <c r="FC65" s="40"/>
      <c r="FD65" s="40"/>
      <c r="FE65" s="40"/>
      <c r="FF65" s="32"/>
      <c r="FG65" s="32"/>
      <c r="FH65" s="32"/>
      <c r="FI65" s="8"/>
      <c r="FJ65" s="40"/>
      <c r="FK65" s="40"/>
      <c r="FL65" s="40"/>
      <c r="FM65" s="40"/>
      <c r="FN65" s="32"/>
      <c r="FO65" s="32"/>
      <c r="FP65" s="32"/>
      <c r="FQ65" s="8"/>
      <c r="FR65" s="40"/>
      <c r="FS65" s="40"/>
      <c r="FT65" s="40"/>
      <c r="FU65" s="40"/>
      <c r="FV65" s="32"/>
      <c r="FW65" s="32"/>
      <c r="FX65" s="32"/>
      <c r="FY65" s="8"/>
      <c r="FZ65" s="40"/>
      <c r="GA65" s="40"/>
      <c r="GB65" s="40"/>
      <c r="GC65" s="40"/>
      <c r="GD65" s="32"/>
      <c r="GE65" s="32"/>
      <c r="GF65" s="32"/>
      <c r="GG65" s="8"/>
      <c r="GH65" s="40"/>
      <c r="GI65" s="40"/>
      <c r="GJ65" s="40"/>
      <c r="GK65" s="40"/>
      <c r="GL65" s="32"/>
      <c r="GM65" s="32"/>
      <c r="GN65" s="32"/>
      <c r="GO65" s="8"/>
      <c r="GP65" s="40"/>
      <c r="GQ65" s="40"/>
      <c r="GR65" s="40"/>
      <c r="GS65" s="40"/>
      <c r="GT65" s="32"/>
      <c r="GU65" s="32"/>
      <c r="GV65" s="32"/>
      <c r="GW65" s="8"/>
      <c r="GX65" s="40"/>
      <c r="GY65" s="40"/>
      <c r="GZ65" s="40"/>
      <c r="HA65" s="40"/>
      <c r="HB65" s="32"/>
      <c r="HC65" s="32"/>
      <c r="HD65" s="32"/>
      <c r="HE65" s="8"/>
      <c r="HF65" s="40"/>
      <c r="HG65" s="40"/>
      <c r="HH65" s="40"/>
      <c r="HI65" s="40"/>
      <c r="HJ65" s="32"/>
      <c r="HK65" s="32"/>
      <c r="HL65" s="32"/>
      <c r="HM65" s="8"/>
      <c r="HN65" s="40"/>
      <c r="HO65" s="40"/>
      <c r="HP65" s="40"/>
      <c r="HQ65" s="40"/>
      <c r="HR65" s="32"/>
      <c r="HS65" s="32"/>
      <c r="HT65" s="32"/>
      <c r="HU65" s="8"/>
      <c r="HV65" s="40"/>
      <c r="HW65" s="40"/>
      <c r="HX65" s="40"/>
      <c r="HY65" s="40"/>
      <c r="HZ65" s="32"/>
      <c r="IA65" s="32"/>
      <c r="IB65" s="32"/>
      <c r="IC65" s="8"/>
      <c r="ID65" s="40"/>
      <c r="IE65" s="40"/>
      <c r="IF65" s="40"/>
      <c r="IG65" s="40"/>
      <c r="IH65" s="32"/>
      <c r="II65" s="32"/>
      <c r="IJ65" s="32"/>
      <c r="IK65" s="8"/>
      <c r="IL65" s="40"/>
      <c r="IM65" s="40"/>
      <c r="IN65" s="40"/>
      <c r="IO65" s="40"/>
      <c r="IP65" s="32"/>
      <c r="IQ65" s="32"/>
      <c r="IR65" s="32"/>
    </row>
    <row r="66" spans="1:252" s="3" customFormat="1" ht="13.9" customHeight="1">
      <c r="A66" s="15"/>
      <c r="B66" s="28" t="s">
        <v>210</v>
      </c>
      <c r="C66" s="4"/>
      <c r="D66" s="4"/>
      <c r="E66" s="150"/>
      <c r="F66" s="142"/>
      <c r="G66" s="142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</row>
    <row r="67" spans="1:252" s="3" customFormat="1" ht="13.9" customHeight="1">
      <c r="A67" s="15"/>
      <c r="B67" s="28" t="s">
        <v>211</v>
      </c>
      <c r="C67" s="4"/>
      <c r="D67" s="4"/>
      <c r="E67" s="150"/>
      <c r="F67" s="142"/>
      <c r="G67" s="142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</row>
    <row r="68" spans="1:252" ht="13.9" customHeight="1">
      <c r="A68" s="27"/>
      <c r="B68" s="28" t="s">
        <v>212</v>
      </c>
      <c r="C68" s="29"/>
      <c r="D68" s="4"/>
      <c r="E68" s="195"/>
      <c r="F68" s="133"/>
      <c r="G68" s="133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  <c r="K68" s="14"/>
    </row>
    <row r="69" spans="1:252" s="3" customFormat="1" ht="13.9" customHeight="1">
      <c r="A69" s="15"/>
      <c r="B69" s="28" t="s">
        <v>225</v>
      </c>
      <c r="C69" s="4"/>
      <c r="D69" s="4"/>
      <c r="E69" s="150"/>
      <c r="F69" s="142"/>
      <c r="G69" s="142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</row>
    <row r="70" spans="1:252" s="3" customFormat="1" ht="13.9" customHeight="1">
      <c r="A70" s="15"/>
      <c r="B70" s="28"/>
      <c r="C70" s="4"/>
      <c r="D70" s="4"/>
      <c r="E70" s="150"/>
      <c r="F70" s="142"/>
      <c r="G70" s="142" t="str">
        <f t="shared" si="0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</row>
    <row r="71" spans="1:252" ht="13.9" customHeight="1">
      <c r="A71" s="8" t="s">
        <v>229</v>
      </c>
      <c r="B71" s="51" t="s">
        <v>230</v>
      </c>
      <c r="C71" s="32"/>
      <c r="D71" s="32"/>
      <c r="E71" s="152">
        <f>ROUND(F71/0.55,0)</f>
        <v>44758</v>
      </c>
      <c r="F71" s="140">
        <v>24617</v>
      </c>
      <c r="G71" s="140">
        <f t="shared" si="0"/>
        <v>24617</v>
      </c>
      <c r="H71" s="163">
        <f t="shared" si="1"/>
        <v>3618699</v>
      </c>
      <c r="I71" s="157">
        <f t="shared" si="2"/>
        <v>5138553</v>
      </c>
      <c r="J71" s="254">
        <f t="shared" si="3"/>
        <v>0.29577470544723389</v>
      </c>
      <c r="K71" s="32"/>
      <c r="L71" s="32"/>
      <c r="M71" s="32"/>
      <c r="N71" s="8"/>
      <c r="O71" s="40"/>
      <c r="P71" s="40"/>
      <c r="Q71" s="40"/>
      <c r="R71" s="40"/>
      <c r="S71" s="32"/>
      <c r="T71" s="32"/>
      <c r="U71" s="8"/>
      <c r="V71" s="40"/>
      <c r="W71" s="40"/>
      <c r="X71" s="40"/>
      <c r="Y71" s="40"/>
      <c r="Z71" s="32"/>
      <c r="AA71" s="32"/>
      <c r="AB71" s="32"/>
      <c r="AC71" s="8"/>
      <c r="AD71" s="40"/>
      <c r="AE71" s="40"/>
      <c r="AF71" s="40"/>
      <c r="AG71" s="40"/>
      <c r="AH71" s="32"/>
      <c r="AI71" s="32"/>
      <c r="AJ71" s="32"/>
      <c r="AK71" s="8"/>
      <c r="AL71" s="40"/>
      <c r="AM71" s="40"/>
      <c r="AN71" s="40"/>
      <c r="AO71" s="40"/>
      <c r="AP71" s="32"/>
      <c r="AQ71" s="32"/>
      <c r="AR71" s="32"/>
      <c r="AS71" s="8"/>
      <c r="AT71" s="40"/>
      <c r="AU71" s="40"/>
      <c r="AV71" s="40"/>
      <c r="AW71" s="40"/>
      <c r="AX71" s="32"/>
      <c r="AY71" s="32"/>
      <c r="AZ71" s="32"/>
      <c r="BA71" s="8"/>
      <c r="BB71" s="40"/>
      <c r="BC71" s="40"/>
      <c r="BD71" s="40"/>
      <c r="BE71" s="40"/>
      <c r="BF71" s="32"/>
      <c r="BG71" s="32"/>
      <c r="BH71" s="32"/>
      <c r="BI71" s="8"/>
      <c r="BJ71" s="40"/>
      <c r="BK71" s="40"/>
      <c r="BL71" s="40"/>
      <c r="BM71" s="40"/>
      <c r="BN71" s="32"/>
      <c r="BO71" s="32"/>
      <c r="BP71" s="32"/>
      <c r="BQ71" s="8"/>
      <c r="BR71" s="40"/>
      <c r="BS71" s="40"/>
      <c r="BT71" s="40"/>
      <c r="BU71" s="40"/>
      <c r="BV71" s="32"/>
      <c r="BW71" s="32"/>
      <c r="BX71" s="32"/>
      <c r="BY71" s="8"/>
      <c r="BZ71" s="40"/>
      <c r="CA71" s="40"/>
      <c r="CB71" s="40"/>
      <c r="CC71" s="40"/>
      <c r="CD71" s="32"/>
      <c r="CE71" s="32"/>
      <c r="CF71" s="32"/>
      <c r="CG71" s="8"/>
      <c r="CH71" s="40"/>
      <c r="CI71" s="40"/>
      <c r="CJ71" s="40"/>
      <c r="CK71" s="40"/>
      <c r="CL71" s="32"/>
      <c r="CM71" s="32"/>
      <c r="CN71" s="32"/>
      <c r="CO71" s="8"/>
      <c r="CP71" s="40"/>
      <c r="CQ71" s="40"/>
      <c r="CR71" s="40"/>
      <c r="CS71" s="40"/>
      <c r="CT71" s="32"/>
      <c r="CU71" s="32"/>
      <c r="CV71" s="32"/>
      <c r="CW71" s="8"/>
      <c r="CX71" s="40"/>
      <c r="CY71" s="40"/>
      <c r="CZ71" s="40"/>
      <c r="DA71" s="40"/>
      <c r="DB71" s="32"/>
      <c r="DC71" s="32"/>
      <c r="DD71" s="32"/>
      <c r="DE71" s="8"/>
      <c r="DF71" s="40"/>
      <c r="DG71" s="40"/>
      <c r="DH71" s="40"/>
      <c r="DI71" s="40"/>
      <c r="DJ71" s="32"/>
      <c r="DK71" s="32"/>
      <c r="DL71" s="32"/>
      <c r="DM71" s="8"/>
      <c r="DN71" s="40"/>
      <c r="DO71" s="40"/>
      <c r="DP71" s="40"/>
      <c r="DQ71" s="40"/>
      <c r="DR71" s="32"/>
      <c r="DS71" s="32"/>
      <c r="DT71" s="32"/>
      <c r="DU71" s="8"/>
      <c r="DV71" s="40"/>
      <c r="DW71" s="40"/>
      <c r="DX71" s="40"/>
      <c r="DY71" s="40"/>
      <c r="DZ71" s="32"/>
      <c r="EA71" s="32"/>
      <c r="EB71" s="32"/>
      <c r="EC71" s="8"/>
      <c r="ED71" s="40"/>
      <c r="EE71" s="40"/>
      <c r="EF71" s="40"/>
      <c r="EG71" s="40"/>
      <c r="EH71" s="32"/>
      <c r="EI71" s="32"/>
      <c r="EJ71" s="32"/>
      <c r="EK71" s="8"/>
      <c r="EL71" s="40"/>
      <c r="EM71" s="40"/>
      <c r="EN71" s="40"/>
      <c r="EO71" s="40"/>
      <c r="EP71" s="32"/>
      <c r="EQ71" s="32"/>
      <c r="ER71" s="32"/>
      <c r="ES71" s="8"/>
      <c r="ET71" s="40"/>
      <c r="EU71" s="40"/>
      <c r="EV71" s="40"/>
      <c r="EW71" s="40"/>
      <c r="EX71" s="32"/>
      <c r="EY71" s="32"/>
      <c r="EZ71" s="32"/>
      <c r="FA71" s="8"/>
      <c r="FB71" s="40"/>
      <c r="FC71" s="40"/>
      <c r="FD71" s="40"/>
      <c r="FE71" s="40"/>
      <c r="FF71" s="32"/>
      <c r="FG71" s="32"/>
      <c r="FH71" s="32"/>
      <c r="FI71" s="8"/>
      <c r="FJ71" s="40"/>
      <c r="FK71" s="40"/>
      <c r="FL71" s="40"/>
      <c r="FM71" s="40"/>
      <c r="FN71" s="32"/>
      <c r="FO71" s="32"/>
      <c r="FP71" s="32"/>
      <c r="FQ71" s="8"/>
      <c r="FR71" s="40"/>
      <c r="FS71" s="40"/>
      <c r="FT71" s="40"/>
      <c r="FU71" s="40"/>
      <c r="FV71" s="32"/>
      <c r="FW71" s="32"/>
      <c r="FX71" s="32"/>
      <c r="FY71" s="8"/>
      <c r="FZ71" s="40"/>
      <c r="GA71" s="40"/>
      <c r="GB71" s="40"/>
      <c r="GC71" s="40"/>
      <c r="GD71" s="32"/>
      <c r="GE71" s="32"/>
      <c r="GF71" s="32"/>
      <c r="GG71" s="8"/>
      <c r="GH71" s="40"/>
      <c r="GI71" s="40"/>
      <c r="GJ71" s="40"/>
      <c r="GK71" s="40"/>
      <c r="GL71" s="32"/>
      <c r="GM71" s="32"/>
      <c r="GN71" s="32"/>
      <c r="GO71" s="8"/>
      <c r="GP71" s="40"/>
      <c r="GQ71" s="40"/>
      <c r="GR71" s="40"/>
      <c r="GS71" s="40"/>
      <c r="GT71" s="32"/>
      <c r="GU71" s="32"/>
      <c r="GV71" s="32"/>
      <c r="GW71" s="8"/>
      <c r="GX71" s="40"/>
      <c r="GY71" s="40"/>
      <c r="GZ71" s="40"/>
      <c r="HA71" s="40"/>
      <c r="HB71" s="32"/>
      <c r="HC71" s="32"/>
      <c r="HD71" s="32"/>
      <c r="HE71" s="8"/>
      <c r="HF71" s="40"/>
      <c r="HG71" s="40"/>
      <c r="HH71" s="40"/>
      <c r="HI71" s="40"/>
      <c r="HJ71" s="32"/>
      <c r="HK71" s="32"/>
      <c r="HL71" s="32"/>
      <c r="HM71" s="8"/>
      <c r="HN71" s="40"/>
      <c r="HO71" s="40"/>
      <c r="HP71" s="40"/>
      <c r="HQ71" s="40"/>
      <c r="HR71" s="32"/>
      <c r="HS71" s="32"/>
      <c r="HT71" s="32"/>
      <c r="HU71" s="8"/>
      <c r="HV71" s="40"/>
      <c r="HW71" s="40"/>
      <c r="HX71" s="40"/>
      <c r="HY71" s="40"/>
      <c r="HZ71" s="32"/>
      <c r="IA71" s="32"/>
      <c r="IB71" s="32"/>
      <c r="IC71" s="8"/>
      <c r="ID71" s="40"/>
      <c r="IE71" s="40"/>
      <c r="IF71" s="40"/>
      <c r="IG71" s="40"/>
      <c r="IH71" s="32"/>
      <c r="II71" s="32"/>
      <c r="IJ71" s="32"/>
      <c r="IK71" s="8"/>
      <c r="IL71" s="40"/>
      <c r="IM71" s="40"/>
      <c r="IN71" s="40"/>
      <c r="IO71" s="40"/>
      <c r="IP71" s="32"/>
      <c r="IQ71" s="32"/>
      <c r="IR71" s="32"/>
    </row>
    <row r="72" spans="1:252" ht="13.9" customHeight="1">
      <c r="B72" s="40" t="s">
        <v>231</v>
      </c>
      <c r="C72" s="32"/>
      <c r="D72" s="32"/>
      <c r="E72" s="152"/>
      <c r="F72" s="140"/>
      <c r="G72" s="140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  <c r="K72" s="32"/>
      <c r="L72" s="32"/>
      <c r="M72" s="32"/>
      <c r="N72" s="8"/>
      <c r="O72" s="40"/>
      <c r="P72" s="40"/>
      <c r="Q72" s="40"/>
      <c r="R72" s="40"/>
      <c r="S72" s="32"/>
      <c r="T72" s="32"/>
      <c r="U72" s="8"/>
      <c r="V72" s="40"/>
      <c r="W72" s="40"/>
      <c r="X72" s="40"/>
      <c r="Y72" s="40"/>
      <c r="Z72" s="32"/>
      <c r="AA72" s="32"/>
      <c r="AB72" s="32"/>
      <c r="AC72" s="8"/>
      <c r="AD72" s="40"/>
      <c r="AE72" s="40"/>
      <c r="AF72" s="40"/>
      <c r="AG72" s="40"/>
      <c r="AH72" s="32"/>
      <c r="AI72" s="32"/>
      <c r="AJ72" s="32"/>
      <c r="AK72" s="8"/>
      <c r="AL72" s="40"/>
      <c r="AM72" s="40"/>
      <c r="AN72" s="40"/>
      <c r="AO72" s="40"/>
      <c r="AP72" s="32"/>
      <c r="AQ72" s="32"/>
      <c r="AR72" s="32"/>
      <c r="AS72" s="8"/>
      <c r="AT72" s="40"/>
      <c r="AU72" s="40"/>
      <c r="AV72" s="40"/>
      <c r="AW72" s="40"/>
      <c r="AX72" s="32"/>
      <c r="AY72" s="32"/>
      <c r="AZ72" s="32"/>
      <c r="BA72" s="8"/>
      <c r="BB72" s="40"/>
      <c r="BC72" s="40"/>
      <c r="BD72" s="40"/>
      <c r="BE72" s="40"/>
      <c r="BF72" s="32"/>
      <c r="BG72" s="32"/>
      <c r="BH72" s="32"/>
      <c r="BI72" s="8"/>
      <c r="BJ72" s="40"/>
      <c r="BK72" s="40"/>
      <c r="BL72" s="40"/>
      <c r="BM72" s="40"/>
      <c r="BN72" s="32"/>
      <c r="BO72" s="32"/>
      <c r="BP72" s="32"/>
      <c r="BQ72" s="8"/>
      <c r="BR72" s="40"/>
      <c r="BS72" s="40"/>
      <c r="BT72" s="40"/>
      <c r="BU72" s="40"/>
      <c r="BV72" s="32"/>
      <c r="BW72" s="32"/>
      <c r="BX72" s="32"/>
      <c r="BY72" s="8"/>
      <c r="BZ72" s="40"/>
      <c r="CA72" s="40"/>
      <c r="CB72" s="40"/>
      <c r="CC72" s="40"/>
      <c r="CD72" s="32"/>
      <c r="CE72" s="32"/>
      <c r="CF72" s="32"/>
      <c r="CG72" s="8"/>
      <c r="CH72" s="40"/>
      <c r="CI72" s="40"/>
      <c r="CJ72" s="40"/>
      <c r="CK72" s="40"/>
      <c r="CL72" s="32"/>
      <c r="CM72" s="32"/>
      <c r="CN72" s="32"/>
      <c r="CO72" s="8"/>
      <c r="CP72" s="40"/>
      <c r="CQ72" s="40"/>
      <c r="CR72" s="40"/>
      <c r="CS72" s="40"/>
      <c r="CT72" s="32"/>
      <c r="CU72" s="32"/>
      <c r="CV72" s="32"/>
      <c r="CW72" s="8"/>
      <c r="CX72" s="40"/>
      <c r="CY72" s="40"/>
      <c r="CZ72" s="40"/>
      <c r="DA72" s="40"/>
      <c r="DB72" s="32"/>
      <c r="DC72" s="32"/>
      <c r="DD72" s="32"/>
      <c r="DE72" s="8"/>
      <c r="DF72" s="40"/>
      <c r="DG72" s="40"/>
      <c r="DH72" s="40"/>
      <c r="DI72" s="40"/>
      <c r="DJ72" s="32"/>
      <c r="DK72" s="32"/>
      <c r="DL72" s="32"/>
      <c r="DM72" s="8"/>
      <c r="DN72" s="40"/>
      <c r="DO72" s="40"/>
      <c r="DP72" s="40"/>
      <c r="DQ72" s="40"/>
      <c r="DR72" s="32"/>
      <c r="DS72" s="32"/>
      <c r="DT72" s="32"/>
      <c r="DU72" s="8"/>
      <c r="DV72" s="40"/>
      <c r="DW72" s="40"/>
      <c r="DX72" s="40"/>
      <c r="DY72" s="40"/>
      <c r="DZ72" s="32"/>
      <c r="EA72" s="32"/>
      <c r="EB72" s="32"/>
      <c r="EC72" s="8"/>
      <c r="ED72" s="40"/>
      <c r="EE72" s="40"/>
      <c r="EF72" s="40"/>
      <c r="EG72" s="40"/>
      <c r="EH72" s="32"/>
      <c r="EI72" s="32"/>
      <c r="EJ72" s="32"/>
      <c r="EK72" s="8"/>
      <c r="EL72" s="40"/>
      <c r="EM72" s="40"/>
      <c r="EN72" s="40"/>
      <c r="EO72" s="40"/>
      <c r="EP72" s="32"/>
      <c r="EQ72" s="32"/>
      <c r="ER72" s="32"/>
      <c r="ES72" s="8"/>
      <c r="ET72" s="40"/>
      <c r="EU72" s="40"/>
      <c r="EV72" s="40"/>
      <c r="EW72" s="40"/>
      <c r="EX72" s="32"/>
      <c r="EY72" s="32"/>
      <c r="EZ72" s="32"/>
      <c r="FA72" s="8"/>
      <c r="FB72" s="40"/>
      <c r="FC72" s="40"/>
      <c r="FD72" s="40"/>
      <c r="FE72" s="40"/>
      <c r="FF72" s="32"/>
      <c r="FG72" s="32"/>
      <c r="FH72" s="32"/>
      <c r="FI72" s="8"/>
      <c r="FJ72" s="40"/>
      <c r="FK72" s="40"/>
      <c r="FL72" s="40"/>
      <c r="FM72" s="40"/>
      <c r="FN72" s="32"/>
      <c r="FO72" s="32"/>
      <c r="FP72" s="32"/>
      <c r="FQ72" s="8"/>
      <c r="FR72" s="40"/>
      <c r="FS72" s="40"/>
      <c r="FT72" s="40"/>
      <c r="FU72" s="40"/>
      <c r="FV72" s="32"/>
      <c r="FW72" s="32"/>
      <c r="FX72" s="32"/>
      <c r="FY72" s="8"/>
      <c r="FZ72" s="40"/>
      <c r="GA72" s="40"/>
      <c r="GB72" s="40"/>
      <c r="GC72" s="40"/>
      <c r="GD72" s="32"/>
      <c r="GE72" s="32"/>
      <c r="GF72" s="32"/>
      <c r="GG72" s="8"/>
      <c r="GH72" s="40"/>
      <c r="GI72" s="40"/>
      <c r="GJ72" s="40"/>
      <c r="GK72" s="40"/>
      <c r="GL72" s="32"/>
      <c r="GM72" s="32"/>
      <c r="GN72" s="32"/>
      <c r="GO72" s="8"/>
      <c r="GP72" s="40"/>
      <c r="GQ72" s="40"/>
      <c r="GR72" s="40"/>
      <c r="GS72" s="40"/>
      <c r="GT72" s="32"/>
      <c r="GU72" s="32"/>
      <c r="GV72" s="32"/>
      <c r="GW72" s="8"/>
      <c r="GX72" s="40"/>
      <c r="GY72" s="40"/>
      <c r="GZ72" s="40"/>
      <c r="HA72" s="40"/>
      <c r="HB72" s="32"/>
      <c r="HC72" s="32"/>
      <c r="HD72" s="32"/>
      <c r="HE72" s="8"/>
      <c r="HF72" s="40"/>
      <c r="HG72" s="40"/>
      <c r="HH72" s="40"/>
      <c r="HI72" s="40"/>
      <c r="HJ72" s="32"/>
      <c r="HK72" s="32"/>
      <c r="HL72" s="32"/>
      <c r="HM72" s="8"/>
      <c r="HN72" s="40"/>
      <c r="HO72" s="40"/>
      <c r="HP72" s="40"/>
      <c r="HQ72" s="40"/>
      <c r="HR72" s="32"/>
      <c r="HS72" s="32"/>
      <c r="HT72" s="32"/>
      <c r="HU72" s="8"/>
      <c r="HV72" s="40"/>
      <c r="HW72" s="40"/>
      <c r="HX72" s="40"/>
      <c r="HY72" s="40"/>
      <c r="HZ72" s="32"/>
      <c r="IA72" s="32"/>
      <c r="IB72" s="32"/>
      <c r="IC72" s="8"/>
      <c r="ID72" s="40"/>
      <c r="IE72" s="40"/>
      <c r="IF72" s="40"/>
      <c r="IG72" s="40"/>
      <c r="IH72" s="32"/>
      <c r="II72" s="32"/>
      <c r="IJ72" s="32"/>
      <c r="IK72" s="8"/>
      <c r="IL72" s="40"/>
      <c r="IM72" s="40"/>
      <c r="IN72" s="40"/>
      <c r="IO72" s="40"/>
      <c r="IP72" s="32"/>
      <c r="IQ72" s="32"/>
      <c r="IR72" s="32"/>
    </row>
    <row r="73" spans="1:252" s="3" customFormat="1" ht="13.9" customHeight="1">
      <c r="A73" s="15"/>
      <c r="B73" s="28" t="s">
        <v>210</v>
      </c>
      <c r="C73" s="4"/>
      <c r="D73" s="4"/>
      <c r="E73" s="150"/>
      <c r="F73" s="142"/>
      <c r="G73" s="142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</row>
    <row r="74" spans="1:252" s="3" customFormat="1" ht="13.9" customHeight="1">
      <c r="A74" s="15"/>
      <c r="B74" s="28" t="s">
        <v>211</v>
      </c>
      <c r="C74" s="4"/>
      <c r="D74" s="4"/>
      <c r="E74" s="150"/>
      <c r="F74" s="142"/>
      <c r="G74" s="142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</row>
    <row r="75" spans="1:252" ht="13.9" customHeight="1">
      <c r="A75" s="27"/>
      <c r="B75" s="28" t="s">
        <v>212</v>
      </c>
      <c r="C75" s="29"/>
      <c r="D75" s="4"/>
      <c r="E75" s="195"/>
      <c r="F75" s="133"/>
      <c r="G75" s="133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  <c r="K75" s="14"/>
    </row>
    <row r="76" spans="1:252" s="3" customFormat="1" ht="13.9" customHeight="1">
      <c r="A76" s="15"/>
      <c r="B76" s="28" t="s">
        <v>225</v>
      </c>
      <c r="C76" s="4"/>
      <c r="D76" s="4"/>
      <c r="E76" s="150"/>
      <c r="F76" s="142"/>
      <c r="G76" s="142" t="str">
        <f t="shared" si="0"/>
        <v/>
      </c>
      <c r="H76" s="163" t="str">
        <f t="shared" si="1"/>
        <v/>
      </c>
      <c r="I76" s="157" t="str">
        <f t="shared" si="2"/>
        <v/>
      </c>
      <c r="J76" s="254" t="str">
        <f t="shared" si="3"/>
        <v/>
      </c>
    </row>
    <row r="77" spans="1:252" s="3" customFormat="1" ht="13.9" customHeight="1">
      <c r="A77" s="15"/>
      <c r="B77" s="28"/>
      <c r="C77" s="4"/>
      <c r="D77" s="4"/>
      <c r="E77" s="150"/>
      <c r="F77" s="142"/>
      <c r="G77" s="142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</row>
    <row r="78" spans="1:252" ht="13.9" customHeight="1">
      <c r="A78" s="58" t="s">
        <v>232</v>
      </c>
      <c r="B78" s="58"/>
      <c r="C78" s="22"/>
      <c r="D78" s="22"/>
      <c r="E78" s="174"/>
      <c r="F78" s="209"/>
      <c r="G78" s="209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  <c r="K78" s="14"/>
    </row>
    <row r="79" spans="1:252" ht="13.9" customHeight="1">
      <c r="B79" s="40"/>
      <c r="C79" s="32"/>
      <c r="D79" s="32"/>
      <c r="E79" s="152"/>
      <c r="F79" s="140"/>
      <c r="G79" s="140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  <c r="K79" s="32"/>
      <c r="L79" s="32"/>
      <c r="M79" s="32"/>
      <c r="N79" s="8"/>
      <c r="O79" s="40"/>
      <c r="P79" s="40"/>
      <c r="Q79" s="40"/>
      <c r="R79" s="40"/>
      <c r="S79" s="32"/>
      <c r="T79" s="32"/>
      <c r="U79" s="8"/>
      <c r="V79" s="40"/>
      <c r="W79" s="40"/>
      <c r="X79" s="40"/>
      <c r="Y79" s="40"/>
      <c r="Z79" s="32"/>
      <c r="AA79" s="32"/>
      <c r="AB79" s="32"/>
      <c r="AC79" s="8"/>
      <c r="AD79" s="40"/>
      <c r="AE79" s="40"/>
      <c r="AF79" s="40"/>
      <c r="AG79" s="40"/>
      <c r="AH79" s="32"/>
      <c r="AI79" s="32"/>
      <c r="AJ79" s="32"/>
      <c r="AK79" s="8"/>
      <c r="AL79" s="40"/>
      <c r="AM79" s="40"/>
      <c r="AN79" s="40"/>
      <c r="AO79" s="40"/>
      <c r="AP79" s="32"/>
      <c r="AQ79" s="32"/>
      <c r="AR79" s="32"/>
      <c r="AS79" s="8"/>
      <c r="AT79" s="40"/>
      <c r="AU79" s="40"/>
      <c r="AV79" s="40"/>
      <c r="AW79" s="40"/>
      <c r="AX79" s="32"/>
      <c r="AY79" s="32"/>
      <c r="AZ79" s="32"/>
      <c r="BA79" s="8"/>
      <c r="BB79" s="40"/>
      <c r="BC79" s="40"/>
      <c r="BD79" s="40"/>
      <c r="BE79" s="40"/>
      <c r="BF79" s="32"/>
      <c r="BG79" s="32"/>
      <c r="BH79" s="32"/>
      <c r="BI79" s="8"/>
      <c r="BJ79" s="40"/>
      <c r="BK79" s="40"/>
      <c r="BL79" s="40"/>
      <c r="BM79" s="40"/>
      <c r="BN79" s="32"/>
      <c r="BO79" s="32"/>
      <c r="BP79" s="32"/>
      <c r="BQ79" s="8"/>
      <c r="BR79" s="40"/>
      <c r="BS79" s="40"/>
      <c r="BT79" s="40"/>
      <c r="BU79" s="40"/>
      <c r="BV79" s="32"/>
      <c r="BW79" s="32"/>
      <c r="BX79" s="32"/>
      <c r="BY79" s="8"/>
      <c r="BZ79" s="40"/>
      <c r="CA79" s="40"/>
      <c r="CB79" s="40"/>
      <c r="CC79" s="40"/>
      <c r="CD79" s="32"/>
      <c r="CE79" s="32"/>
      <c r="CF79" s="32"/>
      <c r="CG79" s="8"/>
      <c r="CH79" s="40"/>
      <c r="CI79" s="40"/>
      <c r="CJ79" s="40"/>
      <c r="CK79" s="40"/>
      <c r="CL79" s="32"/>
      <c r="CM79" s="32"/>
      <c r="CN79" s="32"/>
      <c r="CO79" s="8"/>
      <c r="CP79" s="40"/>
      <c r="CQ79" s="40"/>
      <c r="CR79" s="40"/>
      <c r="CS79" s="40"/>
      <c r="CT79" s="32"/>
      <c r="CU79" s="32"/>
      <c r="CV79" s="32"/>
      <c r="CW79" s="8"/>
      <c r="CX79" s="40"/>
      <c r="CY79" s="40"/>
      <c r="CZ79" s="40"/>
      <c r="DA79" s="40"/>
      <c r="DB79" s="32"/>
      <c r="DC79" s="32"/>
      <c r="DD79" s="32"/>
      <c r="DE79" s="8"/>
      <c r="DF79" s="40"/>
      <c r="DG79" s="40"/>
      <c r="DH79" s="40"/>
      <c r="DI79" s="40"/>
      <c r="DJ79" s="32"/>
      <c r="DK79" s="32"/>
      <c r="DL79" s="32"/>
      <c r="DM79" s="8"/>
      <c r="DN79" s="40"/>
      <c r="DO79" s="40"/>
      <c r="DP79" s="40"/>
      <c r="DQ79" s="40"/>
      <c r="DR79" s="32"/>
      <c r="DS79" s="32"/>
      <c r="DT79" s="32"/>
      <c r="DU79" s="8"/>
      <c r="DV79" s="40"/>
      <c r="DW79" s="40"/>
      <c r="DX79" s="40"/>
      <c r="DY79" s="40"/>
      <c r="DZ79" s="32"/>
      <c r="EA79" s="32"/>
      <c r="EB79" s="32"/>
      <c r="EC79" s="8"/>
      <c r="ED79" s="40"/>
      <c r="EE79" s="40"/>
      <c r="EF79" s="40"/>
      <c r="EG79" s="40"/>
      <c r="EH79" s="32"/>
      <c r="EI79" s="32"/>
      <c r="EJ79" s="32"/>
      <c r="EK79" s="8"/>
      <c r="EL79" s="40"/>
      <c r="EM79" s="40"/>
      <c r="EN79" s="40"/>
      <c r="EO79" s="40"/>
      <c r="EP79" s="32"/>
      <c r="EQ79" s="32"/>
      <c r="ER79" s="32"/>
      <c r="ES79" s="8"/>
      <c r="ET79" s="40"/>
      <c r="EU79" s="40"/>
      <c r="EV79" s="40"/>
      <c r="EW79" s="40"/>
      <c r="EX79" s="32"/>
      <c r="EY79" s="32"/>
      <c r="EZ79" s="32"/>
      <c r="FA79" s="8"/>
      <c r="FB79" s="40"/>
      <c r="FC79" s="40"/>
      <c r="FD79" s="40"/>
      <c r="FE79" s="40"/>
      <c r="FF79" s="32"/>
      <c r="FG79" s="32"/>
      <c r="FH79" s="32"/>
      <c r="FI79" s="8"/>
      <c r="FJ79" s="40"/>
      <c r="FK79" s="40"/>
      <c r="FL79" s="40"/>
      <c r="FM79" s="40"/>
      <c r="FN79" s="32"/>
      <c r="FO79" s="32"/>
      <c r="FP79" s="32"/>
      <c r="FQ79" s="8"/>
      <c r="FR79" s="40"/>
      <c r="FS79" s="40"/>
      <c r="FT79" s="40"/>
      <c r="FU79" s="40"/>
      <c r="FV79" s="32"/>
      <c r="FW79" s="32"/>
      <c r="FX79" s="32"/>
      <c r="FY79" s="8"/>
      <c r="FZ79" s="40"/>
      <c r="GA79" s="40"/>
      <c r="GB79" s="40"/>
      <c r="GC79" s="40"/>
      <c r="GD79" s="32"/>
      <c r="GE79" s="32"/>
      <c r="GF79" s="32"/>
      <c r="GG79" s="8"/>
      <c r="GH79" s="40"/>
      <c r="GI79" s="40"/>
      <c r="GJ79" s="40"/>
      <c r="GK79" s="40"/>
      <c r="GL79" s="32"/>
      <c r="GM79" s="32"/>
      <c r="GN79" s="32"/>
      <c r="GO79" s="8"/>
      <c r="GP79" s="40"/>
      <c r="GQ79" s="40"/>
      <c r="GR79" s="40"/>
      <c r="GS79" s="40"/>
      <c r="GT79" s="32"/>
      <c r="GU79" s="32"/>
      <c r="GV79" s="32"/>
      <c r="GW79" s="8"/>
      <c r="GX79" s="40"/>
      <c r="GY79" s="40"/>
      <c r="GZ79" s="40"/>
      <c r="HA79" s="40"/>
      <c r="HB79" s="32"/>
      <c r="HC79" s="32"/>
      <c r="HD79" s="32"/>
      <c r="HE79" s="8"/>
      <c r="HF79" s="40"/>
      <c r="HG79" s="40"/>
      <c r="HH79" s="40"/>
      <c r="HI79" s="40"/>
      <c r="HJ79" s="32"/>
      <c r="HK79" s="32"/>
      <c r="HL79" s="32"/>
      <c r="HM79" s="8"/>
      <c r="HN79" s="40"/>
      <c r="HO79" s="40"/>
      <c r="HP79" s="40"/>
      <c r="HQ79" s="40"/>
      <c r="HR79" s="32"/>
      <c r="HS79" s="32"/>
      <c r="HT79" s="32"/>
      <c r="HU79" s="8"/>
      <c r="HV79" s="40"/>
      <c r="HW79" s="40"/>
      <c r="HX79" s="40"/>
      <c r="HY79" s="40"/>
      <c r="HZ79" s="32"/>
      <c r="IA79" s="32"/>
      <c r="IB79" s="32"/>
      <c r="IC79" s="8"/>
      <c r="ID79" s="40"/>
      <c r="IE79" s="40"/>
      <c r="IF79" s="40"/>
      <c r="IG79" s="40"/>
      <c r="IH79" s="32"/>
      <c r="II79" s="32"/>
      <c r="IJ79" s="32"/>
      <c r="IK79" s="8"/>
      <c r="IL79" s="40"/>
      <c r="IM79" s="40"/>
      <c r="IN79" s="40"/>
      <c r="IO79" s="40"/>
      <c r="IP79" s="32"/>
      <c r="IQ79" s="32"/>
      <c r="IR79" s="32"/>
    </row>
    <row r="80" spans="1:252" ht="13.9" customHeight="1">
      <c r="A80" s="8" t="s">
        <v>233</v>
      </c>
      <c r="B80" s="8" t="s">
        <v>234</v>
      </c>
      <c r="C80" s="32"/>
      <c r="D80" s="32"/>
      <c r="E80" s="152">
        <f>ROUND(F80/0.55,0)</f>
        <v>7364</v>
      </c>
      <c r="F80" s="140">
        <v>4050</v>
      </c>
      <c r="G80" s="140">
        <f t="shared" si="0"/>
        <v>4050</v>
      </c>
      <c r="H80" s="163">
        <f t="shared" si="1"/>
        <v>595350</v>
      </c>
      <c r="I80" s="157">
        <f t="shared" si="2"/>
        <v>845397</v>
      </c>
      <c r="J80" s="254">
        <f t="shared" si="3"/>
        <v>0.29577464788732394</v>
      </c>
      <c r="K80" s="32"/>
      <c r="L80" s="32"/>
      <c r="M80" s="32"/>
      <c r="N80" s="8"/>
      <c r="O80" s="40"/>
      <c r="P80" s="40"/>
      <c r="Q80" s="40"/>
      <c r="R80" s="40"/>
      <c r="S80" s="32"/>
      <c r="T80" s="32"/>
      <c r="U80" s="8"/>
      <c r="V80" s="40"/>
      <c r="W80" s="40"/>
      <c r="X80" s="40"/>
      <c r="Y80" s="40"/>
      <c r="Z80" s="32"/>
      <c r="AA80" s="32"/>
      <c r="AB80" s="32"/>
      <c r="AC80" s="8"/>
      <c r="AD80" s="40"/>
      <c r="AE80" s="40"/>
      <c r="AF80" s="40"/>
      <c r="AG80" s="40"/>
      <c r="AH80" s="32"/>
      <c r="AI80" s="32"/>
      <c r="AJ80" s="32"/>
      <c r="AK80" s="8"/>
      <c r="AL80" s="40"/>
      <c r="AM80" s="40"/>
      <c r="AN80" s="40"/>
      <c r="AO80" s="40"/>
      <c r="AP80" s="32"/>
      <c r="AQ80" s="32"/>
      <c r="AR80" s="32"/>
      <c r="AS80" s="8"/>
      <c r="AT80" s="40"/>
      <c r="AU80" s="40"/>
      <c r="AV80" s="40"/>
      <c r="AW80" s="40"/>
      <c r="AX80" s="32"/>
      <c r="AY80" s="32"/>
      <c r="AZ80" s="32"/>
      <c r="BA80" s="8"/>
      <c r="BB80" s="40"/>
      <c r="BC80" s="40"/>
      <c r="BD80" s="40"/>
      <c r="BE80" s="40"/>
      <c r="BF80" s="32"/>
      <c r="BG80" s="32"/>
      <c r="BH80" s="32"/>
      <c r="BI80" s="8"/>
      <c r="BJ80" s="40"/>
      <c r="BK80" s="40"/>
      <c r="BL80" s="40"/>
      <c r="BM80" s="40"/>
      <c r="BN80" s="32"/>
      <c r="BO80" s="32"/>
      <c r="BP80" s="32"/>
      <c r="BQ80" s="8"/>
      <c r="BR80" s="40"/>
      <c r="BS80" s="40"/>
      <c r="BT80" s="40"/>
      <c r="BU80" s="40"/>
      <c r="BV80" s="32"/>
      <c r="BW80" s="32"/>
      <c r="BX80" s="32"/>
      <c r="BY80" s="8"/>
      <c r="BZ80" s="40"/>
      <c r="CA80" s="40"/>
      <c r="CB80" s="40"/>
      <c r="CC80" s="40"/>
      <c r="CD80" s="32"/>
      <c r="CE80" s="32"/>
      <c r="CF80" s="32"/>
      <c r="CG80" s="8"/>
      <c r="CH80" s="40"/>
      <c r="CI80" s="40"/>
      <c r="CJ80" s="40"/>
      <c r="CK80" s="40"/>
      <c r="CL80" s="32"/>
      <c r="CM80" s="32"/>
      <c r="CN80" s="32"/>
      <c r="CO80" s="8"/>
      <c r="CP80" s="40"/>
      <c r="CQ80" s="40"/>
      <c r="CR80" s="40"/>
      <c r="CS80" s="40"/>
      <c r="CT80" s="32"/>
      <c r="CU80" s="32"/>
      <c r="CV80" s="32"/>
      <c r="CW80" s="8"/>
      <c r="CX80" s="40"/>
      <c r="CY80" s="40"/>
      <c r="CZ80" s="40"/>
      <c r="DA80" s="40"/>
      <c r="DB80" s="32"/>
      <c r="DC80" s="32"/>
      <c r="DD80" s="32"/>
      <c r="DE80" s="8"/>
      <c r="DF80" s="40"/>
      <c r="DG80" s="40"/>
      <c r="DH80" s="40"/>
      <c r="DI80" s="40"/>
      <c r="DJ80" s="32"/>
      <c r="DK80" s="32"/>
      <c r="DL80" s="32"/>
      <c r="DM80" s="8"/>
      <c r="DN80" s="40"/>
      <c r="DO80" s="40"/>
      <c r="DP80" s="40"/>
      <c r="DQ80" s="40"/>
      <c r="DR80" s="32"/>
      <c r="DS80" s="32"/>
      <c r="DT80" s="32"/>
      <c r="DU80" s="8"/>
      <c r="DV80" s="40"/>
      <c r="DW80" s="40"/>
      <c r="DX80" s="40"/>
      <c r="DY80" s="40"/>
      <c r="DZ80" s="32"/>
      <c r="EA80" s="32"/>
      <c r="EB80" s="32"/>
      <c r="EC80" s="8"/>
      <c r="ED80" s="40"/>
      <c r="EE80" s="40"/>
      <c r="EF80" s="40"/>
      <c r="EG80" s="40"/>
      <c r="EH80" s="32"/>
      <c r="EI80" s="32"/>
      <c r="EJ80" s="32"/>
      <c r="EK80" s="8"/>
      <c r="EL80" s="40"/>
      <c r="EM80" s="40"/>
      <c r="EN80" s="40"/>
      <c r="EO80" s="40"/>
      <c r="EP80" s="32"/>
      <c r="EQ80" s="32"/>
      <c r="ER80" s="32"/>
      <c r="ES80" s="8"/>
      <c r="ET80" s="40"/>
      <c r="EU80" s="40"/>
      <c r="EV80" s="40"/>
      <c r="EW80" s="40"/>
      <c r="EX80" s="32"/>
      <c r="EY80" s="32"/>
      <c r="EZ80" s="32"/>
      <c r="FA80" s="8"/>
      <c r="FB80" s="40"/>
      <c r="FC80" s="40"/>
      <c r="FD80" s="40"/>
      <c r="FE80" s="40"/>
      <c r="FF80" s="32"/>
      <c r="FG80" s="32"/>
      <c r="FH80" s="32"/>
      <c r="FI80" s="8"/>
      <c r="FJ80" s="40"/>
      <c r="FK80" s="40"/>
      <c r="FL80" s="40"/>
      <c r="FM80" s="40"/>
      <c r="FN80" s="32"/>
      <c r="FO80" s="32"/>
      <c r="FP80" s="32"/>
      <c r="FQ80" s="8"/>
      <c r="FR80" s="40"/>
      <c r="FS80" s="40"/>
      <c r="FT80" s="40"/>
      <c r="FU80" s="40"/>
      <c r="FV80" s="32"/>
      <c r="FW80" s="32"/>
      <c r="FX80" s="32"/>
      <c r="FY80" s="8"/>
      <c r="FZ80" s="40"/>
      <c r="GA80" s="40"/>
      <c r="GB80" s="40"/>
      <c r="GC80" s="40"/>
      <c r="GD80" s="32"/>
      <c r="GE80" s="32"/>
      <c r="GF80" s="32"/>
      <c r="GG80" s="8"/>
      <c r="GH80" s="40"/>
      <c r="GI80" s="40"/>
      <c r="GJ80" s="40"/>
      <c r="GK80" s="40"/>
      <c r="GL80" s="32"/>
      <c r="GM80" s="32"/>
      <c r="GN80" s="32"/>
      <c r="GO80" s="8"/>
      <c r="GP80" s="40"/>
      <c r="GQ80" s="40"/>
      <c r="GR80" s="40"/>
      <c r="GS80" s="40"/>
      <c r="GT80" s="32"/>
      <c r="GU80" s="32"/>
      <c r="GV80" s="32"/>
      <c r="GW80" s="8"/>
      <c r="GX80" s="40"/>
      <c r="GY80" s="40"/>
      <c r="GZ80" s="40"/>
      <c r="HA80" s="40"/>
      <c r="HB80" s="32"/>
      <c r="HC80" s="32"/>
      <c r="HD80" s="32"/>
      <c r="HE80" s="8"/>
      <c r="HF80" s="40"/>
      <c r="HG80" s="40"/>
      <c r="HH80" s="40"/>
      <c r="HI80" s="40"/>
      <c r="HJ80" s="32"/>
      <c r="HK80" s="32"/>
      <c r="HL80" s="32"/>
      <c r="HM80" s="8"/>
      <c r="HN80" s="40"/>
      <c r="HO80" s="40"/>
      <c r="HP80" s="40"/>
      <c r="HQ80" s="40"/>
      <c r="HR80" s="32"/>
      <c r="HS80" s="32"/>
      <c r="HT80" s="32"/>
      <c r="HU80" s="8"/>
      <c r="HV80" s="40"/>
      <c r="HW80" s="40"/>
      <c r="HX80" s="40"/>
      <c r="HY80" s="40"/>
      <c r="HZ80" s="32"/>
      <c r="IA80" s="32"/>
      <c r="IB80" s="32"/>
      <c r="IC80" s="8"/>
      <c r="ID80" s="40"/>
      <c r="IE80" s="40"/>
      <c r="IF80" s="40"/>
      <c r="IG80" s="40"/>
      <c r="IH80" s="32"/>
      <c r="II80" s="32"/>
      <c r="IJ80" s="32"/>
      <c r="IK80" s="8"/>
      <c r="IL80" s="40"/>
      <c r="IM80" s="40"/>
      <c r="IN80" s="40"/>
      <c r="IO80" s="40"/>
      <c r="IP80" s="32"/>
      <c r="IQ80" s="32"/>
      <c r="IR80" s="32"/>
    </row>
    <row r="81" spans="1:252" ht="13.9" customHeight="1">
      <c r="B81" s="40" t="s">
        <v>235</v>
      </c>
      <c r="C81" s="32"/>
      <c r="D81" s="32"/>
      <c r="E81" s="152"/>
      <c r="F81" s="140"/>
      <c r="G81" s="140" t="str">
        <f t="shared" si="0"/>
        <v/>
      </c>
      <c r="H81" s="163" t="str">
        <f t="shared" si="1"/>
        <v/>
      </c>
      <c r="I81" s="157" t="str">
        <f t="shared" si="2"/>
        <v/>
      </c>
      <c r="J81" s="254" t="str">
        <f t="shared" si="3"/>
        <v/>
      </c>
      <c r="K81" s="32"/>
      <c r="L81" s="32"/>
      <c r="M81" s="32"/>
      <c r="N81" s="8"/>
      <c r="O81" s="40"/>
      <c r="P81" s="40"/>
      <c r="Q81" s="40"/>
      <c r="R81" s="40"/>
      <c r="S81" s="32"/>
      <c r="T81" s="32"/>
      <c r="U81" s="8"/>
      <c r="V81" s="40"/>
      <c r="W81" s="40"/>
      <c r="X81" s="40"/>
      <c r="Y81" s="40"/>
      <c r="Z81" s="32"/>
      <c r="AA81" s="32"/>
      <c r="AB81" s="32"/>
      <c r="AC81" s="8"/>
      <c r="AD81" s="40"/>
      <c r="AE81" s="40"/>
      <c r="AF81" s="40"/>
      <c r="AG81" s="40"/>
      <c r="AH81" s="32"/>
      <c r="AI81" s="32"/>
      <c r="AJ81" s="32"/>
      <c r="AK81" s="8"/>
      <c r="AL81" s="40"/>
      <c r="AM81" s="40"/>
      <c r="AN81" s="40"/>
      <c r="AO81" s="40"/>
      <c r="AP81" s="32"/>
      <c r="AQ81" s="32"/>
      <c r="AR81" s="32"/>
      <c r="AS81" s="8"/>
      <c r="AT81" s="40"/>
      <c r="AU81" s="40"/>
      <c r="AV81" s="40"/>
      <c r="AW81" s="40"/>
      <c r="AX81" s="32"/>
      <c r="AY81" s="32"/>
      <c r="AZ81" s="32"/>
      <c r="BA81" s="8"/>
      <c r="BB81" s="40"/>
      <c r="BC81" s="40"/>
      <c r="BD81" s="40"/>
      <c r="BE81" s="40"/>
      <c r="BF81" s="32"/>
      <c r="BG81" s="32"/>
      <c r="BH81" s="32"/>
      <c r="BI81" s="8"/>
      <c r="BJ81" s="40"/>
      <c r="BK81" s="40"/>
      <c r="BL81" s="40"/>
      <c r="BM81" s="40"/>
      <c r="BN81" s="32"/>
      <c r="BO81" s="32"/>
      <c r="BP81" s="32"/>
      <c r="BQ81" s="8"/>
      <c r="BR81" s="40"/>
      <c r="BS81" s="40"/>
      <c r="BT81" s="40"/>
      <c r="BU81" s="40"/>
      <c r="BV81" s="32"/>
      <c r="BW81" s="32"/>
      <c r="BX81" s="32"/>
      <c r="BY81" s="8"/>
      <c r="BZ81" s="40"/>
      <c r="CA81" s="40"/>
      <c r="CB81" s="40"/>
      <c r="CC81" s="40"/>
      <c r="CD81" s="32"/>
      <c r="CE81" s="32"/>
      <c r="CF81" s="32"/>
      <c r="CG81" s="8"/>
      <c r="CH81" s="40"/>
      <c r="CI81" s="40"/>
      <c r="CJ81" s="40"/>
      <c r="CK81" s="40"/>
      <c r="CL81" s="32"/>
      <c r="CM81" s="32"/>
      <c r="CN81" s="32"/>
      <c r="CO81" s="8"/>
      <c r="CP81" s="40"/>
      <c r="CQ81" s="40"/>
      <c r="CR81" s="40"/>
      <c r="CS81" s="40"/>
      <c r="CT81" s="32"/>
      <c r="CU81" s="32"/>
      <c r="CV81" s="32"/>
      <c r="CW81" s="8"/>
      <c r="CX81" s="40"/>
      <c r="CY81" s="40"/>
      <c r="CZ81" s="40"/>
      <c r="DA81" s="40"/>
      <c r="DB81" s="32"/>
      <c r="DC81" s="32"/>
      <c r="DD81" s="32"/>
      <c r="DE81" s="8"/>
      <c r="DF81" s="40"/>
      <c r="DG81" s="40"/>
      <c r="DH81" s="40"/>
      <c r="DI81" s="40"/>
      <c r="DJ81" s="32"/>
      <c r="DK81" s="32"/>
      <c r="DL81" s="32"/>
      <c r="DM81" s="8"/>
      <c r="DN81" s="40"/>
      <c r="DO81" s="40"/>
      <c r="DP81" s="40"/>
      <c r="DQ81" s="40"/>
      <c r="DR81" s="32"/>
      <c r="DS81" s="32"/>
      <c r="DT81" s="32"/>
      <c r="DU81" s="8"/>
      <c r="DV81" s="40"/>
      <c r="DW81" s="40"/>
      <c r="DX81" s="40"/>
      <c r="DY81" s="40"/>
      <c r="DZ81" s="32"/>
      <c r="EA81" s="32"/>
      <c r="EB81" s="32"/>
      <c r="EC81" s="8"/>
      <c r="ED81" s="40"/>
      <c r="EE81" s="40"/>
      <c r="EF81" s="40"/>
      <c r="EG81" s="40"/>
      <c r="EH81" s="32"/>
      <c r="EI81" s="32"/>
      <c r="EJ81" s="32"/>
      <c r="EK81" s="8"/>
      <c r="EL81" s="40"/>
      <c r="EM81" s="40"/>
      <c r="EN81" s="40"/>
      <c r="EO81" s="40"/>
      <c r="EP81" s="32"/>
      <c r="EQ81" s="32"/>
      <c r="ER81" s="32"/>
      <c r="ES81" s="8"/>
      <c r="ET81" s="40"/>
      <c r="EU81" s="40"/>
      <c r="EV81" s="40"/>
      <c r="EW81" s="40"/>
      <c r="EX81" s="32"/>
      <c r="EY81" s="32"/>
      <c r="EZ81" s="32"/>
      <c r="FA81" s="8"/>
      <c r="FB81" s="40"/>
      <c r="FC81" s="40"/>
      <c r="FD81" s="40"/>
      <c r="FE81" s="40"/>
      <c r="FF81" s="32"/>
      <c r="FG81" s="32"/>
      <c r="FH81" s="32"/>
      <c r="FI81" s="8"/>
      <c r="FJ81" s="40"/>
      <c r="FK81" s="40"/>
      <c r="FL81" s="40"/>
      <c r="FM81" s="40"/>
      <c r="FN81" s="32"/>
      <c r="FO81" s="32"/>
      <c r="FP81" s="32"/>
      <c r="FQ81" s="8"/>
      <c r="FR81" s="40"/>
      <c r="FS81" s="40"/>
      <c r="FT81" s="40"/>
      <c r="FU81" s="40"/>
      <c r="FV81" s="32"/>
      <c r="FW81" s="32"/>
      <c r="FX81" s="32"/>
      <c r="FY81" s="8"/>
      <c r="FZ81" s="40"/>
      <c r="GA81" s="40"/>
      <c r="GB81" s="40"/>
      <c r="GC81" s="40"/>
      <c r="GD81" s="32"/>
      <c r="GE81" s="32"/>
      <c r="GF81" s="32"/>
      <c r="GG81" s="8"/>
      <c r="GH81" s="40"/>
      <c r="GI81" s="40"/>
      <c r="GJ81" s="40"/>
      <c r="GK81" s="40"/>
      <c r="GL81" s="32"/>
      <c r="GM81" s="32"/>
      <c r="GN81" s="32"/>
      <c r="GO81" s="8"/>
      <c r="GP81" s="40"/>
      <c r="GQ81" s="40"/>
      <c r="GR81" s="40"/>
      <c r="GS81" s="40"/>
      <c r="GT81" s="32"/>
      <c r="GU81" s="32"/>
      <c r="GV81" s="32"/>
      <c r="GW81" s="8"/>
      <c r="GX81" s="40"/>
      <c r="GY81" s="40"/>
      <c r="GZ81" s="40"/>
      <c r="HA81" s="40"/>
      <c r="HB81" s="32"/>
      <c r="HC81" s="32"/>
      <c r="HD81" s="32"/>
      <c r="HE81" s="8"/>
      <c r="HF81" s="40"/>
      <c r="HG81" s="40"/>
      <c r="HH81" s="40"/>
      <c r="HI81" s="40"/>
      <c r="HJ81" s="32"/>
      <c r="HK81" s="32"/>
      <c r="HL81" s="32"/>
      <c r="HM81" s="8"/>
      <c r="HN81" s="40"/>
      <c r="HO81" s="40"/>
      <c r="HP81" s="40"/>
      <c r="HQ81" s="40"/>
      <c r="HR81" s="32"/>
      <c r="HS81" s="32"/>
      <c r="HT81" s="32"/>
      <c r="HU81" s="8"/>
      <c r="HV81" s="40"/>
      <c r="HW81" s="40"/>
      <c r="HX81" s="40"/>
      <c r="HY81" s="40"/>
      <c r="HZ81" s="32"/>
      <c r="IA81" s="32"/>
      <c r="IB81" s="32"/>
      <c r="IC81" s="8"/>
      <c r="ID81" s="40"/>
      <c r="IE81" s="40"/>
      <c r="IF81" s="40"/>
      <c r="IG81" s="40"/>
      <c r="IH81" s="32"/>
      <c r="II81" s="32"/>
      <c r="IJ81" s="32"/>
      <c r="IK81" s="8"/>
      <c r="IL81" s="40"/>
      <c r="IM81" s="40"/>
      <c r="IN81" s="40"/>
      <c r="IO81" s="40"/>
      <c r="IP81" s="32"/>
      <c r="IQ81" s="32"/>
      <c r="IR81" s="32"/>
    </row>
    <row r="82" spans="1:252" ht="13.9" customHeight="1">
      <c r="B82" s="40"/>
      <c r="C82" s="32"/>
      <c r="D82" s="32"/>
      <c r="E82" s="152"/>
      <c r="F82" s="140"/>
      <c r="G82" s="140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  <c r="K82" s="32"/>
      <c r="L82" s="32"/>
      <c r="M82" s="32"/>
      <c r="N82" s="8"/>
      <c r="O82" s="40"/>
      <c r="P82" s="40"/>
      <c r="Q82" s="40"/>
      <c r="R82" s="40"/>
      <c r="S82" s="32"/>
      <c r="T82" s="32"/>
      <c r="U82" s="8"/>
      <c r="V82" s="40"/>
      <c r="W82" s="40"/>
      <c r="X82" s="40"/>
      <c r="Y82" s="40"/>
      <c r="Z82" s="32"/>
      <c r="AA82" s="32"/>
      <c r="AB82" s="32"/>
      <c r="AC82" s="8"/>
      <c r="AD82" s="40"/>
      <c r="AE82" s="40"/>
      <c r="AF82" s="40"/>
      <c r="AG82" s="40"/>
      <c r="AH82" s="32"/>
      <c r="AI82" s="32"/>
      <c r="AJ82" s="32"/>
      <c r="AK82" s="8"/>
      <c r="AL82" s="40"/>
      <c r="AM82" s="40"/>
      <c r="AN82" s="40"/>
      <c r="AO82" s="40"/>
      <c r="AP82" s="32"/>
      <c r="AQ82" s="32"/>
      <c r="AR82" s="32"/>
      <c r="AS82" s="8"/>
      <c r="AT82" s="40"/>
      <c r="AU82" s="40"/>
      <c r="AV82" s="40"/>
      <c r="AW82" s="40"/>
      <c r="AX82" s="32"/>
      <c r="AY82" s="32"/>
      <c r="AZ82" s="32"/>
      <c r="BA82" s="8"/>
      <c r="BB82" s="40"/>
      <c r="BC82" s="40"/>
      <c r="BD82" s="40"/>
      <c r="BE82" s="40"/>
      <c r="BF82" s="32"/>
      <c r="BG82" s="32"/>
      <c r="BH82" s="32"/>
      <c r="BI82" s="8"/>
      <c r="BJ82" s="40"/>
      <c r="BK82" s="40"/>
      <c r="BL82" s="40"/>
      <c r="BM82" s="40"/>
      <c r="BN82" s="32"/>
      <c r="BO82" s="32"/>
      <c r="BP82" s="32"/>
      <c r="BQ82" s="8"/>
      <c r="BR82" s="40"/>
      <c r="BS82" s="40"/>
      <c r="BT82" s="40"/>
      <c r="BU82" s="40"/>
      <c r="BV82" s="32"/>
      <c r="BW82" s="32"/>
      <c r="BX82" s="32"/>
      <c r="BY82" s="8"/>
      <c r="BZ82" s="40"/>
      <c r="CA82" s="40"/>
      <c r="CB82" s="40"/>
      <c r="CC82" s="40"/>
      <c r="CD82" s="32"/>
      <c r="CE82" s="32"/>
      <c r="CF82" s="32"/>
      <c r="CG82" s="8"/>
      <c r="CH82" s="40"/>
      <c r="CI82" s="40"/>
      <c r="CJ82" s="40"/>
      <c r="CK82" s="40"/>
      <c r="CL82" s="32"/>
      <c r="CM82" s="32"/>
      <c r="CN82" s="32"/>
      <c r="CO82" s="8"/>
      <c r="CP82" s="40"/>
      <c r="CQ82" s="40"/>
      <c r="CR82" s="40"/>
      <c r="CS82" s="40"/>
      <c r="CT82" s="32"/>
      <c r="CU82" s="32"/>
      <c r="CV82" s="32"/>
      <c r="CW82" s="8"/>
      <c r="CX82" s="40"/>
      <c r="CY82" s="40"/>
      <c r="CZ82" s="40"/>
      <c r="DA82" s="40"/>
      <c r="DB82" s="32"/>
      <c r="DC82" s="32"/>
      <c r="DD82" s="32"/>
      <c r="DE82" s="8"/>
      <c r="DF82" s="40"/>
      <c r="DG82" s="40"/>
      <c r="DH82" s="40"/>
      <c r="DI82" s="40"/>
      <c r="DJ82" s="32"/>
      <c r="DK82" s="32"/>
      <c r="DL82" s="32"/>
      <c r="DM82" s="8"/>
      <c r="DN82" s="40"/>
      <c r="DO82" s="40"/>
      <c r="DP82" s="40"/>
      <c r="DQ82" s="40"/>
      <c r="DR82" s="32"/>
      <c r="DS82" s="32"/>
      <c r="DT82" s="32"/>
      <c r="DU82" s="8"/>
      <c r="DV82" s="40"/>
      <c r="DW82" s="40"/>
      <c r="DX82" s="40"/>
      <c r="DY82" s="40"/>
      <c r="DZ82" s="32"/>
      <c r="EA82" s="32"/>
      <c r="EB82" s="32"/>
      <c r="EC82" s="8"/>
      <c r="ED82" s="40"/>
      <c r="EE82" s="40"/>
      <c r="EF82" s="40"/>
      <c r="EG82" s="40"/>
      <c r="EH82" s="32"/>
      <c r="EI82" s="32"/>
      <c r="EJ82" s="32"/>
      <c r="EK82" s="8"/>
      <c r="EL82" s="40"/>
      <c r="EM82" s="40"/>
      <c r="EN82" s="40"/>
      <c r="EO82" s="40"/>
      <c r="EP82" s="32"/>
      <c r="EQ82" s="32"/>
      <c r="ER82" s="32"/>
      <c r="ES82" s="8"/>
      <c r="ET82" s="40"/>
      <c r="EU82" s="40"/>
      <c r="EV82" s="40"/>
      <c r="EW82" s="40"/>
      <c r="EX82" s="32"/>
      <c r="EY82" s="32"/>
      <c r="EZ82" s="32"/>
      <c r="FA82" s="8"/>
      <c r="FB82" s="40"/>
      <c r="FC82" s="40"/>
      <c r="FD82" s="40"/>
      <c r="FE82" s="40"/>
      <c r="FF82" s="32"/>
      <c r="FG82" s="32"/>
      <c r="FH82" s="32"/>
      <c r="FI82" s="8"/>
      <c r="FJ82" s="40"/>
      <c r="FK82" s="40"/>
      <c r="FL82" s="40"/>
      <c r="FM82" s="40"/>
      <c r="FN82" s="32"/>
      <c r="FO82" s="32"/>
      <c r="FP82" s="32"/>
      <c r="FQ82" s="8"/>
      <c r="FR82" s="40"/>
      <c r="FS82" s="40"/>
      <c r="FT82" s="40"/>
      <c r="FU82" s="40"/>
      <c r="FV82" s="32"/>
      <c r="FW82" s="32"/>
      <c r="FX82" s="32"/>
      <c r="FY82" s="8"/>
      <c r="FZ82" s="40"/>
      <c r="GA82" s="40"/>
      <c r="GB82" s="40"/>
      <c r="GC82" s="40"/>
      <c r="GD82" s="32"/>
      <c r="GE82" s="32"/>
      <c r="GF82" s="32"/>
      <c r="GG82" s="8"/>
      <c r="GH82" s="40"/>
      <c r="GI82" s="40"/>
      <c r="GJ82" s="40"/>
      <c r="GK82" s="40"/>
      <c r="GL82" s="32"/>
      <c r="GM82" s="32"/>
      <c r="GN82" s="32"/>
      <c r="GO82" s="8"/>
      <c r="GP82" s="40"/>
      <c r="GQ82" s="40"/>
      <c r="GR82" s="40"/>
      <c r="GS82" s="40"/>
      <c r="GT82" s="32"/>
      <c r="GU82" s="32"/>
      <c r="GV82" s="32"/>
      <c r="GW82" s="8"/>
      <c r="GX82" s="40"/>
      <c r="GY82" s="40"/>
      <c r="GZ82" s="40"/>
      <c r="HA82" s="40"/>
      <c r="HB82" s="32"/>
      <c r="HC82" s="32"/>
      <c r="HD82" s="32"/>
      <c r="HE82" s="8"/>
      <c r="HF82" s="40"/>
      <c r="HG82" s="40"/>
      <c r="HH82" s="40"/>
      <c r="HI82" s="40"/>
      <c r="HJ82" s="32"/>
      <c r="HK82" s="32"/>
      <c r="HL82" s="32"/>
      <c r="HM82" s="8"/>
      <c r="HN82" s="40"/>
      <c r="HO82" s="40"/>
      <c r="HP82" s="40"/>
      <c r="HQ82" s="40"/>
      <c r="HR82" s="32"/>
      <c r="HS82" s="32"/>
      <c r="HT82" s="32"/>
      <c r="HU82" s="8"/>
      <c r="HV82" s="40"/>
      <c r="HW82" s="40"/>
      <c r="HX82" s="40"/>
      <c r="HY82" s="40"/>
      <c r="HZ82" s="32"/>
      <c r="IA82" s="32"/>
      <c r="IB82" s="32"/>
      <c r="IC82" s="8"/>
      <c r="ID82" s="40"/>
      <c r="IE82" s="40"/>
      <c r="IF82" s="40"/>
      <c r="IG82" s="40"/>
      <c r="IH82" s="32"/>
      <c r="II82" s="32"/>
      <c r="IJ82" s="32"/>
      <c r="IK82" s="8"/>
      <c r="IL82" s="40"/>
      <c r="IM82" s="40"/>
      <c r="IN82" s="40"/>
      <c r="IO82" s="40"/>
      <c r="IP82" s="32"/>
      <c r="IQ82" s="32"/>
      <c r="IR82" s="32"/>
    </row>
    <row r="83" spans="1:252" ht="13.9" customHeight="1">
      <c r="A83" s="8" t="s">
        <v>236</v>
      </c>
      <c r="B83" s="8" t="s">
        <v>237</v>
      </c>
      <c r="C83" s="32"/>
      <c r="D83" s="32"/>
      <c r="E83" s="152">
        <f>ROUND(F83/0.55,0)</f>
        <v>6251</v>
      </c>
      <c r="F83" s="140">
        <v>3438</v>
      </c>
      <c r="G83" s="140">
        <f t="shared" si="0"/>
        <v>3438</v>
      </c>
      <c r="H83" s="163">
        <f t="shared" si="1"/>
        <v>505386</v>
      </c>
      <c r="I83" s="157">
        <f t="shared" si="2"/>
        <v>717648</v>
      </c>
      <c r="J83" s="254">
        <f t="shared" si="3"/>
        <v>0.29577453013176375</v>
      </c>
      <c r="K83" s="32"/>
      <c r="L83" s="32"/>
      <c r="M83" s="32"/>
      <c r="N83" s="8"/>
      <c r="O83" s="40"/>
      <c r="P83" s="40"/>
      <c r="Q83" s="40"/>
      <c r="R83" s="40"/>
      <c r="S83" s="32"/>
      <c r="T83" s="32"/>
      <c r="U83" s="8"/>
      <c r="V83" s="40"/>
      <c r="W83" s="40"/>
      <c r="X83" s="40"/>
      <c r="Y83" s="40"/>
      <c r="Z83" s="32"/>
      <c r="AA83" s="32"/>
      <c r="AB83" s="32"/>
      <c r="AC83" s="8"/>
      <c r="AD83" s="40"/>
      <c r="AE83" s="40"/>
      <c r="AF83" s="40"/>
      <c r="AG83" s="40"/>
      <c r="AH83" s="32"/>
      <c r="AI83" s="32"/>
      <c r="AJ83" s="32"/>
      <c r="AK83" s="8"/>
      <c r="AL83" s="40"/>
      <c r="AM83" s="40"/>
      <c r="AN83" s="40"/>
      <c r="AO83" s="40"/>
      <c r="AP83" s="32"/>
      <c r="AQ83" s="32"/>
      <c r="AR83" s="32"/>
      <c r="AS83" s="8"/>
      <c r="AT83" s="40"/>
      <c r="AU83" s="40"/>
      <c r="AV83" s="40"/>
      <c r="AW83" s="40"/>
      <c r="AX83" s="32"/>
      <c r="AY83" s="32"/>
      <c r="AZ83" s="32"/>
      <c r="BA83" s="8"/>
      <c r="BB83" s="40"/>
      <c r="BC83" s="40"/>
      <c r="BD83" s="40"/>
      <c r="BE83" s="40"/>
      <c r="BF83" s="32"/>
      <c r="BG83" s="32"/>
      <c r="BH83" s="32"/>
      <c r="BI83" s="8"/>
      <c r="BJ83" s="40"/>
      <c r="BK83" s="40"/>
      <c r="BL83" s="40"/>
      <c r="BM83" s="40"/>
      <c r="BN83" s="32"/>
      <c r="BO83" s="32"/>
      <c r="BP83" s="32"/>
      <c r="BQ83" s="8"/>
      <c r="BR83" s="40"/>
      <c r="BS83" s="40"/>
      <c r="BT83" s="40"/>
      <c r="BU83" s="40"/>
      <c r="BV83" s="32"/>
      <c r="BW83" s="32"/>
      <c r="BX83" s="32"/>
      <c r="BY83" s="8"/>
      <c r="BZ83" s="40"/>
      <c r="CA83" s="40"/>
      <c r="CB83" s="40"/>
      <c r="CC83" s="40"/>
      <c r="CD83" s="32"/>
      <c r="CE83" s="32"/>
      <c r="CF83" s="32"/>
      <c r="CG83" s="8"/>
      <c r="CH83" s="40"/>
      <c r="CI83" s="40"/>
      <c r="CJ83" s="40"/>
      <c r="CK83" s="40"/>
      <c r="CL83" s="32"/>
      <c r="CM83" s="32"/>
      <c r="CN83" s="32"/>
      <c r="CO83" s="8"/>
      <c r="CP83" s="40"/>
      <c r="CQ83" s="40"/>
      <c r="CR83" s="40"/>
      <c r="CS83" s="40"/>
      <c r="CT83" s="32"/>
      <c r="CU83" s="32"/>
      <c r="CV83" s="32"/>
      <c r="CW83" s="8"/>
      <c r="CX83" s="40"/>
      <c r="CY83" s="40"/>
      <c r="CZ83" s="40"/>
      <c r="DA83" s="40"/>
      <c r="DB83" s="32"/>
      <c r="DC83" s="32"/>
      <c r="DD83" s="32"/>
      <c r="DE83" s="8"/>
      <c r="DF83" s="40"/>
      <c r="DG83" s="40"/>
      <c r="DH83" s="40"/>
      <c r="DI83" s="40"/>
      <c r="DJ83" s="32"/>
      <c r="DK83" s="32"/>
      <c r="DL83" s="32"/>
      <c r="DM83" s="8"/>
      <c r="DN83" s="40"/>
      <c r="DO83" s="40"/>
      <c r="DP83" s="40"/>
      <c r="DQ83" s="40"/>
      <c r="DR83" s="32"/>
      <c r="DS83" s="32"/>
      <c r="DT83" s="32"/>
      <c r="DU83" s="8"/>
      <c r="DV83" s="40"/>
      <c r="DW83" s="40"/>
      <c r="DX83" s="40"/>
      <c r="DY83" s="40"/>
      <c r="DZ83" s="32"/>
      <c r="EA83" s="32"/>
      <c r="EB83" s="32"/>
      <c r="EC83" s="8"/>
      <c r="ED83" s="40"/>
      <c r="EE83" s="40"/>
      <c r="EF83" s="40"/>
      <c r="EG83" s="40"/>
      <c r="EH83" s="32"/>
      <c r="EI83" s="32"/>
      <c r="EJ83" s="32"/>
      <c r="EK83" s="8"/>
      <c r="EL83" s="40"/>
      <c r="EM83" s="40"/>
      <c r="EN83" s="40"/>
      <c r="EO83" s="40"/>
      <c r="EP83" s="32"/>
      <c r="EQ83" s="32"/>
      <c r="ER83" s="32"/>
      <c r="ES83" s="8"/>
      <c r="ET83" s="40"/>
      <c r="EU83" s="40"/>
      <c r="EV83" s="40"/>
      <c r="EW83" s="40"/>
      <c r="EX83" s="32"/>
      <c r="EY83" s="32"/>
      <c r="EZ83" s="32"/>
      <c r="FA83" s="8"/>
      <c r="FB83" s="40"/>
      <c r="FC83" s="40"/>
      <c r="FD83" s="40"/>
      <c r="FE83" s="40"/>
      <c r="FF83" s="32"/>
      <c r="FG83" s="32"/>
      <c r="FH83" s="32"/>
      <c r="FI83" s="8"/>
      <c r="FJ83" s="40"/>
      <c r="FK83" s="40"/>
      <c r="FL83" s="40"/>
      <c r="FM83" s="40"/>
      <c r="FN83" s="32"/>
      <c r="FO83" s="32"/>
      <c r="FP83" s="32"/>
      <c r="FQ83" s="8"/>
      <c r="FR83" s="40"/>
      <c r="FS83" s="40"/>
      <c r="FT83" s="40"/>
      <c r="FU83" s="40"/>
      <c r="FV83" s="32"/>
      <c r="FW83" s="32"/>
      <c r="FX83" s="32"/>
      <c r="FY83" s="8"/>
      <c r="FZ83" s="40"/>
      <c r="GA83" s="40"/>
      <c r="GB83" s="40"/>
      <c r="GC83" s="40"/>
      <c r="GD83" s="32"/>
      <c r="GE83" s="32"/>
      <c r="GF83" s="32"/>
      <c r="GG83" s="8"/>
      <c r="GH83" s="40"/>
      <c r="GI83" s="40"/>
      <c r="GJ83" s="40"/>
      <c r="GK83" s="40"/>
      <c r="GL83" s="32"/>
      <c r="GM83" s="32"/>
      <c r="GN83" s="32"/>
      <c r="GO83" s="8"/>
      <c r="GP83" s="40"/>
      <c r="GQ83" s="40"/>
      <c r="GR83" s="40"/>
      <c r="GS83" s="40"/>
      <c r="GT83" s="32"/>
      <c r="GU83" s="32"/>
      <c r="GV83" s="32"/>
      <c r="GW83" s="8"/>
      <c r="GX83" s="40"/>
      <c r="GY83" s="40"/>
      <c r="GZ83" s="40"/>
      <c r="HA83" s="40"/>
      <c r="HB83" s="32"/>
      <c r="HC83" s="32"/>
      <c r="HD83" s="32"/>
      <c r="HE83" s="8"/>
      <c r="HF83" s="40"/>
      <c r="HG83" s="40"/>
      <c r="HH83" s="40"/>
      <c r="HI83" s="40"/>
      <c r="HJ83" s="32"/>
      <c r="HK83" s="32"/>
      <c r="HL83" s="32"/>
      <c r="HM83" s="8"/>
      <c r="HN83" s="40"/>
      <c r="HO83" s="40"/>
      <c r="HP83" s="40"/>
      <c r="HQ83" s="40"/>
      <c r="HR83" s="32"/>
      <c r="HS83" s="32"/>
      <c r="HT83" s="32"/>
      <c r="HU83" s="8"/>
      <c r="HV83" s="40"/>
      <c r="HW83" s="40"/>
      <c r="HX83" s="40"/>
      <c r="HY83" s="40"/>
      <c r="HZ83" s="32"/>
      <c r="IA83" s="32"/>
      <c r="IB83" s="32"/>
      <c r="IC83" s="8"/>
      <c r="ID83" s="40"/>
      <c r="IE83" s="40"/>
      <c r="IF83" s="40"/>
      <c r="IG83" s="40"/>
      <c r="IH83" s="32"/>
      <c r="II83" s="32"/>
      <c r="IJ83" s="32"/>
      <c r="IK83" s="8"/>
      <c r="IL83" s="40"/>
      <c r="IM83" s="40"/>
      <c r="IN83" s="40"/>
      <c r="IO83" s="40"/>
      <c r="IP83" s="32"/>
      <c r="IQ83" s="32"/>
      <c r="IR83" s="32"/>
    </row>
    <row r="84" spans="1:252" ht="13.9" customHeight="1">
      <c r="B84" s="40" t="s">
        <v>238</v>
      </c>
      <c r="C84" s="32"/>
      <c r="D84" s="32"/>
      <c r="E84" s="152"/>
      <c r="F84" s="140"/>
      <c r="G84" s="140" t="str">
        <f t="shared" ref="G84:G119" si="4">IF(F84-F84*$G$16=0,"",F84-F84*$G$16)</f>
        <v/>
      </c>
      <c r="H84" s="163" t="str">
        <f t="shared" ref="H84:H119" si="5">IFERROR(G84*$H$16,"")</f>
        <v/>
      </c>
      <c r="I84" s="157" t="str">
        <f t="shared" ref="I84:I119" si="6">IFERROR(ROUND(H84*$I$16,0),"")</f>
        <v/>
      </c>
      <c r="J84" s="254" t="str">
        <f t="shared" ref="J84:J119" si="7">IFERROR((I84-H84)/I84,"")</f>
        <v/>
      </c>
      <c r="K84" s="32"/>
      <c r="L84" s="32"/>
      <c r="M84" s="32"/>
      <c r="N84" s="8"/>
      <c r="O84" s="40"/>
      <c r="P84" s="40"/>
      <c r="Q84" s="40"/>
      <c r="R84" s="40"/>
      <c r="S84" s="32"/>
      <c r="T84" s="32"/>
      <c r="U84" s="8"/>
      <c r="V84" s="40"/>
      <c r="W84" s="40"/>
      <c r="X84" s="40"/>
      <c r="Y84" s="40"/>
      <c r="Z84" s="32"/>
      <c r="AA84" s="32"/>
      <c r="AB84" s="32"/>
      <c r="AC84" s="8"/>
      <c r="AD84" s="40"/>
      <c r="AE84" s="40"/>
      <c r="AF84" s="40"/>
      <c r="AG84" s="40"/>
      <c r="AH84" s="32"/>
      <c r="AI84" s="32"/>
      <c r="AJ84" s="32"/>
      <c r="AK84" s="8"/>
      <c r="AL84" s="40"/>
      <c r="AM84" s="40"/>
      <c r="AN84" s="40"/>
      <c r="AO84" s="40"/>
      <c r="AP84" s="32"/>
      <c r="AQ84" s="32"/>
      <c r="AR84" s="32"/>
      <c r="AS84" s="8"/>
      <c r="AT84" s="40"/>
      <c r="AU84" s="40"/>
      <c r="AV84" s="40"/>
      <c r="AW84" s="40"/>
      <c r="AX84" s="32"/>
      <c r="AY84" s="32"/>
      <c r="AZ84" s="32"/>
      <c r="BA84" s="8"/>
      <c r="BB84" s="40"/>
      <c r="BC84" s="40"/>
      <c r="BD84" s="40"/>
      <c r="BE84" s="40"/>
      <c r="BF84" s="32"/>
      <c r="BG84" s="32"/>
      <c r="BH84" s="32"/>
      <c r="BI84" s="8"/>
      <c r="BJ84" s="40"/>
      <c r="BK84" s="40"/>
      <c r="BL84" s="40"/>
      <c r="BM84" s="40"/>
      <c r="BN84" s="32"/>
      <c r="BO84" s="32"/>
      <c r="BP84" s="32"/>
      <c r="BQ84" s="8"/>
      <c r="BR84" s="40"/>
      <c r="BS84" s="40"/>
      <c r="BT84" s="40"/>
      <c r="BU84" s="40"/>
      <c r="BV84" s="32"/>
      <c r="BW84" s="32"/>
      <c r="BX84" s="32"/>
      <c r="BY84" s="8"/>
      <c r="BZ84" s="40"/>
      <c r="CA84" s="40"/>
      <c r="CB84" s="40"/>
      <c r="CC84" s="40"/>
      <c r="CD84" s="32"/>
      <c r="CE84" s="32"/>
      <c r="CF84" s="32"/>
      <c r="CG84" s="8"/>
      <c r="CH84" s="40"/>
      <c r="CI84" s="40"/>
      <c r="CJ84" s="40"/>
      <c r="CK84" s="40"/>
      <c r="CL84" s="32"/>
      <c r="CM84" s="32"/>
      <c r="CN84" s="32"/>
      <c r="CO84" s="8"/>
      <c r="CP84" s="40"/>
      <c r="CQ84" s="40"/>
      <c r="CR84" s="40"/>
      <c r="CS84" s="40"/>
      <c r="CT84" s="32"/>
      <c r="CU84" s="32"/>
      <c r="CV84" s="32"/>
      <c r="CW84" s="8"/>
      <c r="CX84" s="40"/>
      <c r="CY84" s="40"/>
      <c r="CZ84" s="40"/>
      <c r="DA84" s="40"/>
      <c r="DB84" s="32"/>
      <c r="DC84" s="32"/>
      <c r="DD84" s="32"/>
      <c r="DE84" s="8"/>
      <c r="DF84" s="40"/>
      <c r="DG84" s="40"/>
      <c r="DH84" s="40"/>
      <c r="DI84" s="40"/>
      <c r="DJ84" s="32"/>
      <c r="DK84" s="32"/>
      <c r="DL84" s="32"/>
      <c r="DM84" s="8"/>
      <c r="DN84" s="40"/>
      <c r="DO84" s="40"/>
      <c r="DP84" s="40"/>
      <c r="DQ84" s="40"/>
      <c r="DR84" s="32"/>
      <c r="DS84" s="32"/>
      <c r="DT84" s="32"/>
      <c r="DU84" s="8"/>
      <c r="DV84" s="40"/>
      <c r="DW84" s="40"/>
      <c r="DX84" s="40"/>
      <c r="DY84" s="40"/>
      <c r="DZ84" s="32"/>
      <c r="EA84" s="32"/>
      <c r="EB84" s="32"/>
      <c r="EC84" s="8"/>
      <c r="ED84" s="40"/>
      <c r="EE84" s="40"/>
      <c r="EF84" s="40"/>
      <c r="EG84" s="40"/>
      <c r="EH84" s="32"/>
      <c r="EI84" s="32"/>
      <c r="EJ84" s="32"/>
      <c r="EK84" s="8"/>
      <c r="EL84" s="40"/>
      <c r="EM84" s="40"/>
      <c r="EN84" s="40"/>
      <c r="EO84" s="40"/>
      <c r="EP84" s="32"/>
      <c r="EQ84" s="32"/>
      <c r="ER84" s="32"/>
      <c r="ES84" s="8"/>
      <c r="ET84" s="40"/>
      <c r="EU84" s="40"/>
      <c r="EV84" s="40"/>
      <c r="EW84" s="40"/>
      <c r="EX84" s="32"/>
      <c r="EY84" s="32"/>
      <c r="EZ84" s="32"/>
      <c r="FA84" s="8"/>
      <c r="FB84" s="40"/>
      <c r="FC84" s="40"/>
      <c r="FD84" s="40"/>
      <c r="FE84" s="40"/>
      <c r="FF84" s="32"/>
      <c r="FG84" s="32"/>
      <c r="FH84" s="32"/>
      <c r="FI84" s="8"/>
      <c r="FJ84" s="40"/>
      <c r="FK84" s="40"/>
      <c r="FL84" s="40"/>
      <c r="FM84" s="40"/>
      <c r="FN84" s="32"/>
      <c r="FO84" s="32"/>
      <c r="FP84" s="32"/>
      <c r="FQ84" s="8"/>
      <c r="FR84" s="40"/>
      <c r="FS84" s="40"/>
      <c r="FT84" s="40"/>
      <c r="FU84" s="40"/>
      <c r="FV84" s="32"/>
      <c r="FW84" s="32"/>
      <c r="FX84" s="32"/>
      <c r="FY84" s="8"/>
      <c r="FZ84" s="40"/>
      <c r="GA84" s="40"/>
      <c r="GB84" s="40"/>
      <c r="GC84" s="40"/>
      <c r="GD84" s="32"/>
      <c r="GE84" s="32"/>
      <c r="GF84" s="32"/>
      <c r="GG84" s="8"/>
      <c r="GH84" s="40"/>
      <c r="GI84" s="40"/>
      <c r="GJ84" s="40"/>
      <c r="GK84" s="40"/>
      <c r="GL84" s="32"/>
      <c r="GM84" s="32"/>
      <c r="GN84" s="32"/>
      <c r="GO84" s="8"/>
      <c r="GP84" s="40"/>
      <c r="GQ84" s="40"/>
      <c r="GR84" s="40"/>
      <c r="GS84" s="40"/>
      <c r="GT84" s="32"/>
      <c r="GU84" s="32"/>
      <c r="GV84" s="32"/>
      <c r="GW84" s="8"/>
      <c r="GX84" s="40"/>
      <c r="GY84" s="40"/>
      <c r="GZ84" s="40"/>
      <c r="HA84" s="40"/>
      <c r="HB84" s="32"/>
      <c r="HC84" s="32"/>
      <c r="HD84" s="32"/>
      <c r="HE84" s="8"/>
      <c r="HF84" s="40"/>
      <c r="HG84" s="40"/>
      <c r="HH84" s="40"/>
      <c r="HI84" s="40"/>
      <c r="HJ84" s="32"/>
      <c r="HK84" s="32"/>
      <c r="HL84" s="32"/>
      <c r="HM84" s="8"/>
      <c r="HN84" s="40"/>
      <c r="HO84" s="40"/>
      <c r="HP84" s="40"/>
      <c r="HQ84" s="40"/>
      <c r="HR84" s="32"/>
      <c r="HS84" s="32"/>
      <c r="HT84" s="32"/>
      <c r="HU84" s="8"/>
      <c r="HV84" s="40"/>
      <c r="HW84" s="40"/>
      <c r="HX84" s="40"/>
      <c r="HY84" s="40"/>
      <c r="HZ84" s="32"/>
      <c r="IA84" s="32"/>
      <c r="IB84" s="32"/>
      <c r="IC84" s="8"/>
      <c r="ID84" s="40"/>
      <c r="IE84" s="40"/>
      <c r="IF84" s="40"/>
      <c r="IG84" s="40"/>
      <c r="IH84" s="32"/>
      <c r="II84" s="32"/>
      <c r="IJ84" s="32"/>
      <c r="IK84" s="8"/>
      <c r="IL84" s="40"/>
      <c r="IM84" s="40"/>
      <c r="IN84" s="40"/>
      <c r="IO84" s="40"/>
      <c r="IP84" s="32"/>
      <c r="IQ84" s="32"/>
      <c r="IR84" s="32"/>
    </row>
    <row r="85" spans="1:252" ht="13.9" customHeight="1">
      <c r="B85" s="40"/>
      <c r="C85" s="32"/>
      <c r="D85" s="32"/>
      <c r="E85" s="152"/>
      <c r="F85" s="140"/>
      <c r="G85" s="140" t="str">
        <f t="shared" si="4"/>
        <v/>
      </c>
      <c r="H85" s="163" t="str">
        <f t="shared" si="5"/>
        <v/>
      </c>
      <c r="I85" s="157" t="str">
        <f t="shared" si="6"/>
        <v/>
      </c>
      <c r="J85" s="254" t="str">
        <f t="shared" si="7"/>
        <v/>
      </c>
      <c r="K85" s="32"/>
      <c r="L85" s="32"/>
      <c r="M85" s="32"/>
      <c r="N85" s="8"/>
      <c r="O85" s="40"/>
      <c r="P85" s="40"/>
      <c r="Q85" s="40"/>
      <c r="R85" s="40"/>
      <c r="S85" s="32"/>
      <c r="T85" s="32"/>
      <c r="U85" s="8"/>
      <c r="V85" s="40"/>
      <c r="W85" s="40"/>
      <c r="X85" s="40"/>
      <c r="Y85" s="40"/>
      <c r="Z85" s="32"/>
      <c r="AA85" s="32"/>
      <c r="AB85" s="32"/>
      <c r="AC85" s="8"/>
      <c r="AD85" s="40"/>
      <c r="AE85" s="40"/>
      <c r="AF85" s="40"/>
      <c r="AG85" s="40"/>
      <c r="AH85" s="32"/>
      <c r="AI85" s="32"/>
      <c r="AJ85" s="32"/>
      <c r="AK85" s="8"/>
      <c r="AL85" s="40"/>
      <c r="AM85" s="40"/>
      <c r="AN85" s="40"/>
      <c r="AO85" s="40"/>
      <c r="AP85" s="32"/>
      <c r="AQ85" s="32"/>
      <c r="AR85" s="32"/>
      <c r="AS85" s="8"/>
      <c r="AT85" s="40"/>
      <c r="AU85" s="40"/>
      <c r="AV85" s="40"/>
      <c r="AW85" s="40"/>
      <c r="AX85" s="32"/>
      <c r="AY85" s="32"/>
      <c r="AZ85" s="32"/>
      <c r="BA85" s="8"/>
      <c r="BB85" s="40"/>
      <c r="BC85" s="40"/>
      <c r="BD85" s="40"/>
      <c r="BE85" s="40"/>
      <c r="BF85" s="32"/>
      <c r="BG85" s="32"/>
      <c r="BH85" s="32"/>
      <c r="BI85" s="8"/>
      <c r="BJ85" s="40"/>
      <c r="BK85" s="40"/>
      <c r="BL85" s="40"/>
      <c r="BM85" s="40"/>
      <c r="BN85" s="32"/>
      <c r="BO85" s="32"/>
      <c r="BP85" s="32"/>
      <c r="BQ85" s="8"/>
      <c r="BR85" s="40"/>
      <c r="BS85" s="40"/>
      <c r="BT85" s="40"/>
      <c r="BU85" s="40"/>
      <c r="BV85" s="32"/>
      <c r="BW85" s="32"/>
      <c r="BX85" s="32"/>
      <c r="BY85" s="8"/>
      <c r="BZ85" s="40"/>
      <c r="CA85" s="40"/>
      <c r="CB85" s="40"/>
      <c r="CC85" s="40"/>
      <c r="CD85" s="32"/>
      <c r="CE85" s="32"/>
      <c r="CF85" s="32"/>
      <c r="CG85" s="8"/>
      <c r="CH85" s="40"/>
      <c r="CI85" s="40"/>
      <c r="CJ85" s="40"/>
      <c r="CK85" s="40"/>
      <c r="CL85" s="32"/>
      <c r="CM85" s="32"/>
      <c r="CN85" s="32"/>
      <c r="CO85" s="8"/>
      <c r="CP85" s="40"/>
      <c r="CQ85" s="40"/>
      <c r="CR85" s="40"/>
      <c r="CS85" s="40"/>
      <c r="CT85" s="32"/>
      <c r="CU85" s="32"/>
      <c r="CV85" s="32"/>
      <c r="CW85" s="8"/>
      <c r="CX85" s="40"/>
      <c r="CY85" s="40"/>
      <c r="CZ85" s="40"/>
      <c r="DA85" s="40"/>
      <c r="DB85" s="32"/>
      <c r="DC85" s="32"/>
      <c r="DD85" s="32"/>
      <c r="DE85" s="8"/>
      <c r="DF85" s="40"/>
      <c r="DG85" s="40"/>
      <c r="DH85" s="40"/>
      <c r="DI85" s="40"/>
      <c r="DJ85" s="32"/>
      <c r="DK85" s="32"/>
      <c r="DL85" s="32"/>
      <c r="DM85" s="8"/>
      <c r="DN85" s="40"/>
      <c r="DO85" s="40"/>
      <c r="DP85" s="40"/>
      <c r="DQ85" s="40"/>
      <c r="DR85" s="32"/>
      <c r="DS85" s="32"/>
      <c r="DT85" s="32"/>
      <c r="DU85" s="8"/>
      <c r="DV85" s="40"/>
      <c r="DW85" s="40"/>
      <c r="DX85" s="40"/>
      <c r="DY85" s="40"/>
      <c r="DZ85" s="32"/>
      <c r="EA85" s="32"/>
      <c r="EB85" s="32"/>
      <c r="EC85" s="8"/>
      <c r="ED85" s="40"/>
      <c r="EE85" s="40"/>
      <c r="EF85" s="40"/>
      <c r="EG85" s="40"/>
      <c r="EH85" s="32"/>
      <c r="EI85" s="32"/>
      <c r="EJ85" s="32"/>
      <c r="EK85" s="8"/>
      <c r="EL85" s="40"/>
      <c r="EM85" s="40"/>
      <c r="EN85" s="40"/>
      <c r="EO85" s="40"/>
      <c r="EP85" s="32"/>
      <c r="EQ85" s="32"/>
      <c r="ER85" s="32"/>
      <c r="ES85" s="8"/>
      <c r="ET85" s="40"/>
      <c r="EU85" s="40"/>
      <c r="EV85" s="40"/>
      <c r="EW85" s="40"/>
      <c r="EX85" s="32"/>
      <c r="EY85" s="32"/>
      <c r="EZ85" s="32"/>
      <c r="FA85" s="8"/>
      <c r="FB85" s="40"/>
      <c r="FC85" s="40"/>
      <c r="FD85" s="40"/>
      <c r="FE85" s="40"/>
      <c r="FF85" s="32"/>
      <c r="FG85" s="32"/>
      <c r="FH85" s="32"/>
      <c r="FI85" s="8"/>
      <c r="FJ85" s="40"/>
      <c r="FK85" s="40"/>
      <c r="FL85" s="40"/>
      <c r="FM85" s="40"/>
      <c r="FN85" s="32"/>
      <c r="FO85" s="32"/>
      <c r="FP85" s="32"/>
      <c r="FQ85" s="8"/>
      <c r="FR85" s="40"/>
      <c r="FS85" s="40"/>
      <c r="FT85" s="40"/>
      <c r="FU85" s="40"/>
      <c r="FV85" s="32"/>
      <c r="FW85" s="32"/>
      <c r="FX85" s="32"/>
      <c r="FY85" s="8"/>
      <c r="FZ85" s="40"/>
      <c r="GA85" s="40"/>
      <c r="GB85" s="40"/>
      <c r="GC85" s="40"/>
      <c r="GD85" s="32"/>
      <c r="GE85" s="32"/>
      <c r="GF85" s="32"/>
      <c r="GG85" s="8"/>
      <c r="GH85" s="40"/>
      <c r="GI85" s="40"/>
      <c r="GJ85" s="40"/>
      <c r="GK85" s="40"/>
      <c r="GL85" s="32"/>
      <c r="GM85" s="32"/>
      <c r="GN85" s="32"/>
      <c r="GO85" s="8"/>
      <c r="GP85" s="40"/>
      <c r="GQ85" s="40"/>
      <c r="GR85" s="40"/>
      <c r="GS85" s="40"/>
      <c r="GT85" s="32"/>
      <c r="GU85" s="32"/>
      <c r="GV85" s="32"/>
      <c r="GW85" s="8"/>
      <c r="GX85" s="40"/>
      <c r="GY85" s="40"/>
      <c r="GZ85" s="40"/>
      <c r="HA85" s="40"/>
      <c r="HB85" s="32"/>
      <c r="HC85" s="32"/>
      <c r="HD85" s="32"/>
      <c r="HE85" s="8"/>
      <c r="HF85" s="40"/>
      <c r="HG85" s="40"/>
      <c r="HH85" s="40"/>
      <c r="HI85" s="40"/>
      <c r="HJ85" s="32"/>
      <c r="HK85" s="32"/>
      <c r="HL85" s="32"/>
      <c r="HM85" s="8"/>
      <c r="HN85" s="40"/>
      <c r="HO85" s="40"/>
      <c r="HP85" s="40"/>
      <c r="HQ85" s="40"/>
      <c r="HR85" s="32"/>
      <c r="HS85" s="32"/>
      <c r="HT85" s="32"/>
      <c r="HU85" s="8"/>
      <c r="HV85" s="40"/>
      <c r="HW85" s="40"/>
      <c r="HX85" s="40"/>
      <c r="HY85" s="40"/>
      <c r="HZ85" s="32"/>
      <c r="IA85" s="32"/>
      <c r="IB85" s="32"/>
      <c r="IC85" s="8"/>
      <c r="ID85" s="40"/>
      <c r="IE85" s="40"/>
      <c r="IF85" s="40"/>
      <c r="IG85" s="40"/>
      <c r="IH85" s="32"/>
      <c r="II85" s="32"/>
      <c r="IJ85" s="32"/>
      <c r="IK85" s="8"/>
      <c r="IL85" s="40"/>
      <c r="IM85" s="40"/>
      <c r="IN85" s="40"/>
      <c r="IO85" s="40"/>
      <c r="IP85" s="32"/>
      <c r="IQ85" s="32"/>
      <c r="IR85" s="32"/>
    </row>
    <row r="86" spans="1:252" ht="13.9" customHeight="1">
      <c r="A86" s="8" t="s">
        <v>239</v>
      </c>
      <c r="B86" s="8" t="s">
        <v>240</v>
      </c>
      <c r="C86" s="32"/>
      <c r="D86" s="32"/>
      <c r="E86" s="152">
        <f>ROUND(F86/0.55,0)</f>
        <v>6038</v>
      </c>
      <c r="F86" s="140">
        <v>3321</v>
      </c>
      <c r="G86" s="140">
        <f t="shared" si="4"/>
        <v>3321</v>
      </c>
      <c r="H86" s="163">
        <f t="shared" si="5"/>
        <v>488187</v>
      </c>
      <c r="I86" s="157">
        <f t="shared" si="6"/>
        <v>693226</v>
      </c>
      <c r="J86" s="254">
        <f t="shared" si="7"/>
        <v>0.29577511518610095</v>
      </c>
      <c r="K86" s="32"/>
      <c r="L86" s="32"/>
      <c r="M86" s="32"/>
      <c r="N86" s="8"/>
      <c r="O86" s="40"/>
      <c r="P86" s="40"/>
      <c r="Q86" s="40"/>
      <c r="R86" s="40"/>
      <c r="S86" s="32"/>
      <c r="T86" s="32"/>
      <c r="U86" s="8"/>
      <c r="V86" s="40"/>
      <c r="W86" s="40"/>
      <c r="X86" s="40"/>
      <c r="Y86" s="40"/>
      <c r="Z86" s="32"/>
      <c r="AA86" s="32"/>
      <c r="AB86" s="32"/>
      <c r="AC86" s="8"/>
      <c r="AD86" s="40"/>
      <c r="AE86" s="40"/>
      <c r="AF86" s="40"/>
      <c r="AG86" s="40"/>
      <c r="AH86" s="32"/>
      <c r="AI86" s="32"/>
      <c r="AJ86" s="32"/>
      <c r="AK86" s="8"/>
      <c r="AL86" s="40"/>
      <c r="AM86" s="40"/>
      <c r="AN86" s="40"/>
      <c r="AO86" s="40"/>
      <c r="AP86" s="32"/>
      <c r="AQ86" s="32"/>
      <c r="AR86" s="32"/>
      <c r="AS86" s="8"/>
      <c r="AT86" s="40"/>
      <c r="AU86" s="40"/>
      <c r="AV86" s="40"/>
      <c r="AW86" s="40"/>
      <c r="AX86" s="32"/>
      <c r="AY86" s="32"/>
      <c r="AZ86" s="32"/>
      <c r="BA86" s="8"/>
      <c r="BB86" s="40"/>
      <c r="BC86" s="40"/>
      <c r="BD86" s="40"/>
      <c r="BE86" s="40"/>
      <c r="BF86" s="32"/>
      <c r="BG86" s="32"/>
      <c r="BH86" s="32"/>
      <c r="BI86" s="8"/>
      <c r="BJ86" s="40"/>
      <c r="BK86" s="40"/>
      <c r="BL86" s="40"/>
      <c r="BM86" s="40"/>
      <c r="BN86" s="32"/>
      <c r="BO86" s="32"/>
      <c r="BP86" s="32"/>
      <c r="BQ86" s="8"/>
      <c r="BR86" s="40"/>
      <c r="BS86" s="40"/>
      <c r="BT86" s="40"/>
      <c r="BU86" s="40"/>
      <c r="BV86" s="32"/>
      <c r="BW86" s="32"/>
      <c r="BX86" s="32"/>
      <c r="BY86" s="8"/>
      <c r="BZ86" s="40"/>
      <c r="CA86" s="40"/>
      <c r="CB86" s="40"/>
      <c r="CC86" s="40"/>
      <c r="CD86" s="32"/>
      <c r="CE86" s="32"/>
      <c r="CF86" s="32"/>
      <c r="CG86" s="8"/>
      <c r="CH86" s="40"/>
      <c r="CI86" s="40"/>
      <c r="CJ86" s="40"/>
      <c r="CK86" s="40"/>
      <c r="CL86" s="32"/>
      <c r="CM86" s="32"/>
      <c r="CN86" s="32"/>
      <c r="CO86" s="8"/>
      <c r="CP86" s="40"/>
      <c r="CQ86" s="40"/>
      <c r="CR86" s="40"/>
      <c r="CS86" s="40"/>
      <c r="CT86" s="32"/>
      <c r="CU86" s="32"/>
      <c r="CV86" s="32"/>
      <c r="CW86" s="8"/>
      <c r="CX86" s="40"/>
      <c r="CY86" s="40"/>
      <c r="CZ86" s="40"/>
      <c r="DA86" s="40"/>
      <c r="DB86" s="32"/>
      <c r="DC86" s="32"/>
      <c r="DD86" s="32"/>
      <c r="DE86" s="8"/>
      <c r="DF86" s="40"/>
      <c r="DG86" s="40"/>
      <c r="DH86" s="40"/>
      <c r="DI86" s="40"/>
      <c r="DJ86" s="32"/>
      <c r="DK86" s="32"/>
      <c r="DL86" s="32"/>
      <c r="DM86" s="8"/>
      <c r="DN86" s="40"/>
      <c r="DO86" s="40"/>
      <c r="DP86" s="40"/>
      <c r="DQ86" s="40"/>
      <c r="DR86" s="32"/>
      <c r="DS86" s="32"/>
      <c r="DT86" s="32"/>
      <c r="DU86" s="8"/>
      <c r="DV86" s="40"/>
      <c r="DW86" s="40"/>
      <c r="DX86" s="40"/>
      <c r="DY86" s="40"/>
      <c r="DZ86" s="32"/>
      <c r="EA86" s="32"/>
      <c r="EB86" s="32"/>
      <c r="EC86" s="8"/>
      <c r="ED86" s="40"/>
      <c r="EE86" s="40"/>
      <c r="EF86" s="40"/>
      <c r="EG86" s="40"/>
      <c r="EH86" s="32"/>
      <c r="EI86" s="32"/>
      <c r="EJ86" s="32"/>
      <c r="EK86" s="8"/>
      <c r="EL86" s="40"/>
      <c r="EM86" s="40"/>
      <c r="EN86" s="40"/>
      <c r="EO86" s="40"/>
      <c r="EP86" s="32"/>
      <c r="EQ86" s="32"/>
      <c r="ER86" s="32"/>
      <c r="ES86" s="8"/>
      <c r="ET86" s="40"/>
      <c r="EU86" s="40"/>
      <c r="EV86" s="40"/>
      <c r="EW86" s="40"/>
      <c r="EX86" s="32"/>
      <c r="EY86" s="32"/>
      <c r="EZ86" s="32"/>
      <c r="FA86" s="8"/>
      <c r="FB86" s="40"/>
      <c r="FC86" s="40"/>
      <c r="FD86" s="40"/>
      <c r="FE86" s="40"/>
      <c r="FF86" s="32"/>
      <c r="FG86" s="32"/>
      <c r="FH86" s="32"/>
      <c r="FI86" s="8"/>
      <c r="FJ86" s="40"/>
      <c r="FK86" s="40"/>
      <c r="FL86" s="40"/>
      <c r="FM86" s="40"/>
      <c r="FN86" s="32"/>
      <c r="FO86" s="32"/>
      <c r="FP86" s="32"/>
      <c r="FQ86" s="8"/>
      <c r="FR86" s="40"/>
      <c r="FS86" s="40"/>
      <c r="FT86" s="40"/>
      <c r="FU86" s="40"/>
      <c r="FV86" s="32"/>
      <c r="FW86" s="32"/>
      <c r="FX86" s="32"/>
      <c r="FY86" s="8"/>
      <c r="FZ86" s="40"/>
      <c r="GA86" s="40"/>
      <c r="GB86" s="40"/>
      <c r="GC86" s="40"/>
      <c r="GD86" s="32"/>
      <c r="GE86" s="32"/>
      <c r="GF86" s="32"/>
      <c r="GG86" s="8"/>
      <c r="GH86" s="40"/>
      <c r="GI86" s="40"/>
      <c r="GJ86" s="40"/>
      <c r="GK86" s="40"/>
      <c r="GL86" s="32"/>
      <c r="GM86" s="32"/>
      <c r="GN86" s="32"/>
      <c r="GO86" s="8"/>
      <c r="GP86" s="40"/>
      <c r="GQ86" s="40"/>
      <c r="GR86" s="40"/>
      <c r="GS86" s="40"/>
      <c r="GT86" s="32"/>
      <c r="GU86" s="32"/>
      <c r="GV86" s="32"/>
      <c r="GW86" s="8"/>
      <c r="GX86" s="40"/>
      <c r="GY86" s="40"/>
      <c r="GZ86" s="40"/>
      <c r="HA86" s="40"/>
      <c r="HB86" s="32"/>
      <c r="HC86" s="32"/>
      <c r="HD86" s="32"/>
      <c r="HE86" s="8"/>
      <c r="HF86" s="40"/>
      <c r="HG86" s="40"/>
      <c r="HH86" s="40"/>
      <c r="HI86" s="40"/>
      <c r="HJ86" s="32"/>
      <c r="HK86" s="32"/>
      <c r="HL86" s="32"/>
      <c r="HM86" s="8"/>
      <c r="HN86" s="40"/>
      <c r="HO86" s="40"/>
      <c r="HP86" s="40"/>
      <c r="HQ86" s="40"/>
      <c r="HR86" s="32"/>
      <c r="HS86" s="32"/>
      <c r="HT86" s="32"/>
      <c r="HU86" s="8"/>
      <c r="HV86" s="40"/>
      <c r="HW86" s="40"/>
      <c r="HX86" s="40"/>
      <c r="HY86" s="40"/>
      <c r="HZ86" s="32"/>
      <c r="IA86" s="32"/>
      <c r="IB86" s="32"/>
      <c r="IC86" s="8"/>
      <c r="ID86" s="40"/>
      <c r="IE86" s="40"/>
      <c r="IF86" s="40"/>
      <c r="IG86" s="40"/>
      <c r="IH86" s="32"/>
      <c r="II86" s="32"/>
      <c r="IJ86" s="32"/>
      <c r="IK86" s="8"/>
      <c r="IL86" s="40"/>
      <c r="IM86" s="40"/>
      <c r="IN86" s="40"/>
      <c r="IO86" s="40"/>
      <c r="IP86" s="32"/>
      <c r="IQ86" s="32"/>
      <c r="IR86" s="32"/>
    </row>
    <row r="87" spans="1:252" ht="13.9" customHeight="1">
      <c r="B87" s="40" t="s">
        <v>241</v>
      </c>
      <c r="C87" s="32"/>
      <c r="D87" s="32"/>
      <c r="E87" s="152"/>
      <c r="F87" s="140"/>
      <c r="G87" s="140" t="str">
        <f t="shared" si="4"/>
        <v/>
      </c>
      <c r="H87" s="163" t="str">
        <f t="shared" si="5"/>
        <v/>
      </c>
      <c r="I87" s="157" t="str">
        <f t="shared" si="6"/>
        <v/>
      </c>
      <c r="J87" s="254" t="str">
        <f t="shared" si="7"/>
        <v/>
      </c>
      <c r="K87" s="32"/>
      <c r="L87" s="32"/>
      <c r="M87" s="32"/>
      <c r="N87" s="8"/>
      <c r="O87" s="40"/>
      <c r="P87" s="40"/>
      <c r="Q87" s="40"/>
      <c r="R87" s="40"/>
      <c r="S87" s="32"/>
      <c r="T87" s="32"/>
      <c r="U87" s="8"/>
      <c r="V87" s="40"/>
      <c r="W87" s="40"/>
      <c r="X87" s="40"/>
      <c r="Y87" s="40"/>
      <c r="Z87" s="32"/>
      <c r="AA87" s="32"/>
      <c r="AB87" s="32"/>
      <c r="AC87" s="8"/>
      <c r="AD87" s="40"/>
      <c r="AE87" s="40"/>
      <c r="AF87" s="40"/>
      <c r="AG87" s="40"/>
      <c r="AH87" s="32"/>
      <c r="AI87" s="32"/>
      <c r="AJ87" s="32"/>
      <c r="AK87" s="8"/>
      <c r="AL87" s="40"/>
      <c r="AM87" s="40"/>
      <c r="AN87" s="40"/>
      <c r="AO87" s="40"/>
      <c r="AP87" s="32"/>
      <c r="AQ87" s="32"/>
      <c r="AR87" s="32"/>
      <c r="AS87" s="8"/>
      <c r="AT87" s="40"/>
      <c r="AU87" s="40"/>
      <c r="AV87" s="40"/>
      <c r="AW87" s="40"/>
      <c r="AX87" s="32"/>
      <c r="AY87" s="32"/>
      <c r="AZ87" s="32"/>
      <c r="BA87" s="8"/>
      <c r="BB87" s="40"/>
      <c r="BC87" s="40"/>
      <c r="BD87" s="40"/>
      <c r="BE87" s="40"/>
      <c r="BF87" s="32"/>
      <c r="BG87" s="32"/>
      <c r="BH87" s="32"/>
      <c r="BI87" s="8"/>
      <c r="BJ87" s="40"/>
      <c r="BK87" s="40"/>
      <c r="BL87" s="40"/>
      <c r="BM87" s="40"/>
      <c r="BN87" s="32"/>
      <c r="BO87" s="32"/>
      <c r="BP87" s="32"/>
      <c r="BQ87" s="8"/>
      <c r="BR87" s="40"/>
      <c r="BS87" s="40"/>
      <c r="BT87" s="40"/>
      <c r="BU87" s="40"/>
      <c r="BV87" s="32"/>
      <c r="BW87" s="32"/>
      <c r="BX87" s="32"/>
      <c r="BY87" s="8"/>
      <c r="BZ87" s="40"/>
      <c r="CA87" s="40"/>
      <c r="CB87" s="40"/>
      <c r="CC87" s="40"/>
      <c r="CD87" s="32"/>
      <c r="CE87" s="32"/>
      <c r="CF87" s="32"/>
      <c r="CG87" s="8"/>
      <c r="CH87" s="40"/>
      <c r="CI87" s="40"/>
      <c r="CJ87" s="40"/>
      <c r="CK87" s="40"/>
      <c r="CL87" s="32"/>
      <c r="CM87" s="32"/>
      <c r="CN87" s="32"/>
      <c r="CO87" s="8"/>
      <c r="CP87" s="40"/>
      <c r="CQ87" s="40"/>
      <c r="CR87" s="40"/>
      <c r="CS87" s="40"/>
      <c r="CT87" s="32"/>
      <c r="CU87" s="32"/>
      <c r="CV87" s="32"/>
      <c r="CW87" s="8"/>
      <c r="CX87" s="40"/>
      <c r="CY87" s="40"/>
      <c r="CZ87" s="40"/>
      <c r="DA87" s="40"/>
      <c r="DB87" s="32"/>
      <c r="DC87" s="32"/>
      <c r="DD87" s="32"/>
      <c r="DE87" s="8"/>
      <c r="DF87" s="40"/>
      <c r="DG87" s="40"/>
      <c r="DH87" s="40"/>
      <c r="DI87" s="40"/>
      <c r="DJ87" s="32"/>
      <c r="DK87" s="32"/>
      <c r="DL87" s="32"/>
      <c r="DM87" s="8"/>
      <c r="DN87" s="40"/>
      <c r="DO87" s="40"/>
      <c r="DP87" s="40"/>
      <c r="DQ87" s="40"/>
      <c r="DR87" s="32"/>
      <c r="DS87" s="32"/>
      <c r="DT87" s="32"/>
      <c r="DU87" s="8"/>
      <c r="DV87" s="40"/>
      <c r="DW87" s="40"/>
      <c r="DX87" s="40"/>
      <c r="DY87" s="40"/>
      <c r="DZ87" s="32"/>
      <c r="EA87" s="32"/>
      <c r="EB87" s="32"/>
      <c r="EC87" s="8"/>
      <c r="ED87" s="40"/>
      <c r="EE87" s="40"/>
      <c r="EF87" s="40"/>
      <c r="EG87" s="40"/>
      <c r="EH87" s="32"/>
      <c r="EI87" s="32"/>
      <c r="EJ87" s="32"/>
      <c r="EK87" s="8"/>
      <c r="EL87" s="40"/>
      <c r="EM87" s="40"/>
      <c r="EN87" s="40"/>
      <c r="EO87" s="40"/>
      <c r="EP87" s="32"/>
      <c r="EQ87" s="32"/>
      <c r="ER87" s="32"/>
      <c r="ES87" s="8"/>
      <c r="ET87" s="40"/>
      <c r="EU87" s="40"/>
      <c r="EV87" s="40"/>
      <c r="EW87" s="40"/>
      <c r="EX87" s="32"/>
      <c r="EY87" s="32"/>
      <c r="EZ87" s="32"/>
      <c r="FA87" s="8"/>
      <c r="FB87" s="40"/>
      <c r="FC87" s="40"/>
      <c r="FD87" s="40"/>
      <c r="FE87" s="40"/>
      <c r="FF87" s="32"/>
      <c r="FG87" s="32"/>
      <c r="FH87" s="32"/>
      <c r="FI87" s="8"/>
      <c r="FJ87" s="40"/>
      <c r="FK87" s="40"/>
      <c r="FL87" s="40"/>
      <c r="FM87" s="40"/>
      <c r="FN87" s="32"/>
      <c r="FO87" s="32"/>
      <c r="FP87" s="32"/>
      <c r="FQ87" s="8"/>
      <c r="FR87" s="40"/>
      <c r="FS87" s="40"/>
      <c r="FT87" s="40"/>
      <c r="FU87" s="40"/>
      <c r="FV87" s="32"/>
      <c r="FW87" s="32"/>
      <c r="FX87" s="32"/>
      <c r="FY87" s="8"/>
      <c r="FZ87" s="40"/>
      <c r="GA87" s="40"/>
      <c r="GB87" s="40"/>
      <c r="GC87" s="40"/>
      <c r="GD87" s="32"/>
      <c r="GE87" s="32"/>
      <c r="GF87" s="32"/>
      <c r="GG87" s="8"/>
      <c r="GH87" s="40"/>
      <c r="GI87" s="40"/>
      <c r="GJ87" s="40"/>
      <c r="GK87" s="40"/>
      <c r="GL87" s="32"/>
      <c r="GM87" s="32"/>
      <c r="GN87" s="32"/>
      <c r="GO87" s="8"/>
      <c r="GP87" s="40"/>
      <c r="GQ87" s="40"/>
      <c r="GR87" s="40"/>
      <c r="GS87" s="40"/>
      <c r="GT87" s="32"/>
      <c r="GU87" s="32"/>
      <c r="GV87" s="32"/>
      <c r="GW87" s="8"/>
      <c r="GX87" s="40"/>
      <c r="GY87" s="40"/>
      <c r="GZ87" s="40"/>
      <c r="HA87" s="40"/>
      <c r="HB87" s="32"/>
      <c r="HC87" s="32"/>
      <c r="HD87" s="32"/>
      <c r="HE87" s="8"/>
      <c r="HF87" s="40"/>
      <c r="HG87" s="40"/>
      <c r="HH87" s="40"/>
      <c r="HI87" s="40"/>
      <c r="HJ87" s="32"/>
      <c r="HK87" s="32"/>
      <c r="HL87" s="32"/>
      <c r="HM87" s="8"/>
      <c r="HN87" s="40"/>
      <c r="HO87" s="40"/>
      <c r="HP87" s="40"/>
      <c r="HQ87" s="40"/>
      <c r="HR87" s="32"/>
      <c r="HS87" s="32"/>
      <c r="HT87" s="32"/>
      <c r="HU87" s="8"/>
      <c r="HV87" s="40"/>
      <c r="HW87" s="40"/>
      <c r="HX87" s="40"/>
      <c r="HY87" s="40"/>
      <c r="HZ87" s="32"/>
      <c r="IA87" s="32"/>
      <c r="IB87" s="32"/>
      <c r="IC87" s="8"/>
      <c r="ID87" s="40"/>
      <c r="IE87" s="40"/>
      <c r="IF87" s="40"/>
      <c r="IG87" s="40"/>
      <c r="IH87" s="32"/>
      <c r="II87" s="32"/>
      <c r="IJ87" s="32"/>
      <c r="IK87" s="8"/>
      <c r="IL87" s="40"/>
      <c r="IM87" s="40"/>
      <c r="IN87" s="40"/>
      <c r="IO87" s="40"/>
      <c r="IP87" s="32"/>
      <c r="IQ87" s="32"/>
      <c r="IR87" s="32"/>
    </row>
    <row r="88" spans="1:252" ht="13.9" customHeight="1">
      <c r="B88" s="40"/>
      <c r="C88" s="32"/>
      <c r="D88" s="32"/>
      <c r="E88" s="152"/>
      <c r="F88" s="140"/>
      <c r="G88" s="140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  <c r="K88" s="32"/>
      <c r="L88" s="32"/>
      <c r="M88" s="32"/>
      <c r="N88" s="8"/>
      <c r="O88" s="40"/>
      <c r="P88" s="40"/>
      <c r="Q88" s="40"/>
      <c r="R88" s="40"/>
      <c r="S88" s="32"/>
      <c r="T88" s="32"/>
      <c r="U88" s="8"/>
      <c r="V88" s="40"/>
      <c r="W88" s="40"/>
      <c r="X88" s="40"/>
      <c r="Y88" s="40"/>
      <c r="Z88" s="32"/>
      <c r="AA88" s="32"/>
      <c r="AB88" s="32"/>
      <c r="AC88" s="8"/>
      <c r="AD88" s="40"/>
      <c r="AE88" s="40"/>
      <c r="AF88" s="40"/>
      <c r="AG88" s="40"/>
      <c r="AH88" s="32"/>
      <c r="AI88" s="32"/>
      <c r="AJ88" s="32"/>
      <c r="AK88" s="8"/>
      <c r="AL88" s="40"/>
      <c r="AM88" s="40"/>
      <c r="AN88" s="40"/>
      <c r="AO88" s="40"/>
      <c r="AP88" s="32"/>
      <c r="AQ88" s="32"/>
      <c r="AR88" s="32"/>
      <c r="AS88" s="8"/>
      <c r="AT88" s="40"/>
      <c r="AU88" s="40"/>
      <c r="AV88" s="40"/>
      <c r="AW88" s="40"/>
      <c r="AX88" s="32"/>
      <c r="AY88" s="32"/>
      <c r="AZ88" s="32"/>
      <c r="BA88" s="8"/>
      <c r="BB88" s="40"/>
      <c r="BC88" s="40"/>
      <c r="BD88" s="40"/>
      <c r="BE88" s="40"/>
      <c r="BF88" s="32"/>
      <c r="BG88" s="32"/>
      <c r="BH88" s="32"/>
      <c r="BI88" s="8"/>
      <c r="BJ88" s="40"/>
      <c r="BK88" s="40"/>
      <c r="BL88" s="40"/>
      <c r="BM88" s="40"/>
      <c r="BN88" s="32"/>
      <c r="BO88" s="32"/>
      <c r="BP88" s="32"/>
      <c r="BQ88" s="8"/>
      <c r="BR88" s="40"/>
      <c r="BS88" s="40"/>
      <c r="BT88" s="40"/>
      <c r="BU88" s="40"/>
      <c r="BV88" s="32"/>
      <c r="BW88" s="32"/>
      <c r="BX88" s="32"/>
      <c r="BY88" s="8"/>
      <c r="BZ88" s="40"/>
      <c r="CA88" s="40"/>
      <c r="CB88" s="40"/>
      <c r="CC88" s="40"/>
      <c r="CD88" s="32"/>
      <c r="CE88" s="32"/>
      <c r="CF88" s="32"/>
      <c r="CG88" s="8"/>
      <c r="CH88" s="40"/>
      <c r="CI88" s="40"/>
      <c r="CJ88" s="40"/>
      <c r="CK88" s="40"/>
      <c r="CL88" s="32"/>
      <c r="CM88" s="32"/>
      <c r="CN88" s="32"/>
      <c r="CO88" s="8"/>
      <c r="CP88" s="40"/>
      <c r="CQ88" s="40"/>
      <c r="CR88" s="40"/>
      <c r="CS88" s="40"/>
      <c r="CT88" s="32"/>
      <c r="CU88" s="32"/>
      <c r="CV88" s="32"/>
      <c r="CW88" s="8"/>
      <c r="CX88" s="40"/>
      <c r="CY88" s="40"/>
      <c r="CZ88" s="40"/>
      <c r="DA88" s="40"/>
      <c r="DB88" s="32"/>
      <c r="DC88" s="32"/>
      <c r="DD88" s="32"/>
      <c r="DE88" s="8"/>
      <c r="DF88" s="40"/>
      <c r="DG88" s="40"/>
      <c r="DH88" s="40"/>
      <c r="DI88" s="40"/>
      <c r="DJ88" s="32"/>
      <c r="DK88" s="32"/>
      <c r="DL88" s="32"/>
      <c r="DM88" s="8"/>
      <c r="DN88" s="40"/>
      <c r="DO88" s="40"/>
      <c r="DP88" s="40"/>
      <c r="DQ88" s="40"/>
      <c r="DR88" s="32"/>
      <c r="DS88" s="32"/>
      <c r="DT88" s="32"/>
      <c r="DU88" s="8"/>
      <c r="DV88" s="40"/>
      <c r="DW88" s="40"/>
      <c r="DX88" s="40"/>
      <c r="DY88" s="40"/>
      <c r="DZ88" s="32"/>
      <c r="EA88" s="32"/>
      <c r="EB88" s="32"/>
      <c r="EC88" s="8"/>
      <c r="ED88" s="40"/>
      <c r="EE88" s="40"/>
      <c r="EF88" s="40"/>
      <c r="EG88" s="40"/>
      <c r="EH88" s="32"/>
      <c r="EI88" s="32"/>
      <c r="EJ88" s="32"/>
      <c r="EK88" s="8"/>
      <c r="EL88" s="40"/>
      <c r="EM88" s="40"/>
      <c r="EN88" s="40"/>
      <c r="EO88" s="40"/>
      <c r="EP88" s="32"/>
      <c r="EQ88" s="32"/>
      <c r="ER88" s="32"/>
      <c r="ES88" s="8"/>
      <c r="ET88" s="40"/>
      <c r="EU88" s="40"/>
      <c r="EV88" s="40"/>
      <c r="EW88" s="40"/>
      <c r="EX88" s="32"/>
      <c r="EY88" s="32"/>
      <c r="EZ88" s="32"/>
      <c r="FA88" s="8"/>
      <c r="FB88" s="40"/>
      <c r="FC88" s="40"/>
      <c r="FD88" s="40"/>
      <c r="FE88" s="40"/>
      <c r="FF88" s="32"/>
      <c r="FG88" s="32"/>
      <c r="FH88" s="32"/>
      <c r="FI88" s="8"/>
      <c r="FJ88" s="40"/>
      <c r="FK88" s="40"/>
      <c r="FL88" s="40"/>
      <c r="FM88" s="40"/>
      <c r="FN88" s="32"/>
      <c r="FO88" s="32"/>
      <c r="FP88" s="32"/>
      <c r="FQ88" s="8"/>
      <c r="FR88" s="40"/>
      <c r="FS88" s="40"/>
      <c r="FT88" s="40"/>
      <c r="FU88" s="40"/>
      <c r="FV88" s="32"/>
      <c r="FW88" s="32"/>
      <c r="FX88" s="32"/>
      <c r="FY88" s="8"/>
      <c r="FZ88" s="40"/>
      <c r="GA88" s="40"/>
      <c r="GB88" s="40"/>
      <c r="GC88" s="40"/>
      <c r="GD88" s="32"/>
      <c r="GE88" s="32"/>
      <c r="GF88" s="32"/>
      <c r="GG88" s="8"/>
      <c r="GH88" s="40"/>
      <c r="GI88" s="40"/>
      <c r="GJ88" s="40"/>
      <c r="GK88" s="40"/>
      <c r="GL88" s="32"/>
      <c r="GM88" s="32"/>
      <c r="GN88" s="32"/>
      <c r="GO88" s="8"/>
      <c r="GP88" s="40"/>
      <c r="GQ88" s="40"/>
      <c r="GR88" s="40"/>
      <c r="GS88" s="40"/>
      <c r="GT88" s="32"/>
      <c r="GU88" s="32"/>
      <c r="GV88" s="32"/>
      <c r="GW88" s="8"/>
      <c r="GX88" s="40"/>
      <c r="GY88" s="40"/>
      <c r="GZ88" s="40"/>
      <c r="HA88" s="40"/>
      <c r="HB88" s="32"/>
      <c r="HC88" s="32"/>
      <c r="HD88" s="32"/>
      <c r="HE88" s="8"/>
      <c r="HF88" s="40"/>
      <c r="HG88" s="40"/>
      <c r="HH88" s="40"/>
      <c r="HI88" s="40"/>
      <c r="HJ88" s="32"/>
      <c r="HK88" s="32"/>
      <c r="HL88" s="32"/>
      <c r="HM88" s="8"/>
      <c r="HN88" s="40"/>
      <c r="HO88" s="40"/>
      <c r="HP88" s="40"/>
      <c r="HQ88" s="40"/>
      <c r="HR88" s="32"/>
      <c r="HS88" s="32"/>
      <c r="HT88" s="32"/>
      <c r="HU88" s="8"/>
      <c r="HV88" s="40"/>
      <c r="HW88" s="40"/>
      <c r="HX88" s="40"/>
      <c r="HY88" s="40"/>
      <c r="HZ88" s="32"/>
      <c r="IA88" s="32"/>
      <c r="IB88" s="32"/>
      <c r="IC88" s="8"/>
      <c r="ID88" s="40"/>
      <c r="IE88" s="40"/>
      <c r="IF88" s="40"/>
      <c r="IG88" s="40"/>
      <c r="IH88" s="32"/>
      <c r="II88" s="32"/>
      <c r="IJ88" s="32"/>
      <c r="IK88" s="8"/>
      <c r="IL88" s="40"/>
      <c r="IM88" s="40"/>
      <c r="IN88" s="40"/>
      <c r="IO88" s="40"/>
      <c r="IP88" s="32"/>
      <c r="IQ88" s="32"/>
      <c r="IR88" s="32"/>
    </row>
    <row r="89" spans="1:252" ht="13.9" customHeight="1">
      <c r="A89" s="8" t="s">
        <v>242</v>
      </c>
      <c r="B89" s="8" t="s">
        <v>243</v>
      </c>
      <c r="C89" s="32"/>
      <c r="D89" s="32"/>
      <c r="E89" s="152">
        <f>ROUND(F89/0.55,0)</f>
        <v>1113</v>
      </c>
      <c r="F89" s="140">
        <v>612</v>
      </c>
      <c r="G89" s="140">
        <f t="shared" si="4"/>
        <v>612</v>
      </c>
      <c r="H89" s="163">
        <f t="shared" si="5"/>
        <v>89964</v>
      </c>
      <c r="I89" s="157">
        <f t="shared" si="6"/>
        <v>127749</v>
      </c>
      <c r="J89" s="254">
        <f t="shared" si="7"/>
        <v>0.29577530939576824</v>
      </c>
      <c r="K89" s="32"/>
      <c r="L89" s="32"/>
      <c r="M89" s="32"/>
      <c r="N89" s="8"/>
      <c r="O89" s="40"/>
      <c r="P89" s="40"/>
      <c r="Q89" s="40"/>
      <c r="R89" s="40"/>
      <c r="S89" s="32"/>
      <c r="T89" s="32"/>
      <c r="U89" s="8"/>
      <c r="V89" s="40"/>
      <c r="W89" s="40"/>
      <c r="X89" s="40"/>
      <c r="Y89" s="40"/>
      <c r="Z89" s="32"/>
      <c r="AA89" s="32"/>
      <c r="AB89" s="32"/>
      <c r="AC89" s="8"/>
      <c r="AD89" s="40"/>
      <c r="AE89" s="40"/>
      <c r="AF89" s="40"/>
      <c r="AG89" s="40"/>
      <c r="AH89" s="32"/>
      <c r="AI89" s="32"/>
      <c r="AJ89" s="32"/>
      <c r="AK89" s="8"/>
      <c r="AL89" s="40"/>
      <c r="AM89" s="40"/>
      <c r="AN89" s="40"/>
      <c r="AO89" s="40"/>
      <c r="AP89" s="32"/>
      <c r="AQ89" s="32"/>
      <c r="AR89" s="32"/>
      <c r="AS89" s="8"/>
      <c r="AT89" s="40"/>
      <c r="AU89" s="40"/>
      <c r="AV89" s="40"/>
      <c r="AW89" s="40"/>
      <c r="AX89" s="32"/>
      <c r="AY89" s="32"/>
      <c r="AZ89" s="32"/>
      <c r="BA89" s="8"/>
      <c r="BB89" s="40"/>
      <c r="BC89" s="40"/>
      <c r="BD89" s="40"/>
      <c r="BE89" s="40"/>
      <c r="BF89" s="32"/>
      <c r="BG89" s="32"/>
      <c r="BH89" s="32"/>
      <c r="BI89" s="8"/>
      <c r="BJ89" s="40"/>
      <c r="BK89" s="40"/>
      <c r="BL89" s="40"/>
      <c r="BM89" s="40"/>
      <c r="BN89" s="32"/>
      <c r="BO89" s="32"/>
      <c r="BP89" s="32"/>
      <c r="BQ89" s="8"/>
      <c r="BR89" s="40"/>
      <c r="BS89" s="40"/>
      <c r="BT89" s="40"/>
      <c r="BU89" s="40"/>
      <c r="BV89" s="32"/>
      <c r="BW89" s="32"/>
      <c r="BX89" s="32"/>
      <c r="BY89" s="8"/>
      <c r="BZ89" s="40"/>
      <c r="CA89" s="40"/>
      <c r="CB89" s="40"/>
      <c r="CC89" s="40"/>
      <c r="CD89" s="32"/>
      <c r="CE89" s="32"/>
      <c r="CF89" s="32"/>
      <c r="CG89" s="8"/>
      <c r="CH89" s="40"/>
      <c r="CI89" s="40"/>
      <c r="CJ89" s="40"/>
      <c r="CK89" s="40"/>
      <c r="CL89" s="32"/>
      <c r="CM89" s="32"/>
      <c r="CN89" s="32"/>
      <c r="CO89" s="8"/>
      <c r="CP89" s="40"/>
      <c r="CQ89" s="40"/>
      <c r="CR89" s="40"/>
      <c r="CS89" s="40"/>
      <c r="CT89" s="32"/>
      <c r="CU89" s="32"/>
      <c r="CV89" s="32"/>
      <c r="CW89" s="8"/>
      <c r="CX89" s="40"/>
      <c r="CY89" s="40"/>
      <c r="CZ89" s="40"/>
      <c r="DA89" s="40"/>
      <c r="DB89" s="32"/>
      <c r="DC89" s="32"/>
      <c r="DD89" s="32"/>
      <c r="DE89" s="8"/>
      <c r="DF89" s="40"/>
      <c r="DG89" s="40"/>
      <c r="DH89" s="40"/>
      <c r="DI89" s="40"/>
      <c r="DJ89" s="32"/>
      <c r="DK89" s="32"/>
      <c r="DL89" s="32"/>
      <c r="DM89" s="8"/>
      <c r="DN89" s="40"/>
      <c r="DO89" s="40"/>
      <c r="DP89" s="40"/>
      <c r="DQ89" s="40"/>
      <c r="DR89" s="32"/>
      <c r="DS89" s="32"/>
      <c r="DT89" s="32"/>
      <c r="DU89" s="8"/>
      <c r="DV89" s="40"/>
      <c r="DW89" s="40"/>
      <c r="DX89" s="40"/>
      <c r="DY89" s="40"/>
      <c r="DZ89" s="32"/>
      <c r="EA89" s="32"/>
      <c r="EB89" s="32"/>
      <c r="EC89" s="8"/>
      <c r="ED89" s="40"/>
      <c r="EE89" s="40"/>
      <c r="EF89" s="40"/>
      <c r="EG89" s="40"/>
      <c r="EH89" s="32"/>
      <c r="EI89" s="32"/>
      <c r="EJ89" s="32"/>
      <c r="EK89" s="8"/>
      <c r="EL89" s="40"/>
      <c r="EM89" s="40"/>
      <c r="EN89" s="40"/>
      <c r="EO89" s="40"/>
      <c r="EP89" s="32"/>
      <c r="EQ89" s="32"/>
      <c r="ER89" s="32"/>
      <c r="ES89" s="8"/>
      <c r="ET89" s="40"/>
      <c r="EU89" s="40"/>
      <c r="EV89" s="40"/>
      <c r="EW89" s="40"/>
      <c r="EX89" s="32"/>
      <c r="EY89" s="32"/>
      <c r="EZ89" s="32"/>
      <c r="FA89" s="8"/>
      <c r="FB89" s="40"/>
      <c r="FC89" s="40"/>
      <c r="FD89" s="40"/>
      <c r="FE89" s="40"/>
      <c r="FF89" s="32"/>
      <c r="FG89" s="32"/>
      <c r="FH89" s="32"/>
      <c r="FI89" s="8"/>
      <c r="FJ89" s="40"/>
      <c r="FK89" s="40"/>
      <c r="FL89" s="40"/>
      <c r="FM89" s="40"/>
      <c r="FN89" s="32"/>
      <c r="FO89" s="32"/>
      <c r="FP89" s="32"/>
      <c r="FQ89" s="8"/>
      <c r="FR89" s="40"/>
      <c r="FS89" s="40"/>
      <c r="FT89" s="40"/>
      <c r="FU89" s="40"/>
      <c r="FV89" s="32"/>
      <c r="FW89" s="32"/>
      <c r="FX89" s="32"/>
      <c r="FY89" s="8"/>
      <c r="FZ89" s="40"/>
      <c r="GA89" s="40"/>
      <c r="GB89" s="40"/>
      <c r="GC89" s="40"/>
      <c r="GD89" s="32"/>
      <c r="GE89" s="32"/>
      <c r="GF89" s="32"/>
      <c r="GG89" s="8"/>
      <c r="GH89" s="40"/>
      <c r="GI89" s="40"/>
      <c r="GJ89" s="40"/>
      <c r="GK89" s="40"/>
      <c r="GL89" s="32"/>
      <c r="GM89" s="32"/>
      <c r="GN89" s="32"/>
      <c r="GO89" s="8"/>
      <c r="GP89" s="40"/>
      <c r="GQ89" s="40"/>
      <c r="GR89" s="40"/>
      <c r="GS89" s="40"/>
      <c r="GT89" s="32"/>
      <c r="GU89" s="32"/>
      <c r="GV89" s="32"/>
      <c r="GW89" s="8"/>
      <c r="GX89" s="40"/>
      <c r="GY89" s="40"/>
      <c r="GZ89" s="40"/>
      <c r="HA89" s="40"/>
      <c r="HB89" s="32"/>
      <c r="HC89" s="32"/>
      <c r="HD89" s="32"/>
      <c r="HE89" s="8"/>
      <c r="HF89" s="40"/>
      <c r="HG89" s="40"/>
      <c r="HH89" s="40"/>
      <c r="HI89" s="40"/>
      <c r="HJ89" s="32"/>
      <c r="HK89" s="32"/>
      <c r="HL89" s="32"/>
      <c r="HM89" s="8"/>
      <c r="HN89" s="40"/>
      <c r="HO89" s="40"/>
      <c r="HP89" s="40"/>
      <c r="HQ89" s="40"/>
      <c r="HR89" s="32"/>
      <c r="HS89" s="32"/>
      <c r="HT89" s="32"/>
      <c r="HU89" s="8"/>
      <c r="HV89" s="40"/>
      <c r="HW89" s="40"/>
      <c r="HX89" s="40"/>
      <c r="HY89" s="40"/>
      <c r="HZ89" s="32"/>
      <c r="IA89" s="32"/>
      <c r="IB89" s="32"/>
      <c r="IC89" s="8"/>
      <c r="ID89" s="40"/>
      <c r="IE89" s="40"/>
      <c r="IF89" s="40"/>
      <c r="IG89" s="40"/>
      <c r="IH89" s="32"/>
      <c r="II89" s="32"/>
      <c r="IJ89" s="32"/>
      <c r="IK89" s="8"/>
      <c r="IL89" s="40"/>
      <c r="IM89" s="40"/>
      <c r="IN89" s="40"/>
      <c r="IO89" s="40"/>
      <c r="IP89" s="32"/>
      <c r="IQ89" s="32"/>
      <c r="IR89" s="32"/>
    </row>
    <row r="90" spans="1:252" ht="13.9" customHeight="1">
      <c r="B90" s="40" t="s">
        <v>244</v>
      </c>
      <c r="C90" s="32"/>
      <c r="D90" s="32"/>
      <c r="E90" s="152"/>
      <c r="F90" s="140"/>
      <c r="G90" s="140" t="str">
        <f t="shared" si="4"/>
        <v/>
      </c>
      <c r="H90" s="163" t="str">
        <f t="shared" si="5"/>
        <v/>
      </c>
      <c r="I90" s="157" t="str">
        <f t="shared" si="6"/>
        <v/>
      </c>
      <c r="J90" s="254" t="str">
        <f t="shared" si="7"/>
        <v/>
      </c>
      <c r="K90" s="32"/>
      <c r="L90" s="32"/>
      <c r="M90" s="32"/>
      <c r="N90" s="8"/>
      <c r="O90" s="40"/>
      <c r="P90" s="40"/>
      <c r="Q90" s="40"/>
      <c r="R90" s="40"/>
      <c r="S90" s="32"/>
      <c r="T90" s="32"/>
      <c r="U90" s="8"/>
      <c r="V90" s="40"/>
      <c r="W90" s="40"/>
      <c r="X90" s="40"/>
      <c r="Y90" s="40"/>
      <c r="Z90" s="32"/>
      <c r="AA90" s="32"/>
      <c r="AB90" s="32"/>
      <c r="AC90" s="8"/>
      <c r="AD90" s="40"/>
      <c r="AE90" s="40"/>
      <c r="AF90" s="40"/>
      <c r="AG90" s="40"/>
      <c r="AH90" s="32"/>
      <c r="AI90" s="32"/>
      <c r="AJ90" s="32"/>
      <c r="AK90" s="8"/>
      <c r="AL90" s="40"/>
      <c r="AM90" s="40"/>
      <c r="AN90" s="40"/>
      <c r="AO90" s="40"/>
      <c r="AP90" s="32"/>
      <c r="AQ90" s="32"/>
      <c r="AR90" s="32"/>
      <c r="AS90" s="8"/>
      <c r="AT90" s="40"/>
      <c r="AU90" s="40"/>
      <c r="AV90" s="40"/>
      <c r="AW90" s="40"/>
      <c r="AX90" s="32"/>
      <c r="AY90" s="32"/>
      <c r="AZ90" s="32"/>
      <c r="BA90" s="8"/>
      <c r="BB90" s="40"/>
      <c r="BC90" s="40"/>
      <c r="BD90" s="40"/>
      <c r="BE90" s="40"/>
      <c r="BF90" s="32"/>
      <c r="BG90" s="32"/>
      <c r="BH90" s="32"/>
      <c r="BI90" s="8"/>
      <c r="BJ90" s="40"/>
      <c r="BK90" s="40"/>
      <c r="BL90" s="40"/>
      <c r="BM90" s="40"/>
      <c r="BN90" s="32"/>
      <c r="BO90" s="32"/>
      <c r="BP90" s="32"/>
      <c r="BQ90" s="8"/>
      <c r="BR90" s="40"/>
      <c r="BS90" s="40"/>
      <c r="BT90" s="40"/>
      <c r="BU90" s="40"/>
      <c r="BV90" s="32"/>
      <c r="BW90" s="32"/>
      <c r="BX90" s="32"/>
      <c r="BY90" s="8"/>
      <c r="BZ90" s="40"/>
      <c r="CA90" s="40"/>
      <c r="CB90" s="40"/>
      <c r="CC90" s="40"/>
      <c r="CD90" s="32"/>
      <c r="CE90" s="32"/>
      <c r="CF90" s="32"/>
      <c r="CG90" s="8"/>
      <c r="CH90" s="40"/>
      <c r="CI90" s="40"/>
      <c r="CJ90" s="40"/>
      <c r="CK90" s="40"/>
      <c r="CL90" s="32"/>
      <c r="CM90" s="32"/>
      <c r="CN90" s="32"/>
      <c r="CO90" s="8"/>
      <c r="CP90" s="40"/>
      <c r="CQ90" s="40"/>
      <c r="CR90" s="40"/>
      <c r="CS90" s="40"/>
      <c r="CT90" s="32"/>
      <c r="CU90" s="32"/>
      <c r="CV90" s="32"/>
      <c r="CW90" s="8"/>
      <c r="CX90" s="40"/>
      <c r="CY90" s="40"/>
      <c r="CZ90" s="40"/>
      <c r="DA90" s="40"/>
      <c r="DB90" s="32"/>
      <c r="DC90" s="32"/>
      <c r="DD90" s="32"/>
      <c r="DE90" s="8"/>
      <c r="DF90" s="40"/>
      <c r="DG90" s="40"/>
      <c r="DH90" s="40"/>
      <c r="DI90" s="40"/>
      <c r="DJ90" s="32"/>
      <c r="DK90" s="32"/>
      <c r="DL90" s="32"/>
      <c r="DM90" s="8"/>
      <c r="DN90" s="40"/>
      <c r="DO90" s="40"/>
      <c r="DP90" s="40"/>
      <c r="DQ90" s="40"/>
      <c r="DR90" s="32"/>
      <c r="DS90" s="32"/>
      <c r="DT90" s="32"/>
      <c r="DU90" s="8"/>
      <c r="DV90" s="40"/>
      <c r="DW90" s="40"/>
      <c r="DX90" s="40"/>
      <c r="DY90" s="40"/>
      <c r="DZ90" s="32"/>
      <c r="EA90" s="32"/>
      <c r="EB90" s="32"/>
      <c r="EC90" s="8"/>
      <c r="ED90" s="40"/>
      <c r="EE90" s="40"/>
      <c r="EF90" s="40"/>
      <c r="EG90" s="40"/>
      <c r="EH90" s="32"/>
      <c r="EI90" s="32"/>
      <c r="EJ90" s="32"/>
      <c r="EK90" s="8"/>
      <c r="EL90" s="40"/>
      <c r="EM90" s="40"/>
      <c r="EN90" s="40"/>
      <c r="EO90" s="40"/>
      <c r="EP90" s="32"/>
      <c r="EQ90" s="32"/>
      <c r="ER90" s="32"/>
      <c r="ES90" s="8"/>
      <c r="ET90" s="40"/>
      <c r="EU90" s="40"/>
      <c r="EV90" s="40"/>
      <c r="EW90" s="40"/>
      <c r="EX90" s="32"/>
      <c r="EY90" s="32"/>
      <c r="EZ90" s="32"/>
      <c r="FA90" s="8"/>
      <c r="FB90" s="40"/>
      <c r="FC90" s="40"/>
      <c r="FD90" s="40"/>
      <c r="FE90" s="40"/>
      <c r="FF90" s="32"/>
      <c r="FG90" s="32"/>
      <c r="FH90" s="32"/>
      <c r="FI90" s="8"/>
      <c r="FJ90" s="40"/>
      <c r="FK90" s="40"/>
      <c r="FL90" s="40"/>
      <c r="FM90" s="40"/>
      <c r="FN90" s="32"/>
      <c r="FO90" s="32"/>
      <c r="FP90" s="32"/>
      <c r="FQ90" s="8"/>
      <c r="FR90" s="40"/>
      <c r="FS90" s="40"/>
      <c r="FT90" s="40"/>
      <c r="FU90" s="40"/>
      <c r="FV90" s="32"/>
      <c r="FW90" s="32"/>
      <c r="FX90" s="32"/>
      <c r="FY90" s="8"/>
      <c r="FZ90" s="40"/>
      <c r="GA90" s="40"/>
      <c r="GB90" s="40"/>
      <c r="GC90" s="40"/>
      <c r="GD90" s="32"/>
      <c r="GE90" s="32"/>
      <c r="GF90" s="32"/>
      <c r="GG90" s="8"/>
      <c r="GH90" s="40"/>
      <c r="GI90" s="40"/>
      <c r="GJ90" s="40"/>
      <c r="GK90" s="40"/>
      <c r="GL90" s="32"/>
      <c r="GM90" s="32"/>
      <c r="GN90" s="32"/>
      <c r="GO90" s="8"/>
      <c r="GP90" s="40"/>
      <c r="GQ90" s="40"/>
      <c r="GR90" s="40"/>
      <c r="GS90" s="40"/>
      <c r="GT90" s="32"/>
      <c r="GU90" s="32"/>
      <c r="GV90" s="32"/>
      <c r="GW90" s="8"/>
      <c r="GX90" s="40"/>
      <c r="GY90" s="40"/>
      <c r="GZ90" s="40"/>
      <c r="HA90" s="40"/>
      <c r="HB90" s="32"/>
      <c r="HC90" s="32"/>
      <c r="HD90" s="32"/>
      <c r="HE90" s="8"/>
      <c r="HF90" s="40"/>
      <c r="HG90" s="40"/>
      <c r="HH90" s="40"/>
      <c r="HI90" s="40"/>
      <c r="HJ90" s="32"/>
      <c r="HK90" s="32"/>
      <c r="HL90" s="32"/>
      <c r="HM90" s="8"/>
      <c r="HN90" s="40"/>
      <c r="HO90" s="40"/>
      <c r="HP90" s="40"/>
      <c r="HQ90" s="40"/>
      <c r="HR90" s="32"/>
      <c r="HS90" s="32"/>
      <c r="HT90" s="32"/>
      <c r="HU90" s="8"/>
      <c r="HV90" s="40"/>
      <c r="HW90" s="40"/>
      <c r="HX90" s="40"/>
      <c r="HY90" s="40"/>
      <c r="HZ90" s="32"/>
      <c r="IA90" s="32"/>
      <c r="IB90" s="32"/>
      <c r="IC90" s="8"/>
      <c r="ID90" s="40"/>
      <c r="IE90" s="40"/>
      <c r="IF90" s="40"/>
      <c r="IG90" s="40"/>
      <c r="IH90" s="32"/>
      <c r="II90" s="32"/>
      <c r="IJ90" s="32"/>
      <c r="IK90" s="8"/>
      <c r="IL90" s="40"/>
      <c r="IM90" s="40"/>
      <c r="IN90" s="40"/>
      <c r="IO90" s="40"/>
      <c r="IP90" s="32"/>
      <c r="IQ90" s="32"/>
      <c r="IR90" s="32"/>
    </row>
    <row r="91" spans="1:252" ht="13.9" customHeight="1">
      <c r="B91" s="40"/>
      <c r="C91" s="32"/>
      <c r="D91" s="32"/>
      <c r="E91" s="152"/>
      <c r="F91" s="140"/>
      <c r="G91" s="140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  <c r="K91" s="32"/>
      <c r="L91" s="32"/>
      <c r="M91" s="32"/>
      <c r="N91" s="8"/>
      <c r="O91" s="40"/>
      <c r="P91" s="40"/>
      <c r="Q91" s="40"/>
      <c r="R91" s="40"/>
      <c r="S91" s="32"/>
      <c r="T91" s="32"/>
      <c r="U91" s="8"/>
      <c r="V91" s="40"/>
      <c r="W91" s="40"/>
      <c r="X91" s="40"/>
      <c r="Y91" s="40"/>
      <c r="Z91" s="32"/>
      <c r="AA91" s="32"/>
      <c r="AB91" s="32"/>
      <c r="AC91" s="8"/>
      <c r="AD91" s="40"/>
      <c r="AE91" s="40"/>
      <c r="AF91" s="40"/>
      <c r="AG91" s="40"/>
      <c r="AH91" s="32"/>
      <c r="AI91" s="32"/>
      <c r="AJ91" s="32"/>
      <c r="AK91" s="8"/>
      <c r="AL91" s="40"/>
      <c r="AM91" s="40"/>
      <c r="AN91" s="40"/>
      <c r="AO91" s="40"/>
      <c r="AP91" s="32"/>
      <c r="AQ91" s="32"/>
      <c r="AR91" s="32"/>
      <c r="AS91" s="8"/>
      <c r="AT91" s="40"/>
      <c r="AU91" s="40"/>
      <c r="AV91" s="40"/>
      <c r="AW91" s="40"/>
      <c r="AX91" s="32"/>
      <c r="AY91" s="32"/>
      <c r="AZ91" s="32"/>
      <c r="BA91" s="8"/>
      <c r="BB91" s="40"/>
      <c r="BC91" s="40"/>
      <c r="BD91" s="40"/>
      <c r="BE91" s="40"/>
      <c r="BF91" s="32"/>
      <c r="BG91" s="32"/>
      <c r="BH91" s="32"/>
      <c r="BI91" s="8"/>
      <c r="BJ91" s="40"/>
      <c r="BK91" s="40"/>
      <c r="BL91" s="40"/>
      <c r="BM91" s="40"/>
      <c r="BN91" s="32"/>
      <c r="BO91" s="32"/>
      <c r="BP91" s="32"/>
      <c r="BQ91" s="8"/>
      <c r="BR91" s="40"/>
      <c r="BS91" s="40"/>
      <c r="BT91" s="40"/>
      <c r="BU91" s="40"/>
      <c r="BV91" s="32"/>
      <c r="BW91" s="32"/>
      <c r="BX91" s="32"/>
      <c r="BY91" s="8"/>
      <c r="BZ91" s="40"/>
      <c r="CA91" s="40"/>
      <c r="CB91" s="40"/>
      <c r="CC91" s="40"/>
      <c r="CD91" s="32"/>
      <c r="CE91" s="32"/>
      <c r="CF91" s="32"/>
      <c r="CG91" s="8"/>
      <c r="CH91" s="40"/>
      <c r="CI91" s="40"/>
      <c r="CJ91" s="40"/>
      <c r="CK91" s="40"/>
      <c r="CL91" s="32"/>
      <c r="CM91" s="32"/>
      <c r="CN91" s="32"/>
      <c r="CO91" s="8"/>
      <c r="CP91" s="40"/>
      <c r="CQ91" s="40"/>
      <c r="CR91" s="40"/>
      <c r="CS91" s="40"/>
      <c r="CT91" s="32"/>
      <c r="CU91" s="32"/>
      <c r="CV91" s="32"/>
      <c r="CW91" s="8"/>
      <c r="CX91" s="40"/>
      <c r="CY91" s="40"/>
      <c r="CZ91" s="40"/>
      <c r="DA91" s="40"/>
      <c r="DB91" s="32"/>
      <c r="DC91" s="32"/>
      <c r="DD91" s="32"/>
      <c r="DE91" s="8"/>
      <c r="DF91" s="40"/>
      <c r="DG91" s="40"/>
      <c r="DH91" s="40"/>
      <c r="DI91" s="40"/>
      <c r="DJ91" s="32"/>
      <c r="DK91" s="32"/>
      <c r="DL91" s="32"/>
      <c r="DM91" s="8"/>
      <c r="DN91" s="40"/>
      <c r="DO91" s="40"/>
      <c r="DP91" s="40"/>
      <c r="DQ91" s="40"/>
      <c r="DR91" s="32"/>
      <c r="DS91" s="32"/>
      <c r="DT91" s="32"/>
      <c r="DU91" s="8"/>
      <c r="DV91" s="40"/>
      <c r="DW91" s="40"/>
      <c r="DX91" s="40"/>
      <c r="DY91" s="40"/>
      <c r="DZ91" s="32"/>
      <c r="EA91" s="32"/>
      <c r="EB91" s="32"/>
      <c r="EC91" s="8"/>
      <c r="ED91" s="40"/>
      <c r="EE91" s="40"/>
      <c r="EF91" s="40"/>
      <c r="EG91" s="40"/>
      <c r="EH91" s="32"/>
      <c r="EI91" s="32"/>
      <c r="EJ91" s="32"/>
      <c r="EK91" s="8"/>
      <c r="EL91" s="40"/>
      <c r="EM91" s="40"/>
      <c r="EN91" s="40"/>
      <c r="EO91" s="40"/>
      <c r="EP91" s="32"/>
      <c r="EQ91" s="32"/>
      <c r="ER91" s="32"/>
      <c r="ES91" s="8"/>
      <c r="ET91" s="40"/>
      <c r="EU91" s="40"/>
      <c r="EV91" s="40"/>
      <c r="EW91" s="40"/>
      <c r="EX91" s="32"/>
      <c r="EY91" s="32"/>
      <c r="EZ91" s="32"/>
      <c r="FA91" s="8"/>
      <c r="FB91" s="40"/>
      <c r="FC91" s="40"/>
      <c r="FD91" s="40"/>
      <c r="FE91" s="40"/>
      <c r="FF91" s="32"/>
      <c r="FG91" s="32"/>
      <c r="FH91" s="32"/>
      <c r="FI91" s="8"/>
      <c r="FJ91" s="40"/>
      <c r="FK91" s="40"/>
      <c r="FL91" s="40"/>
      <c r="FM91" s="40"/>
      <c r="FN91" s="32"/>
      <c r="FO91" s="32"/>
      <c r="FP91" s="32"/>
      <c r="FQ91" s="8"/>
      <c r="FR91" s="40"/>
      <c r="FS91" s="40"/>
      <c r="FT91" s="40"/>
      <c r="FU91" s="40"/>
      <c r="FV91" s="32"/>
      <c r="FW91" s="32"/>
      <c r="FX91" s="32"/>
      <c r="FY91" s="8"/>
      <c r="FZ91" s="40"/>
      <c r="GA91" s="40"/>
      <c r="GB91" s="40"/>
      <c r="GC91" s="40"/>
      <c r="GD91" s="32"/>
      <c r="GE91" s="32"/>
      <c r="GF91" s="32"/>
      <c r="GG91" s="8"/>
      <c r="GH91" s="40"/>
      <c r="GI91" s="40"/>
      <c r="GJ91" s="40"/>
      <c r="GK91" s="40"/>
      <c r="GL91" s="32"/>
      <c r="GM91" s="32"/>
      <c r="GN91" s="32"/>
      <c r="GO91" s="8"/>
      <c r="GP91" s="40"/>
      <c r="GQ91" s="40"/>
      <c r="GR91" s="40"/>
      <c r="GS91" s="40"/>
      <c r="GT91" s="32"/>
      <c r="GU91" s="32"/>
      <c r="GV91" s="32"/>
      <c r="GW91" s="8"/>
      <c r="GX91" s="40"/>
      <c r="GY91" s="40"/>
      <c r="GZ91" s="40"/>
      <c r="HA91" s="40"/>
      <c r="HB91" s="32"/>
      <c r="HC91" s="32"/>
      <c r="HD91" s="32"/>
      <c r="HE91" s="8"/>
      <c r="HF91" s="40"/>
      <c r="HG91" s="40"/>
      <c r="HH91" s="40"/>
      <c r="HI91" s="40"/>
      <c r="HJ91" s="32"/>
      <c r="HK91" s="32"/>
      <c r="HL91" s="32"/>
      <c r="HM91" s="8"/>
      <c r="HN91" s="40"/>
      <c r="HO91" s="40"/>
      <c r="HP91" s="40"/>
      <c r="HQ91" s="40"/>
      <c r="HR91" s="32"/>
      <c r="HS91" s="32"/>
      <c r="HT91" s="32"/>
      <c r="HU91" s="8"/>
      <c r="HV91" s="40"/>
      <c r="HW91" s="40"/>
      <c r="HX91" s="40"/>
      <c r="HY91" s="40"/>
      <c r="HZ91" s="32"/>
      <c r="IA91" s="32"/>
      <c r="IB91" s="32"/>
      <c r="IC91" s="8"/>
      <c r="ID91" s="40"/>
      <c r="IE91" s="40"/>
      <c r="IF91" s="40"/>
      <c r="IG91" s="40"/>
      <c r="IH91" s="32"/>
      <c r="II91" s="32"/>
      <c r="IJ91" s="32"/>
      <c r="IK91" s="8"/>
      <c r="IL91" s="40"/>
      <c r="IM91" s="40"/>
      <c r="IN91" s="40"/>
      <c r="IO91" s="40"/>
      <c r="IP91" s="32"/>
      <c r="IQ91" s="32"/>
      <c r="IR91" s="32"/>
    </row>
    <row r="92" spans="1:252" ht="13.9" customHeight="1">
      <c r="A92" s="8" t="s">
        <v>245</v>
      </c>
      <c r="B92" s="8" t="s">
        <v>246</v>
      </c>
      <c r="C92" s="4"/>
      <c r="D92" s="2"/>
      <c r="E92" s="149">
        <f>ROUND(F92/0.55,0)</f>
        <v>1864</v>
      </c>
      <c r="F92" s="140">
        <v>1025</v>
      </c>
      <c r="G92" s="140">
        <f t="shared" si="4"/>
        <v>1025</v>
      </c>
      <c r="H92" s="163">
        <f t="shared" si="5"/>
        <v>150675</v>
      </c>
      <c r="I92" s="157">
        <f t="shared" si="6"/>
        <v>213959</v>
      </c>
      <c r="J92" s="254">
        <f t="shared" si="7"/>
        <v>0.29577629358895863</v>
      </c>
    </row>
    <row r="93" spans="1:252" ht="13.9" customHeight="1">
      <c r="A93" s="27"/>
      <c r="B93" s="40" t="s">
        <v>247</v>
      </c>
      <c r="C93" s="29"/>
      <c r="D93" s="2"/>
      <c r="E93" s="152"/>
      <c r="F93" s="140"/>
      <c r="G93" s="140" t="str">
        <f t="shared" si="4"/>
        <v/>
      </c>
      <c r="H93" s="163" t="str">
        <f t="shared" si="5"/>
        <v/>
      </c>
      <c r="I93" s="157" t="str">
        <f t="shared" si="6"/>
        <v/>
      </c>
      <c r="J93" s="254" t="str">
        <f t="shared" si="7"/>
        <v/>
      </c>
    </row>
    <row r="94" spans="1:252" ht="13.9" customHeight="1">
      <c r="A94" s="27"/>
      <c r="B94" s="40"/>
      <c r="C94" s="29"/>
      <c r="D94" s="2"/>
      <c r="E94" s="152"/>
      <c r="F94" s="140"/>
      <c r="G94" s="140" t="str">
        <f t="shared" si="4"/>
        <v/>
      </c>
      <c r="H94" s="163" t="str">
        <f t="shared" si="5"/>
        <v/>
      </c>
      <c r="I94" s="157" t="str">
        <f t="shared" si="6"/>
        <v/>
      </c>
      <c r="J94" s="254" t="str">
        <f t="shared" si="7"/>
        <v/>
      </c>
    </row>
    <row r="95" spans="1:252" ht="13.9" customHeight="1">
      <c r="A95" s="8" t="s">
        <v>248</v>
      </c>
      <c r="B95" s="8" t="s">
        <v>249</v>
      </c>
      <c r="C95" s="4"/>
      <c r="D95" s="39"/>
      <c r="E95" s="152">
        <f>ROUND(F95/0.55,0)</f>
        <v>1864</v>
      </c>
      <c r="F95" s="140">
        <v>1025</v>
      </c>
      <c r="G95" s="140">
        <f t="shared" si="4"/>
        <v>1025</v>
      </c>
      <c r="H95" s="163">
        <f t="shared" si="5"/>
        <v>150675</v>
      </c>
      <c r="I95" s="157">
        <f t="shared" si="6"/>
        <v>213959</v>
      </c>
      <c r="J95" s="254">
        <f t="shared" si="7"/>
        <v>0.29577629358895863</v>
      </c>
    </row>
    <row r="96" spans="1:252" ht="13.9" customHeight="1">
      <c r="A96" s="27"/>
      <c r="B96" s="40" t="s">
        <v>250</v>
      </c>
      <c r="C96" s="29"/>
      <c r="D96" s="39"/>
      <c r="E96" s="152"/>
      <c r="F96" s="140"/>
      <c r="G96" s="140" t="str">
        <f t="shared" si="4"/>
        <v/>
      </c>
      <c r="H96" s="163" t="str">
        <f t="shared" si="5"/>
        <v/>
      </c>
      <c r="I96" s="157" t="str">
        <f t="shared" si="6"/>
        <v/>
      </c>
      <c r="J96" s="254" t="str">
        <f t="shared" si="7"/>
        <v/>
      </c>
    </row>
    <row r="97" spans="1:252" ht="13.9" customHeight="1">
      <c r="A97" s="27"/>
      <c r="B97" s="40"/>
      <c r="C97" s="29"/>
      <c r="D97" s="39"/>
      <c r="E97" s="152"/>
      <c r="F97" s="140"/>
      <c r="G97" s="140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</row>
    <row r="98" spans="1:252" ht="13.9" customHeight="1">
      <c r="A98" s="8" t="s">
        <v>251</v>
      </c>
      <c r="B98" s="51" t="s">
        <v>252</v>
      </c>
      <c r="C98" s="32"/>
      <c r="D98" s="32"/>
      <c r="E98" s="152">
        <f>ROUND(F98/0.55,0)</f>
        <v>14545</v>
      </c>
      <c r="F98" s="140">
        <v>8000</v>
      </c>
      <c r="G98" s="140">
        <f t="shared" si="4"/>
        <v>8000</v>
      </c>
      <c r="H98" s="163">
        <f t="shared" si="5"/>
        <v>1176000</v>
      </c>
      <c r="I98" s="157">
        <f t="shared" si="6"/>
        <v>1669920</v>
      </c>
      <c r="J98" s="254">
        <f t="shared" si="7"/>
        <v>0.29577464788732394</v>
      </c>
      <c r="K98" s="32"/>
      <c r="L98" s="32"/>
      <c r="M98" s="32"/>
      <c r="N98" s="8"/>
      <c r="O98" s="40"/>
      <c r="P98" s="40"/>
      <c r="Q98" s="40"/>
      <c r="R98" s="40"/>
      <c r="S98" s="32"/>
      <c r="T98" s="32"/>
      <c r="U98" s="8"/>
      <c r="V98" s="40"/>
      <c r="W98" s="40"/>
      <c r="X98" s="40"/>
      <c r="Y98" s="40"/>
      <c r="Z98" s="32"/>
      <c r="AA98" s="32"/>
      <c r="AB98" s="32"/>
      <c r="AC98" s="8"/>
      <c r="AD98" s="40"/>
      <c r="AE98" s="40"/>
      <c r="AF98" s="40"/>
      <c r="AG98" s="40"/>
      <c r="AH98" s="32"/>
      <c r="AI98" s="32"/>
      <c r="AJ98" s="32"/>
      <c r="AK98" s="8"/>
      <c r="AL98" s="40"/>
      <c r="AM98" s="40"/>
      <c r="AN98" s="40"/>
      <c r="AO98" s="40"/>
      <c r="AP98" s="32"/>
      <c r="AQ98" s="32"/>
      <c r="AR98" s="32"/>
      <c r="AS98" s="8"/>
      <c r="AT98" s="40"/>
      <c r="AU98" s="40"/>
      <c r="AV98" s="40"/>
      <c r="AW98" s="40"/>
      <c r="AX98" s="32"/>
      <c r="AY98" s="32"/>
      <c r="AZ98" s="32"/>
      <c r="BA98" s="8"/>
      <c r="BB98" s="40"/>
      <c r="BC98" s="40"/>
      <c r="BD98" s="40"/>
      <c r="BE98" s="40"/>
      <c r="BF98" s="32"/>
      <c r="BG98" s="32"/>
      <c r="BH98" s="32"/>
      <c r="BI98" s="8"/>
      <c r="BJ98" s="40"/>
      <c r="BK98" s="40"/>
      <c r="BL98" s="40"/>
      <c r="BM98" s="40"/>
      <c r="BN98" s="32"/>
      <c r="BO98" s="32"/>
      <c r="BP98" s="32"/>
      <c r="BQ98" s="8"/>
      <c r="BR98" s="40"/>
      <c r="BS98" s="40"/>
      <c r="BT98" s="40"/>
      <c r="BU98" s="40"/>
      <c r="BV98" s="32"/>
      <c r="BW98" s="32"/>
      <c r="BX98" s="32"/>
      <c r="BY98" s="8"/>
      <c r="BZ98" s="40"/>
      <c r="CA98" s="40"/>
      <c r="CB98" s="40"/>
      <c r="CC98" s="40"/>
      <c r="CD98" s="32"/>
      <c r="CE98" s="32"/>
      <c r="CF98" s="32"/>
      <c r="CG98" s="8"/>
      <c r="CH98" s="40"/>
      <c r="CI98" s="40"/>
      <c r="CJ98" s="40"/>
      <c r="CK98" s="40"/>
      <c r="CL98" s="32"/>
      <c r="CM98" s="32"/>
      <c r="CN98" s="32"/>
      <c r="CO98" s="8"/>
      <c r="CP98" s="40"/>
      <c r="CQ98" s="40"/>
      <c r="CR98" s="40"/>
      <c r="CS98" s="40"/>
      <c r="CT98" s="32"/>
      <c r="CU98" s="32"/>
      <c r="CV98" s="32"/>
      <c r="CW98" s="8"/>
      <c r="CX98" s="40"/>
      <c r="CY98" s="40"/>
      <c r="CZ98" s="40"/>
      <c r="DA98" s="40"/>
      <c r="DB98" s="32"/>
      <c r="DC98" s="32"/>
      <c r="DD98" s="32"/>
      <c r="DE98" s="8"/>
      <c r="DF98" s="40"/>
      <c r="DG98" s="40"/>
      <c r="DH98" s="40"/>
      <c r="DI98" s="40"/>
      <c r="DJ98" s="32"/>
      <c r="DK98" s="32"/>
      <c r="DL98" s="32"/>
      <c r="DM98" s="8"/>
      <c r="DN98" s="40"/>
      <c r="DO98" s="40"/>
      <c r="DP98" s="40"/>
      <c r="DQ98" s="40"/>
      <c r="DR98" s="32"/>
      <c r="DS98" s="32"/>
      <c r="DT98" s="32"/>
      <c r="DU98" s="8"/>
      <c r="DV98" s="40"/>
      <c r="DW98" s="40"/>
      <c r="DX98" s="40"/>
      <c r="DY98" s="40"/>
      <c r="DZ98" s="32"/>
      <c r="EA98" s="32"/>
      <c r="EB98" s="32"/>
      <c r="EC98" s="8"/>
      <c r="ED98" s="40"/>
      <c r="EE98" s="40"/>
      <c r="EF98" s="40"/>
      <c r="EG98" s="40"/>
      <c r="EH98" s="32"/>
      <c r="EI98" s="32"/>
      <c r="EJ98" s="32"/>
      <c r="EK98" s="8"/>
      <c r="EL98" s="40"/>
      <c r="EM98" s="40"/>
      <c r="EN98" s="40"/>
      <c r="EO98" s="40"/>
      <c r="EP98" s="32"/>
      <c r="EQ98" s="32"/>
      <c r="ER98" s="32"/>
      <c r="ES98" s="8"/>
      <c r="ET98" s="40"/>
      <c r="EU98" s="40"/>
      <c r="EV98" s="40"/>
      <c r="EW98" s="40"/>
      <c r="EX98" s="32"/>
      <c r="EY98" s="32"/>
      <c r="EZ98" s="32"/>
      <c r="FA98" s="8"/>
      <c r="FB98" s="40"/>
      <c r="FC98" s="40"/>
      <c r="FD98" s="40"/>
      <c r="FE98" s="40"/>
      <c r="FF98" s="32"/>
      <c r="FG98" s="32"/>
      <c r="FH98" s="32"/>
      <c r="FI98" s="8"/>
      <c r="FJ98" s="40"/>
      <c r="FK98" s="40"/>
      <c r="FL98" s="40"/>
      <c r="FM98" s="40"/>
      <c r="FN98" s="32"/>
      <c r="FO98" s="32"/>
      <c r="FP98" s="32"/>
      <c r="FQ98" s="8"/>
      <c r="FR98" s="40"/>
      <c r="FS98" s="40"/>
      <c r="FT98" s="40"/>
      <c r="FU98" s="40"/>
      <c r="FV98" s="32"/>
      <c r="FW98" s="32"/>
      <c r="FX98" s="32"/>
      <c r="FY98" s="8"/>
      <c r="FZ98" s="40"/>
      <c r="GA98" s="40"/>
      <c r="GB98" s="40"/>
      <c r="GC98" s="40"/>
      <c r="GD98" s="32"/>
      <c r="GE98" s="32"/>
      <c r="GF98" s="32"/>
      <c r="GG98" s="8"/>
      <c r="GH98" s="40"/>
      <c r="GI98" s="40"/>
      <c r="GJ98" s="40"/>
      <c r="GK98" s="40"/>
      <c r="GL98" s="32"/>
      <c r="GM98" s="32"/>
      <c r="GN98" s="32"/>
      <c r="GO98" s="8"/>
      <c r="GP98" s="40"/>
      <c r="GQ98" s="40"/>
      <c r="GR98" s="40"/>
      <c r="GS98" s="40"/>
      <c r="GT98" s="32"/>
      <c r="GU98" s="32"/>
      <c r="GV98" s="32"/>
      <c r="GW98" s="8"/>
      <c r="GX98" s="40"/>
      <c r="GY98" s="40"/>
      <c r="GZ98" s="40"/>
      <c r="HA98" s="40"/>
      <c r="HB98" s="32"/>
      <c r="HC98" s="32"/>
      <c r="HD98" s="32"/>
      <c r="HE98" s="8"/>
      <c r="HF98" s="40"/>
      <c r="HG98" s="40"/>
      <c r="HH98" s="40"/>
      <c r="HI98" s="40"/>
      <c r="HJ98" s="32"/>
      <c r="HK98" s="32"/>
      <c r="HL98" s="32"/>
      <c r="HM98" s="8"/>
      <c r="HN98" s="40"/>
      <c r="HO98" s="40"/>
      <c r="HP98" s="40"/>
      <c r="HQ98" s="40"/>
      <c r="HR98" s="32"/>
      <c r="HS98" s="32"/>
      <c r="HT98" s="32"/>
      <c r="HU98" s="8"/>
      <c r="HV98" s="40"/>
      <c r="HW98" s="40"/>
      <c r="HX98" s="40"/>
      <c r="HY98" s="40"/>
      <c r="HZ98" s="32"/>
      <c r="IA98" s="32"/>
      <c r="IB98" s="32"/>
      <c r="IC98" s="8"/>
      <c r="ID98" s="40"/>
      <c r="IE98" s="40"/>
      <c r="IF98" s="40"/>
      <c r="IG98" s="40"/>
      <c r="IH98" s="32"/>
      <c r="II98" s="32"/>
      <c r="IJ98" s="32"/>
      <c r="IK98" s="8"/>
      <c r="IL98" s="40"/>
      <c r="IM98" s="40"/>
      <c r="IN98" s="40"/>
      <c r="IO98" s="40"/>
      <c r="IP98" s="32"/>
      <c r="IQ98" s="32"/>
      <c r="IR98" s="32"/>
    </row>
    <row r="99" spans="1:252" ht="13.9" customHeight="1">
      <c r="B99" s="40" t="s">
        <v>253</v>
      </c>
      <c r="C99" s="32"/>
      <c r="D99" s="32"/>
      <c r="E99" s="152"/>
      <c r="F99" s="140"/>
      <c r="G99" s="140" t="str">
        <f t="shared" si="4"/>
        <v/>
      </c>
      <c r="H99" s="163" t="str">
        <f t="shared" si="5"/>
        <v/>
      </c>
      <c r="I99" s="157" t="str">
        <f t="shared" si="6"/>
        <v/>
      </c>
      <c r="J99" s="254" t="str">
        <f t="shared" si="7"/>
        <v/>
      </c>
      <c r="K99" s="32"/>
      <c r="L99" s="32"/>
      <c r="M99" s="32"/>
      <c r="N99" s="8"/>
      <c r="O99" s="40"/>
      <c r="P99" s="40"/>
      <c r="Q99" s="40"/>
      <c r="R99" s="40"/>
      <c r="S99" s="32"/>
      <c r="T99" s="32"/>
      <c r="U99" s="8"/>
      <c r="V99" s="40"/>
      <c r="W99" s="40"/>
      <c r="X99" s="40"/>
      <c r="Y99" s="40"/>
      <c r="Z99" s="32"/>
      <c r="AA99" s="32"/>
      <c r="AB99" s="32"/>
      <c r="AC99" s="8"/>
      <c r="AD99" s="40"/>
      <c r="AE99" s="40"/>
      <c r="AF99" s="40"/>
      <c r="AG99" s="40"/>
      <c r="AH99" s="32"/>
      <c r="AI99" s="32"/>
      <c r="AJ99" s="32"/>
      <c r="AK99" s="8"/>
      <c r="AL99" s="40"/>
      <c r="AM99" s="40"/>
      <c r="AN99" s="40"/>
      <c r="AO99" s="40"/>
      <c r="AP99" s="32"/>
      <c r="AQ99" s="32"/>
      <c r="AR99" s="32"/>
      <c r="AS99" s="8"/>
      <c r="AT99" s="40"/>
      <c r="AU99" s="40"/>
      <c r="AV99" s="40"/>
      <c r="AW99" s="40"/>
      <c r="AX99" s="32"/>
      <c r="AY99" s="32"/>
      <c r="AZ99" s="32"/>
      <c r="BA99" s="8"/>
      <c r="BB99" s="40"/>
      <c r="BC99" s="40"/>
      <c r="BD99" s="40"/>
      <c r="BE99" s="40"/>
      <c r="BF99" s="32"/>
      <c r="BG99" s="32"/>
      <c r="BH99" s="32"/>
      <c r="BI99" s="8"/>
      <c r="BJ99" s="40"/>
      <c r="BK99" s="40"/>
      <c r="BL99" s="40"/>
      <c r="BM99" s="40"/>
      <c r="BN99" s="32"/>
      <c r="BO99" s="32"/>
      <c r="BP99" s="32"/>
      <c r="BQ99" s="8"/>
      <c r="BR99" s="40"/>
      <c r="BS99" s="40"/>
      <c r="BT99" s="40"/>
      <c r="BU99" s="40"/>
      <c r="BV99" s="32"/>
      <c r="BW99" s="32"/>
      <c r="BX99" s="32"/>
      <c r="BY99" s="8"/>
      <c r="BZ99" s="40"/>
      <c r="CA99" s="40"/>
      <c r="CB99" s="40"/>
      <c r="CC99" s="40"/>
      <c r="CD99" s="32"/>
      <c r="CE99" s="32"/>
      <c r="CF99" s="32"/>
      <c r="CG99" s="8"/>
      <c r="CH99" s="40"/>
      <c r="CI99" s="40"/>
      <c r="CJ99" s="40"/>
      <c r="CK99" s="40"/>
      <c r="CL99" s="32"/>
      <c r="CM99" s="32"/>
      <c r="CN99" s="32"/>
      <c r="CO99" s="8"/>
      <c r="CP99" s="40"/>
      <c r="CQ99" s="40"/>
      <c r="CR99" s="40"/>
      <c r="CS99" s="40"/>
      <c r="CT99" s="32"/>
      <c r="CU99" s="32"/>
      <c r="CV99" s="32"/>
      <c r="CW99" s="8"/>
      <c r="CX99" s="40"/>
      <c r="CY99" s="40"/>
      <c r="CZ99" s="40"/>
      <c r="DA99" s="40"/>
      <c r="DB99" s="32"/>
      <c r="DC99" s="32"/>
      <c r="DD99" s="32"/>
      <c r="DE99" s="8"/>
      <c r="DF99" s="40"/>
      <c r="DG99" s="40"/>
      <c r="DH99" s="40"/>
      <c r="DI99" s="40"/>
      <c r="DJ99" s="32"/>
      <c r="DK99" s="32"/>
      <c r="DL99" s="32"/>
      <c r="DM99" s="8"/>
      <c r="DN99" s="40"/>
      <c r="DO99" s="40"/>
      <c r="DP99" s="40"/>
      <c r="DQ99" s="40"/>
      <c r="DR99" s="32"/>
      <c r="DS99" s="32"/>
      <c r="DT99" s="32"/>
      <c r="DU99" s="8"/>
      <c r="DV99" s="40"/>
      <c r="DW99" s="40"/>
      <c r="DX99" s="40"/>
      <c r="DY99" s="40"/>
      <c r="DZ99" s="32"/>
      <c r="EA99" s="32"/>
      <c r="EB99" s="32"/>
      <c r="EC99" s="8"/>
      <c r="ED99" s="40"/>
      <c r="EE99" s="40"/>
      <c r="EF99" s="40"/>
      <c r="EG99" s="40"/>
      <c r="EH99" s="32"/>
      <c r="EI99" s="32"/>
      <c r="EJ99" s="32"/>
      <c r="EK99" s="8"/>
      <c r="EL99" s="40"/>
      <c r="EM99" s="40"/>
      <c r="EN99" s="40"/>
      <c r="EO99" s="40"/>
      <c r="EP99" s="32"/>
      <c r="EQ99" s="32"/>
      <c r="ER99" s="32"/>
      <c r="ES99" s="8"/>
      <c r="ET99" s="40"/>
      <c r="EU99" s="40"/>
      <c r="EV99" s="40"/>
      <c r="EW99" s="40"/>
      <c r="EX99" s="32"/>
      <c r="EY99" s="32"/>
      <c r="EZ99" s="32"/>
      <c r="FA99" s="8"/>
      <c r="FB99" s="40"/>
      <c r="FC99" s="40"/>
      <c r="FD99" s="40"/>
      <c r="FE99" s="40"/>
      <c r="FF99" s="32"/>
      <c r="FG99" s="32"/>
      <c r="FH99" s="32"/>
      <c r="FI99" s="8"/>
      <c r="FJ99" s="40"/>
      <c r="FK99" s="40"/>
      <c r="FL99" s="40"/>
      <c r="FM99" s="40"/>
      <c r="FN99" s="32"/>
      <c r="FO99" s="32"/>
      <c r="FP99" s="32"/>
      <c r="FQ99" s="8"/>
      <c r="FR99" s="40"/>
      <c r="FS99" s="40"/>
      <c r="FT99" s="40"/>
      <c r="FU99" s="40"/>
      <c r="FV99" s="32"/>
      <c r="FW99" s="32"/>
      <c r="FX99" s="32"/>
      <c r="FY99" s="8"/>
      <c r="FZ99" s="40"/>
      <c r="GA99" s="40"/>
      <c r="GB99" s="40"/>
      <c r="GC99" s="40"/>
      <c r="GD99" s="32"/>
      <c r="GE99" s="32"/>
      <c r="GF99" s="32"/>
      <c r="GG99" s="8"/>
      <c r="GH99" s="40"/>
      <c r="GI99" s="40"/>
      <c r="GJ99" s="40"/>
      <c r="GK99" s="40"/>
      <c r="GL99" s="32"/>
      <c r="GM99" s="32"/>
      <c r="GN99" s="32"/>
      <c r="GO99" s="8"/>
      <c r="GP99" s="40"/>
      <c r="GQ99" s="40"/>
      <c r="GR99" s="40"/>
      <c r="GS99" s="40"/>
      <c r="GT99" s="32"/>
      <c r="GU99" s="32"/>
      <c r="GV99" s="32"/>
      <c r="GW99" s="8"/>
      <c r="GX99" s="40"/>
      <c r="GY99" s="40"/>
      <c r="GZ99" s="40"/>
      <c r="HA99" s="40"/>
      <c r="HB99" s="32"/>
      <c r="HC99" s="32"/>
      <c r="HD99" s="32"/>
      <c r="HE99" s="8"/>
      <c r="HF99" s="40"/>
      <c r="HG99" s="40"/>
      <c r="HH99" s="40"/>
      <c r="HI99" s="40"/>
      <c r="HJ99" s="32"/>
      <c r="HK99" s="32"/>
      <c r="HL99" s="32"/>
      <c r="HM99" s="8"/>
      <c r="HN99" s="40"/>
      <c r="HO99" s="40"/>
      <c r="HP99" s="40"/>
      <c r="HQ99" s="40"/>
      <c r="HR99" s="32"/>
      <c r="HS99" s="32"/>
      <c r="HT99" s="32"/>
      <c r="HU99" s="8"/>
      <c r="HV99" s="40"/>
      <c r="HW99" s="40"/>
      <c r="HX99" s="40"/>
      <c r="HY99" s="40"/>
      <c r="HZ99" s="32"/>
      <c r="IA99" s="32"/>
      <c r="IB99" s="32"/>
      <c r="IC99" s="8"/>
      <c r="ID99" s="40"/>
      <c r="IE99" s="40"/>
      <c r="IF99" s="40"/>
      <c r="IG99" s="40"/>
      <c r="IH99" s="32"/>
      <c r="II99" s="32"/>
      <c r="IJ99" s="32"/>
      <c r="IK99" s="8"/>
      <c r="IL99" s="40"/>
      <c r="IM99" s="40"/>
      <c r="IN99" s="40"/>
      <c r="IO99" s="40"/>
      <c r="IP99" s="32"/>
      <c r="IQ99" s="32"/>
      <c r="IR99" s="32"/>
    </row>
    <row r="100" spans="1:252" ht="13.9" customHeight="1">
      <c r="B100" s="40"/>
      <c r="C100" s="32"/>
      <c r="D100" s="32"/>
      <c r="E100" s="152"/>
      <c r="F100" s="140"/>
      <c r="G100" s="140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  <c r="K100" s="32"/>
      <c r="L100" s="32"/>
      <c r="M100" s="32"/>
      <c r="N100" s="8"/>
      <c r="O100" s="40"/>
      <c r="P100" s="40"/>
      <c r="Q100" s="40"/>
      <c r="R100" s="40"/>
      <c r="S100" s="32"/>
      <c r="T100" s="32"/>
      <c r="U100" s="8"/>
      <c r="V100" s="40"/>
      <c r="W100" s="40"/>
      <c r="X100" s="40"/>
      <c r="Y100" s="40"/>
      <c r="Z100" s="32"/>
      <c r="AA100" s="32"/>
      <c r="AB100" s="32"/>
      <c r="AC100" s="8"/>
      <c r="AD100" s="40"/>
      <c r="AE100" s="40"/>
      <c r="AF100" s="40"/>
      <c r="AG100" s="40"/>
      <c r="AH100" s="32"/>
      <c r="AI100" s="32"/>
      <c r="AJ100" s="32"/>
      <c r="AK100" s="8"/>
      <c r="AL100" s="40"/>
      <c r="AM100" s="40"/>
      <c r="AN100" s="40"/>
      <c r="AO100" s="40"/>
      <c r="AP100" s="32"/>
      <c r="AQ100" s="32"/>
      <c r="AR100" s="32"/>
      <c r="AS100" s="8"/>
      <c r="AT100" s="40"/>
      <c r="AU100" s="40"/>
      <c r="AV100" s="40"/>
      <c r="AW100" s="40"/>
      <c r="AX100" s="32"/>
      <c r="AY100" s="32"/>
      <c r="AZ100" s="32"/>
      <c r="BA100" s="8"/>
      <c r="BB100" s="40"/>
      <c r="BC100" s="40"/>
      <c r="BD100" s="40"/>
      <c r="BE100" s="40"/>
      <c r="BF100" s="32"/>
      <c r="BG100" s="32"/>
      <c r="BH100" s="32"/>
      <c r="BI100" s="8"/>
      <c r="BJ100" s="40"/>
      <c r="BK100" s="40"/>
      <c r="BL100" s="40"/>
      <c r="BM100" s="40"/>
      <c r="BN100" s="32"/>
      <c r="BO100" s="32"/>
      <c r="BP100" s="32"/>
      <c r="BQ100" s="8"/>
      <c r="BR100" s="40"/>
      <c r="BS100" s="40"/>
      <c r="BT100" s="40"/>
      <c r="BU100" s="40"/>
      <c r="BV100" s="32"/>
      <c r="BW100" s="32"/>
      <c r="BX100" s="32"/>
      <c r="BY100" s="8"/>
      <c r="BZ100" s="40"/>
      <c r="CA100" s="40"/>
      <c r="CB100" s="40"/>
      <c r="CC100" s="40"/>
      <c r="CD100" s="32"/>
      <c r="CE100" s="32"/>
      <c r="CF100" s="32"/>
      <c r="CG100" s="8"/>
      <c r="CH100" s="40"/>
      <c r="CI100" s="40"/>
      <c r="CJ100" s="40"/>
      <c r="CK100" s="40"/>
      <c r="CL100" s="32"/>
      <c r="CM100" s="32"/>
      <c r="CN100" s="32"/>
      <c r="CO100" s="8"/>
      <c r="CP100" s="40"/>
      <c r="CQ100" s="40"/>
      <c r="CR100" s="40"/>
      <c r="CS100" s="40"/>
      <c r="CT100" s="32"/>
      <c r="CU100" s="32"/>
      <c r="CV100" s="32"/>
      <c r="CW100" s="8"/>
      <c r="CX100" s="40"/>
      <c r="CY100" s="40"/>
      <c r="CZ100" s="40"/>
      <c r="DA100" s="40"/>
      <c r="DB100" s="32"/>
      <c r="DC100" s="32"/>
      <c r="DD100" s="32"/>
      <c r="DE100" s="8"/>
      <c r="DF100" s="40"/>
      <c r="DG100" s="40"/>
      <c r="DH100" s="40"/>
      <c r="DI100" s="40"/>
      <c r="DJ100" s="32"/>
      <c r="DK100" s="32"/>
      <c r="DL100" s="32"/>
      <c r="DM100" s="8"/>
      <c r="DN100" s="40"/>
      <c r="DO100" s="40"/>
      <c r="DP100" s="40"/>
      <c r="DQ100" s="40"/>
      <c r="DR100" s="32"/>
      <c r="DS100" s="32"/>
      <c r="DT100" s="32"/>
      <c r="DU100" s="8"/>
      <c r="DV100" s="40"/>
      <c r="DW100" s="40"/>
      <c r="DX100" s="40"/>
      <c r="DY100" s="40"/>
      <c r="DZ100" s="32"/>
      <c r="EA100" s="32"/>
      <c r="EB100" s="32"/>
      <c r="EC100" s="8"/>
      <c r="ED100" s="40"/>
      <c r="EE100" s="40"/>
      <c r="EF100" s="40"/>
      <c r="EG100" s="40"/>
      <c r="EH100" s="32"/>
      <c r="EI100" s="32"/>
      <c r="EJ100" s="32"/>
      <c r="EK100" s="8"/>
      <c r="EL100" s="40"/>
      <c r="EM100" s="40"/>
      <c r="EN100" s="40"/>
      <c r="EO100" s="40"/>
      <c r="EP100" s="32"/>
      <c r="EQ100" s="32"/>
      <c r="ER100" s="32"/>
      <c r="ES100" s="8"/>
      <c r="ET100" s="40"/>
      <c r="EU100" s="40"/>
      <c r="EV100" s="40"/>
      <c r="EW100" s="40"/>
      <c r="EX100" s="32"/>
      <c r="EY100" s="32"/>
      <c r="EZ100" s="32"/>
      <c r="FA100" s="8"/>
      <c r="FB100" s="40"/>
      <c r="FC100" s="40"/>
      <c r="FD100" s="40"/>
      <c r="FE100" s="40"/>
      <c r="FF100" s="32"/>
      <c r="FG100" s="32"/>
      <c r="FH100" s="32"/>
      <c r="FI100" s="8"/>
      <c r="FJ100" s="40"/>
      <c r="FK100" s="40"/>
      <c r="FL100" s="40"/>
      <c r="FM100" s="40"/>
      <c r="FN100" s="32"/>
      <c r="FO100" s="32"/>
      <c r="FP100" s="32"/>
      <c r="FQ100" s="8"/>
      <c r="FR100" s="40"/>
      <c r="FS100" s="40"/>
      <c r="FT100" s="40"/>
      <c r="FU100" s="40"/>
      <c r="FV100" s="32"/>
      <c r="FW100" s="32"/>
      <c r="FX100" s="32"/>
      <c r="FY100" s="8"/>
      <c r="FZ100" s="40"/>
      <c r="GA100" s="40"/>
      <c r="GB100" s="40"/>
      <c r="GC100" s="40"/>
      <c r="GD100" s="32"/>
      <c r="GE100" s="32"/>
      <c r="GF100" s="32"/>
      <c r="GG100" s="8"/>
      <c r="GH100" s="40"/>
      <c r="GI100" s="40"/>
      <c r="GJ100" s="40"/>
      <c r="GK100" s="40"/>
      <c r="GL100" s="32"/>
      <c r="GM100" s="32"/>
      <c r="GN100" s="32"/>
      <c r="GO100" s="8"/>
      <c r="GP100" s="40"/>
      <c r="GQ100" s="40"/>
      <c r="GR100" s="40"/>
      <c r="GS100" s="40"/>
      <c r="GT100" s="32"/>
      <c r="GU100" s="32"/>
      <c r="GV100" s="32"/>
      <c r="GW100" s="8"/>
      <c r="GX100" s="40"/>
      <c r="GY100" s="40"/>
      <c r="GZ100" s="40"/>
      <c r="HA100" s="40"/>
      <c r="HB100" s="32"/>
      <c r="HC100" s="32"/>
      <c r="HD100" s="32"/>
      <c r="HE100" s="8"/>
      <c r="HF100" s="40"/>
      <c r="HG100" s="40"/>
      <c r="HH100" s="40"/>
      <c r="HI100" s="40"/>
      <c r="HJ100" s="32"/>
      <c r="HK100" s="32"/>
      <c r="HL100" s="32"/>
      <c r="HM100" s="8"/>
      <c r="HN100" s="40"/>
      <c r="HO100" s="40"/>
      <c r="HP100" s="40"/>
      <c r="HQ100" s="40"/>
      <c r="HR100" s="32"/>
      <c r="HS100" s="32"/>
      <c r="HT100" s="32"/>
      <c r="HU100" s="8"/>
      <c r="HV100" s="40"/>
      <c r="HW100" s="40"/>
      <c r="HX100" s="40"/>
      <c r="HY100" s="40"/>
      <c r="HZ100" s="32"/>
      <c r="IA100" s="32"/>
      <c r="IB100" s="32"/>
      <c r="IC100" s="8"/>
      <c r="ID100" s="40"/>
      <c r="IE100" s="40"/>
      <c r="IF100" s="40"/>
      <c r="IG100" s="40"/>
      <c r="IH100" s="32"/>
      <c r="II100" s="32"/>
      <c r="IJ100" s="32"/>
      <c r="IK100" s="8"/>
      <c r="IL100" s="40"/>
      <c r="IM100" s="40"/>
      <c r="IN100" s="40"/>
      <c r="IO100" s="40"/>
      <c r="IP100" s="32"/>
      <c r="IQ100" s="32"/>
      <c r="IR100" s="32"/>
    </row>
    <row r="101" spans="1:252" ht="13.9" customHeight="1">
      <c r="A101" s="8" t="s">
        <v>254</v>
      </c>
      <c r="B101" s="8" t="s">
        <v>255</v>
      </c>
      <c r="C101" s="39"/>
      <c r="D101" s="39"/>
      <c r="E101" s="152">
        <f>ROUND(F101/0.55,0)</f>
        <v>7796</v>
      </c>
      <c r="F101" s="140">
        <v>4288</v>
      </c>
      <c r="G101" s="140">
        <f t="shared" si="4"/>
        <v>4288</v>
      </c>
      <c r="H101" s="163">
        <f t="shared" si="5"/>
        <v>630336</v>
      </c>
      <c r="I101" s="157">
        <f t="shared" si="6"/>
        <v>895077</v>
      </c>
      <c r="J101" s="254">
        <f t="shared" si="7"/>
        <v>0.29577455347417037</v>
      </c>
      <c r="K101" s="14"/>
    </row>
    <row r="102" spans="1:252" ht="13.9" customHeight="1">
      <c r="A102" s="27"/>
      <c r="B102" s="40" t="s">
        <v>192</v>
      </c>
      <c r="C102" s="29"/>
      <c r="D102" s="29"/>
      <c r="E102" s="152"/>
      <c r="F102" s="140"/>
      <c r="G102" s="140" t="str">
        <f t="shared" si="4"/>
        <v/>
      </c>
      <c r="H102" s="163" t="str">
        <f t="shared" si="5"/>
        <v/>
      </c>
      <c r="I102" s="157" t="str">
        <f t="shared" si="6"/>
        <v/>
      </c>
      <c r="J102" s="254" t="str">
        <f t="shared" si="7"/>
        <v/>
      </c>
      <c r="K102" s="14"/>
    </row>
    <row r="103" spans="1:252" ht="13.9" customHeight="1">
      <c r="A103" s="27"/>
      <c r="B103" s="40" t="s">
        <v>256</v>
      </c>
      <c r="C103" s="29"/>
      <c r="D103" s="29"/>
      <c r="E103" s="152"/>
      <c r="F103" s="140"/>
      <c r="G103" s="140" t="str">
        <f t="shared" si="4"/>
        <v/>
      </c>
      <c r="H103" s="163" t="str">
        <f t="shared" si="5"/>
        <v/>
      </c>
      <c r="I103" s="157" t="str">
        <f t="shared" si="6"/>
        <v/>
      </c>
      <c r="J103" s="254" t="str">
        <f t="shared" si="7"/>
        <v/>
      </c>
      <c r="K103" s="14"/>
    </row>
    <row r="104" spans="1:252" ht="13.9" customHeight="1">
      <c r="A104" s="27"/>
      <c r="B104" s="40"/>
      <c r="C104" s="29"/>
      <c r="D104" s="29"/>
      <c r="E104" s="152"/>
      <c r="F104" s="140"/>
      <c r="G104" s="140" t="str">
        <f t="shared" si="4"/>
        <v/>
      </c>
      <c r="H104" s="163" t="str">
        <f t="shared" si="5"/>
        <v/>
      </c>
      <c r="I104" s="157" t="str">
        <f t="shared" si="6"/>
        <v/>
      </c>
      <c r="J104" s="254" t="str">
        <f t="shared" si="7"/>
        <v/>
      </c>
      <c r="K104" s="14"/>
    </row>
    <row r="105" spans="1:252" ht="13.9" customHeight="1">
      <c r="A105" s="8" t="s">
        <v>257</v>
      </c>
      <c r="B105" s="51" t="s">
        <v>258</v>
      </c>
      <c r="C105" s="32"/>
      <c r="D105" s="32"/>
      <c r="E105" s="152">
        <f>ROUND(F105/0.55,0)</f>
        <v>40909</v>
      </c>
      <c r="F105" s="140">
        <v>22500</v>
      </c>
      <c r="G105" s="140">
        <f t="shared" si="4"/>
        <v>22500</v>
      </c>
      <c r="H105" s="163">
        <f t="shared" si="5"/>
        <v>3307500</v>
      </c>
      <c r="I105" s="157">
        <f t="shared" si="6"/>
        <v>4696650</v>
      </c>
      <c r="J105" s="254">
        <f t="shared" si="7"/>
        <v>0.29577464788732394</v>
      </c>
      <c r="K105" s="32"/>
      <c r="L105" s="32"/>
      <c r="M105" s="32"/>
      <c r="N105" s="8"/>
      <c r="O105" s="40"/>
      <c r="P105" s="40"/>
      <c r="Q105" s="40"/>
      <c r="R105" s="40"/>
      <c r="S105" s="32"/>
      <c r="T105" s="32"/>
      <c r="U105" s="8"/>
      <c r="V105" s="40"/>
      <c r="W105" s="40"/>
      <c r="X105" s="40"/>
      <c r="Y105" s="40"/>
      <c r="Z105" s="32"/>
      <c r="AA105" s="32"/>
      <c r="AB105" s="32"/>
      <c r="AC105" s="8"/>
      <c r="AD105" s="40"/>
      <c r="AE105" s="40"/>
      <c r="AF105" s="40"/>
      <c r="AG105" s="40"/>
      <c r="AH105" s="32"/>
      <c r="AI105" s="32"/>
      <c r="AJ105" s="32"/>
      <c r="AK105" s="8"/>
      <c r="AL105" s="40"/>
      <c r="AM105" s="40"/>
      <c r="AN105" s="40"/>
      <c r="AO105" s="40"/>
      <c r="AP105" s="32"/>
      <c r="AQ105" s="32"/>
      <c r="AR105" s="32"/>
      <c r="AS105" s="8"/>
      <c r="AT105" s="40"/>
      <c r="AU105" s="40"/>
      <c r="AV105" s="40"/>
      <c r="AW105" s="40"/>
      <c r="AX105" s="32"/>
      <c r="AY105" s="32"/>
      <c r="AZ105" s="32"/>
      <c r="BA105" s="8"/>
      <c r="BB105" s="40"/>
      <c r="BC105" s="40"/>
      <c r="BD105" s="40"/>
      <c r="BE105" s="40"/>
      <c r="BF105" s="32"/>
      <c r="BG105" s="32"/>
      <c r="BH105" s="32"/>
      <c r="BI105" s="8"/>
      <c r="BJ105" s="40"/>
      <c r="BK105" s="40"/>
      <c r="BL105" s="40"/>
      <c r="BM105" s="40"/>
      <c r="BN105" s="32"/>
      <c r="BO105" s="32"/>
      <c r="BP105" s="32"/>
      <c r="BQ105" s="8"/>
      <c r="BR105" s="40"/>
      <c r="BS105" s="40"/>
      <c r="BT105" s="40"/>
      <c r="BU105" s="40"/>
      <c r="BV105" s="32"/>
      <c r="BW105" s="32"/>
      <c r="BX105" s="32"/>
      <c r="BY105" s="8"/>
      <c r="BZ105" s="40"/>
      <c r="CA105" s="40"/>
      <c r="CB105" s="40"/>
      <c r="CC105" s="40"/>
      <c r="CD105" s="32"/>
      <c r="CE105" s="32"/>
      <c r="CF105" s="32"/>
      <c r="CG105" s="8"/>
      <c r="CH105" s="40"/>
      <c r="CI105" s="40"/>
      <c r="CJ105" s="40"/>
      <c r="CK105" s="40"/>
      <c r="CL105" s="32"/>
      <c r="CM105" s="32"/>
      <c r="CN105" s="32"/>
      <c r="CO105" s="8"/>
      <c r="CP105" s="40"/>
      <c r="CQ105" s="40"/>
      <c r="CR105" s="40"/>
      <c r="CS105" s="40"/>
      <c r="CT105" s="32"/>
      <c r="CU105" s="32"/>
      <c r="CV105" s="32"/>
      <c r="CW105" s="8"/>
      <c r="CX105" s="40"/>
      <c r="CY105" s="40"/>
      <c r="CZ105" s="40"/>
      <c r="DA105" s="40"/>
      <c r="DB105" s="32"/>
      <c r="DC105" s="32"/>
      <c r="DD105" s="32"/>
      <c r="DE105" s="8"/>
      <c r="DF105" s="40"/>
      <c r="DG105" s="40"/>
      <c r="DH105" s="40"/>
      <c r="DI105" s="40"/>
      <c r="DJ105" s="32"/>
      <c r="DK105" s="32"/>
      <c r="DL105" s="32"/>
      <c r="DM105" s="8"/>
      <c r="DN105" s="40"/>
      <c r="DO105" s="40"/>
      <c r="DP105" s="40"/>
      <c r="DQ105" s="40"/>
      <c r="DR105" s="32"/>
      <c r="DS105" s="32"/>
      <c r="DT105" s="32"/>
      <c r="DU105" s="8"/>
      <c r="DV105" s="40"/>
      <c r="DW105" s="40"/>
      <c r="DX105" s="40"/>
      <c r="DY105" s="40"/>
      <c r="DZ105" s="32"/>
      <c r="EA105" s="32"/>
      <c r="EB105" s="32"/>
      <c r="EC105" s="8"/>
      <c r="ED105" s="40"/>
      <c r="EE105" s="40"/>
      <c r="EF105" s="40"/>
      <c r="EG105" s="40"/>
      <c r="EH105" s="32"/>
      <c r="EI105" s="32"/>
      <c r="EJ105" s="32"/>
      <c r="EK105" s="8"/>
      <c r="EL105" s="40"/>
      <c r="EM105" s="40"/>
      <c r="EN105" s="40"/>
      <c r="EO105" s="40"/>
      <c r="EP105" s="32"/>
      <c r="EQ105" s="32"/>
      <c r="ER105" s="32"/>
      <c r="ES105" s="8"/>
      <c r="ET105" s="40"/>
      <c r="EU105" s="40"/>
      <c r="EV105" s="40"/>
      <c r="EW105" s="40"/>
      <c r="EX105" s="32"/>
      <c r="EY105" s="32"/>
      <c r="EZ105" s="32"/>
      <c r="FA105" s="8"/>
      <c r="FB105" s="40"/>
      <c r="FC105" s="40"/>
      <c r="FD105" s="40"/>
      <c r="FE105" s="40"/>
      <c r="FF105" s="32"/>
      <c r="FG105" s="32"/>
      <c r="FH105" s="32"/>
      <c r="FI105" s="8"/>
      <c r="FJ105" s="40"/>
      <c r="FK105" s="40"/>
      <c r="FL105" s="40"/>
      <c r="FM105" s="40"/>
      <c r="FN105" s="32"/>
      <c r="FO105" s="32"/>
      <c r="FP105" s="32"/>
      <c r="FQ105" s="8"/>
      <c r="FR105" s="40"/>
      <c r="FS105" s="40"/>
      <c r="FT105" s="40"/>
      <c r="FU105" s="40"/>
      <c r="FV105" s="32"/>
      <c r="FW105" s="32"/>
      <c r="FX105" s="32"/>
      <c r="FY105" s="8"/>
      <c r="FZ105" s="40"/>
      <c r="GA105" s="40"/>
      <c r="GB105" s="40"/>
      <c r="GC105" s="40"/>
      <c r="GD105" s="32"/>
      <c r="GE105" s="32"/>
      <c r="GF105" s="32"/>
      <c r="GG105" s="8"/>
      <c r="GH105" s="40"/>
      <c r="GI105" s="40"/>
      <c r="GJ105" s="40"/>
      <c r="GK105" s="40"/>
      <c r="GL105" s="32"/>
      <c r="GM105" s="32"/>
      <c r="GN105" s="32"/>
      <c r="GO105" s="8"/>
      <c r="GP105" s="40"/>
      <c r="GQ105" s="40"/>
      <c r="GR105" s="40"/>
      <c r="GS105" s="40"/>
      <c r="GT105" s="32"/>
      <c r="GU105" s="32"/>
      <c r="GV105" s="32"/>
      <c r="GW105" s="8"/>
      <c r="GX105" s="40"/>
      <c r="GY105" s="40"/>
      <c r="GZ105" s="40"/>
      <c r="HA105" s="40"/>
      <c r="HB105" s="32"/>
      <c r="HC105" s="32"/>
      <c r="HD105" s="32"/>
      <c r="HE105" s="8"/>
      <c r="HF105" s="40"/>
      <c r="HG105" s="40"/>
      <c r="HH105" s="40"/>
      <c r="HI105" s="40"/>
      <c r="HJ105" s="32"/>
      <c r="HK105" s="32"/>
      <c r="HL105" s="32"/>
      <c r="HM105" s="8"/>
      <c r="HN105" s="40"/>
      <c r="HO105" s="40"/>
      <c r="HP105" s="40"/>
      <c r="HQ105" s="40"/>
      <c r="HR105" s="32"/>
      <c r="HS105" s="32"/>
      <c r="HT105" s="32"/>
      <c r="HU105" s="8"/>
      <c r="HV105" s="40"/>
      <c r="HW105" s="40"/>
      <c r="HX105" s="40"/>
      <c r="HY105" s="40"/>
      <c r="HZ105" s="32"/>
      <c r="IA105" s="32"/>
      <c r="IB105" s="32"/>
      <c r="IC105" s="8"/>
      <c r="ID105" s="40"/>
      <c r="IE105" s="40"/>
      <c r="IF105" s="40"/>
      <c r="IG105" s="40"/>
      <c r="IH105" s="32"/>
      <c r="II105" s="32"/>
      <c r="IJ105" s="32"/>
      <c r="IK105" s="8"/>
      <c r="IL105" s="40"/>
      <c r="IM105" s="40"/>
      <c r="IN105" s="40"/>
      <c r="IO105" s="40"/>
      <c r="IP105" s="32"/>
      <c r="IQ105" s="32"/>
      <c r="IR105" s="32"/>
    </row>
    <row r="106" spans="1:252" ht="13.9" customHeight="1">
      <c r="B106" s="40" t="s">
        <v>259</v>
      </c>
      <c r="C106" s="32"/>
      <c r="D106" s="32"/>
      <c r="E106" s="152"/>
      <c r="F106" s="140"/>
      <c r="G106" s="140" t="str">
        <f t="shared" si="4"/>
        <v/>
      </c>
      <c r="H106" s="163" t="str">
        <f t="shared" si="5"/>
        <v/>
      </c>
      <c r="I106" s="157" t="str">
        <f t="shared" si="6"/>
        <v/>
      </c>
      <c r="J106" s="254" t="str">
        <f t="shared" si="7"/>
        <v/>
      </c>
      <c r="K106" s="32"/>
      <c r="L106" s="32"/>
      <c r="M106" s="32"/>
      <c r="N106" s="8"/>
      <c r="O106" s="40"/>
      <c r="P106" s="40"/>
      <c r="Q106" s="40"/>
      <c r="R106" s="40"/>
      <c r="S106" s="32"/>
      <c r="T106" s="32"/>
      <c r="U106" s="8"/>
      <c r="V106" s="40"/>
      <c r="W106" s="40"/>
      <c r="X106" s="40"/>
      <c r="Y106" s="40"/>
      <c r="Z106" s="32"/>
      <c r="AA106" s="32"/>
      <c r="AB106" s="32"/>
      <c r="AC106" s="8"/>
      <c r="AD106" s="40"/>
      <c r="AE106" s="40"/>
      <c r="AF106" s="40"/>
      <c r="AG106" s="40"/>
      <c r="AH106" s="32"/>
      <c r="AI106" s="32"/>
      <c r="AJ106" s="32"/>
      <c r="AK106" s="8"/>
      <c r="AL106" s="40"/>
      <c r="AM106" s="40"/>
      <c r="AN106" s="40"/>
      <c r="AO106" s="40"/>
      <c r="AP106" s="32"/>
      <c r="AQ106" s="32"/>
      <c r="AR106" s="32"/>
      <c r="AS106" s="8"/>
      <c r="AT106" s="40"/>
      <c r="AU106" s="40"/>
      <c r="AV106" s="40"/>
      <c r="AW106" s="40"/>
      <c r="AX106" s="32"/>
      <c r="AY106" s="32"/>
      <c r="AZ106" s="32"/>
      <c r="BA106" s="8"/>
      <c r="BB106" s="40"/>
      <c r="BC106" s="40"/>
      <c r="BD106" s="40"/>
      <c r="BE106" s="40"/>
      <c r="BF106" s="32"/>
      <c r="BG106" s="32"/>
      <c r="BH106" s="32"/>
      <c r="BI106" s="8"/>
      <c r="BJ106" s="40"/>
      <c r="BK106" s="40"/>
      <c r="BL106" s="40"/>
      <c r="BM106" s="40"/>
      <c r="BN106" s="32"/>
      <c r="BO106" s="32"/>
      <c r="BP106" s="32"/>
      <c r="BQ106" s="8"/>
      <c r="BR106" s="40"/>
      <c r="BS106" s="40"/>
      <c r="BT106" s="40"/>
      <c r="BU106" s="40"/>
      <c r="BV106" s="32"/>
      <c r="BW106" s="32"/>
      <c r="BX106" s="32"/>
      <c r="BY106" s="8"/>
      <c r="BZ106" s="40"/>
      <c r="CA106" s="40"/>
      <c r="CB106" s="40"/>
      <c r="CC106" s="40"/>
      <c r="CD106" s="32"/>
      <c r="CE106" s="32"/>
      <c r="CF106" s="32"/>
      <c r="CG106" s="8"/>
      <c r="CH106" s="40"/>
      <c r="CI106" s="40"/>
      <c r="CJ106" s="40"/>
      <c r="CK106" s="40"/>
      <c r="CL106" s="32"/>
      <c r="CM106" s="32"/>
      <c r="CN106" s="32"/>
      <c r="CO106" s="8"/>
      <c r="CP106" s="40"/>
      <c r="CQ106" s="40"/>
      <c r="CR106" s="40"/>
      <c r="CS106" s="40"/>
      <c r="CT106" s="32"/>
      <c r="CU106" s="32"/>
      <c r="CV106" s="32"/>
      <c r="CW106" s="8"/>
      <c r="CX106" s="40"/>
      <c r="CY106" s="40"/>
      <c r="CZ106" s="40"/>
      <c r="DA106" s="40"/>
      <c r="DB106" s="32"/>
      <c r="DC106" s="32"/>
      <c r="DD106" s="32"/>
      <c r="DE106" s="8"/>
      <c r="DF106" s="40"/>
      <c r="DG106" s="40"/>
      <c r="DH106" s="40"/>
      <c r="DI106" s="40"/>
      <c r="DJ106" s="32"/>
      <c r="DK106" s="32"/>
      <c r="DL106" s="32"/>
      <c r="DM106" s="8"/>
      <c r="DN106" s="40"/>
      <c r="DO106" s="40"/>
      <c r="DP106" s="40"/>
      <c r="DQ106" s="40"/>
      <c r="DR106" s="32"/>
      <c r="DS106" s="32"/>
      <c r="DT106" s="32"/>
      <c r="DU106" s="8"/>
      <c r="DV106" s="40"/>
      <c r="DW106" s="40"/>
      <c r="DX106" s="40"/>
      <c r="DY106" s="40"/>
      <c r="DZ106" s="32"/>
      <c r="EA106" s="32"/>
      <c r="EB106" s="32"/>
      <c r="EC106" s="8"/>
      <c r="ED106" s="40"/>
      <c r="EE106" s="40"/>
      <c r="EF106" s="40"/>
      <c r="EG106" s="40"/>
      <c r="EH106" s="32"/>
      <c r="EI106" s="32"/>
      <c r="EJ106" s="32"/>
      <c r="EK106" s="8"/>
      <c r="EL106" s="40"/>
      <c r="EM106" s="40"/>
      <c r="EN106" s="40"/>
      <c r="EO106" s="40"/>
      <c r="EP106" s="32"/>
      <c r="EQ106" s="32"/>
      <c r="ER106" s="32"/>
      <c r="ES106" s="8"/>
      <c r="ET106" s="40"/>
      <c r="EU106" s="40"/>
      <c r="EV106" s="40"/>
      <c r="EW106" s="40"/>
      <c r="EX106" s="32"/>
      <c r="EY106" s="32"/>
      <c r="EZ106" s="32"/>
      <c r="FA106" s="8"/>
      <c r="FB106" s="40"/>
      <c r="FC106" s="40"/>
      <c r="FD106" s="40"/>
      <c r="FE106" s="40"/>
      <c r="FF106" s="32"/>
      <c r="FG106" s="32"/>
      <c r="FH106" s="32"/>
      <c r="FI106" s="8"/>
      <c r="FJ106" s="40"/>
      <c r="FK106" s="40"/>
      <c r="FL106" s="40"/>
      <c r="FM106" s="40"/>
      <c r="FN106" s="32"/>
      <c r="FO106" s="32"/>
      <c r="FP106" s="32"/>
      <c r="FQ106" s="8"/>
      <c r="FR106" s="40"/>
      <c r="FS106" s="40"/>
      <c r="FT106" s="40"/>
      <c r="FU106" s="40"/>
      <c r="FV106" s="32"/>
      <c r="FW106" s="32"/>
      <c r="FX106" s="32"/>
      <c r="FY106" s="8"/>
      <c r="FZ106" s="40"/>
      <c r="GA106" s="40"/>
      <c r="GB106" s="40"/>
      <c r="GC106" s="40"/>
      <c r="GD106" s="32"/>
      <c r="GE106" s="32"/>
      <c r="GF106" s="32"/>
      <c r="GG106" s="8"/>
      <c r="GH106" s="40"/>
      <c r="GI106" s="40"/>
      <c r="GJ106" s="40"/>
      <c r="GK106" s="40"/>
      <c r="GL106" s="32"/>
      <c r="GM106" s="32"/>
      <c r="GN106" s="32"/>
      <c r="GO106" s="8"/>
      <c r="GP106" s="40"/>
      <c r="GQ106" s="40"/>
      <c r="GR106" s="40"/>
      <c r="GS106" s="40"/>
      <c r="GT106" s="32"/>
      <c r="GU106" s="32"/>
      <c r="GV106" s="32"/>
      <c r="GW106" s="8"/>
      <c r="GX106" s="40"/>
      <c r="GY106" s="40"/>
      <c r="GZ106" s="40"/>
      <c r="HA106" s="40"/>
      <c r="HB106" s="32"/>
      <c r="HC106" s="32"/>
      <c r="HD106" s="32"/>
      <c r="HE106" s="8"/>
      <c r="HF106" s="40"/>
      <c r="HG106" s="40"/>
      <c r="HH106" s="40"/>
      <c r="HI106" s="40"/>
      <c r="HJ106" s="32"/>
      <c r="HK106" s="32"/>
      <c r="HL106" s="32"/>
      <c r="HM106" s="8"/>
      <c r="HN106" s="40"/>
      <c r="HO106" s="40"/>
      <c r="HP106" s="40"/>
      <c r="HQ106" s="40"/>
      <c r="HR106" s="32"/>
      <c r="HS106" s="32"/>
      <c r="HT106" s="32"/>
      <c r="HU106" s="8"/>
      <c r="HV106" s="40"/>
      <c r="HW106" s="40"/>
      <c r="HX106" s="40"/>
      <c r="HY106" s="40"/>
      <c r="HZ106" s="32"/>
      <c r="IA106" s="32"/>
      <c r="IB106" s="32"/>
      <c r="IC106" s="8"/>
      <c r="ID106" s="40"/>
      <c r="IE106" s="40"/>
      <c r="IF106" s="40"/>
      <c r="IG106" s="40"/>
      <c r="IH106" s="32"/>
      <c r="II106" s="32"/>
      <c r="IJ106" s="32"/>
      <c r="IK106" s="8"/>
      <c r="IL106" s="40"/>
      <c r="IM106" s="40"/>
      <c r="IN106" s="40"/>
      <c r="IO106" s="40"/>
      <c r="IP106" s="32"/>
      <c r="IQ106" s="32"/>
      <c r="IR106" s="32"/>
    </row>
    <row r="107" spans="1:252" s="3" customFormat="1" ht="13.9" customHeight="1">
      <c r="A107" s="15"/>
      <c r="B107" s="38" t="s">
        <v>260</v>
      </c>
      <c r="C107" s="4"/>
      <c r="D107" s="4"/>
      <c r="E107" s="150"/>
      <c r="F107" s="142"/>
      <c r="G107" s="140" t="str">
        <f t="shared" si="4"/>
        <v/>
      </c>
      <c r="H107" s="163" t="str">
        <f t="shared" si="5"/>
        <v/>
      </c>
      <c r="I107" s="157" t="str">
        <f t="shared" si="6"/>
        <v/>
      </c>
      <c r="J107" s="254" t="str">
        <f t="shared" si="7"/>
        <v/>
      </c>
    </row>
    <row r="108" spans="1:252" ht="13.9" customHeight="1">
      <c r="B108" s="41"/>
      <c r="C108" s="29"/>
      <c r="D108" s="29"/>
      <c r="E108" s="152"/>
      <c r="F108" s="140"/>
      <c r="G108" s="140" t="str">
        <f t="shared" si="4"/>
        <v/>
      </c>
      <c r="H108" s="163" t="str">
        <f t="shared" si="5"/>
        <v/>
      </c>
      <c r="I108" s="157" t="str">
        <f t="shared" si="6"/>
        <v/>
      </c>
      <c r="J108" s="254" t="str">
        <f t="shared" si="7"/>
        <v/>
      </c>
      <c r="K108" s="14"/>
    </row>
    <row r="109" spans="1:252" ht="13.9" customHeight="1">
      <c r="A109" s="8" t="s">
        <v>261</v>
      </c>
      <c r="B109" s="51" t="s">
        <v>262</v>
      </c>
      <c r="C109" s="32"/>
      <c r="D109" s="32"/>
      <c r="E109" s="152">
        <f>ROUND(F109/0.55,0)</f>
        <v>40909</v>
      </c>
      <c r="F109" s="140">
        <v>22500</v>
      </c>
      <c r="G109" s="140">
        <f t="shared" si="4"/>
        <v>22500</v>
      </c>
      <c r="H109" s="163">
        <f t="shared" si="5"/>
        <v>3307500</v>
      </c>
      <c r="I109" s="157">
        <f t="shared" si="6"/>
        <v>4696650</v>
      </c>
      <c r="J109" s="254">
        <f t="shared" si="7"/>
        <v>0.29577464788732394</v>
      </c>
      <c r="K109" s="32"/>
      <c r="L109" s="32"/>
      <c r="M109" s="32"/>
      <c r="N109" s="8"/>
      <c r="O109" s="40"/>
      <c r="P109" s="40"/>
      <c r="Q109" s="40"/>
      <c r="R109" s="40"/>
      <c r="S109" s="32"/>
      <c r="T109" s="32"/>
      <c r="U109" s="8"/>
      <c r="V109" s="40"/>
      <c r="W109" s="40"/>
      <c r="X109" s="40"/>
      <c r="Y109" s="40"/>
      <c r="Z109" s="32"/>
      <c r="AA109" s="32"/>
      <c r="AB109" s="32"/>
      <c r="AC109" s="8"/>
      <c r="AD109" s="40"/>
      <c r="AE109" s="40"/>
      <c r="AF109" s="40"/>
      <c r="AG109" s="40"/>
      <c r="AH109" s="32"/>
      <c r="AI109" s="32"/>
      <c r="AJ109" s="32"/>
      <c r="AK109" s="8"/>
      <c r="AL109" s="40"/>
      <c r="AM109" s="40"/>
      <c r="AN109" s="40"/>
      <c r="AO109" s="40"/>
      <c r="AP109" s="32"/>
      <c r="AQ109" s="32"/>
      <c r="AR109" s="32"/>
      <c r="AS109" s="8"/>
      <c r="AT109" s="40"/>
      <c r="AU109" s="40"/>
      <c r="AV109" s="40"/>
      <c r="AW109" s="40"/>
      <c r="AX109" s="32"/>
      <c r="AY109" s="32"/>
      <c r="AZ109" s="32"/>
      <c r="BA109" s="8"/>
      <c r="BB109" s="40"/>
      <c r="BC109" s="40"/>
      <c r="BD109" s="40"/>
      <c r="BE109" s="40"/>
      <c r="BF109" s="32"/>
      <c r="BG109" s="32"/>
      <c r="BH109" s="32"/>
      <c r="BI109" s="8"/>
      <c r="BJ109" s="40"/>
      <c r="BK109" s="40"/>
      <c r="BL109" s="40"/>
      <c r="BM109" s="40"/>
      <c r="BN109" s="32"/>
      <c r="BO109" s="32"/>
      <c r="BP109" s="32"/>
      <c r="BQ109" s="8"/>
      <c r="BR109" s="40"/>
      <c r="BS109" s="40"/>
      <c r="BT109" s="40"/>
      <c r="BU109" s="40"/>
      <c r="BV109" s="32"/>
      <c r="BW109" s="32"/>
      <c r="BX109" s="32"/>
      <c r="BY109" s="8"/>
      <c r="BZ109" s="40"/>
      <c r="CA109" s="40"/>
      <c r="CB109" s="40"/>
      <c r="CC109" s="40"/>
      <c r="CD109" s="32"/>
      <c r="CE109" s="32"/>
      <c r="CF109" s="32"/>
      <c r="CG109" s="8"/>
      <c r="CH109" s="40"/>
      <c r="CI109" s="40"/>
      <c r="CJ109" s="40"/>
      <c r="CK109" s="40"/>
      <c r="CL109" s="32"/>
      <c r="CM109" s="32"/>
      <c r="CN109" s="32"/>
      <c r="CO109" s="8"/>
      <c r="CP109" s="40"/>
      <c r="CQ109" s="40"/>
      <c r="CR109" s="40"/>
      <c r="CS109" s="40"/>
      <c r="CT109" s="32"/>
      <c r="CU109" s="32"/>
      <c r="CV109" s="32"/>
      <c r="CW109" s="8"/>
      <c r="CX109" s="40"/>
      <c r="CY109" s="40"/>
      <c r="CZ109" s="40"/>
      <c r="DA109" s="40"/>
      <c r="DB109" s="32"/>
      <c r="DC109" s="32"/>
      <c r="DD109" s="32"/>
      <c r="DE109" s="8"/>
      <c r="DF109" s="40"/>
      <c r="DG109" s="40"/>
      <c r="DH109" s="40"/>
      <c r="DI109" s="40"/>
      <c r="DJ109" s="32"/>
      <c r="DK109" s="32"/>
      <c r="DL109" s="32"/>
      <c r="DM109" s="8"/>
      <c r="DN109" s="40"/>
      <c r="DO109" s="40"/>
      <c r="DP109" s="40"/>
      <c r="DQ109" s="40"/>
      <c r="DR109" s="32"/>
      <c r="DS109" s="32"/>
      <c r="DT109" s="32"/>
      <c r="DU109" s="8"/>
      <c r="DV109" s="40"/>
      <c r="DW109" s="40"/>
      <c r="DX109" s="40"/>
      <c r="DY109" s="40"/>
      <c r="DZ109" s="32"/>
      <c r="EA109" s="32"/>
      <c r="EB109" s="32"/>
      <c r="EC109" s="8"/>
      <c r="ED109" s="40"/>
      <c r="EE109" s="40"/>
      <c r="EF109" s="40"/>
      <c r="EG109" s="40"/>
      <c r="EH109" s="32"/>
      <c r="EI109" s="32"/>
      <c r="EJ109" s="32"/>
      <c r="EK109" s="8"/>
      <c r="EL109" s="40"/>
      <c r="EM109" s="40"/>
      <c r="EN109" s="40"/>
      <c r="EO109" s="40"/>
      <c r="EP109" s="32"/>
      <c r="EQ109" s="32"/>
      <c r="ER109" s="32"/>
      <c r="ES109" s="8"/>
      <c r="ET109" s="40"/>
      <c r="EU109" s="40"/>
      <c r="EV109" s="40"/>
      <c r="EW109" s="40"/>
      <c r="EX109" s="32"/>
      <c r="EY109" s="32"/>
      <c r="EZ109" s="32"/>
      <c r="FA109" s="8"/>
      <c r="FB109" s="40"/>
      <c r="FC109" s="40"/>
      <c r="FD109" s="40"/>
      <c r="FE109" s="40"/>
      <c r="FF109" s="32"/>
      <c r="FG109" s="32"/>
      <c r="FH109" s="32"/>
      <c r="FI109" s="8"/>
      <c r="FJ109" s="40"/>
      <c r="FK109" s="40"/>
      <c r="FL109" s="40"/>
      <c r="FM109" s="40"/>
      <c r="FN109" s="32"/>
      <c r="FO109" s="32"/>
      <c r="FP109" s="32"/>
      <c r="FQ109" s="8"/>
      <c r="FR109" s="40"/>
      <c r="FS109" s="40"/>
      <c r="FT109" s="40"/>
      <c r="FU109" s="40"/>
      <c r="FV109" s="32"/>
      <c r="FW109" s="32"/>
      <c r="FX109" s="32"/>
      <c r="FY109" s="8"/>
      <c r="FZ109" s="40"/>
      <c r="GA109" s="40"/>
      <c r="GB109" s="40"/>
      <c r="GC109" s="40"/>
      <c r="GD109" s="32"/>
      <c r="GE109" s="32"/>
      <c r="GF109" s="32"/>
      <c r="GG109" s="8"/>
      <c r="GH109" s="40"/>
      <c r="GI109" s="40"/>
      <c r="GJ109" s="40"/>
      <c r="GK109" s="40"/>
      <c r="GL109" s="32"/>
      <c r="GM109" s="32"/>
      <c r="GN109" s="32"/>
      <c r="GO109" s="8"/>
      <c r="GP109" s="40"/>
      <c r="GQ109" s="40"/>
      <c r="GR109" s="40"/>
      <c r="GS109" s="40"/>
      <c r="GT109" s="32"/>
      <c r="GU109" s="32"/>
      <c r="GV109" s="32"/>
      <c r="GW109" s="8"/>
      <c r="GX109" s="40"/>
      <c r="GY109" s="40"/>
      <c r="GZ109" s="40"/>
      <c r="HA109" s="40"/>
      <c r="HB109" s="32"/>
      <c r="HC109" s="32"/>
      <c r="HD109" s="32"/>
      <c r="HE109" s="8"/>
      <c r="HF109" s="40"/>
      <c r="HG109" s="40"/>
      <c r="HH109" s="40"/>
      <c r="HI109" s="40"/>
      <c r="HJ109" s="32"/>
      <c r="HK109" s="32"/>
      <c r="HL109" s="32"/>
      <c r="HM109" s="8"/>
      <c r="HN109" s="40"/>
      <c r="HO109" s="40"/>
      <c r="HP109" s="40"/>
      <c r="HQ109" s="40"/>
      <c r="HR109" s="32"/>
      <c r="HS109" s="32"/>
      <c r="HT109" s="32"/>
      <c r="HU109" s="8"/>
      <c r="HV109" s="40"/>
      <c r="HW109" s="40"/>
      <c r="HX109" s="40"/>
      <c r="HY109" s="40"/>
      <c r="HZ109" s="32"/>
      <c r="IA109" s="32"/>
      <c r="IB109" s="32"/>
      <c r="IC109" s="8"/>
      <c r="ID109" s="40"/>
      <c r="IE109" s="40"/>
      <c r="IF109" s="40"/>
      <c r="IG109" s="40"/>
      <c r="IH109" s="32"/>
      <c r="II109" s="32"/>
      <c r="IJ109" s="32"/>
      <c r="IK109" s="8"/>
      <c r="IL109" s="40"/>
      <c r="IM109" s="40"/>
      <c r="IN109" s="40"/>
      <c r="IO109" s="40"/>
      <c r="IP109" s="32"/>
      <c r="IQ109" s="32"/>
      <c r="IR109" s="32"/>
    </row>
    <row r="110" spans="1:252" ht="13.9" customHeight="1">
      <c r="B110" s="40" t="s">
        <v>263</v>
      </c>
      <c r="C110" s="32"/>
      <c r="D110" s="32"/>
      <c r="E110" s="152"/>
      <c r="F110" s="140"/>
      <c r="G110" s="140" t="str">
        <f t="shared" si="4"/>
        <v/>
      </c>
      <c r="H110" s="163" t="str">
        <f t="shared" si="5"/>
        <v/>
      </c>
      <c r="I110" s="157" t="str">
        <f t="shared" si="6"/>
        <v/>
      </c>
      <c r="J110" s="254" t="str">
        <f t="shared" si="7"/>
        <v/>
      </c>
      <c r="K110" s="32"/>
      <c r="L110" s="32"/>
      <c r="M110" s="32"/>
      <c r="N110" s="8"/>
      <c r="O110" s="40"/>
      <c r="P110" s="40"/>
      <c r="Q110" s="40"/>
      <c r="R110" s="40"/>
      <c r="S110" s="32"/>
      <c r="T110" s="32"/>
      <c r="U110" s="8"/>
      <c r="V110" s="40"/>
      <c r="W110" s="40"/>
      <c r="X110" s="40"/>
      <c r="Y110" s="40"/>
      <c r="Z110" s="32"/>
      <c r="AA110" s="32"/>
      <c r="AB110" s="32"/>
      <c r="AC110" s="8"/>
      <c r="AD110" s="40"/>
      <c r="AE110" s="40"/>
      <c r="AF110" s="40"/>
      <c r="AG110" s="40"/>
      <c r="AH110" s="32"/>
      <c r="AI110" s="32"/>
      <c r="AJ110" s="32"/>
      <c r="AK110" s="8"/>
      <c r="AL110" s="40"/>
      <c r="AM110" s="40"/>
      <c r="AN110" s="40"/>
      <c r="AO110" s="40"/>
      <c r="AP110" s="32"/>
      <c r="AQ110" s="32"/>
      <c r="AR110" s="32"/>
      <c r="AS110" s="8"/>
      <c r="AT110" s="40"/>
      <c r="AU110" s="40"/>
      <c r="AV110" s="40"/>
      <c r="AW110" s="40"/>
      <c r="AX110" s="32"/>
      <c r="AY110" s="32"/>
      <c r="AZ110" s="32"/>
      <c r="BA110" s="8"/>
      <c r="BB110" s="40"/>
      <c r="BC110" s="40"/>
      <c r="BD110" s="40"/>
      <c r="BE110" s="40"/>
      <c r="BF110" s="32"/>
      <c r="BG110" s="32"/>
      <c r="BH110" s="32"/>
      <c r="BI110" s="8"/>
      <c r="BJ110" s="40"/>
      <c r="BK110" s="40"/>
      <c r="BL110" s="40"/>
      <c r="BM110" s="40"/>
      <c r="BN110" s="32"/>
      <c r="BO110" s="32"/>
      <c r="BP110" s="32"/>
      <c r="BQ110" s="8"/>
      <c r="BR110" s="40"/>
      <c r="BS110" s="40"/>
      <c r="BT110" s="40"/>
      <c r="BU110" s="40"/>
      <c r="BV110" s="32"/>
      <c r="BW110" s="32"/>
      <c r="BX110" s="32"/>
      <c r="BY110" s="8"/>
      <c r="BZ110" s="40"/>
      <c r="CA110" s="40"/>
      <c r="CB110" s="40"/>
      <c r="CC110" s="40"/>
      <c r="CD110" s="32"/>
      <c r="CE110" s="32"/>
      <c r="CF110" s="32"/>
      <c r="CG110" s="8"/>
      <c r="CH110" s="40"/>
      <c r="CI110" s="40"/>
      <c r="CJ110" s="40"/>
      <c r="CK110" s="40"/>
      <c r="CL110" s="32"/>
      <c r="CM110" s="32"/>
      <c r="CN110" s="32"/>
      <c r="CO110" s="8"/>
      <c r="CP110" s="40"/>
      <c r="CQ110" s="40"/>
      <c r="CR110" s="40"/>
      <c r="CS110" s="40"/>
      <c r="CT110" s="32"/>
      <c r="CU110" s="32"/>
      <c r="CV110" s="32"/>
      <c r="CW110" s="8"/>
      <c r="CX110" s="40"/>
      <c r="CY110" s="40"/>
      <c r="CZ110" s="40"/>
      <c r="DA110" s="40"/>
      <c r="DB110" s="32"/>
      <c r="DC110" s="32"/>
      <c r="DD110" s="32"/>
      <c r="DE110" s="8"/>
      <c r="DF110" s="40"/>
      <c r="DG110" s="40"/>
      <c r="DH110" s="40"/>
      <c r="DI110" s="40"/>
      <c r="DJ110" s="32"/>
      <c r="DK110" s="32"/>
      <c r="DL110" s="32"/>
      <c r="DM110" s="8"/>
      <c r="DN110" s="40"/>
      <c r="DO110" s="40"/>
      <c r="DP110" s="40"/>
      <c r="DQ110" s="40"/>
      <c r="DR110" s="32"/>
      <c r="DS110" s="32"/>
      <c r="DT110" s="32"/>
      <c r="DU110" s="8"/>
      <c r="DV110" s="40"/>
      <c r="DW110" s="40"/>
      <c r="DX110" s="40"/>
      <c r="DY110" s="40"/>
      <c r="DZ110" s="32"/>
      <c r="EA110" s="32"/>
      <c r="EB110" s="32"/>
      <c r="EC110" s="8"/>
      <c r="ED110" s="40"/>
      <c r="EE110" s="40"/>
      <c r="EF110" s="40"/>
      <c r="EG110" s="40"/>
      <c r="EH110" s="32"/>
      <c r="EI110" s="32"/>
      <c r="EJ110" s="32"/>
      <c r="EK110" s="8"/>
      <c r="EL110" s="40"/>
      <c r="EM110" s="40"/>
      <c r="EN110" s="40"/>
      <c r="EO110" s="40"/>
      <c r="EP110" s="32"/>
      <c r="EQ110" s="32"/>
      <c r="ER110" s="32"/>
      <c r="ES110" s="8"/>
      <c r="ET110" s="40"/>
      <c r="EU110" s="40"/>
      <c r="EV110" s="40"/>
      <c r="EW110" s="40"/>
      <c r="EX110" s="32"/>
      <c r="EY110" s="32"/>
      <c r="EZ110" s="32"/>
      <c r="FA110" s="8"/>
      <c r="FB110" s="40"/>
      <c r="FC110" s="40"/>
      <c r="FD110" s="40"/>
      <c r="FE110" s="40"/>
      <c r="FF110" s="32"/>
      <c r="FG110" s="32"/>
      <c r="FH110" s="32"/>
      <c r="FI110" s="8"/>
      <c r="FJ110" s="40"/>
      <c r="FK110" s="40"/>
      <c r="FL110" s="40"/>
      <c r="FM110" s="40"/>
      <c r="FN110" s="32"/>
      <c r="FO110" s="32"/>
      <c r="FP110" s="32"/>
      <c r="FQ110" s="8"/>
      <c r="FR110" s="40"/>
      <c r="FS110" s="40"/>
      <c r="FT110" s="40"/>
      <c r="FU110" s="40"/>
      <c r="FV110" s="32"/>
      <c r="FW110" s="32"/>
      <c r="FX110" s="32"/>
      <c r="FY110" s="8"/>
      <c r="FZ110" s="40"/>
      <c r="GA110" s="40"/>
      <c r="GB110" s="40"/>
      <c r="GC110" s="40"/>
      <c r="GD110" s="32"/>
      <c r="GE110" s="32"/>
      <c r="GF110" s="32"/>
      <c r="GG110" s="8"/>
      <c r="GH110" s="40"/>
      <c r="GI110" s="40"/>
      <c r="GJ110" s="40"/>
      <c r="GK110" s="40"/>
      <c r="GL110" s="32"/>
      <c r="GM110" s="32"/>
      <c r="GN110" s="32"/>
      <c r="GO110" s="8"/>
      <c r="GP110" s="40"/>
      <c r="GQ110" s="40"/>
      <c r="GR110" s="40"/>
      <c r="GS110" s="40"/>
      <c r="GT110" s="32"/>
      <c r="GU110" s="32"/>
      <c r="GV110" s="32"/>
      <c r="GW110" s="8"/>
      <c r="GX110" s="40"/>
      <c r="GY110" s="40"/>
      <c r="GZ110" s="40"/>
      <c r="HA110" s="40"/>
      <c r="HB110" s="32"/>
      <c r="HC110" s="32"/>
      <c r="HD110" s="32"/>
      <c r="HE110" s="8"/>
      <c r="HF110" s="40"/>
      <c r="HG110" s="40"/>
      <c r="HH110" s="40"/>
      <c r="HI110" s="40"/>
      <c r="HJ110" s="32"/>
      <c r="HK110" s="32"/>
      <c r="HL110" s="32"/>
      <c r="HM110" s="8"/>
      <c r="HN110" s="40"/>
      <c r="HO110" s="40"/>
      <c r="HP110" s="40"/>
      <c r="HQ110" s="40"/>
      <c r="HR110" s="32"/>
      <c r="HS110" s="32"/>
      <c r="HT110" s="32"/>
      <c r="HU110" s="8"/>
      <c r="HV110" s="40"/>
      <c r="HW110" s="40"/>
      <c r="HX110" s="40"/>
      <c r="HY110" s="40"/>
      <c r="HZ110" s="32"/>
      <c r="IA110" s="32"/>
      <c r="IB110" s="32"/>
      <c r="IC110" s="8"/>
      <c r="ID110" s="40"/>
      <c r="IE110" s="40"/>
      <c r="IF110" s="40"/>
      <c r="IG110" s="40"/>
      <c r="IH110" s="32"/>
      <c r="II110" s="32"/>
      <c r="IJ110" s="32"/>
      <c r="IK110" s="8"/>
      <c r="IL110" s="40"/>
      <c r="IM110" s="40"/>
      <c r="IN110" s="40"/>
      <c r="IO110" s="40"/>
      <c r="IP110" s="32"/>
      <c r="IQ110" s="32"/>
      <c r="IR110" s="32"/>
    </row>
    <row r="111" spans="1:252" s="3" customFormat="1" ht="13.9" customHeight="1">
      <c r="A111" s="15"/>
      <c r="B111" s="38" t="s">
        <v>260</v>
      </c>
      <c r="C111" s="4"/>
      <c r="D111" s="4"/>
      <c r="E111" s="150"/>
      <c r="F111" s="142"/>
      <c r="G111" s="140" t="str">
        <f t="shared" si="4"/>
        <v/>
      </c>
      <c r="H111" s="163" t="str">
        <f t="shared" si="5"/>
        <v/>
      </c>
      <c r="I111" s="157" t="str">
        <f t="shared" si="6"/>
        <v/>
      </c>
      <c r="J111" s="254" t="str">
        <f t="shared" si="7"/>
        <v/>
      </c>
    </row>
    <row r="112" spans="1:252" ht="13.9" customHeight="1">
      <c r="B112" s="40"/>
      <c r="C112" s="32"/>
      <c r="D112" s="32"/>
      <c r="E112" s="152"/>
      <c r="F112" s="140"/>
      <c r="G112" s="140" t="str">
        <f t="shared" si="4"/>
        <v/>
      </c>
      <c r="H112" s="163" t="str">
        <f t="shared" si="5"/>
        <v/>
      </c>
      <c r="I112" s="157" t="str">
        <f t="shared" si="6"/>
        <v/>
      </c>
      <c r="J112" s="254" t="str">
        <f t="shared" si="7"/>
        <v/>
      </c>
      <c r="K112" s="32"/>
      <c r="L112" s="32"/>
      <c r="M112" s="32"/>
      <c r="N112" s="8"/>
      <c r="O112" s="40"/>
      <c r="P112" s="40"/>
      <c r="Q112" s="40"/>
      <c r="R112" s="40"/>
      <c r="S112" s="32"/>
      <c r="T112" s="32"/>
      <c r="U112" s="8"/>
      <c r="V112" s="40"/>
      <c r="W112" s="40"/>
      <c r="X112" s="40"/>
      <c r="Y112" s="40"/>
      <c r="Z112" s="32"/>
      <c r="AA112" s="32"/>
      <c r="AB112" s="32"/>
      <c r="AC112" s="8"/>
      <c r="AD112" s="40"/>
      <c r="AE112" s="40"/>
      <c r="AF112" s="40"/>
      <c r="AG112" s="40"/>
      <c r="AH112" s="32"/>
      <c r="AI112" s="32"/>
      <c r="AJ112" s="32"/>
      <c r="AK112" s="8"/>
      <c r="AL112" s="40"/>
      <c r="AM112" s="40"/>
      <c r="AN112" s="40"/>
      <c r="AO112" s="40"/>
      <c r="AP112" s="32"/>
      <c r="AQ112" s="32"/>
      <c r="AR112" s="32"/>
      <c r="AS112" s="8"/>
      <c r="AT112" s="40"/>
      <c r="AU112" s="40"/>
      <c r="AV112" s="40"/>
      <c r="AW112" s="40"/>
      <c r="AX112" s="32"/>
      <c r="AY112" s="32"/>
      <c r="AZ112" s="32"/>
      <c r="BA112" s="8"/>
      <c r="BB112" s="40"/>
      <c r="BC112" s="40"/>
      <c r="BD112" s="40"/>
      <c r="BE112" s="40"/>
      <c r="BF112" s="32"/>
      <c r="BG112" s="32"/>
      <c r="BH112" s="32"/>
      <c r="BI112" s="8"/>
      <c r="BJ112" s="40"/>
      <c r="BK112" s="40"/>
      <c r="BL112" s="40"/>
      <c r="BM112" s="40"/>
      <c r="BN112" s="32"/>
      <c r="BO112" s="32"/>
      <c r="BP112" s="32"/>
      <c r="BQ112" s="8"/>
      <c r="BR112" s="40"/>
      <c r="BS112" s="40"/>
      <c r="BT112" s="40"/>
      <c r="BU112" s="40"/>
      <c r="BV112" s="32"/>
      <c r="BW112" s="32"/>
      <c r="BX112" s="32"/>
      <c r="BY112" s="8"/>
      <c r="BZ112" s="40"/>
      <c r="CA112" s="40"/>
      <c r="CB112" s="40"/>
      <c r="CC112" s="40"/>
      <c r="CD112" s="32"/>
      <c r="CE112" s="32"/>
      <c r="CF112" s="32"/>
      <c r="CG112" s="8"/>
      <c r="CH112" s="40"/>
      <c r="CI112" s="40"/>
      <c r="CJ112" s="40"/>
      <c r="CK112" s="40"/>
      <c r="CL112" s="32"/>
      <c r="CM112" s="32"/>
      <c r="CN112" s="32"/>
      <c r="CO112" s="8"/>
      <c r="CP112" s="40"/>
      <c r="CQ112" s="40"/>
      <c r="CR112" s="40"/>
      <c r="CS112" s="40"/>
      <c r="CT112" s="32"/>
      <c r="CU112" s="32"/>
      <c r="CV112" s="32"/>
      <c r="CW112" s="8"/>
      <c r="CX112" s="40"/>
      <c r="CY112" s="40"/>
      <c r="CZ112" s="40"/>
      <c r="DA112" s="40"/>
      <c r="DB112" s="32"/>
      <c r="DC112" s="32"/>
      <c r="DD112" s="32"/>
      <c r="DE112" s="8"/>
      <c r="DF112" s="40"/>
      <c r="DG112" s="40"/>
      <c r="DH112" s="40"/>
      <c r="DI112" s="40"/>
      <c r="DJ112" s="32"/>
      <c r="DK112" s="32"/>
      <c r="DL112" s="32"/>
      <c r="DM112" s="8"/>
      <c r="DN112" s="40"/>
      <c r="DO112" s="40"/>
      <c r="DP112" s="40"/>
      <c r="DQ112" s="40"/>
      <c r="DR112" s="32"/>
      <c r="DS112" s="32"/>
      <c r="DT112" s="32"/>
      <c r="DU112" s="8"/>
      <c r="DV112" s="40"/>
      <c r="DW112" s="40"/>
      <c r="DX112" s="40"/>
      <c r="DY112" s="40"/>
      <c r="DZ112" s="32"/>
      <c r="EA112" s="32"/>
      <c r="EB112" s="32"/>
      <c r="EC112" s="8"/>
      <c r="ED112" s="40"/>
      <c r="EE112" s="40"/>
      <c r="EF112" s="40"/>
      <c r="EG112" s="40"/>
      <c r="EH112" s="32"/>
      <c r="EI112" s="32"/>
      <c r="EJ112" s="32"/>
      <c r="EK112" s="8"/>
      <c r="EL112" s="40"/>
      <c r="EM112" s="40"/>
      <c r="EN112" s="40"/>
      <c r="EO112" s="40"/>
      <c r="EP112" s="32"/>
      <c r="EQ112" s="32"/>
      <c r="ER112" s="32"/>
      <c r="ES112" s="8"/>
      <c r="ET112" s="40"/>
      <c r="EU112" s="40"/>
      <c r="EV112" s="40"/>
      <c r="EW112" s="40"/>
      <c r="EX112" s="32"/>
      <c r="EY112" s="32"/>
      <c r="EZ112" s="32"/>
      <c r="FA112" s="8"/>
      <c r="FB112" s="40"/>
      <c r="FC112" s="40"/>
      <c r="FD112" s="40"/>
      <c r="FE112" s="40"/>
      <c r="FF112" s="32"/>
      <c r="FG112" s="32"/>
      <c r="FH112" s="32"/>
      <c r="FI112" s="8"/>
      <c r="FJ112" s="40"/>
      <c r="FK112" s="40"/>
      <c r="FL112" s="40"/>
      <c r="FM112" s="40"/>
      <c r="FN112" s="32"/>
      <c r="FO112" s="32"/>
      <c r="FP112" s="32"/>
      <c r="FQ112" s="8"/>
      <c r="FR112" s="40"/>
      <c r="FS112" s="40"/>
      <c r="FT112" s="40"/>
      <c r="FU112" s="40"/>
      <c r="FV112" s="32"/>
      <c r="FW112" s="32"/>
      <c r="FX112" s="32"/>
      <c r="FY112" s="8"/>
      <c r="FZ112" s="40"/>
      <c r="GA112" s="40"/>
      <c r="GB112" s="40"/>
      <c r="GC112" s="40"/>
      <c r="GD112" s="32"/>
      <c r="GE112" s="32"/>
      <c r="GF112" s="32"/>
      <c r="GG112" s="8"/>
      <c r="GH112" s="40"/>
      <c r="GI112" s="40"/>
      <c r="GJ112" s="40"/>
      <c r="GK112" s="40"/>
      <c r="GL112" s="32"/>
      <c r="GM112" s="32"/>
      <c r="GN112" s="32"/>
      <c r="GO112" s="8"/>
      <c r="GP112" s="40"/>
      <c r="GQ112" s="40"/>
      <c r="GR112" s="40"/>
      <c r="GS112" s="40"/>
      <c r="GT112" s="32"/>
      <c r="GU112" s="32"/>
      <c r="GV112" s="32"/>
      <c r="GW112" s="8"/>
      <c r="GX112" s="40"/>
      <c r="GY112" s="40"/>
      <c r="GZ112" s="40"/>
      <c r="HA112" s="40"/>
      <c r="HB112" s="32"/>
      <c r="HC112" s="32"/>
      <c r="HD112" s="32"/>
      <c r="HE112" s="8"/>
      <c r="HF112" s="40"/>
      <c r="HG112" s="40"/>
      <c r="HH112" s="40"/>
      <c r="HI112" s="40"/>
      <c r="HJ112" s="32"/>
      <c r="HK112" s="32"/>
      <c r="HL112" s="32"/>
      <c r="HM112" s="8"/>
      <c r="HN112" s="40"/>
      <c r="HO112" s="40"/>
      <c r="HP112" s="40"/>
      <c r="HQ112" s="40"/>
      <c r="HR112" s="32"/>
      <c r="HS112" s="32"/>
      <c r="HT112" s="32"/>
      <c r="HU112" s="8"/>
      <c r="HV112" s="40"/>
      <c r="HW112" s="40"/>
      <c r="HX112" s="40"/>
      <c r="HY112" s="40"/>
      <c r="HZ112" s="32"/>
      <c r="IA112" s="32"/>
      <c r="IB112" s="32"/>
      <c r="IC112" s="8"/>
      <c r="ID112" s="40"/>
      <c r="IE112" s="40"/>
      <c r="IF112" s="40"/>
      <c r="IG112" s="40"/>
      <c r="IH112" s="32"/>
      <c r="II112" s="32"/>
      <c r="IJ112" s="32"/>
      <c r="IK112" s="8"/>
      <c r="IL112" s="40"/>
      <c r="IM112" s="40"/>
      <c r="IN112" s="40"/>
      <c r="IO112" s="40"/>
      <c r="IP112" s="32"/>
      <c r="IQ112" s="32"/>
      <c r="IR112" s="32"/>
    </row>
    <row r="113" spans="1:252" ht="13.9" customHeight="1">
      <c r="A113" s="8" t="s">
        <v>264</v>
      </c>
      <c r="B113" s="51" t="s">
        <v>265</v>
      </c>
      <c r="C113" s="32"/>
      <c r="D113" s="32"/>
      <c r="E113" s="152">
        <f>ROUND(F113/0.55,0)</f>
        <v>7149</v>
      </c>
      <c r="F113" s="140">
        <v>3931.875</v>
      </c>
      <c r="G113" s="140">
        <f t="shared" si="4"/>
        <v>3931.875</v>
      </c>
      <c r="H113" s="163">
        <f t="shared" si="5"/>
        <v>577985.625</v>
      </c>
      <c r="I113" s="157">
        <f t="shared" si="6"/>
        <v>820740</v>
      </c>
      <c r="J113" s="254">
        <f t="shared" si="7"/>
        <v>0.29577500182761896</v>
      </c>
      <c r="K113" s="32"/>
      <c r="L113" s="32"/>
      <c r="M113" s="32"/>
      <c r="N113" s="8"/>
      <c r="O113" s="40"/>
      <c r="P113" s="40"/>
      <c r="Q113" s="40"/>
      <c r="R113" s="40"/>
      <c r="S113" s="32"/>
      <c r="T113" s="32"/>
      <c r="U113" s="8"/>
      <c r="V113" s="40"/>
      <c r="W113" s="40"/>
      <c r="X113" s="40"/>
      <c r="Y113" s="40"/>
      <c r="Z113" s="32"/>
      <c r="AA113" s="32"/>
      <c r="AB113" s="32"/>
      <c r="AC113" s="8"/>
      <c r="AD113" s="40"/>
      <c r="AE113" s="40"/>
      <c r="AF113" s="40"/>
      <c r="AG113" s="40"/>
      <c r="AH113" s="32"/>
      <c r="AI113" s="32"/>
      <c r="AJ113" s="32"/>
      <c r="AK113" s="8"/>
      <c r="AL113" s="40"/>
      <c r="AM113" s="40"/>
      <c r="AN113" s="40"/>
      <c r="AO113" s="40"/>
      <c r="AP113" s="32"/>
      <c r="AQ113" s="32"/>
      <c r="AR113" s="32"/>
      <c r="AS113" s="8"/>
      <c r="AT113" s="40"/>
      <c r="AU113" s="40"/>
      <c r="AV113" s="40"/>
      <c r="AW113" s="40"/>
      <c r="AX113" s="32"/>
      <c r="AY113" s="32"/>
      <c r="AZ113" s="32"/>
      <c r="BA113" s="8"/>
      <c r="BB113" s="40"/>
      <c r="BC113" s="40"/>
      <c r="BD113" s="40"/>
      <c r="BE113" s="40"/>
      <c r="BF113" s="32"/>
      <c r="BG113" s="32"/>
      <c r="BH113" s="32"/>
      <c r="BI113" s="8"/>
      <c r="BJ113" s="40"/>
      <c r="BK113" s="40"/>
      <c r="BL113" s="40"/>
      <c r="BM113" s="40"/>
      <c r="BN113" s="32"/>
      <c r="BO113" s="32"/>
      <c r="BP113" s="32"/>
      <c r="BQ113" s="8"/>
      <c r="BR113" s="40"/>
      <c r="BS113" s="40"/>
      <c r="BT113" s="40"/>
      <c r="BU113" s="40"/>
      <c r="BV113" s="32"/>
      <c r="BW113" s="32"/>
      <c r="BX113" s="32"/>
      <c r="BY113" s="8"/>
      <c r="BZ113" s="40"/>
      <c r="CA113" s="40"/>
      <c r="CB113" s="40"/>
      <c r="CC113" s="40"/>
      <c r="CD113" s="32"/>
      <c r="CE113" s="32"/>
      <c r="CF113" s="32"/>
      <c r="CG113" s="8"/>
      <c r="CH113" s="40"/>
      <c r="CI113" s="40"/>
      <c r="CJ113" s="40"/>
      <c r="CK113" s="40"/>
      <c r="CL113" s="32"/>
      <c r="CM113" s="32"/>
      <c r="CN113" s="32"/>
      <c r="CO113" s="8"/>
      <c r="CP113" s="40"/>
      <c r="CQ113" s="40"/>
      <c r="CR113" s="40"/>
      <c r="CS113" s="40"/>
      <c r="CT113" s="32"/>
      <c r="CU113" s="32"/>
      <c r="CV113" s="32"/>
      <c r="CW113" s="8"/>
      <c r="CX113" s="40"/>
      <c r="CY113" s="40"/>
      <c r="CZ113" s="40"/>
      <c r="DA113" s="40"/>
      <c r="DB113" s="32"/>
      <c r="DC113" s="32"/>
      <c r="DD113" s="32"/>
      <c r="DE113" s="8"/>
      <c r="DF113" s="40"/>
      <c r="DG113" s="40"/>
      <c r="DH113" s="40"/>
      <c r="DI113" s="40"/>
      <c r="DJ113" s="32"/>
      <c r="DK113" s="32"/>
      <c r="DL113" s="32"/>
      <c r="DM113" s="8"/>
      <c r="DN113" s="40"/>
      <c r="DO113" s="40"/>
      <c r="DP113" s="40"/>
      <c r="DQ113" s="40"/>
      <c r="DR113" s="32"/>
      <c r="DS113" s="32"/>
      <c r="DT113" s="32"/>
      <c r="DU113" s="8"/>
      <c r="DV113" s="40"/>
      <c r="DW113" s="40"/>
      <c r="DX113" s="40"/>
      <c r="DY113" s="40"/>
      <c r="DZ113" s="32"/>
      <c r="EA113" s="32"/>
      <c r="EB113" s="32"/>
      <c r="EC113" s="8"/>
      <c r="ED113" s="40"/>
      <c r="EE113" s="40"/>
      <c r="EF113" s="40"/>
      <c r="EG113" s="40"/>
      <c r="EH113" s="32"/>
      <c r="EI113" s="32"/>
      <c r="EJ113" s="32"/>
      <c r="EK113" s="8"/>
      <c r="EL113" s="40"/>
      <c r="EM113" s="40"/>
      <c r="EN113" s="40"/>
      <c r="EO113" s="40"/>
      <c r="EP113" s="32"/>
      <c r="EQ113" s="32"/>
      <c r="ER113" s="32"/>
      <c r="ES113" s="8"/>
      <c r="ET113" s="40"/>
      <c r="EU113" s="40"/>
      <c r="EV113" s="40"/>
      <c r="EW113" s="40"/>
      <c r="EX113" s="32"/>
      <c r="EY113" s="32"/>
      <c r="EZ113" s="32"/>
      <c r="FA113" s="8"/>
      <c r="FB113" s="40"/>
      <c r="FC113" s="40"/>
      <c r="FD113" s="40"/>
      <c r="FE113" s="40"/>
      <c r="FF113" s="32"/>
      <c r="FG113" s="32"/>
      <c r="FH113" s="32"/>
      <c r="FI113" s="8"/>
      <c r="FJ113" s="40"/>
      <c r="FK113" s="40"/>
      <c r="FL113" s="40"/>
      <c r="FM113" s="40"/>
      <c r="FN113" s="32"/>
      <c r="FO113" s="32"/>
      <c r="FP113" s="32"/>
      <c r="FQ113" s="8"/>
      <c r="FR113" s="40"/>
      <c r="FS113" s="40"/>
      <c r="FT113" s="40"/>
      <c r="FU113" s="40"/>
      <c r="FV113" s="32"/>
      <c r="FW113" s="32"/>
      <c r="FX113" s="32"/>
      <c r="FY113" s="8"/>
      <c r="FZ113" s="40"/>
      <c r="GA113" s="40"/>
      <c r="GB113" s="40"/>
      <c r="GC113" s="40"/>
      <c r="GD113" s="32"/>
      <c r="GE113" s="32"/>
      <c r="GF113" s="32"/>
      <c r="GG113" s="8"/>
      <c r="GH113" s="40"/>
      <c r="GI113" s="40"/>
      <c r="GJ113" s="40"/>
      <c r="GK113" s="40"/>
      <c r="GL113" s="32"/>
      <c r="GM113" s="32"/>
      <c r="GN113" s="32"/>
      <c r="GO113" s="8"/>
      <c r="GP113" s="40"/>
      <c r="GQ113" s="40"/>
      <c r="GR113" s="40"/>
      <c r="GS113" s="40"/>
      <c r="GT113" s="32"/>
      <c r="GU113" s="32"/>
      <c r="GV113" s="32"/>
      <c r="GW113" s="8"/>
      <c r="GX113" s="40"/>
      <c r="GY113" s="40"/>
      <c r="GZ113" s="40"/>
      <c r="HA113" s="40"/>
      <c r="HB113" s="32"/>
      <c r="HC113" s="32"/>
      <c r="HD113" s="32"/>
      <c r="HE113" s="8"/>
      <c r="HF113" s="40"/>
      <c r="HG113" s="40"/>
      <c r="HH113" s="40"/>
      <c r="HI113" s="40"/>
      <c r="HJ113" s="32"/>
      <c r="HK113" s="32"/>
      <c r="HL113" s="32"/>
      <c r="HM113" s="8"/>
      <c r="HN113" s="40"/>
      <c r="HO113" s="40"/>
      <c r="HP113" s="40"/>
      <c r="HQ113" s="40"/>
      <c r="HR113" s="32"/>
      <c r="HS113" s="32"/>
      <c r="HT113" s="32"/>
      <c r="HU113" s="8"/>
      <c r="HV113" s="40"/>
      <c r="HW113" s="40"/>
      <c r="HX113" s="40"/>
      <c r="HY113" s="40"/>
      <c r="HZ113" s="32"/>
      <c r="IA113" s="32"/>
      <c r="IB113" s="32"/>
      <c r="IC113" s="8"/>
      <c r="ID113" s="40"/>
      <c r="IE113" s="40"/>
      <c r="IF113" s="40"/>
      <c r="IG113" s="40"/>
      <c r="IH113" s="32"/>
      <c r="II113" s="32"/>
      <c r="IJ113" s="32"/>
      <c r="IK113" s="8"/>
      <c r="IL113" s="40"/>
      <c r="IM113" s="40"/>
      <c r="IN113" s="40"/>
      <c r="IO113" s="40"/>
      <c r="IP113" s="32"/>
      <c r="IQ113" s="32"/>
      <c r="IR113" s="32"/>
    </row>
    <row r="114" spans="1:252" ht="13.9" customHeight="1">
      <c r="B114" s="40" t="s">
        <v>266</v>
      </c>
      <c r="C114" s="32"/>
      <c r="D114" s="32"/>
      <c r="E114" s="152"/>
      <c r="F114" s="140"/>
      <c r="G114" s="140" t="str">
        <f t="shared" si="4"/>
        <v/>
      </c>
      <c r="H114" s="163" t="str">
        <f t="shared" si="5"/>
        <v/>
      </c>
      <c r="I114" s="157" t="str">
        <f t="shared" si="6"/>
        <v/>
      </c>
      <c r="J114" s="254" t="str">
        <f t="shared" si="7"/>
        <v/>
      </c>
      <c r="K114" s="32"/>
      <c r="L114" s="32"/>
      <c r="M114" s="32"/>
      <c r="N114" s="8"/>
      <c r="O114" s="40"/>
      <c r="P114" s="40"/>
      <c r="Q114" s="40"/>
      <c r="R114" s="40"/>
      <c r="S114" s="32"/>
      <c r="T114" s="32"/>
      <c r="U114" s="8"/>
      <c r="V114" s="40"/>
      <c r="W114" s="40"/>
      <c r="X114" s="40"/>
      <c r="Y114" s="40"/>
      <c r="Z114" s="32"/>
      <c r="AA114" s="32"/>
      <c r="AB114" s="32"/>
      <c r="AC114" s="8"/>
      <c r="AD114" s="40"/>
      <c r="AE114" s="40"/>
      <c r="AF114" s="40"/>
      <c r="AG114" s="40"/>
      <c r="AH114" s="32"/>
      <c r="AI114" s="32"/>
      <c r="AJ114" s="32"/>
      <c r="AK114" s="8"/>
      <c r="AL114" s="40"/>
      <c r="AM114" s="40"/>
      <c r="AN114" s="40"/>
      <c r="AO114" s="40"/>
      <c r="AP114" s="32"/>
      <c r="AQ114" s="32"/>
      <c r="AR114" s="32"/>
      <c r="AS114" s="8"/>
      <c r="AT114" s="40"/>
      <c r="AU114" s="40"/>
      <c r="AV114" s="40"/>
      <c r="AW114" s="40"/>
      <c r="AX114" s="32"/>
      <c r="AY114" s="32"/>
      <c r="AZ114" s="32"/>
      <c r="BA114" s="8"/>
      <c r="BB114" s="40"/>
      <c r="BC114" s="40"/>
      <c r="BD114" s="40"/>
      <c r="BE114" s="40"/>
      <c r="BF114" s="32"/>
      <c r="BG114" s="32"/>
      <c r="BH114" s="32"/>
      <c r="BI114" s="8"/>
      <c r="BJ114" s="40"/>
      <c r="BK114" s="40"/>
      <c r="BL114" s="40"/>
      <c r="BM114" s="40"/>
      <c r="BN114" s="32"/>
      <c r="BO114" s="32"/>
      <c r="BP114" s="32"/>
      <c r="BQ114" s="8"/>
      <c r="BR114" s="40"/>
      <c r="BS114" s="40"/>
      <c r="BT114" s="40"/>
      <c r="BU114" s="40"/>
      <c r="BV114" s="32"/>
      <c r="BW114" s="32"/>
      <c r="BX114" s="32"/>
      <c r="BY114" s="8"/>
      <c r="BZ114" s="40"/>
      <c r="CA114" s="40"/>
      <c r="CB114" s="40"/>
      <c r="CC114" s="40"/>
      <c r="CD114" s="32"/>
      <c r="CE114" s="32"/>
      <c r="CF114" s="32"/>
      <c r="CG114" s="8"/>
      <c r="CH114" s="40"/>
      <c r="CI114" s="40"/>
      <c r="CJ114" s="40"/>
      <c r="CK114" s="40"/>
      <c r="CL114" s="32"/>
      <c r="CM114" s="32"/>
      <c r="CN114" s="32"/>
      <c r="CO114" s="8"/>
      <c r="CP114" s="40"/>
      <c r="CQ114" s="40"/>
      <c r="CR114" s="40"/>
      <c r="CS114" s="40"/>
      <c r="CT114" s="32"/>
      <c r="CU114" s="32"/>
      <c r="CV114" s="32"/>
      <c r="CW114" s="8"/>
      <c r="CX114" s="40"/>
      <c r="CY114" s="40"/>
      <c r="CZ114" s="40"/>
      <c r="DA114" s="40"/>
      <c r="DB114" s="32"/>
      <c r="DC114" s="32"/>
      <c r="DD114" s="32"/>
      <c r="DE114" s="8"/>
      <c r="DF114" s="40"/>
      <c r="DG114" s="40"/>
      <c r="DH114" s="40"/>
      <c r="DI114" s="40"/>
      <c r="DJ114" s="32"/>
      <c r="DK114" s="32"/>
      <c r="DL114" s="32"/>
      <c r="DM114" s="8"/>
      <c r="DN114" s="40"/>
      <c r="DO114" s="40"/>
      <c r="DP114" s="40"/>
      <c r="DQ114" s="40"/>
      <c r="DR114" s="32"/>
      <c r="DS114" s="32"/>
      <c r="DT114" s="32"/>
      <c r="DU114" s="8"/>
      <c r="DV114" s="40"/>
      <c r="DW114" s="40"/>
      <c r="DX114" s="40"/>
      <c r="DY114" s="40"/>
      <c r="DZ114" s="32"/>
      <c r="EA114" s="32"/>
      <c r="EB114" s="32"/>
      <c r="EC114" s="8"/>
      <c r="ED114" s="40"/>
      <c r="EE114" s="40"/>
      <c r="EF114" s="40"/>
      <c r="EG114" s="40"/>
      <c r="EH114" s="32"/>
      <c r="EI114" s="32"/>
      <c r="EJ114" s="32"/>
      <c r="EK114" s="8"/>
      <c r="EL114" s="40"/>
      <c r="EM114" s="40"/>
      <c r="EN114" s="40"/>
      <c r="EO114" s="40"/>
      <c r="EP114" s="32"/>
      <c r="EQ114" s="32"/>
      <c r="ER114" s="32"/>
      <c r="ES114" s="8"/>
      <c r="ET114" s="40"/>
      <c r="EU114" s="40"/>
      <c r="EV114" s="40"/>
      <c r="EW114" s="40"/>
      <c r="EX114" s="32"/>
      <c r="EY114" s="32"/>
      <c r="EZ114" s="32"/>
      <c r="FA114" s="8"/>
      <c r="FB114" s="40"/>
      <c r="FC114" s="40"/>
      <c r="FD114" s="40"/>
      <c r="FE114" s="40"/>
      <c r="FF114" s="32"/>
      <c r="FG114" s="32"/>
      <c r="FH114" s="32"/>
      <c r="FI114" s="8"/>
      <c r="FJ114" s="40"/>
      <c r="FK114" s="40"/>
      <c r="FL114" s="40"/>
      <c r="FM114" s="40"/>
      <c r="FN114" s="32"/>
      <c r="FO114" s="32"/>
      <c r="FP114" s="32"/>
      <c r="FQ114" s="8"/>
      <c r="FR114" s="40"/>
      <c r="FS114" s="40"/>
      <c r="FT114" s="40"/>
      <c r="FU114" s="40"/>
      <c r="FV114" s="32"/>
      <c r="FW114" s="32"/>
      <c r="FX114" s="32"/>
      <c r="FY114" s="8"/>
      <c r="FZ114" s="40"/>
      <c r="GA114" s="40"/>
      <c r="GB114" s="40"/>
      <c r="GC114" s="40"/>
      <c r="GD114" s="32"/>
      <c r="GE114" s="32"/>
      <c r="GF114" s="32"/>
      <c r="GG114" s="8"/>
      <c r="GH114" s="40"/>
      <c r="GI114" s="40"/>
      <c r="GJ114" s="40"/>
      <c r="GK114" s="40"/>
      <c r="GL114" s="32"/>
      <c r="GM114" s="32"/>
      <c r="GN114" s="32"/>
      <c r="GO114" s="8"/>
      <c r="GP114" s="40"/>
      <c r="GQ114" s="40"/>
      <c r="GR114" s="40"/>
      <c r="GS114" s="40"/>
      <c r="GT114" s="32"/>
      <c r="GU114" s="32"/>
      <c r="GV114" s="32"/>
      <c r="GW114" s="8"/>
      <c r="GX114" s="40"/>
      <c r="GY114" s="40"/>
      <c r="GZ114" s="40"/>
      <c r="HA114" s="40"/>
      <c r="HB114" s="32"/>
      <c r="HC114" s="32"/>
      <c r="HD114" s="32"/>
      <c r="HE114" s="8"/>
      <c r="HF114" s="40"/>
      <c r="HG114" s="40"/>
      <c r="HH114" s="40"/>
      <c r="HI114" s="40"/>
      <c r="HJ114" s="32"/>
      <c r="HK114" s="32"/>
      <c r="HL114" s="32"/>
      <c r="HM114" s="8"/>
      <c r="HN114" s="40"/>
      <c r="HO114" s="40"/>
      <c r="HP114" s="40"/>
      <c r="HQ114" s="40"/>
      <c r="HR114" s="32"/>
      <c r="HS114" s="32"/>
      <c r="HT114" s="32"/>
      <c r="HU114" s="8"/>
      <c r="HV114" s="40"/>
      <c r="HW114" s="40"/>
      <c r="HX114" s="40"/>
      <c r="HY114" s="40"/>
      <c r="HZ114" s="32"/>
      <c r="IA114" s="32"/>
      <c r="IB114" s="32"/>
      <c r="IC114" s="8"/>
      <c r="ID114" s="40"/>
      <c r="IE114" s="40"/>
      <c r="IF114" s="40"/>
      <c r="IG114" s="40"/>
      <c r="IH114" s="32"/>
      <c r="II114" s="32"/>
      <c r="IJ114" s="32"/>
      <c r="IK114" s="8"/>
      <c r="IL114" s="40"/>
      <c r="IM114" s="40"/>
      <c r="IN114" s="40"/>
      <c r="IO114" s="40"/>
      <c r="IP114" s="32"/>
      <c r="IQ114" s="32"/>
      <c r="IR114" s="32"/>
    </row>
    <row r="115" spans="1:252" ht="13.9" customHeight="1">
      <c r="B115" s="40"/>
      <c r="C115" s="32"/>
      <c r="D115" s="32"/>
      <c r="E115" s="152"/>
      <c r="F115" s="140"/>
      <c r="G115" s="140" t="str">
        <f t="shared" si="4"/>
        <v/>
      </c>
      <c r="H115" s="163" t="str">
        <f t="shared" si="5"/>
        <v/>
      </c>
      <c r="I115" s="157" t="str">
        <f t="shared" si="6"/>
        <v/>
      </c>
      <c r="J115" s="254" t="str">
        <f t="shared" si="7"/>
        <v/>
      </c>
      <c r="K115" s="32"/>
      <c r="L115" s="32"/>
      <c r="M115" s="32"/>
      <c r="N115" s="8"/>
      <c r="O115" s="40"/>
      <c r="P115" s="40"/>
      <c r="Q115" s="40"/>
      <c r="R115" s="40"/>
      <c r="S115" s="32"/>
      <c r="T115" s="32"/>
      <c r="U115" s="8"/>
      <c r="V115" s="40"/>
      <c r="W115" s="40"/>
      <c r="X115" s="40"/>
      <c r="Y115" s="40"/>
      <c r="Z115" s="32"/>
      <c r="AA115" s="32"/>
      <c r="AB115" s="32"/>
      <c r="AC115" s="8"/>
      <c r="AD115" s="40"/>
      <c r="AE115" s="40"/>
      <c r="AF115" s="40"/>
      <c r="AG115" s="40"/>
      <c r="AH115" s="32"/>
      <c r="AI115" s="32"/>
      <c r="AJ115" s="32"/>
      <c r="AK115" s="8"/>
      <c r="AL115" s="40"/>
      <c r="AM115" s="40"/>
      <c r="AN115" s="40"/>
      <c r="AO115" s="40"/>
      <c r="AP115" s="32"/>
      <c r="AQ115" s="32"/>
      <c r="AR115" s="32"/>
      <c r="AS115" s="8"/>
      <c r="AT115" s="40"/>
      <c r="AU115" s="40"/>
      <c r="AV115" s="40"/>
      <c r="AW115" s="40"/>
      <c r="AX115" s="32"/>
      <c r="AY115" s="32"/>
      <c r="AZ115" s="32"/>
      <c r="BA115" s="8"/>
      <c r="BB115" s="40"/>
      <c r="BC115" s="40"/>
      <c r="BD115" s="40"/>
      <c r="BE115" s="40"/>
      <c r="BF115" s="32"/>
      <c r="BG115" s="32"/>
      <c r="BH115" s="32"/>
      <c r="BI115" s="8"/>
      <c r="BJ115" s="40"/>
      <c r="BK115" s="40"/>
      <c r="BL115" s="40"/>
      <c r="BM115" s="40"/>
      <c r="BN115" s="32"/>
      <c r="BO115" s="32"/>
      <c r="BP115" s="32"/>
      <c r="BQ115" s="8"/>
      <c r="BR115" s="40"/>
      <c r="BS115" s="40"/>
      <c r="BT115" s="40"/>
      <c r="BU115" s="40"/>
      <c r="BV115" s="32"/>
      <c r="BW115" s="32"/>
      <c r="BX115" s="32"/>
      <c r="BY115" s="8"/>
      <c r="BZ115" s="40"/>
      <c r="CA115" s="40"/>
      <c r="CB115" s="40"/>
      <c r="CC115" s="40"/>
      <c r="CD115" s="32"/>
      <c r="CE115" s="32"/>
      <c r="CF115" s="32"/>
      <c r="CG115" s="8"/>
      <c r="CH115" s="40"/>
      <c r="CI115" s="40"/>
      <c r="CJ115" s="40"/>
      <c r="CK115" s="40"/>
      <c r="CL115" s="32"/>
      <c r="CM115" s="32"/>
      <c r="CN115" s="32"/>
      <c r="CO115" s="8"/>
      <c r="CP115" s="40"/>
      <c r="CQ115" s="40"/>
      <c r="CR115" s="40"/>
      <c r="CS115" s="40"/>
      <c r="CT115" s="32"/>
      <c r="CU115" s="32"/>
      <c r="CV115" s="32"/>
      <c r="CW115" s="8"/>
      <c r="CX115" s="40"/>
      <c r="CY115" s="40"/>
      <c r="CZ115" s="40"/>
      <c r="DA115" s="40"/>
      <c r="DB115" s="32"/>
      <c r="DC115" s="32"/>
      <c r="DD115" s="32"/>
      <c r="DE115" s="8"/>
      <c r="DF115" s="40"/>
      <c r="DG115" s="40"/>
      <c r="DH115" s="40"/>
      <c r="DI115" s="40"/>
      <c r="DJ115" s="32"/>
      <c r="DK115" s="32"/>
      <c r="DL115" s="32"/>
      <c r="DM115" s="8"/>
      <c r="DN115" s="40"/>
      <c r="DO115" s="40"/>
      <c r="DP115" s="40"/>
      <c r="DQ115" s="40"/>
      <c r="DR115" s="32"/>
      <c r="DS115" s="32"/>
      <c r="DT115" s="32"/>
      <c r="DU115" s="8"/>
      <c r="DV115" s="40"/>
      <c r="DW115" s="40"/>
      <c r="DX115" s="40"/>
      <c r="DY115" s="40"/>
      <c r="DZ115" s="32"/>
      <c r="EA115" s="32"/>
      <c r="EB115" s="32"/>
      <c r="EC115" s="8"/>
      <c r="ED115" s="40"/>
      <c r="EE115" s="40"/>
      <c r="EF115" s="40"/>
      <c r="EG115" s="40"/>
      <c r="EH115" s="32"/>
      <c r="EI115" s="32"/>
      <c r="EJ115" s="32"/>
      <c r="EK115" s="8"/>
      <c r="EL115" s="40"/>
      <c r="EM115" s="40"/>
      <c r="EN115" s="40"/>
      <c r="EO115" s="40"/>
      <c r="EP115" s="32"/>
      <c r="EQ115" s="32"/>
      <c r="ER115" s="32"/>
      <c r="ES115" s="8"/>
      <c r="ET115" s="40"/>
      <c r="EU115" s="40"/>
      <c r="EV115" s="40"/>
      <c r="EW115" s="40"/>
      <c r="EX115" s="32"/>
      <c r="EY115" s="32"/>
      <c r="EZ115" s="32"/>
      <c r="FA115" s="8"/>
      <c r="FB115" s="40"/>
      <c r="FC115" s="40"/>
      <c r="FD115" s="40"/>
      <c r="FE115" s="40"/>
      <c r="FF115" s="32"/>
      <c r="FG115" s="32"/>
      <c r="FH115" s="32"/>
      <c r="FI115" s="8"/>
      <c r="FJ115" s="40"/>
      <c r="FK115" s="40"/>
      <c r="FL115" s="40"/>
      <c r="FM115" s="40"/>
      <c r="FN115" s="32"/>
      <c r="FO115" s="32"/>
      <c r="FP115" s="32"/>
      <c r="FQ115" s="8"/>
      <c r="FR115" s="40"/>
      <c r="FS115" s="40"/>
      <c r="FT115" s="40"/>
      <c r="FU115" s="40"/>
      <c r="FV115" s="32"/>
      <c r="FW115" s="32"/>
      <c r="FX115" s="32"/>
      <c r="FY115" s="8"/>
      <c r="FZ115" s="40"/>
      <c r="GA115" s="40"/>
      <c r="GB115" s="40"/>
      <c r="GC115" s="40"/>
      <c r="GD115" s="32"/>
      <c r="GE115" s="32"/>
      <c r="GF115" s="32"/>
      <c r="GG115" s="8"/>
      <c r="GH115" s="40"/>
      <c r="GI115" s="40"/>
      <c r="GJ115" s="40"/>
      <c r="GK115" s="40"/>
      <c r="GL115" s="32"/>
      <c r="GM115" s="32"/>
      <c r="GN115" s="32"/>
      <c r="GO115" s="8"/>
      <c r="GP115" s="40"/>
      <c r="GQ115" s="40"/>
      <c r="GR115" s="40"/>
      <c r="GS115" s="40"/>
      <c r="GT115" s="32"/>
      <c r="GU115" s="32"/>
      <c r="GV115" s="32"/>
      <c r="GW115" s="8"/>
      <c r="GX115" s="40"/>
      <c r="GY115" s="40"/>
      <c r="GZ115" s="40"/>
      <c r="HA115" s="40"/>
      <c r="HB115" s="32"/>
      <c r="HC115" s="32"/>
      <c r="HD115" s="32"/>
      <c r="HE115" s="8"/>
      <c r="HF115" s="40"/>
      <c r="HG115" s="40"/>
      <c r="HH115" s="40"/>
      <c r="HI115" s="40"/>
      <c r="HJ115" s="32"/>
      <c r="HK115" s="32"/>
      <c r="HL115" s="32"/>
      <c r="HM115" s="8"/>
      <c r="HN115" s="40"/>
      <c r="HO115" s="40"/>
      <c r="HP115" s="40"/>
      <c r="HQ115" s="40"/>
      <c r="HR115" s="32"/>
      <c r="HS115" s="32"/>
      <c r="HT115" s="32"/>
      <c r="HU115" s="8"/>
      <c r="HV115" s="40"/>
      <c r="HW115" s="40"/>
      <c r="HX115" s="40"/>
      <c r="HY115" s="40"/>
      <c r="HZ115" s="32"/>
      <c r="IA115" s="32"/>
      <c r="IB115" s="32"/>
      <c r="IC115" s="8"/>
      <c r="ID115" s="40"/>
      <c r="IE115" s="40"/>
      <c r="IF115" s="40"/>
      <c r="IG115" s="40"/>
      <c r="IH115" s="32"/>
      <c r="II115" s="32"/>
      <c r="IJ115" s="32"/>
      <c r="IK115" s="8"/>
      <c r="IL115" s="40"/>
      <c r="IM115" s="40"/>
      <c r="IN115" s="40"/>
      <c r="IO115" s="40"/>
      <c r="IP115" s="32"/>
      <c r="IQ115" s="32"/>
      <c r="IR115" s="32"/>
    </row>
    <row r="116" spans="1:252" ht="13.9" customHeight="1">
      <c r="A116" s="8" t="s">
        <v>267</v>
      </c>
      <c r="B116" s="51" t="s">
        <v>268</v>
      </c>
      <c r="C116" s="32"/>
      <c r="D116" s="32"/>
      <c r="E116" s="152">
        <f>ROUND(F116/0.55,0)</f>
        <v>2725</v>
      </c>
      <c r="F116" s="140">
        <v>1499</v>
      </c>
      <c r="G116" s="140">
        <f t="shared" si="4"/>
        <v>1499</v>
      </c>
      <c r="H116" s="163">
        <f t="shared" si="5"/>
        <v>220353</v>
      </c>
      <c r="I116" s="157">
        <f t="shared" si="6"/>
        <v>312901</v>
      </c>
      <c r="J116" s="254">
        <f t="shared" si="7"/>
        <v>0.29577406272271423</v>
      </c>
      <c r="K116" s="32"/>
      <c r="L116" s="32"/>
      <c r="M116" s="32"/>
      <c r="N116" s="8"/>
      <c r="O116" s="40"/>
      <c r="P116" s="40"/>
      <c r="Q116" s="40"/>
      <c r="R116" s="40"/>
      <c r="S116" s="32"/>
      <c r="T116" s="32"/>
      <c r="U116" s="8"/>
      <c r="V116" s="40"/>
      <c r="W116" s="40"/>
      <c r="X116" s="40"/>
      <c r="Y116" s="40"/>
      <c r="Z116" s="32"/>
      <c r="AA116" s="32"/>
      <c r="AB116" s="32"/>
      <c r="AC116" s="8"/>
      <c r="AD116" s="40"/>
      <c r="AE116" s="40"/>
      <c r="AF116" s="40"/>
      <c r="AG116" s="40"/>
      <c r="AH116" s="32"/>
      <c r="AI116" s="32"/>
      <c r="AJ116" s="32"/>
      <c r="AK116" s="8"/>
      <c r="AL116" s="40"/>
      <c r="AM116" s="40"/>
      <c r="AN116" s="40"/>
      <c r="AO116" s="40"/>
      <c r="AP116" s="32"/>
      <c r="AQ116" s="32"/>
      <c r="AR116" s="32"/>
      <c r="AS116" s="8"/>
      <c r="AT116" s="40"/>
      <c r="AU116" s="40"/>
      <c r="AV116" s="40"/>
      <c r="AW116" s="40"/>
      <c r="AX116" s="32"/>
      <c r="AY116" s="32"/>
      <c r="AZ116" s="32"/>
      <c r="BA116" s="8"/>
      <c r="BB116" s="40"/>
      <c r="BC116" s="40"/>
      <c r="BD116" s="40"/>
      <c r="BE116" s="40"/>
      <c r="BF116" s="32"/>
      <c r="BG116" s="32"/>
      <c r="BH116" s="32"/>
      <c r="BI116" s="8"/>
      <c r="BJ116" s="40"/>
      <c r="BK116" s="40"/>
      <c r="BL116" s="40"/>
      <c r="BM116" s="40"/>
      <c r="BN116" s="32"/>
      <c r="BO116" s="32"/>
      <c r="BP116" s="32"/>
      <c r="BQ116" s="8"/>
      <c r="BR116" s="40"/>
      <c r="BS116" s="40"/>
      <c r="BT116" s="40"/>
      <c r="BU116" s="40"/>
      <c r="BV116" s="32"/>
      <c r="BW116" s="32"/>
      <c r="BX116" s="32"/>
      <c r="BY116" s="8"/>
      <c r="BZ116" s="40"/>
      <c r="CA116" s="40"/>
      <c r="CB116" s="40"/>
      <c r="CC116" s="40"/>
      <c r="CD116" s="32"/>
      <c r="CE116" s="32"/>
      <c r="CF116" s="32"/>
      <c r="CG116" s="8"/>
      <c r="CH116" s="40"/>
      <c r="CI116" s="40"/>
      <c r="CJ116" s="40"/>
      <c r="CK116" s="40"/>
      <c r="CL116" s="32"/>
      <c r="CM116" s="32"/>
      <c r="CN116" s="32"/>
      <c r="CO116" s="8"/>
      <c r="CP116" s="40"/>
      <c r="CQ116" s="40"/>
      <c r="CR116" s="40"/>
      <c r="CS116" s="40"/>
      <c r="CT116" s="32"/>
      <c r="CU116" s="32"/>
      <c r="CV116" s="32"/>
      <c r="CW116" s="8"/>
      <c r="CX116" s="40"/>
      <c r="CY116" s="40"/>
      <c r="CZ116" s="40"/>
      <c r="DA116" s="40"/>
      <c r="DB116" s="32"/>
      <c r="DC116" s="32"/>
      <c r="DD116" s="32"/>
      <c r="DE116" s="8"/>
      <c r="DF116" s="40"/>
      <c r="DG116" s="40"/>
      <c r="DH116" s="40"/>
      <c r="DI116" s="40"/>
      <c r="DJ116" s="32"/>
      <c r="DK116" s="32"/>
      <c r="DL116" s="32"/>
      <c r="DM116" s="8"/>
      <c r="DN116" s="40"/>
      <c r="DO116" s="40"/>
      <c r="DP116" s="40"/>
      <c r="DQ116" s="40"/>
      <c r="DR116" s="32"/>
      <c r="DS116" s="32"/>
      <c r="DT116" s="32"/>
      <c r="DU116" s="8"/>
      <c r="DV116" s="40"/>
      <c r="DW116" s="40"/>
      <c r="DX116" s="40"/>
      <c r="DY116" s="40"/>
      <c r="DZ116" s="32"/>
      <c r="EA116" s="32"/>
      <c r="EB116" s="32"/>
      <c r="EC116" s="8"/>
      <c r="ED116" s="40"/>
      <c r="EE116" s="40"/>
      <c r="EF116" s="40"/>
      <c r="EG116" s="40"/>
      <c r="EH116" s="32"/>
      <c r="EI116" s="32"/>
      <c r="EJ116" s="32"/>
      <c r="EK116" s="8"/>
      <c r="EL116" s="40"/>
      <c r="EM116" s="40"/>
      <c r="EN116" s="40"/>
      <c r="EO116" s="40"/>
      <c r="EP116" s="32"/>
      <c r="EQ116" s="32"/>
      <c r="ER116" s="32"/>
      <c r="ES116" s="8"/>
      <c r="ET116" s="40"/>
      <c r="EU116" s="40"/>
      <c r="EV116" s="40"/>
      <c r="EW116" s="40"/>
      <c r="EX116" s="32"/>
      <c r="EY116" s="32"/>
      <c r="EZ116" s="32"/>
      <c r="FA116" s="8"/>
      <c r="FB116" s="40"/>
      <c r="FC116" s="40"/>
      <c r="FD116" s="40"/>
      <c r="FE116" s="40"/>
      <c r="FF116" s="32"/>
      <c r="FG116" s="32"/>
      <c r="FH116" s="32"/>
      <c r="FI116" s="8"/>
      <c r="FJ116" s="40"/>
      <c r="FK116" s="40"/>
      <c r="FL116" s="40"/>
      <c r="FM116" s="40"/>
      <c r="FN116" s="32"/>
      <c r="FO116" s="32"/>
      <c r="FP116" s="32"/>
      <c r="FQ116" s="8"/>
      <c r="FR116" s="40"/>
      <c r="FS116" s="40"/>
      <c r="FT116" s="40"/>
      <c r="FU116" s="40"/>
      <c r="FV116" s="32"/>
      <c r="FW116" s="32"/>
      <c r="FX116" s="32"/>
      <c r="FY116" s="8"/>
      <c r="FZ116" s="40"/>
      <c r="GA116" s="40"/>
      <c r="GB116" s="40"/>
      <c r="GC116" s="40"/>
      <c r="GD116" s="32"/>
      <c r="GE116" s="32"/>
      <c r="GF116" s="32"/>
      <c r="GG116" s="8"/>
      <c r="GH116" s="40"/>
      <c r="GI116" s="40"/>
      <c r="GJ116" s="40"/>
      <c r="GK116" s="40"/>
      <c r="GL116" s="32"/>
      <c r="GM116" s="32"/>
      <c r="GN116" s="32"/>
      <c r="GO116" s="8"/>
      <c r="GP116" s="40"/>
      <c r="GQ116" s="40"/>
      <c r="GR116" s="40"/>
      <c r="GS116" s="40"/>
      <c r="GT116" s="32"/>
      <c r="GU116" s="32"/>
      <c r="GV116" s="32"/>
      <c r="GW116" s="8"/>
      <c r="GX116" s="40"/>
      <c r="GY116" s="40"/>
      <c r="GZ116" s="40"/>
      <c r="HA116" s="40"/>
      <c r="HB116" s="32"/>
      <c r="HC116" s="32"/>
      <c r="HD116" s="32"/>
      <c r="HE116" s="8"/>
      <c r="HF116" s="40"/>
      <c r="HG116" s="40"/>
      <c r="HH116" s="40"/>
      <c r="HI116" s="40"/>
      <c r="HJ116" s="32"/>
      <c r="HK116" s="32"/>
      <c r="HL116" s="32"/>
      <c r="HM116" s="8"/>
      <c r="HN116" s="40"/>
      <c r="HO116" s="40"/>
      <c r="HP116" s="40"/>
      <c r="HQ116" s="40"/>
      <c r="HR116" s="32"/>
      <c r="HS116" s="32"/>
      <c r="HT116" s="32"/>
      <c r="HU116" s="8"/>
      <c r="HV116" s="40"/>
      <c r="HW116" s="40"/>
      <c r="HX116" s="40"/>
      <c r="HY116" s="40"/>
      <c r="HZ116" s="32"/>
      <c r="IA116" s="32"/>
      <c r="IB116" s="32"/>
      <c r="IC116" s="8"/>
      <c r="ID116" s="40"/>
      <c r="IE116" s="40"/>
      <c r="IF116" s="40"/>
      <c r="IG116" s="40"/>
      <c r="IH116" s="32"/>
      <c r="II116" s="32"/>
      <c r="IJ116" s="32"/>
      <c r="IK116" s="8"/>
      <c r="IL116" s="40"/>
      <c r="IM116" s="40"/>
      <c r="IN116" s="40"/>
      <c r="IO116" s="40"/>
      <c r="IP116" s="32"/>
      <c r="IQ116" s="32"/>
      <c r="IR116" s="32"/>
    </row>
    <row r="117" spans="1:252" s="3" customFormat="1" ht="13.9" customHeight="1">
      <c r="A117" s="15"/>
      <c r="B117" s="38" t="s">
        <v>269</v>
      </c>
      <c r="C117" s="4"/>
      <c r="D117" s="4"/>
      <c r="E117" s="150"/>
      <c r="F117" s="142"/>
      <c r="G117" s="140" t="str">
        <f t="shared" si="4"/>
        <v/>
      </c>
      <c r="H117" s="163" t="str">
        <f t="shared" si="5"/>
        <v/>
      </c>
      <c r="I117" s="157" t="str">
        <f t="shared" si="6"/>
        <v/>
      </c>
      <c r="J117" s="254" t="str">
        <f t="shared" si="7"/>
        <v/>
      </c>
    </row>
    <row r="118" spans="1:252" ht="13.9" customHeight="1">
      <c r="B118" s="40"/>
      <c r="C118" s="32"/>
      <c r="D118" s="32"/>
      <c r="E118" s="152"/>
      <c r="F118" s="140"/>
      <c r="G118" s="140" t="str">
        <f t="shared" si="4"/>
        <v/>
      </c>
      <c r="H118" s="163" t="str">
        <f t="shared" si="5"/>
        <v/>
      </c>
      <c r="I118" s="157" t="str">
        <f t="shared" si="6"/>
        <v/>
      </c>
      <c r="J118" s="254" t="str">
        <f t="shared" si="7"/>
        <v/>
      </c>
      <c r="K118" s="32"/>
      <c r="L118" s="32"/>
      <c r="M118" s="32"/>
      <c r="N118" s="8"/>
      <c r="O118" s="40"/>
      <c r="P118" s="40"/>
      <c r="Q118" s="40"/>
      <c r="R118" s="40"/>
      <c r="S118" s="32"/>
      <c r="T118" s="32"/>
      <c r="U118" s="8"/>
      <c r="V118" s="40"/>
      <c r="W118" s="40"/>
      <c r="X118" s="40"/>
      <c r="Y118" s="40"/>
      <c r="Z118" s="32"/>
      <c r="AA118" s="32"/>
      <c r="AB118" s="32"/>
      <c r="AC118" s="8"/>
      <c r="AD118" s="40"/>
      <c r="AE118" s="40"/>
      <c r="AF118" s="40"/>
      <c r="AG118" s="40"/>
      <c r="AH118" s="32"/>
      <c r="AI118" s="32"/>
      <c r="AJ118" s="32"/>
      <c r="AK118" s="8"/>
      <c r="AL118" s="40"/>
      <c r="AM118" s="40"/>
      <c r="AN118" s="40"/>
      <c r="AO118" s="40"/>
      <c r="AP118" s="32"/>
      <c r="AQ118" s="32"/>
      <c r="AR118" s="32"/>
      <c r="AS118" s="8"/>
      <c r="AT118" s="40"/>
      <c r="AU118" s="40"/>
      <c r="AV118" s="40"/>
      <c r="AW118" s="40"/>
      <c r="AX118" s="32"/>
      <c r="AY118" s="32"/>
      <c r="AZ118" s="32"/>
      <c r="BA118" s="8"/>
      <c r="BB118" s="40"/>
      <c r="BC118" s="40"/>
      <c r="BD118" s="40"/>
      <c r="BE118" s="40"/>
      <c r="BF118" s="32"/>
      <c r="BG118" s="32"/>
      <c r="BH118" s="32"/>
      <c r="BI118" s="8"/>
      <c r="BJ118" s="40"/>
      <c r="BK118" s="40"/>
      <c r="BL118" s="40"/>
      <c r="BM118" s="40"/>
      <c r="BN118" s="32"/>
      <c r="BO118" s="32"/>
      <c r="BP118" s="32"/>
      <c r="BQ118" s="8"/>
      <c r="BR118" s="40"/>
      <c r="BS118" s="40"/>
      <c r="BT118" s="40"/>
      <c r="BU118" s="40"/>
      <c r="BV118" s="32"/>
      <c r="BW118" s="32"/>
      <c r="BX118" s="32"/>
      <c r="BY118" s="8"/>
      <c r="BZ118" s="40"/>
      <c r="CA118" s="40"/>
      <c r="CB118" s="40"/>
      <c r="CC118" s="40"/>
      <c r="CD118" s="32"/>
      <c r="CE118" s="32"/>
      <c r="CF118" s="32"/>
      <c r="CG118" s="8"/>
      <c r="CH118" s="40"/>
      <c r="CI118" s="40"/>
      <c r="CJ118" s="40"/>
      <c r="CK118" s="40"/>
      <c r="CL118" s="32"/>
      <c r="CM118" s="32"/>
      <c r="CN118" s="32"/>
      <c r="CO118" s="8"/>
      <c r="CP118" s="40"/>
      <c r="CQ118" s="40"/>
      <c r="CR118" s="40"/>
      <c r="CS118" s="40"/>
      <c r="CT118" s="32"/>
      <c r="CU118" s="32"/>
      <c r="CV118" s="32"/>
      <c r="CW118" s="8"/>
      <c r="CX118" s="40"/>
      <c r="CY118" s="40"/>
      <c r="CZ118" s="40"/>
      <c r="DA118" s="40"/>
      <c r="DB118" s="32"/>
      <c r="DC118" s="32"/>
      <c r="DD118" s="32"/>
      <c r="DE118" s="8"/>
      <c r="DF118" s="40"/>
      <c r="DG118" s="40"/>
      <c r="DH118" s="40"/>
      <c r="DI118" s="40"/>
      <c r="DJ118" s="32"/>
      <c r="DK118" s="32"/>
      <c r="DL118" s="32"/>
      <c r="DM118" s="8"/>
      <c r="DN118" s="40"/>
      <c r="DO118" s="40"/>
      <c r="DP118" s="40"/>
      <c r="DQ118" s="40"/>
      <c r="DR118" s="32"/>
      <c r="DS118" s="32"/>
      <c r="DT118" s="32"/>
      <c r="DU118" s="8"/>
      <c r="DV118" s="40"/>
      <c r="DW118" s="40"/>
      <c r="DX118" s="40"/>
      <c r="DY118" s="40"/>
      <c r="DZ118" s="32"/>
      <c r="EA118" s="32"/>
      <c r="EB118" s="32"/>
      <c r="EC118" s="8"/>
      <c r="ED118" s="40"/>
      <c r="EE118" s="40"/>
      <c r="EF118" s="40"/>
      <c r="EG118" s="40"/>
      <c r="EH118" s="32"/>
      <c r="EI118" s="32"/>
      <c r="EJ118" s="32"/>
      <c r="EK118" s="8"/>
      <c r="EL118" s="40"/>
      <c r="EM118" s="40"/>
      <c r="EN118" s="40"/>
      <c r="EO118" s="40"/>
      <c r="EP118" s="32"/>
      <c r="EQ118" s="32"/>
      <c r="ER118" s="32"/>
      <c r="ES118" s="8"/>
      <c r="ET118" s="40"/>
      <c r="EU118" s="40"/>
      <c r="EV118" s="40"/>
      <c r="EW118" s="40"/>
      <c r="EX118" s="32"/>
      <c r="EY118" s="32"/>
      <c r="EZ118" s="32"/>
      <c r="FA118" s="8"/>
      <c r="FB118" s="40"/>
      <c r="FC118" s="40"/>
      <c r="FD118" s="40"/>
      <c r="FE118" s="40"/>
      <c r="FF118" s="32"/>
      <c r="FG118" s="32"/>
      <c r="FH118" s="32"/>
      <c r="FI118" s="8"/>
      <c r="FJ118" s="40"/>
      <c r="FK118" s="40"/>
      <c r="FL118" s="40"/>
      <c r="FM118" s="40"/>
      <c r="FN118" s="32"/>
      <c r="FO118" s="32"/>
      <c r="FP118" s="32"/>
      <c r="FQ118" s="8"/>
      <c r="FR118" s="40"/>
      <c r="FS118" s="40"/>
      <c r="FT118" s="40"/>
      <c r="FU118" s="40"/>
      <c r="FV118" s="32"/>
      <c r="FW118" s="32"/>
      <c r="FX118" s="32"/>
      <c r="FY118" s="8"/>
      <c r="FZ118" s="40"/>
      <c r="GA118" s="40"/>
      <c r="GB118" s="40"/>
      <c r="GC118" s="40"/>
      <c r="GD118" s="32"/>
      <c r="GE118" s="32"/>
      <c r="GF118" s="32"/>
      <c r="GG118" s="8"/>
      <c r="GH118" s="40"/>
      <c r="GI118" s="40"/>
      <c r="GJ118" s="40"/>
      <c r="GK118" s="40"/>
      <c r="GL118" s="32"/>
      <c r="GM118" s="32"/>
      <c r="GN118" s="32"/>
      <c r="GO118" s="8"/>
      <c r="GP118" s="40"/>
      <c r="GQ118" s="40"/>
      <c r="GR118" s="40"/>
      <c r="GS118" s="40"/>
      <c r="GT118" s="32"/>
      <c r="GU118" s="32"/>
      <c r="GV118" s="32"/>
      <c r="GW118" s="8"/>
      <c r="GX118" s="40"/>
      <c r="GY118" s="40"/>
      <c r="GZ118" s="40"/>
      <c r="HA118" s="40"/>
      <c r="HB118" s="32"/>
      <c r="HC118" s="32"/>
      <c r="HD118" s="32"/>
      <c r="HE118" s="8"/>
      <c r="HF118" s="40"/>
      <c r="HG118" s="40"/>
      <c r="HH118" s="40"/>
      <c r="HI118" s="40"/>
      <c r="HJ118" s="32"/>
      <c r="HK118" s="32"/>
      <c r="HL118" s="32"/>
      <c r="HM118" s="8"/>
      <c r="HN118" s="40"/>
      <c r="HO118" s="40"/>
      <c r="HP118" s="40"/>
      <c r="HQ118" s="40"/>
      <c r="HR118" s="32"/>
      <c r="HS118" s="32"/>
      <c r="HT118" s="32"/>
      <c r="HU118" s="8"/>
      <c r="HV118" s="40"/>
      <c r="HW118" s="40"/>
      <c r="HX118" s="40"/>
      <c r="HY118" s="40"/>
      <c r="HZ118" s="32"/>
      <c r="IA118" s="32"/>
      <c r="IB118" s="32"/>
      <c r="IC118" s="8"/>
      <c r="ID118" s="40"/>
      <c r="IE118" s="40"/>
      <c r="IF118" s="40"/>
      <c r="IG118" s="40"/>
      <c r="IH118" s="32"/>
      <c r="II118" s="32"/>
      <c r="IJ118" s="32"/>
      <c r="IK118" s="8"/>
      <c r="IL118" s="40"/>
      <c r="IM118" s="40"/>
      <c r="IN118" s="40"/>
      <c r="IO118" s="40"/>
      <c r="IP118" s="32"/>
      <c r="IQ118" s="32"/>
      <c r="IR118" s="32"/>
    </row>
    <row r="119" spans="1:252" ht="13.9" customHeight="1">
      <c r="A119" s="8" t="s">
        <v>270</v>
      </c>
      <c r="B119" s="51" t="s">
        <v>271</v>
      </c>
      <c r="C119" s="32"/>
      <c r="D119" s="32"/>
      <c r="E119" s="152">
        <f>ROUND(F119/0.55,0)</f>
        <v>2180</v>
      </c>
      <c r="F119" s="140">
        <v>1199</v>
      </c>
      <c r="G119" s="140">
        <f t="shared" si="4"/>
        <v>1199</v>
      </c>
      <c r="H119" s="163">
        <f t="shared" si="5"/>
        <v>176253</v>
      </c>
      <c r="I119" s="157">
        <f t="shared" si="6"/>
        <v>250279</v>
      </c>
      <c r="J119" s="254">
        <f t="shared" si="7"/>
        <v>0.2957739163093987</v>
      </c>
      <c r="K119" s="32"/>
      <c r="L119" s="32"/>
      <c r="M119" s="32"/>
      <c r="N119" s="8"/>
      <c r="O119" s="40"/>
      <c r="P119" s="40"/>
      <c r="Q119" s="40"/>
      <c r="R119" s="40"/>
      <c r="S119" s="32"/>
      <c r="T119" s="32"/>
      <c r="U119" s="8"/>
      <c r="V119" s="40"/>
      <c r="W119" s="40"/>
      <c r="X119" s="40"/>
      <c r="Y119" s="40"/>
      <c r="Z119" s="32"/>
      <c r="AA119" s="32"/>
      <c r="AB119" s="32"/>
      <c r="AC119" s="8"/>
      <c r="AD119" s="40"/>
      <c r="AE119" s="40"/>
      <c r="AF119" s="40"/>
      <c r="AG119" s="40"/>
      <c r="AH119" s="32"/>
      <c r="AI119" s="32"/>
      <c r="AJ119" s="32"/>
      <c r="AK119" s="8"/>
      <c r="AL119" s="40"/>
      <c r="AM119" s="40"/>
      <c r="AN119" s="40"/>
      <c r="AO119" s="40"/>
      <c r="AP119" s="32"/>
      <c r="AQ119" s="32"/>
      <c r="AR119" s="32"/>
      <c r="AS119" s="8"/>
      <c r="AT119" s="40"/>
      <c r="AU119" s="40"/>
      <c r="AV119" s="40"/>
      <c r="AW119" s="40"/>
      <c r="AX119" s="32"/>
      <c r="AY119" s="32"/>
      <c r="AZ119" s="32"/>
      <c r="BA119" s="8"/>
      <c r="BB119" s="40"/>
      <c r="BC119" s="40"/>
      <c r="BD119" s="40"/>
      <c r="BE119" s="40"/>
      <c r="BF119" s="32"/>
      <c r="BG119" s="32"/>
      <c r="BH119" s="32"/>
      <c r="BI119" s="8"/>
      <c r="BJ119" s="40"/>
      <c r="BK119" s="40"/>
      <c r="BL119" s="40"/>
      <c r="BM119" s="40"/>
      <c r="BN119" s="32"/>
      <c r="BO119" s="32"/>
      <c r="BP119" s="32"/>
      <c r="BQ119" s="8"/>
      <c r="BR119" s="40"/>
      <c r="BS119" s="40"/>
      <c r="BT119" s="40"/>
      <c r="BU119" s="40"/>
      <c r="BV119" s="32"/>
      <c r="BW119" s="32"/>
      <c r="BX119" s="32"/>
      <c r="BY119" s="8"/>
      <c r="BZ119" s="40"/>
      <c r="CA119" s="40"/>
      <c r="CB119" s="40"/>
      <c r="CC119" s="40"/>
      <c r="CD119" s="32"/>
      <c r="CE119" s="32"/>
      <c r="CF119" s="32"/>
      <c r="CG119" s="8"/>
      <c r="CH119" s="40"/>
      <c r="CI119" s="40"/>
      <c r="CJ119" s="40"/>
      <c r="CK119" s="40"/>
      <c r="CL119" s="32"/>
      <c r="CM119" s="32"/>
      <c r="CN119" s="32"/>
      <c r="CO119" s="8"/>
      <c r="CP119" s="40"/>
      <c r="CQ119" s="40"/>
      <c r="CR119" s="40"/>
      <c r="CS119" s="40"/>
      <c r="CT119" s="32"/>
      <c r="CU119" s="32"/>
      <c r="CV119" s="32"/>
      <c r="CW119" s="8"/>
      <c r="CX119" s="40"/>
      <c r="CY119" s="40"/>
      <c r="CZ119" s="40"/>
      <c r="DA119" s="40"/>
      <c r="DB119" s="32"/>
      <c r="DC119" s="32"/>
      <c r="DD119" s="32"/>
      <c r="DE119" s="8"/>
      <c r="DF119" s="40"/>
      <c r="DG119" s="40"/>
      <c r="DH119" s="40"/>
      <c r="DI119" s="40"/>
      <c r="DJ119" s="32"/>
      <c r="DK119" s="32"/>
      <c r="DL119" s="32"/>
      <c r="DM119" s="8"/>
      <c r="DN119" s="40"/>
      <c r="DO119" s="40"/>
      <c r="DP119" s="40"/>
      <c r="DQ119" s="40"/>
      <c r="DR119" s="32"/>
      <c r="DS119" s="32"/>
      <c r="DT119" s="32"/>
      <c r="DU119" s="8"/>
      <c r="DV119" s="40"/>
      <c r="DW119" s="40"/>
      <c r="DX119" s="40"/>
      <c r="DY119" s="40"/>
      <c r="DZ119" s="32"/>
      <c r="EA119" s="32"/>
      <c r="EB119" s="32"/>
      <c r="EC119" s="8"/>
      <c r="ED119" s="40"/>
      <c r="EE119" s="40"/>
      <c r="EF119" s="40"/>
      <c r="EG119" s="40"/>
      <c r="EH119" s="32"/>
      <c r="EI119" s="32"/>
      <c r="EJ119" s="32"/>
      <c r="EK119" s="8"/>
      <c r="EL119" s="40"/>
      <c r="EM119" s="40"/>
      <c r="EN119" s="40"/>
      <c r="EO119" s="40"/>
      <c r="EP119" s="32"/>
      <c r="EQ119" s="32"/>
      <c r="ER119" s="32"/>
      <c r="ES119" s="8"/>
      <c r="ET119" s="40"/>
      <c r="EU119" s="40"/>
      <c r="EV119" s="40"/>
      <c r="EW119" s="40"/>
      <c r="EX119" s="32"/>
      <c r="EY119" s="32"/>
      <c r="EZ119" s="32"/>
      <c r="FA119" s="8"/>
      <c r="FB119" s="40"/>
      <c r="FC119" s="40"/>
      <c r="FD119" s="40"/>
      <c r="FE119" s="40"/>
      <c r="FF119" s="32"/>
      <c r="FG119" s="32"/>
      <c r="FH119" s="32"/>
      <c r="FI119" s="8"/>
      <c r="FJ119" s="40"/>
      <c r="FK119" s="40"/>
      <c r="FL119" s="40"/>
      <c r="FM119" s="40"/>
      <c r="FN119" s="32"/>
      <c r="FO119" s="32"/>
      <c r="FP119" s="32"/>
      <c r="FQ119" s="8"/>
      <c r="FR119" s="40"/>
      <c r="FS119" s="40"/>
      <c r="FT119" s="40"/>
      <c r="FU119" s="40"/>
      <c r="FV119" s="32"/>
      <c r="FW119" s="32"/>
      <c r="FX119" s="32"/>
      <c r="FY119" s="8"/>
      <c r="FZ119" s="40"/>
      <c r="GA119" s="40"/>
      <c r="GB119" s="40"/>
      <c r="GC119" s="40"/>
      <c r="GD119" s="32"/>
      <c r="GE119" s="32"/>
      <c r="GF119" s="32"/>
      <c r="GG119" s="8"/>
      <c r="GH119" s="40"/>
      <c r="GI119" s="40"/>
      <c r="GJ119" s="40"/>
      <c r="GK119" s="40"/>
      <c r="GL119" s="32"/>
      <c r="GM119" s="32"/>
      <c r="GN119" s="32"/>
      <c r="GO119" s="8"/>
      <c r="GP119" s="40"/>
      <c r="GQ119" s="40"/>
      <c r="GR119" s="40"/>
      <c r="GS119" s="40"/>
      <c r="GT119" s="32"/>
      <c r="GU119" s="32"/>
      <c r="GV119" s="32"/>
      <c r="GW119" s="8"/>
      <c r="GX119" s="40"/>
      <c r="GY119" s="40"/>
      <c r="GZ119" s="40"/>
      <c r="HA119" s="40"/>
      <c r="HB119" s="32"/>
      <c r="HC119" s="32"/>
      <c r="HD119" s="32"/>
      <c r="HE119" s="8"/>
      <c r="HF119" s="40"/>
      <c r="HG119" s="40"/>
      <c r="HH119" s="40"/>
      <c r="HI119" s="40"/>
      <c r="HJ119" s="32"/>
      <c r="HK119" s="32"/>
      <c r="HL119" s="32"/>
      <c r="HM119" s="8"/>
      <c r="HN119" s="40"/>
      <c r="HO119" s="40"/>
      <c r="HP119" s="40"/>
      <c r="HQ119" s="40"/>
      <c r="HR119" s="32"/>
      <c r="HS119" s="32"/>
      <c r="HT119" s="32"/>
      <c r="HU119" s="8"/>
      <c r="HV119" s="40"/>
      <c r="HW119" s="40"/>
      <c r="HX119" s="40"/>
      <c r="HY119" s="40"/>
      <c r="HZ119" s="32"/>
      <c r="IA119" s="32"/>
      <c r="IB119" s="32"/>
      <c r="IC119" s="8"/>
      <c r="ID119" s="40"/>
      <c r="IE119" s="40"/>
      <c r="IF119" s="40"/>
      <c r="IG119" s="40"/>
      <c r="IH119" s="32"/>
      <c r="II119" s="32"/>
      <c r="IJ119" s="32"/>
      <c r="IK119" s="8"/>
      <c r="IL119" s="40"/>
      <c r="IM119" s="40"/>
      <c r="IN119" s="40"/>
      <c r="IO119" s="40"/>
      <c r="IP119" s="32"/>
      <c r="IQ119" s="32"/>
      <c r="IR119" s="32"/>
    </row>
    <row r="120" spans="1:252" s="3" customFormat="1" ht="13.9" customHeight="1">
      <c r="A120" s="15"/>
      <c r="B120" s="38" t="s">
        <v>272</v>
      </c>
      <c r="C120" s="4"/>
      <c r="D120" s="4"/>
      <c r="E120" s="150"/>
      <c r="F120" s="142"/>
      <c r="G120" s="142"/>
      <c r="I120" s="14"/>
    </row>
    <row r="121" spans="1:252" ht="13.9" customHeight="1">
      <c r="B121" s="51"/>
      <c r="C121" s="32"/>
      <c r="D121" s="32"/>
      <c r="E121" s="152"/>
      <c r="F121" s="140"/>
      <c r="G121" s="140"/>
      <c r="H121" s="40"/>
      <c r="I121" s="40"/>
      <c r="J121" s="40"/>
      <c r="K121" s="32"/>
      <c r="L121" s="32"/>
      <c r="M121" s="32"/>
      <c r="N121" s="8"/>
      <c r="O121" s="40"/>
      <c r="P121" s="40"/>
      <c r="Q121" s="40"/>
      <c r="R121" s="40"/>
      <c r="S121" s="32"/>
      <c r="T121" s="32"/>
      <c r="U121" s="8"/>
      <c r="V121" s="40"/>
      <c r="W121" s="40"/>
      <c r="X121" s="40"/>
      <c r="Y121" s="40"/>
      <c r="Z121" s="32"/>
      <c r="AA121" s="32"/>
      <c r="AB121" s="32"/>
      <c r="AC121" s="8"/>
      <c r="AD121" s="40"/>
      <c r="AE121" s="40"/>
      <c r="AF121" s="40"/>
      <c r="AG121" s="40"/>
      <c r="AH121" s="32"/>
      <c r="AI121" s="32"/>
      <c r="AJ121" s="32"/>
      <c r="AK121" s="8"/>
      <c r="AL121" s="40"/>
      <c r="AM121" s="40"/>
      <c r="AN121" s="40"/>
      <c r="AO121" s="40"/>
      <c r="AP121" s="32"/>
      <c r="AQ121" s="32"/>
      <c r="AR121" s="32"/>
      <c r="AS121" s="8"/>
      <c r="AT121" s="40"/>
      <c r="AU121" s="40"/>
      <c r="AV121" s="40"/>
      <c r="AW121" s="40"/>
      <c r="AX121" s="32"/>
      <c r="AY121" s="32"/>
      <c r="AZ121" s="32"/>
      <c r="BA121" s="8"/>
      <c r="BB121" s="40"/>
      <c r="BC121" s="40"/>
      <c r="BD121" s="40"/>
      <c r="BE121" s="40"/>
      <c r="BF121" s="32"/>
      <c r="BG121" s="32"/>
      <c r="BH121" s="32"/>
      <c r="BI121" s="8"/>
      <c r="BJ121" s="40"/>
      <c r="BK121" s="40"/>
      <c r="BL121" s="40"/>
      <c r="BM121" s="40"/>
      <c r="BN121" s="32"/>
      <c r="BO121" s="32"/>
      <c r="BP121" s="32"/>
      <c r="BQ121" s="8"/>
      <c r="BR121" s="40"/>
      <c r="BS121" s="40"/>
      <c r="BT121" s="40"/>
      <c r="BU121" s="40"/>
      <c r="BV121" s="32"/>
      <c r="BW121" s="32"/>
      <c r="BX121" s="32"/>
      <c r="BY121" s="8"/>
      <c r="BZ121" s="40"/>
      <c r="CA121" s="40"/>
      <c r="CB121" s="40"/>
      <c r="CC121" s="40"/>
      <c r="CD121" s="32"/>
      <c r="CE121" s="32"/>
      <c r="CF121" s="32"/>
      <c r="CG121" s="8"/>
      <c r="CH121" s="40"/>
      <c r="CI121" s="40"/>
      <c r="CJ121" s="40"/>
      <c r="CK121" s="40"/>
      <c r="CL121" s="32"/>
      <c r="CM121" s="32"/>
      <c r="CN121" s="32"/>
      <c r="CO121" s="8"/>
      <c r="CP121" s="40"/>
      <c r="CQ121" s="40"/>
      <c r="CR121" s="40"/>
      <c r="CS121" s="40"/>
      <c r="CT121" s="32"/>
      <c r="CU121" s="32"/>
      <c r="CV121" s="32"/>
      <c r="CW121" s="8"/>
      <c r="CX121" s="40"/>
      <c r="CY121" s="40"/>
      <c r="CZ121" s="40"/>
      <c r="DA121" s="40"/>
      <c r="DB121" s="32"/>
      <c r="DC121" s="32"/>
      <c r="DD121" s="32"/>
      <c r="DE121" s="8"/>
      <c r="DF121" s="40"/>
      <c r="DG121" s="40"/>
      <c r="DH121" s="40"/>
      <c r="DI121" s="40"/>
      <c r="DJ121" s="32"/>
      <c r="DK121" s="32"/>
      <c r="DL121" s="32"/>
      <c r="DM121" s="8"/>
      <c r="DN121" s="40"/>
      <c r="DO121" s="40"/>
      <c r="DP121" s="40"/>
      <c r="DQ121" s="40"/>
      <c r="DR121" s="32"/>
      <c r="DS121" s="32"/>
      <c r="DT121" s="32"/>
      <c r="DU121" s="8"/>
      <c r="DV121" s="40"/>
      <c r="DW121" s="40"/>
      <c r="DX121" s="40"/>
      <c r="DY121" s="40"/>
      <c r="DZ121" s="32"/>
      <c r="EA121" s="32"/>
      <c r="EB121" s="32"/>
      <c r="EC121" s="8"/>
      <c r="ED121" s="40"/>
      <c r="EE121" s="40"/>
      <c r="EF121" s="40"/>
      <c r="EG121" s="40"/>
      <c r="EH121" s="32"/>
      <c r="EI121" s="32"/>
      <c r="EJ121" s="32"/>
      <c r="EK121" s="8"/>
      <c r="EL121" s="40"/>
      <c r="EM121" s="40"/>
      <c r="EN121" s="40"/>
      <c r="EO121" s="40"/>
      <c r="EP121" s="32"/>
      <c r="EQ121" s="32"/>
      <c r="ER121" s="32"/>
      <c r="ES121" s="8"/>
      <c r="ET121" s="40"/>
      <c r="EU121" s="40"/>
      <c r="EV121" s="40"/>
      <c r="EW121" s="40"/>
      <c r="EX121" s="32"/>
      <c r="EY121" s="32"/>
      <c r="EZ121" s="32"/>
      <c r="FA121" s="8"/>
      <c r="FB121" s="40"/>
      <c r="FC121" s="40"/>
      <c r="FD121" s="40"/>
      <c r="FE121" s="40"/>
      <c r="FF121" s="32"/>
      <c r="FG121" s="32"/>
      <c r="FH121" s="32"/>
      <c r="FI121" s="8"/>
      <c r="FJ121" s="40"/>
      <c r="FK121" s="40"/>
      <c r="FL121" s="40"/>
      <c r="FM121" s="40"/>
      <c r="FN121" s="32"/>
      <c r="FO121" s="32"/>
      <c r="FP121" s="32"/>
      <c r="FQ121" s="8"/>
      <c r="FR121" s="40"/>
      <c r="FS121" s="40"/>
      <c r="FT121" s="40"/>
      <c r="FU121" s="40"/>
      <c r="FV121" s="32"/>
      <c r="FW121" s="32"/>
      <c r="FX121" s="32"/>
      <c r="FY121" s="8"/>
      <c r="FZ121" s="40"/>
      <c r="GA121" s="40"/>
      <c r="GB121" s="40"/>
      <c r="GC121" s="40"/>
      <c r="GD121" s="32"/>
      <c r="GE121" s="32"/>
      <c r="GF121" s="32"/>
      <c r="GG121" s="8"/>
      <c r="GH121" s="40"/>
      <c r="GI121" s="40"/>
      <c r="GJ121" s="40"/>
      <c r="GK121" s="40"/>
      <c r="GL121" s="32"/>
      <c r="GM121" s="32"/>
      <c r="GN121" s="32"/>
      <c r="GO121" s="8"/>
      <c r="GP121" s="40"/>
      <c r="GQ121" s="40"/>
      <c r="GR121" s="40"/>
      <c r="GS121" s="40"/>
      <c r="GT121" s="32"/>
      <c r="GU121" s="32"/>
      <c r="GV121" s="32"/>
      <c r="GW121" s="8"/>
      <c r="GX121" s="40"/>
      <c r="GY121" s="40"/>
      <c r="GZ121" s="40"/>
      <c r="HA121" s="40"/>
      <c r="HB121" s="32"/>
      <c r="HC121" s="32"/>
      <c r="HD121" s="32"/>
      <c r="HE121" s="8"/>
      <c r="HF121" s="40"/>
      <c r="HG121" s="40"/>
      <c r="HH121" s="40"/>
      <c r="HI121" s="40"/>
      <c r="HJ121" s="32"/>
      <c r="HK121" s="32"/>
      <c r="HL121" s="32"/>
      <c r="HM121" s="8"/>
      <c r="HN121" s="40"/>
      <c r="HO121" s="40"/>
      <c r="HP121" s="40"/>
      <c r="HQ121" s="40"/>
      <c r="HR121" s="32"/>
      <c r="HS121" s="32"/>
      <c r="HT121" s="32"/>
      <c r="HU121" s="8"/>
      <c r="HV121" s="40"/>
      <c r="HW121" s="40"/>
      <c r="HX121" s="40"/>
      <c r="HY121" s="40"/>
      <c r="HZ121" s="32"/>
      <c r="IA121" s="32"/>
      <c r="IB121" s="32"/>
      <c r="IC121" s="8"/>
      <c r="ID121" s="40"/>
      <c r="IE121" s="40"/>
      <c r="IF121" s="40"/>
      <c r="IG121" s="40"/>
      <c r="IH121" s="32"/>
      <c r="II121" s="32"/>
      <c r="IJ121" s="32"/>
      <c r="IK121" s="8"/>
      <c r="IL121" s="40"/>
      <c r="IM121" s="40"/>
      <c r="IN121" s="40"/>
      <c r="IO121" s="40"/>
      <c r="IP121" s="32"/>
      <c r="IQ121" s="32"/>
      <c r="IR121" s="32"/>
    </row>
    <row r="122" spans="1:252" s="3" customFormat="1" ht="13.9" customHeight="1">
      <c r="A122" s="27"/>
      <c r="B122" s="42" t="s">
        <v>197</v>
      </c>
      <c r="C122" s="29"/>
      <c r="D122" s="4"/>
      <c r="E122" s="152"/>
      <c r="F122" s="142"/>
      <c r="G122" s="142"/>
    </row>
    <row r="123" spans="1:252" s="3" customFormat="1" ht="13.9" customHeight="1">
      <c r="A123" s="8"/>
      <c r="B123" s="43" t="s">
        <v>65</v>
      </c>
      <c r="C123" s="44"/>
      <c r="D123" s="45"/>
      <c r="E123" s="152"/>
      <c r="F123" s="143"/>
      <c r="G123" s="143"/>
    </row>
    <row r="125" spans="1:252" ht="13.9" customHeight="1">
      <c r="C125" s="60" t="s">
        <v>0</v>
      </c>
    </row>
  </sheetData>
  <mergeCells count="10">
    <mergeCell ref="B8:E8"/>
    <mergeCell ref="B9:E9"/>
    <mergeCell ref="B10:E10"/>
    <mergeCell ref="B12:E12"/>
    <mergeCell ref="B13:E13"/>
    <mergeCell ref="B7:E7"/>
    <mergeCell ref="B1:E1"/>
    <mergeCell ref="B3:E3"/>
    <mergeCell ref="B5:E5"/>
    <mergeCell ref="B6:E6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B747-3795-4764-B264-ABB15B631010}">
  <dimension ref="A1:IR116"/>
  <sheetViews>
    <sheetView showGridLines="0" zoomScaleNormal="100" zoomScaleSheetLayoutView="100" workbookViewId="0"/>
  </sheetViews>
  <sheetFormatPr defaultColWidth="9.28515625" defaultRowHeight="13.9" customHeight="1"/>
  <cols>
    <col min="1" max="1" width="18.5703125" style="8" customWidth="1"/>
    <col min="2" max="2" width="59.7109375" style="3" customWidth="1"/>
    <col min="3" max="4" width="17.7109375" style="4" customWidth="1"/>
    <col min="5" max="7" width="17.7109375" style="133" customWidth="1"/>
    <col min="8" max="8" width="16.5703125" style="3" customWidth="1"/>
    <col min="9" max="9" width="16.140625" style="3" bestFit="1" customWidth="1"/>
    <col min="10" max="257" width="9.28515625" style="3"/>
    <col min="258" max="258" width="18.5703125" style="3" customWidth="1"/>
    <col min="259" max="259" width="59.7109375" style="3" customWidth="1"/>
    <col min="260" max="263" width="17.7109375" style="3" customWidth="1"/>
    <col min="264" max="264" width="8.7109375" style="3" customWidth="1"/>
    <col min="265" max="513" width="9.28515625" style="3"/>
    <col min="514" max="514" width="18.5703125" style="3" customWidth="1"/>
    <col min="515" max="515" width="59.7109375" style="3" customWidth="1"/>
    <col min="516" max="519" width="17.7109375" style="3" customWidth="1"/>
    <col min="520" max="520" width="8.7109375" style="3" customWidth="1"/>
    <col min="521" max="769" width="9.28515625" style="3"/>
    <col min="770" max="770" width="18.5703125" style="3" customWidth="1"/>
    <col min="771" max="771" width="59.7109375" style="3" customWidth="1"/>
    <col min="772" max="775" width="17.7109375" style="3" customWidth="1"/>
    <col min="776" max="776" width="8.7109375" style="3" customWidth="1"/>
    <col min="777" max="1025" width="9.28515625" style="3"/>
    <col min="1026" max="1026" width="18.5703125" style="3" customWidth="1"/>
    <col min="1027" max="1027" width="59.7109375" style="3" customWidth="1"/>
    <col min="1028" max="1031" width="17.7109375" style="3" customWidth="1"/>
    <col min="1032" max="1032" width="8.7109375" style="3" customWidth="1"/>
    <col min="1033" max="1281" width="9.28515625" style="3"/>
    <col min="1282" max="1282" width="18.5703125" style="3" customWidth="1"/>
    <col min="1283" max="1283" width="59.7109375" style="3" customWidth="1"/>
    <col min="1284" max="1287" width="17.7109375" style="3" customWidth="1"/>
    <col min="1288" max="1288" width="8.7109375" style="3" customWidth="1"/>
    <col min="1289" max="1537" width="9.28515625" style="3"/>
    <col min="1538" max="1538" width="18.5703125" style="3" customWidth="1"/>
    <col min="1539" max="1539" width="59.7109375" style="3" customWidth="1"/>
    <col min="1540" max="1543" width="17.7109375" style="3" customWidth="1"/>
    <col min="1544" max="1544" width="8.7109375" style="3" customWidth="1"/>
    <col min="1545" max="1793" width="9.28515625" style="3"/>
    <col min="1794" max="1794" width="18.5703125" style="3" customWidth="1"/>
    <col min="1795" max="1795" width="59.7109375" style="3" customWidth="1"/>
    <col min="1796" max="1799" width="17.7109375" style="3" customWidth="1"/>
    <col min="1800" max="1800" width="8.7109375" style="3" customWidth="1"/>
    <col min="1801" max="2049" width="9.28515625" style="3"/>
    <col min="2050" max="2050" width="18.5703125" style="3" customWidth="1"/>
    <col min="2051" max="2051" width="59.7109375" style="3" customWidth="1"/>
    <col min="2052" max="2055" width="17.7109375" style="3" customWidth="1"/>
    <col min="2056" max="2056" width="8.7109375" style="3" customWidth="1"/>
    <col min="2057" max="2305" width="9.28515625" style="3"/>
    <col min="2306" max="2306" width="18.5703125" style="3" customWidth="1"/>
    <col min="2307" max="2307" width="59.7109375" style="3" customWidth="1"/>
    <col min="2308" max="2311" width="17.7109375" style="3" customWidth="1"/>
    <col min="2312" max="2312" width="8.7109375" style="3" customWidth="1"/>
    <col min="2313" max="2561" width="9.28515625" style="3"/>
    <col min="2562" max="2562" width="18.5703125" style="3" customWidth="1"/>
    <col min="2563" max="2563" width="59.7109375" style="3" customWidth="1"/>
    <col min="2564" max="2567" width="17.7109375" style="3" customWidth="1"/>
    <col min="2568" max="2568" width="8.7109375" style="3" customWidth="1"/>
    <col min="2569" max="2817" width="9.28515625" style="3"/>
    <col min="2818" max="2818" width="18.5703125" style="3" customWidth="1"/>
    <col min="2819" max="2819" width="59.7109375" style="3" customWidth="1"/>
    <col min="2820" max="2823" width="17.7109375" style="3" customWidth="1"/>
    <col min="2824" max="2824" width="8.7109375" style="3" customWidth="1"/>
    <col min="2825" max="3073" width="9.28515625" style="3"/>
    <col min="3074" max="3074" width="18.5703125" style="3" customWidth="1"/>
    <col min="3075" max="3075" width="59.7109375" style="3" customWidth="1"/>
    <col min="3076" max="3079" width="17.7109375" style="3" customWidth="1"/>
    <col min="3080" max="3080" width="8.7109375" style="3" customWidth="1"/>
    <col min="3081" max="3329" width="9.28515625" style="3"/>
    <col min="3330" max="3330" width="18.5703125" style="3" customWidth="1"/>
    <col min="3331" max="3331" width="59.7109375" style="3" customWidth="1"/>
    <col min="3332" max="3335" width="17.7109375" style="3" customWidth="1"/>
    <col min="3336" max="3336" width="8.7109375" style="3" customWidth="1"/>
    <col min="3337" max="3585" width="9.28515625" style="3"/>
    <col min="3586" max="3586" width="18.5703125" style="3" customWidth="1"/>
    <col min="3587" max="3587" width="59.7109375" style="3" customWidth="1"/>
    <col min="3588" max="3591" width="17.7109375" style="3" customWidth="1"/>
    <col min="3592" max="3592" width="8.7109375" style="3" customWidth="1"/>
    <col min="3593" max="3841" width="9.28515625" style="3"/>
    <col min="3842" max="3842" width="18.5703125" style="3" customWidth="1"/>
    <col min="3843" max="3843" width="59.7109375" style="3" customWidth="1"/>
    <col min="3844" max="3847" width="17.7109375" style="3" customWidth="1"/>
    <col min="3848" max="3848" width="8.7109375" style="3" customWidth="1"/>
    <col min="3849" max="4097" width="9.28515625" style="3"/>
    <col min="4098" max="4098" width="18.5703125" style="3" customWidth="1"/>
    <col min="4099" max="4099" width="59.7109375" style="3" customWidth="1"/>
    <col min="4100" max="4103" width="17.7109375" style="3" customWidth="1"/>
    <col min="4104" max="4104" width="8.7109375" style="3" customWidth="1"/>
    <col min="4105" max="4353" width="9.28515625" style="3"/>
    <col min="4354" max="4354" width="18.5703125" style="3" customWidth="1"/>
    <col min="4355" max="4355" width="59.7109375" style="3" customWidth="1"/>
    <col min="4356" max="4359" width="17.7109375" style="3" customWidth="1"/>
    <col min="4360" max="4360" width="8.7109375" style="3" customWidth="1"/>
    <col min="4361" max="4609" width="9.28515625" style="3"/>
    <col min="4610" max="4610" width="18.5703125" style="3" customWidth="1"/>
    <col min="4611" max="4611" width="59.7109375" style="3" customWidth="1"/>
    <col min="4612" max="4615" width="17.7109375" style="3" customWidth="1"/>
    <col min="4616" max="4616" width="8.7109375" style="3" customWidth="1"/>
    <col min="4617" max="4865" width="9.28515625" style="3"/>
    <col min="4866" max="4866" width="18.5703125" style="3" customWidth="1"/>
    <col min="4867" max="4867" width="59.7109375" style="3" customWidth="1"/>
    <col min="4868" max="4871" width="17.7109375" style="3" customWidth="1"/>
    <col min="4872" max="4872" width="8.7109375" style="3" customWidth="1"/>
    <col min="4873" max="5121" width="9.28515625" style="3"/>
    <col min="5122" max="5122" width="18.5703125" style="3" customWidth="1"/>
    <col min="5123" max="5123" width="59.7109375" style="3" customWidth="1"/>
    <col min="5124" max="5127" width="17.7109375" style="3" customWidth="1"/>
    <col min="5128" max="5128" width="8.7109375" style="3" customWidth="1"/>
    <col min="5129" max="5377" width="9.28515625" style="3"/>
    <col min="5378" max="5378" width="18.5703125" style="3" customWidth="1"/>
    <col min="5379" max="5379" width="59.7109375" style="3" customWidth="1"/>
    <col min="5380" max="5383" width="17.7109375" style="3" customWidth="1"/>
    <col min="5384" max="5384" width="8.7109375" style="3" customWidth="1"/>
    <col min="5385" max="5633" width="9.28515625" style="3"/>
    <col min="5634" max="5634" width="18.5703125" style="3" customWidth="1"/>
    <col min="5635" max="5635" width="59.7109375" style="3" customWidth="1"/>
    <col min="5636" max="5639" width="17.7109375" style="3" customWidth="1"/>
    <col min="5640" max="5640" width="8.7109375" style="3" customWidth="1"/>
    <col min="5641" max="5889" width="9.28515625" style="3"/>
    <col min="5890" max="5890" width="18.5703125" style="3" customWidth="1"/>
    <col min="5891" max="5891" width="59.7109375" style="3" customWidth="1"/>
    <col min="5892" max="5895" width="17.7109375" style="3" customWidth="1"/>
    <col min="5896" max="5896" width="8.7109375" style="3" customWidth="1"/>
    <col min="5897" max="6145" width="9.28515625" style="3"/>
    <col min="6146" max="6146" width="18.5703125" style="3" customWidth="1"/>
    <col min="6147" max="6147" width="59.7109375" style="3" customWidth="1"/>
    <col min="6148" max="6151" width="17.7109375" style="3" customWidth="1"/>
    <col min="6152" max="6152" width="8.7109375" style="3" customWidth="1"/>
    <col min="6153" max="6401" width="9.28515625" style="3"/>
    <col min="6402" max="6402" width="18.5703125" style="3" customWidth="1"/>
    <col min="6403" max="6403" width="59.7109375" style="3" customWidth="1"/>
    <col min="6404" max="6407" width="17.7109375" style="3" customWidth="1"/>
    <col min="6408" max="6408" width="8.7109375" style="3" customWidth="1"/>
    <col min="6409" max="6657" width="9.28515625" style="3"/>
    <col min="6658" max="6658" width="18.5703125" style="3" customWidth="1"/>
    <col min="6659" max="6659" width="59.7109375" style="3" customWidth="1"/>
    <col min="6660" max="6663" width="17.7109375" style="3" customWidth="1"/>
    <col min="6664" max="6664" width="8.7109375" style="3" customWidth="1"/>
    <col min="6665" max="6913" width="9.28515625" style="3"/>
    <col min="6914" max="6914" width="18.5703125" style="3" customWidth="1"/>
    <col min="6915" max="6915" width="59.7109375" style="3" customWidth="1"/>
    <col min="6916" max="6919" width="17.7109375" style="3" customWidth="1"/>
    <col min="6920" max="6920" width="8.7109375" style="3" customWidth="1"/>
    <col min="6921" max="7169" width="9.28515625" style="3"/>
    <col min="7170" max="7170" width="18.5703125" style="3" customWidth="1"/>
    <col min="7171" max="7171" width="59.7109375" style="3" customWidth="1"/>
    <col min="7172" max="7175" width="17.7109375" style="3" customWidth="1"/>
    <col min="7176" max="7176" width="8.7109375" style="3" customWidth="1"/>
    <col min="7177" max="7425" width="9.28515625" style="3"/>
    <col min="7426" max="7426" width="18.5703125" style="3" customWidth="1"/>
    <col min="7427" max="7427" width="59.7109375" style="3" customWidth="1"/>
    <col min="7428" max="7431" width="17.7109375" style="3" customWidth="1"/>
    <col min="7432" max="7432" width="8.7109375" style="3" customWidth="1"/>
    <col min="7433" max="7681" width="9.28515625" style="3"/>
    <col min="7682" max="7682" width="18.5703125" style="3" customWidth="1"/>
    <col min="7683" max="7683" width="59.7109375" style="3" customWidth="1"/>
    <col min="7684" max="7687" width="17.7109375" style="3" customWidth="1"/>
    <col min="7688" max="7688" width="8.7109375" style="3" customWidth="1"/>
    <col min="7689" max="7937" width="9.28515625" style="3"/>
    <col min="7938" max="7938" width="18.5703125" style="3" customWidth="1"/>
    <col min="7939" max="7939" width="59.7109375" style="3" customWidth="1"/>
    <col min="7940" max="7943" width="17.7109375" style="3" customWidth="1"/>
    <col min="7944" max="7944" width="8.7109375" style="3" customWidth="1"/>
    <col min="7945" max="8193" width="9.28515625" style="3"/>
    <col min="8194" max="8194" width="18.5703125" style="3" customWidth="1"/>
    <col min="8195" max="8195" width="59.7109375" style="3" customWidth="1"/>
    <col min="8196" max="8199" width="17.7109375" style="3" customWidth="1"/>
    <col min="8200" max="8200" width="8.7109375" style="3" customWidth="1"/>
    <col min="8201" max="8449" width="9.28515625" style="3"/>
    <col min="8450" max="8450" width="18.5703125" style="3" customWidth="1"/>
    <col min="8451" max="8451" width="59.7109375" style="3" customWidth="1"/>
    <col min="8452" max="8455" width="17.7109375" style="3" customWidth="1"/>
    <col min="8456" max="8456" width="8.7109375" style="3" customWidth="1"/>
    <col min="8457" max="8705" width="9.28515625" style="3"/>
    <col min="8706" max="8706" width="18.5703125" style="3" customWidth="1"/>
    <col min="8707" max="8707" width="59.7109375" style="3" customWidth="1"/>
    <col min="8708" max="8711" width="17.7109375" style="3" customWidth="1"/>
    <col min="8712" max="8712" width="8.7109375" style="3" customWidth="1"/>
    <col min="8713" max="8961" width="9.28515625" style="3"/>
    <col min="8962" max="8962" width="18.5703125" style="3" customWidth="1"/>
    <col min="8963" max="8963" width="59.7109375" style="3" customWidth="1"/>
    <col min="8964" max="8967" width="17.7109375" style="3" customWidth="1"/>
    <col min="8968" max="8968" width="8.7109375" style="3" customWidth="1"/>
    <col min="8969" max="9217" width="9.28515625" style="3"/>
    <col min="9218" max="9218" width="18.5703125" style="3" customWidth="1"/>
    <col min="9219" max="9219" width="59.7109375" style="3" customWidth="1"/>
    <col min="9220" max="9223" width="17.7109375" style="3" customWidth="1"/>
    <col min="9224" max="9224" width="8.7109375" style="3" customWidth="1"/>
    <col min="9225" max="9473" width="9.28515625" style="3"/>
    <col min="9474" max="9474" width="18.5703125" style="3" customWidth="1"/>
    <col min="9475" max="9475" width="59.7109375" style="3" customWidth="1"/>
    <col min="9476" max="9479" width="17.7109375" style="3" customWidth="1"/>
    <col min="9480" max="9480" width="8.7109375" style="3" customWidth="1"/>
    <col min="9481" max="9729" width="9.28515625" style="3"/>
    <col min="9730" max="9730" width="18.5703125" style="3" customWidth="1"/>
    <col min="9731" max="9731" width="59.7109375" style="3" customWidth="1"/>
    <col min="9732" max="9735" width="17.7109375" style="3" customWidth="1"/>
    <col min="9736" max="9736" width="8.7109375" style="3" customWidth="1"/>
    <col min="9737" max="9985" width="9.28515625" style="3"/>
    <col min="9986" max="9986" width="18.5703125" style="3" customWidth="1"/>
    <col min="9987" max="9987" width="59.7109375" style="3" customWidth="1"/>
    <col min="9988" max="9991" width="17.7109375" style="3" customWidth="1"/>
    <col min="9992" max="9992" width="8.7109375" style="3" customWidth="1"/>
    <col min="9993" max="10241" width="9.28515625" style="3"/>
    <col min="10242" max="10242" width="18.5703125" style="3" customWidth="1"/>
    <col min="10243" max="10243" width="59.7109375" style="3" customWidth="1"/>
    <col min="10244" max="10247" width="17.7109375" style="3" customWidth="1"/>
    <col min="10248" max="10248" width="8.7109375" style="3" customWidth="1"/>
    <col min="10249" max="10497" width="9.28515625" style="3"/>
    <col min="10498" max="10498" width="18.5703125" style="3" customWidth="1"/>
    <col min="10499" max="10499" width="59.7109375" style="3" customWidth="1"/>
    <col min="10500" max="10503" width="17.7109375" style="3" customWidth="1"/>
    <col min="10504" max="10504" width="8.7109375" style="3" customWidth="1"/>
    <col min="10505" max="10753" width="9.28515625" style="3"/>
    <col min="10754" max="10754" width="18.5703125" style="3" customWidth="1"/>
    <col min="10755" max="10755" width="59.7109375" style="3" customWidth="1"/>
    <col min="10756" max="10759" width="17.7109375" style="3" customWidth="1"/>
    <col min="10760" max="10760" width="8.7109375" style="3" customWidth="1"/>
    <col min="10761" max="11009" width="9.28515625" style="3"/>
    <col min="11010" max="11010" width="18.5703125" style="3" customWidth="1"/>
    <col min="11011" max="11011" width="59.7109375" style="3" customWidth="1"/>
    <col min="11012" max="11015" width="17.7109375" style="3" customWidth="1"/>
    <col min="11016" max="11016" width="8.7109375" style="3" customWidth="1"/>
    <col min="11017" max="11265" width="9.28515625" style="3"/>
    <col min="11266" max="11266" width="18.5703125" style="3" customWidth="1"/>
    <col min="11267" max="11267" width="59.7109375" style="3" customWidth="1"/>
    <col min="11268" max="11271" width="17.7109375" style="3" customWidth="1"/>
    <col min="11272" max="11272" width="8.7109375" style="3" customWidth="1"/>
    <col min="11273" max="11521" width="9.28515625" style="3"/>
    <col min="11522" max="11522" width="18.5703125" style="3" customWidth="1"/>
    <col min="11523" max="11523" width="59.7109375" style="3" customWidth="1"/>
    <col min="11524" max="11527" width="17.7109375" style="3" customWidth="1"/>
    <col min="11528" max="11528" width="8.7109375" style="3" customWidth="1"/>
    <col min="11529" max="11777" width="9.28515625" style="3"/>
    <col min="11778" max="11778" width="18.5703125" style="3" customWidth="1"/>
    <col min="11779" max="11779" width="59.7109375" style="3" customWidth="1"/>
    <col min="11780" max="11783" width="17.7109375" style="3" customWidth="1"/>
    <col min="11784" max="11784" width="8.7109375" style="3" customWidth="1"/>
    <col min="11785" max="12033" width="9.28515625" style="3"/>
    <col min="12034" max="12034" width="18.5703125" style="3" customWidth="1"/>
    <col min="12035" max="12035" width="59.7109375" style="3" customWidth="1"/>
    <col min="12036" max="12039" width="17.7109375" style="3" customWidth="1"/>
    <col min="12040" max="12040" width="8.7109375" style="3" customWidth="1"/>
    <col min="12041" max="12289" width="9.28515625" style="3"/>
    <col min="12290" max="12290" width="18.5703125" style="3" customWidth="1"/>
    <col min="12291" max="12291" width="59.7109375" style="3" customWidth="1"/>
    <col min="12292" max="12295" width="17.7109375" style="3" customWidth="1"/>
    <col min="12296" max="12296" width="8.7109375" style="3" customWidth="1"/>
    <col min="12297" max="12545" width="9.28515625" style="3"/>
    <col min="12546" max="12546" width="18.5703125" style="3" customWidth="1"/>
    <col min="12547" max="12547" width="59.7109375" style="3" customWidth="1"/>
    <col min="12548" max="12551" width="17.7109375" style="3" customWidth="1"/>
    <col min="12552" max="12552" width="8.7109375" style="3" customWidth="1"/>
    <col min="12553" max="12801" width="9.28515625" style="3"/>
    <col min="12802" max="12802" width="18.5703125" style="3" customWidth="1"/>
    <col min="12803" max="12803" width="59.7109375" style="3" customWidth="1"/>
    <col min="12804" max="12807" width="17.7109375" style="3" customWidth="1"/>
    <col min="12808" max="12808" width="8.7109375" style="3" customWidth="1"/>
    <col min="12809" max="13057" width="9.28515625" style="3"/>
    <col min="13058" max="13058" width="18.5703125" style="3" customWidth="1"/>
    <col min="13059" max="13059" width="59.7109375" style="3" customWidth="1"/>
    <col min="13060" max="13063" width="17.7109375" style="3" customWidth="1"/>
    <col min="13064" max="13064" width="8.7109375" style="3" customWidth="1"/>
    <col min="13065" max="13313" width="9.28515625" style="3"/>
    <col min="13314" max="13314" width="18.5703125" style="3" customWidth="1"/>
    <col min="13315" max="13315" width="59.7109375" style="3" customWidth="1"/>
    <col min="13316" max="13319" width="17.7109375" style="3" customWidth="1"/>
    <col min="13320" max="13320" width="8.7109375" style="3" customWidth="1"/>
    <col min="13321" max="13569" width="9.28515625" style="3"/>
    <col min="13570" max="13570" width="18.5703125" style="3" customWidth="1"/>
    <col min="13571" max="13571" width="59.7109375" style="3" customWidth="1"/>
    <col min="13572" max="13575" width="17.7109375" style="3" customWidth="1"/>
    <col min="13576" max="13576" width="8.7109375" style="3" customWidth="1"/>
    <col min="13577" max="13825" width="9.28515625" style="3"/>
    <col min="13826" max="13826" width="18.5703125" style="3" customWidth="1"/>
    <col min="13827" max="13827" width="59.7109375" style="3" customWidth="1"/>
    <col min="13828" max="13831" width="17.7109375" style="3" customWidth="1"/>
    <col min="13832" max="13832" width="8.7109375" style="3" customWidth="1"/>
    <col min="13833" max="14081" width="9.28515625" style="3"/>
    <col min="14082" max="14082" width="18.5703125" style="3" customWidth="1"/>
    <col min="14083" max="14083" width="59.7109375" style="3" customWidth="1"/>
    <col min="14084" max="14087" width="17.7109375" style="3" customWidth="1"/>
    <col min="14088" max="14088" width="8.7109375" style="3" customWidth="1"/>
    <col min="14089" max="14337" width="9.28515625" style="3"/>
    <col min="14338" max="14338" width="18.5703125" style="3" customWidth="1"/>
    <col min="14339" max="14339" width="59.7109375" style="3" customWidth="1"/>
    <col min="14340" max="14343" width="17.7109375" style="3" customWidth="1"/>
    <col min="14344" max="14344" width="8.7109375" style="3" customWidth="1"/>
    <col min="14345" max="14593" width="9.28515625" style="3"/>
    <col min="14594" max="14594" width="18.5703125" style="3" customWidth="1"/>
    <col min="14595" max="14595" width="59.7109375" style="3" customWidth="1"/>
    <col min="14596" max="14599" width="17.7109375" style="3" customWidth="1"/>
    <col min="14600" max="14600" width="8.7109375" style="3" customWidth="1"/>
    <col min="14601" max="14849" width="9.28515625" style="3"/>
    <col min="14850" max="14850" width="18.5703125" style="3" customWidth="1"/>
    <col min="14851" max="14851" width="59.7109375" style="3" customWidth="1"/>
    <col min="14852" max="14855" width="17.7109375" style="3" customWidth="1"/>
    <col min="14856" max="14856" width="8.7109375" style="3" customWidth="1"/>
    <col min="14857" max="15105" width="9.28515625" style="3"/>
    <col min="15106" max="15106" width="18.5703125" style="3" customWidth="1"/>
    <col min="15107" max="15107" width="59.7109375" style="3" customWidth="1"/>
    <col min="15108" max="15111" width="17.7109375" style="3" customWidth="1"/>
    <col min="15112" max="15112" width="8.7109375" style="3" customWidth="1"/>
    <col min="15113" max="15361" width="9.28515625" style="3"/>
    <col min="15362" max="15362" width="18.5703125" style="3" customWidth="1"/>
    <col min="15363" max="15363" width="59.7109375" style="3" customWidth="1"/>
    <col min="15364" max="15367" width="17.7109375" style="3" customWidth="1"/>
    <col min="15368" max="15368" width="8.7109375" style="3" customWidth="1"/>
    <col min="15369" max="15617" width="9.28515625" style="3"/>
    <col min="15618" max="15618" width="18.5703125" style="3" customWidth="1"/>
    <col min="15619" max="15619" width="59.7109375" style="3" customWidth="1"/>
    <col min="15620" max="15623" width="17.7109375" style="3" customWidth="1"/>
    <col min="15624" max="15624" width="8.7109375" style="3" customWidth="1"/>
    <col min="15625" max="15873" width="9.28515625" style="3"/>
    <col min="15874" max="15874" width="18.5703125" style="3" customWidth="1"/>
    <col min="15875" max="15875" width="59.7109375" style="3" customWidth="1"/>
    <col min="15876" max="15879" width="17.7109375" style="3" customWidth="1"/>
    <col min="15880" max="15880" width="8.7109375" style="3" customWidth="1"/>
    <col min="15881" max="16129" width="9.28515625" style="3"/>
    <col min="16130" max="16130" width="18.5703125" style="3" customWidth="1"/>
    <col min="16131" max="16131" width="59.7109375" style="3" customWidth="1"/>
    <col min="16132" max="16135" width="17.7109375" style="3" customWidth="1"/>
    <col min="16136" max="16136" width="8.7109375" style="3" customWidth="1"/>
    <col min="16137" max="16384" width="9.28515625" style="3"/>
  </cols>
  <sheetData>
    <row r="1" spans="1:10" s="5" customFormat="1" ht="17.45" customHeight="1">
      <c r="B1" s="321" t="s">
        <v>504</v>
      </c>
      <c r="C1" s="321"/>
      <c r="D1" s="321"/>
      <c r="E1" s="321"/>
      <c r="F1" s="170"/>
      <c r="G1" s="170"/>
    </row>
    <row r="3" spans="1:10" ht="17.45" customHeight="1">
      <c r="B3" s="322" t="s">
        <v>2</v>
      </c>
      <c r="C3" s="322"/>
      <c r="D3" s="322"/>
      <c r="E3" s="322"/>
    </row>
    <row r="4" spans="1:10" ht="13.9" customHeight="1">
      <c r="C4" s="6"/>
    </row>
    <row r="5" spans="1:10" ht="13.9" customHeight="1">
      <c r="B5" s="319" t="s">
        <v>3</v>
      </c>
      <c r="C5" s="319"/>
      <c r="D5" s="319"/>
      <c r="E5" s="319"/>
      <c r="F5" s="171"/>
      <c r="G5" s="171"/>
    </row>
    <row r="6" spans="1:10" ht="13.9" customHeight="1">
      <c r="B6" s="319" t="s">
        <v>4</v>
      </c>
      <c r="C6" s="319"/>
      <c r="D6" s="319"/>
      <c r="E6" s="319"/>
      <c r="F6" s="171"/>
      <c r="G6" s="171"/>
    </row>
    <row r="7" spans="1:10" ht="13.9" customHeight="1">
      <c r="B7" s="319" t="s">
        <v>5</v>
      </c>
      <c r="C7" s="319"/>
      <c r="D7" s="319"/>
      <c r="E7" s="319"/>
      <c r="F7" s="171"/>
      <c r="G7" s="171"/>
    </row>
    <row r="8" spans="1:10" ht="13.9" customHeight="1">
      <c r="B8" s="319" t="s">
        <v>6</v>
      </c>
      <c r="C8" s="319"/>
      <c r="D8" s="319"/>
      <c r="E8" s="319"/>
      <c r="F8" s="171"/>
      <c r="G8" s="171"/>
    </row>
    <row r="9" spans="1:10" ht="13.9" customHeight="1">
      <c r="B9" s="319" t="s">
        <v>7</v>
      </c>
      <c r="C9" s="319"/>
      <c r="D9" s="319"/>
      <c r="E9" s="319"/>
      <c r="F9" s="171"/>
      <c r="G9" s="171"/>
    </row>
    <row r="10" spans="1:10" ht="13.9" customHeight="1">
      <c r="A10" s="102"/>
      <c r="B10" s="319" t="s">
        <v>8</v>
      </c>
      <c r="C10" s="319"/>
      <c r="D10" s="319"/>
      <c r="E10" s="319"/>
      <c r="F10" s="171"/>
      <c r="G10" s="171"/>
    </row>
    <row r="11" spans="1:10" ht="13.9" customHeight="1">
      <c r="A11" s="102"/>
      <c r="C11" s="9"/>
      <c r="D11" s="9"/>
      <c r="E11" s="172"/>
    </row>
    <row r="12" spans="1:10" ht="13.9" customHeight="1">
      <c r="A12" s="102"/>
      <c r="B12" s="320" t="s">
        <v>9</v>
      </c>
      <c r="C12" s="320"/>
      <c r="D12" s="320"/>
      <c r="E12" s="320"/>
      <c r="H12" s="9"/>
    </row>
    <row r="13" spans="1:10" ht="13.9" customHeight="1">
      <c r="A13" s="102"/>
      <c r="B13" s="320" t="s">
        <v>323</v>
      </c>
      <c r="C13" s="320"/>
      <c r="D13" s="320"/>
      <c r="E13" s="320"/>
      <c r="H13" s="9"/>
    </row>
    <row r="14" spans="1:10" s="11" customFormat="1" ht="13.9" customHeight="1">
      <c r="A14" s="5"/>
      <c r="E14" s="173"/>
      <c r="F14" s="134"/>
      <c r="G14" s="134"/>
    </row>
    <row r="15" spans="1:10" ht="13.9" customHeight="1">
      <c r="A15" s="8" t="s">
        <v>11</v>
      </c>
      <c r="B15" s="8" t="s">
        <v>12</v>
      </c>
      <c r="C15" s="13"/>
      <c r="D15" s="13"/>
      <c r="E15" s="135" t="s">
        <v>13</v>
      </c>
      <c r="F15" s="135" t="s">
        <v>14</v>
      </c>
      <c r="G15" s="135" t="s">
        <v>1042</v>
      </c>
      <c r="H15" s="156" t="s">
        <v>1040</v>
      </c>
      <c r="I15" s="157" t="s">
        <v>1041</v>
      </c>
      <c r="J15" s="253" t="s">
        <v>1149</v>
      </c>
    </row>
    <row r="16" spans="1:10" ht="13.9" customHeight="1">
      <c r="A16" s="3"/>
      <c r="B16" s="76"/>
      <c r="C16" s="13"/>
      <c r="D16" s="13"/>
      <c r="E16" s="135"/>
      <c r="F16" s="152"/>
      <c r="G16" s="165">
        <v>0.2</v>
      </c>
      <c r="H16" s="159">
        <v>147</v>
      </c>
      <c r="I16" s="159">
        <v>1.42</v>
      </c>
      <c r="J16" s="14" t="s">
        <v>1150</v>
      </c>
    </row>
    <row r="17" spans="1:10" ht="13.9" customHeight="1">
      <c r="A17" s="18" t="s">
        <v>505</v>
      </c>
      <c r="B17" s="18"/>
      <c r="C17" s="21"/>
      <c r="D17" s="21"/>
      <c r="E17" s="147"/>
      <c r="F17" s="174"/>
      <c r="G17" s="180"/>
      <c r="I17" s="14"/>
      <c r="J17" s="14"/>
    </row>
    <row r="18" spans="1:10" s="41" customFormat="1" ht="13.9" customHeight="1">
      <c r="A18" s="36"/>
      <c r="B18" s="36"/>
      <c r="C18" s="16"/>
      <c r="D18" s="16"/>
      <c r="E18" s="142"/>
      <c r="F18" s="150"/>
      <c r="G18" s="138"/>
      <c r="H18" s="3"/>
      <c r="I18" s="14"/>
      <c r="J18" s="14"/>
    </row>
    <row r="19" spans="1:10" s="41" customFormat="1" ht="13.9" customHeight="1">
      <c r="A19" s="15" t="s">
        <v>506</v>
      </c>
      <c r="B19" s="8" t="s">
        <v>507</v>
      </c>
      <c r="C19" s="25"/>
      <c r="D19" s="25"/>
      <c r="E19" s="142">
        <f>ROUND(F19/0.55,0)</f>
        <v>19147</v>
      </c>
      <c r="F19" s="149">
        <v>10531</v>
      </c>
      <c r="G19" s="140">
        <f>IF(F19-F19*$G$16=0,"",F19-F19*$G$16)</f>
        <v>8424.7999999999993</v>
      </c>
      <c r="H19" s="163">
        <f>IFERROR(G19*$H$16,"")</f>
        <v>1238445.5999999999</v>
      </c>
      <c r="I19" s="157">
        <f>IFERROR(ROUND(H19*$I$16,0),"")</f>
        <v>1758593</v>
      </c>
      <c r="J19" s="254">
        <f>IFERROR((I19-H19)/I19,"")</f>
        <v>0.29577474719847069</v>
      </c>
    </row>
    <row r="20" spans="1:10" ht="13.9" customHeight="1">
      <c r="A20" s="36"/>
      <c r="B20" s="28" t="s">
        <v>508</v>
      </c>
      <c r="C20" s="29"/>
      <c r="D20" s="29"/>
      <c r="E20" s="141"/>
      <c r="F20" s="140"/>
      <c r="G20" s="140" t="str">
        <f t="shared" ref="G20:G83" si="0">IF(F20-F20*$G$16=0,"",F20-F20*$G$16)</f>
        <v/>
      </c>
      <c r="H20" s="163" t="str">
        <f t="shared" ref="H20:H83" si="1">IFERROR(G20*$H$16,"")</f>
        <v/>
      </c>
      <c r="I20" s="157" t="str">
        <f t="shared" ref="I20:I83" si="2">IFERROR(ROUND(H20*$I$16,0),"")</f>
        <v/>
      </c>
      <c r="J20" s="254" t="str">
        <f t="shared" ref="J20:J83" si="3">IFERROR((I20-H20)/I20,"")</f>
        <v/>
      </c>
    </row>
    <row r="21" spans="1:10" ht="13.9" customHeight="1">
      <c r="A21" s="36"/>
      <c r="B21" s="28" t="s">
        <v>509</v>
      </c>
      <c r="C21" s="29"/>
      <c r="D21" s="29"/>
      <c r="E21" s="141"/>
      <c r="F21" s="140"/>
      <c r="G21" s="14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</row>
    <row r="22" spans="1:10" ht="13.9" customHeight="1">
      <c r="A22" s="36"/>
      <c r="B22" s="28" t="s">
        <v>510</v>
      </c>
      <c r="C22" s="29"/>
      <c r="D22" s="29"/>
      <c r="E22" s="141"/>
      <c r="F22" s="140"/>
      <c r="G22" s="14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</row>
    <row r="23" spans="1:10" ht="13.9" customHeight="1">
      <c r="A23" s="36"/>
      <c r="B23" s="28" t="s">
        <v>511</v>
      </c>
      <c r="C23" s="29"/>
      <c r="D23" s="29"/>
      <c r="E23" s="141"/>
      <c r="F23" s="140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</row>
    <row r="24" spans="1:10" ht="13.9" customHeight="1">
      <c r="A24" s="36"/>
      <c r="B24" s="28" t="s">
        <v>512</v>
      </c>
      <c r="C24" s="29"/>
      <c r="D24" s="29"/>
      <c r="E24" s="141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</row>
    <row r="25" spans="1:10" ht="13.9" customHeight="1">
      <c r="A25" s="36"/>
      <c r="B25" s="28" t="s">
        <v>513</v>
      </c>
      <c r="C25" s="29"/>
      <c r="D25" s="29"/>
      <c r="E25" s="141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</row>
    <row r="26" spans="1:10" ht="13.9" customHeight="1">
      <c r="A26" s="36"/>
      <c r="B26" s="28" t="s">
        <v>514</v>
      </c>
      <c r="C26" s="32"/>
      <c r="D26" s="32"/>
      <c r="E26" s="150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</row>
    <row r="27" spans="1:10" ht="13.9" customHeight="1">
      <c r="A27" s="36"/>
      <c r="B27" s="31" t="s">
        <v>28</v>
      </c>
      <c r="C27" s="32"/>
      <c r="D27" s="32"/>
      <c r="E27" s="150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</row>
    <row r="28" spans="1:10" ht="13.9" customHeight="1">
      <c r="A28" s="15"/>
      <c r="B28" s="104"/>
      <c r="C28" s="32"/>
      <c r="D28" s="32"/>
      <c r="E28" s="150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</row>
    <row r="29" spans="1:10" ht="13.9" customHeight="1">
      <c r="A29" s="8" t="s">
        <v>515</v>
      </c>
      <c r="B29" s="8" t="s">
        <v>516</v>
      </c>
      <c r="C29" s="25"/>
      <c r="D29" s="25"/>
      <c r="E29" s="142">
        <f>ROUND(F29/0.55,0)</f>
        <v>20022</v>
      </c>
      <c r="F29" s="149">
        <v>11012</v>
      </c>
      <c r="G29" s="149">
        <f t="shared" si="0"/>
        <v>8809.6</v>
      </c>
      <c r="H29" s="163">
        <f t="shared" si="1"/>
        <v>1295011.2</v>
      </c>
      <c r="I29" s="157">
        <f t="shared" si="2"/>
        <v>1838916</v>
      </c>
      <c r="J29" s="254">
        <f t="shared" si="3"/>
        <v>0.29577468465117496</v>
      </c>
    </row>
    <row r="30" spans="1:10" ht="13.9" customHeight="1">
      <c r="B30" s="28" t="s">
        <v>517</v>
      </c>
      <c r="C30" s="25"/>
      <c r="D30" s="25"/>
      <c r="E30" s="191"/>
      <c r="F30" s="149"/>
      <c r="G30" s="149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</row>
    <row r="31" spans="1:10" ht="13.9" customHeight="1">
      <c r="A31" s="36"/>
      <c r="B31" s="28" t="s">
        <v>518</v>
      </c>
      <c r="C31" s="29"/>
      <c r="D31" s="29"/>
      <c r="E31" s="141"/>
      <c r="F31" s="140"/>
      <c r="G31" s="14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</row>
    <row r="32" spans="1:10" ht="13.9" customHeight="1">
      <c r="A32" s="36"/>
      <c r="B32" s="28" t="s">
        <v>510</v>
      </c>
      <c r="C32" s="29"/>
      <c r="D32" s="29"/>
      <c r="E32" s="141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</row>
    <row r="33" spans="1:10" ht="13.9" customHeight="1">
      <c r="A33" s="36"/>
      <c r="B33" s="28" t="s">
        <v>511</v>
      </c>
      <c r="C33" s="29"/>
      <c r="D33" s="29"/>
      <c r="E33" s="141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</row>
    <row r="34" spans="1:10" ht="13.9" customHeight="1">
      <c r="A34" s="27"/>
      <c r="B34" s="28" t="s">
        <v>512</v>
      </c>
      <c r="C34" s="105"/>
      <c r="D34" s="105"/>
      <c r="E34" s="141"/>
      <c r="F34" s="140"/>
      <c r="G34" s="14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</row>
    <row r="35" spans="1:10" ht="13.9" customHeight="1">
      <c r="A35" s="36"/>
      <c r="B35" s="28" t="s">
        <v>513</v>
      </c>
      <c r="C35" s="29"/>
      <c r="D35" s="29"/>
      <c r="E35" s="141"/>
      <c r="F35" s="140"/>
      <c r="G35" s="14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</row>
    <row r="36" spans="1:10" ht="13.9" customHeight="1">
      <c r="B36" s="28" t="s">
        <v>519</v>
      </c>
      <c r="C36" s="105"/>
      <c r="D36" s="105"/>
      <c r="E36" s="141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</row>
    <row r="37" spans="1:10" ht="13.9" customHeight="1">
      <c r="B37" s="106" t="s">
        <v>28</v>
      </c>
      <c r="C37" s="105"/>
      <c r="D37" s="107"/>
      <c r="E37" s="139"/>
      <c r="F37" s="139"/>
      <c r="G37" s="139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</row>
    <row r="38" spans="1:10" ht="13.9" customHeight="1">
      <c r="C38" s="32"/>
      <c r="D38" s="108"/>
      <c r="E38" s="179"/>
      <c r="F38" s="179"/>
      <c r="G38" s="179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</row>
    <row r="39" spans="1:10" ht="13.9" customHeight="1">
      <c r="A39" s="8" t="s">
        <v>520</v>
      </c>
      <c r="B39" s="8" t="s">
        <v>521</v>
      </c>
      <c r="C39" s="25"/>
      <c r="D39" s="25"/>
      <c r="E39" s="142">
        <f>ROUND(F39/0.55,0)</f>
        <v>23253</v>
      </c>
      <c r="F39" s="149">
        <v>12789</v>
      </c>
      <c r="G39" s="149">
        <f t="shared" si="0"/>
        <v>10231.200000000001</v>
      </c>
      <c r="H39" s="163">
        <f t="shared" si="1"/>
        <v>1503986.4000000001</v>
      </c>
      <c r="I39" s="157">
        <f t="shared" si="2"/>
        <v>2135661</v>
      </c>
      <c r="J39" s="254">
        <f t="shared" si="3"/>
        <v>0.29577475076802912</v>
      </c>
    </row>
    <row r="40" spans="1:10" ht="13.9" customHeight="1">
      <c r="B40" s="28" t="s">
        <v>517</v>
      </c>
      <c r="C40" s="25"/>
      <c r="D40" s="25"/>
      <c r="E40" s="191"/>
      <c r="F40" s="149"/>
      <c r="G40" s="149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</row>
    <row r="41" spans="1:10" ht="13.9" customHeight="1">
      <c r="A41" s="36"/>
      <c r="B41" s="28" t="s">
        <v>509</v>
      </c>
      <c r="C41" s="29"/>
      <c r="D41" s="29"/>
      <c r="E41" s="141"/>
      <c r="F41" s="140"/>
      <c r="G41" s="140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</row>
    <row r="42" spans="1:10" ht="13.9" customHeight="1">
      <c r="A42" s="36"/>
      <c r="B42" s="28" t="s">
        <v>510</v>
      </c>
      <c r="C42" s="29"/>
      <c r="D42" s="29"/>
      <c r="E42" s="141"/>
      <c r="F42" s="140"/>
      <c r="G42" s="14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</row>
    <row r="43" spans="1:10" ht="13.9" customHeight="1">
      <c r="A43" s="36"/>
      <c r="B43" s="28" t="s">
        <v>511</v>
      </c>
      <c r="C43" s="29"/>
      <c r="D43" s="29"/>
      <c r="E43" s="141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</row>
    <row r="44" spans="1:10" ht="13.9" customHeight="1">
      <c r="A44" s="27"/>
      <c r="B44" s="28" t="s">
        <v>512</v>
      </c>
      <c r="C44" s="105"/>
      <c r="D44" s="105"/>
      <c r="E44" s="141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</row>
    <row r="45" spans="1:10" ht="13.9" customHeight="1">
      <c r="A45" s="36"/>
      <c r="B45" s="28" t="s">
        <v>513</v>
      </c>
      <c r="C45" s="29"/>
      <c r="D45" s="29"/>
      <c r="E45" s="141"/>
      <c r="F45" s="140"/>
      <c r="G45" s="140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</row>
    <row r="46" spans="1:10" ht="13.9" customHeight="1">
      <c r="B46" s="28" t="s">
        <v>522</v>
      </c>
      <c r="C46" s="105"/>
      <c r="D46" s="105"/>
      <c r="E46" s="141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</row>
    <row r="47" spans="1:10" ht="13.9" customHeight="1">
      <c r="B47" s="106" t="s">
        <v>523</v>
      </c>
      <c r="C47" s="105"/>
      <c r="D47" s="107"/>
      <c r="E47" s="139"/>
      <c r="F47" s="139"/>
      <c r="G47" s="139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</row>
    <row r="48" spans="1:10" ht="13.9" customHeight="1">
      <c r="B48" s="106"/>
      <c r="C48" s="105"/>
      <c r="D48" s="107"/>
      <c r="E48" s="139"/>
      <c r="F48" s="139"/>
      <c r="G48" s="139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</row>
    <row r="49" spans="1:10" ht="13.9" customHeight="1">
      <c r="A49" s="8" t="s">
        <v>524</v>
      </c>
      <c r="B49" s="8" t="s">
        <v>525</v>
      </c>
      <c r="C49" s="25"/>
      <c r="D49" s="25"/>
      <c r="E49" s="142">
        <f>ROUND(F49/0.55,0)</f>
        <v>21282</v>
      </c>
      <c r="F49" s="149">
        <v>11705</v>
      </c>
      <c r="G49" s="149">
        <f t="shared" si="0"/>
        <v>9364</v>
      </c>
      <c r="H49" s="163">
        <f t="shared" si="1"/>
        <v>1376508</v>
      </c>
      <c r="I49" s="157">
        <f t="shared" si="2"/>
        <v>1954641</v>
      </c>
      <c r="J49" s="254">
        <f t="shared" si="3"/>
        <v>0.2957745181851808</v>
      </c>
    </row>
    <row r="50" spans="1:10" ht="13.9" customHeight="1">
      <c r="B50" s="28" t="s">
        <v>517</v>
      </c>
      <c r="C50" s="25"/>
      <c r="D50" s="25"/>
      <c r="E50" s="191"/>
      <c r="F50" s="149"/>
      <c r="G50" s="149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</row>
    <row r="51" spans="1:10" ht="13.9" customHeight="1">
      <c r="A51" s="36"/>
      <c r="B51" s="28" t="s">
        <v>509</v>
      </c>
      <c r="C51" s="29"/>
      <c r="D51" s="29"/>
      <c r="E51" s="141"/>
      <c r="F51" s="140"/>
      <c r="G51" s="140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</row>
    <row r="52" spans="1:10" ht="13.9" customHeight="1">
      <c r="A52" s="36"/>
      <c r="B52" s="28" t="s">
        <v>510</v>
      </c>
      <c r="C52" s="29"/>
      <c r="D52" s="29"/>
      <c r="E52" s="141"/>
      <c r="F52" s="140"/>
      <c r="G52" s="140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</row>
    <row r="53" spans="1:10" ht="13.9" customHeight="1">
      <c r="A53" s="36"/>
      <c r="B53" s="28" t="s">
        <v>511</v>
      </c>
      <c r="C53" s="29"/>
      <c r="D53" s="29"/>
      <c r="E53" s="141"/>
      <c r="F53" s="140"/>
      <c r="G53" s="140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</row>
    <row r="54" spans="1:10" ht="13.9" customHeight="1">
      <c r="A54" s="27"/>
      <c r="B54" s="28" t="s">
        <v>512</v>
      </c>
      <c r="C54" s="105"/>
      <c r="D54" s="105"/>
      <c r="E54" s="141"/>
      <c r="F54" s="140"/>
      <c r="G54" s="140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</row>
    <row r="55" spans="1:10" ht="13.9" customHeight="1">
      <c r="A55" s="36"/>
      <c r="B55" s="28" t="s">
        <v>513</v>
      </c>
      <c r="C55" s="29"/>
      <c r="D55" s="29"/>
      <c r="E55" s="141"/>
      <c r="F55" s="140"/>
      <c r="G55" s="140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</row>
    <row r="56" spans="1:10" ht="13.9" customHeight="1">
      <c r="B56" s="106" t="s">
        <v>526</v>
      </c>
      <c r="C56" s="105"/>
      <c r="D56" s="105"/>
      <c r="E56" s="141"/>
      <c r="F56" s="140"/>
      <c r="G56" s="140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10" ht="13.9" customHeight="1">
      <c r="B57" s="106" t="s">
        <v>523</v>
      </c>
      <c r="C57" s="105"/>
      <c r="D57" s="107"/>
      <c r="E57" s="139"/>
      <c r="F57" s="139"/>
      <c r="G57" s="139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</row>
    <row r="58" spans="1:10" ht="13.9" customHeight="1">
      <c r="B58" s="106"/>
      <c r="C58" s="105"/>
      <c r="D58" s="107"/>
      <c r="E58" s="139"/>
      <c r="F58" s="139"/>
      <c r="G58" s="139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</row>
    <row r="59" spans="1:10" ht="13.9" customHeight="1">
      <c r="A59" s="18" t="s">
        <v>527</v>
      </c>
      <c r="B59" s="109"/>
      <c r="C59" s="34"/>
      <c r="D59" s="110"/>
      <c r="E59" s="174"/>
      <c r="F59" s="174"/>
      <c r="G59" s="174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10" ht="13.9" customHeight="1">
      <c r="A60" s="27"/>
      <c r="B60" s="9"/>
      <c r="C60" s="32"/>
      <c r="D60" s="111"/>
      <c r="E60" s="150"/>
      <c r="F60" s="150"/>
      <c r="G60" s="15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</row>
    <row r="61" spans="1:10" ht="13.9" customHeight="1">
      <c r="A61" s="8" t="s">
        <v>528</v>
      </c>
      <c r="B61" s="8" t="s">
        <v>529</v>
      </c>
      <c r="C61" s="32"/>
      <c r="D61" s="111"/>
      <c r="E61" s="142">
        <f>ROUND(F61/0.55,0)</f>
        <v>15211</v>
      </c>
      <c r="F61" s="142">
        <v>8366</v>
      </c>
      <c r="G61" s="142">
        <f t="shared" si="0"/>
        <v>6692.8</v>
      </c>
      <c r="H61" s="163">
        <f t="shared" si="1"/>
        <v>983841.6</v>
      </c>
      <c r="I61" s="157">
        <f t="shared" si="2"/>
        <v>1397055</v>
      </c>
      <c r="J61" s="254">
        <f t="shared" si="3"/>
        <v>0.29577461159367385</v>
      </c>
    </row>
    <row r="62" spans="1:10" ht="13.9" customHeight="1">
      <c r="B62" s="28" t="s">
        <v>530</v>
      </c>
      <c r="C62" s="32"/>
      <c r="D62" s="111"/>
      <c r="E62" s="150"/>
      <c r="F62" s="150"/>
      <c r="G62" s="150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</row>
    <row r="63" spans="1:10" ht="13.9" customHeight="1">
      <c r="A63" s="36"/>
      <c r="B63" s="28" t="s">
        <v>531</v>
      </c>
      <c r="C63" s="29"/>
      <c r="D63" s="29"/>
      <c r="E63" s="141"/>
      <c r="F63" s="140"/>
      <c r="G63" s="140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</row>
    <row r="64" spans="1:10" ht="13.9" customHeight="1">
      <c r="A64" s="36"/>
      <c r="B64" s="28" t="s">
        <v>532</v>
      </c>
      <c r="C64" s="29"/>
      <c r="D64" s="29"/>
      <c r="E64" s="141"/>
      <c r="F64" s="140"/>
      <c r="G64" s="140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</row>
    <row r="65" spans="1:10" ht="13.9" customHeight="1">
      <c r="A65" s="36"/>
      <c r="B65" s="28" t="s">
        <v>533</v>
      </c>
      <c r="C65" s="29"/>
      <c r="D65" s="29"/>
      <c r="E65" s="141"/>
      <c r="F65" s="140"/>
      <c r="G65" s="140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</row>
    <row r="66" spans="1:10" ht="13.9" customHeight="1">
      <c r="B66" s="28" t="s">
        <v>534</v>
      </c>
      <c r="C66" s="32"/>
      <c r="D66" s="111"/>
      <c r="E66" s="150"/>
      <c r="F66" s="150"/>
      <c r="G66" s="150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</row>
    <row r="67" spans="1:10" ht="13.9" customHeight="1">
      <c r="A67" s="36"/>
      <c r="B67" s="28" t="s">
        <v>535</v>
      </c>
      <c r="C67" s="29"/>
      <c r="D67" s="29"/>
      <c r="E67" s="141"/>
      <c r="F67" s="140"/>
      <c r="G67" s="140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</row>
    <row r="68" spans="1:10" ht="13.9" customHeight="1">
      <c r="A68" s="15"/>
      <c r="B68" s="38" t="s">
        <v>536</v>
      </c>
      <c r="E68" s="150"/>
      <c r="F68" s="142"/>
      <c r="G68" s="142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</row>
    <row r="69" spans="1:10" ht="13.9" customHeight="1">
      <c r="B69" s="31"/>
      <c r="C69" s="32"/>
      <c r="D69" s="111"/>
      <c r="E69" s="150"/>
      <c r="F69" s="150"/>
      <c r="G69" s="150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</row>
    <row r="70" spans="1:10" ht="13.9" customHeight="1">
      <c r="A70" s="8" t="s">
        <v>537</v>
      </c>
      <c r="B70" s="8" t="s">
        <v>538</v>
      </c>
      <c r="C70" s="32"/>
      <c r="D70" s="111"/>
      <c r="E70" s="142">
        <f>ROUND(F70/0.55,0)</f>
        <v>16738</v>
      </c>
      <c r="F70" s="142">
        <v>9206</v>
      </c>
      <c r="G70" s="142">
        <f t="shared" si="0"/>
        <v>7364.8</v>
      </c>
      <c r="H70" s="163">
        <f t="shared" si="1"/>
        <v>1082625.6000000001</v>
      </c>
      <c r="I70" s="157">
        <f t="shared" si="2"/>
        <v>1537328</v>
      </c>
      <c r="J70" s="254">
        <f t="shared" si="3"/>
        <v>0.29577448664175759</v>
      </c>
    </row>
    <row r="71" spans="1:10" ht="13.9" customHeight="1">
      <c r="B71" s="28" t="s">
        <v>539</v>
      </c>
      <c r="C71" s="32"/>
      <c r="D71" s="111"/>
      <c r="E71" s="150"/>
      <c r="F71" s="150"/>
      <c r="G71" s="150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</row>
    <row r="72" spans="1:10" ht="13.9" customHeight="1">
      <c r="A72" s="36"/>
      <c r="B72" s="28" t="s">
        <v>531</v>
      </c>
      <c r="C72" s="29"/>
      <c r="D72" s="29"/>
      <c r="E72" s="141"/>
      <c r="F72" s="140"/>
      <c r="G72" s="140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</row>
    <row r="73" spans="1:10" ht="13.9" customHeight="1">
      <c r="A73" s="36"/>
      <c r="B73" s="28" t="s">
        <v>532</v>
      </c>
      <c r="C73" s="29"/>
      <c r="D73" s="29"/>
      <c r="E73" s="141"/>
      <c r="F73" s="140"/>
      <c r="G73" s="140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</row>
    <row r="74" spans="1:10" ht="13.9" customHeight="1">
      <c r="A74" s="36"/>
      <c r="B74" s="28" t="s">
        <v>540</v>
      </c>
      <c r="C74" s="29"/>
      <c r="D74" s="29"/>
      <c r="E74" s="141"/>
      <c r="F74" s="140"/>
      <c r="G74" s="140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</row>
    <row r="75" spans="1:10" ht="13.9" customHeight="1">
      <c r="B75" s="28" t="s">
        <v>534</v>
      </c>
      <c r="C75" s="32"/>
      <c r="D75" s="111"/>
      <c r="E75" s="150"/>
      <c r="F75" s="150"/>
      <c r="G75" s="150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</row>
    <row r="76" spans="1:10" ht="13.9" customHeight="1">
      <c r="A76" s="36"/>
      <c r="B76" s="28" t="s">
        <v>535</v>
      </c>
      <c r="C76" s="29"/>
      <c r="D76" s="29"/>
      <c r="E76" s="141"/>
      <c r="F76" s="140"/>
      <c r="G76" s="140" t="str">
        <f t="shared" si="0"/>
        <v/>
      </c>
      <c r="H76" s="163" t="str">
        <f t="shared" si="1"/>
        <v/>
      </c>
      <c r="I76" s="157" t="str">
        <f t="shared" si="2"/>
        <v/>
      </c>
      <c r="J76" s="254" t="str">
        <f t="shared" si="3"/>
        <v/>
      </c>
    </row>
    <row r="77" spans="1:10" ht="13.9" customHeight="1">
      <c r="A77" s="15"/>
      <c r="B77" s="38" t="s">
        <v>536</v>
      </c>
      <c r="E77" s="150"/>
      <c r="F77" s="142"/>
      <c r="G77" s="142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</row>
    <row r="78" spans="1:10" ht="13.9" customHeight="1">
      <c r="B78" s="31"/>
      <c r="C78" s="32"/>
      <c r="D78" s="111"/>
      <c r="E78" s="150"/>
      <c r="F78" s="150"/>
      <c r="G78" s="150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</row>
    <row r="79" spans="1:10" ht="13.9" customHeight="1">
      <c r="A79" s="18" t="s">
        <v>541</v>
      </c>
      <c r="B79" s="18"/>
      <c r="C79" s="21"/>
      <c r="D79" s="21"/>
      <c r="E79" s="184"/>
      <c r="F79" s="174"/>
      <c r="G79" s="174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</row>
    <row r="80" spans="1:10" ht="13.9" customHeight="1">
      <c r="B80" s="87"/>
      <c r="C80" s="32"/>
      <c r="D80" s="32"/>
      <c r="E80" s="139"/>
      <c r="F80" s="149"/>
      <c r="G80" s="149" t="str">
        <f t="shared" si="0"/>
        <v/>
      </c>
      <c r="H80" s="163" t="str">
        <f t="shared" si="1"/>
        <v/>
      </c>
      <c r="I80" s="157" t="str">
        <f t="shared" si="2"/>
        <v/>
      </c>
      <c r="J80" s="254" t="str">
        <f t="shared" si="3"/>
        <v/>
      </c>
    </row>
    <row r="81" spans="1:252" s="1" customFormat="1" ht="13.9" customHeight="1">
      <c r="A81" s="8" t="s">
        <v>542</v>
      </c>
      <c r="B81" s="8" t="s">
        <v>543</v>
      </c>
      <c r="C81" s="39"/>
      <c r="D81" s="39"/>
      <c r="E81" s="152">
        <f>ROUND(F81/0.55,0)</f>
        <v>7364</v>
      </c>
      <c r="F81" s="140">
        <v>4050</v>
      </c>
      <c r="G81" s="140">
        <f t="shared" si="0"/>
        <v>3240</v>
      </c>
      <c r="H81" s="163">
        <f t="shared" si="1"/>
        <v>476280</v>
      </c>
      <c r="I81" s="157">
        <f t="shared" si="2"/>
        <v>676318</v>
      </c>
      <c r="J81" s="254">
        <f t="shared" si="3"/>
        <v>0.29577506439278567</v>
      </c>
      <c r="K81" s="14"/>
    </row>
    <row r="82" spans="1:252" s="1" customFormat="1" ht="13.9" customHeight="1">
      <c r="A82" s="27"/>
      <c r="B82" s="40" t="s">
        <v>544</v>
      </c>
      <c r="C82" s="29"/>
      <c r="D82" s="29"/>
      <c r="E82" s="152"/>
      <c r="F82" s="140"/>
      <c r="G82" s="140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  <c r="K82" s="14"/>
    </row>
    <row r="83" spans="1:252" s="1" customFormat="1" ht="13.9" customHeight="1">
      <c r="A83" s="8"/>
      <c r="B83" s="41"/>
      <c r="C83" s="29"/>
      <c r="D83" s="29"/>
      <c r="E83" s="152"/>
      <c r="F83" s="140"/>
      <c r="G83" s="140" t="str">
        <f t="shared" si="0"/>
        <v/>
      </c>
      <c r="H83" s="163" t="str">
        <f t="shared" si="1"/>
        <v/>
      </c>
      <c r="I83" s="157" t="str">
        <f t="shared" si="2"/>
        <v/>
      </c>
      <c r="J83" s="254" t="str">
        <f t="shared" si="3"/>
        <v/>
      </c>
      <c r="K83" s="14"/>
    </row>
    <row r="84" spans="1:252" s="1" customFormat="1" ht="13.9" customHeight="1">
      <c r="A84" s="8" t="s">
        <v>545</v>
      </c>
      <c r="B84" s="8" t="s">
        <v>546</v>
      </c>
      <c r="C84" s="39"/>
      <c r="D84" s="39"/>
      <c r="E84" s="152">
        <f>ROUND(F84/0.55,0)</f>
        <v>6251</v>
      </c>
      <c r="F84" s="140">
        <v>3438</v>
      </c>
      <c r="G84" s="140">
        <f t="shared" ref="G84:G109" si="4">IF(F84-F84*$G$16=0,"",F84-F84*$G$16)</f>
        <v>2750.4</v>
      </c>
      <c r="H84" s="163">
        <f t="shared" ref="H84:H109" si="5">IFERROR(G84*$H$16,"")</f>
        <v>404308.8</v>
      </c>
      <c r="I84" s="157">
        <f t="shared" ref="I84:I109" si="6">IFERROR(ROUND(H84*$I$16,0),"")</f>
        <v>574118</v>
      </c>
      <c r="J84" s="254">
        <f t="shared" ref="J84:J109" si="7">IFERROR((I84-H84)/I84,"")</f>
        <v>0.29577403948317249</v>
      </c>
    </row>
    <row r="85" spans="1:252" s="1" customFormat="1" ht="13.9" customHeight="1">
      <c r="A85" s="27"/>
      <c r="B85" s="40" t="s">
        <v>547</v>
      </c>
      <c r="C85" s="29"/>
      <c r="D85" s="29"/>
      <c r="E85" s="152"/>
      <c r="F85" s="140"/>
      <c r="G85" s="140" t="str">
        <f t="shared" si="4"/>
        <v/>
      </c>
      <c r="H85" s="163" t="str">
        <f t="shared" si="5"/>
        <v/>
      </c>
      <c r="I85" s="157" t="str">
        <f t="shared" si="6"/>
        <v/>
      </c>
      <c r="J85" s="254" t="str">
        <f t="shared" si="7"/>
        <v/>
      </c>
    </row>
    <row r="86" spans="1:252" s="1" customFormat="1" ht="13.9" customHeight="1">
      <c r="A86" s="8"/>
      <c r="B86" s="8"/>
      <c r="C86" s="39"/>
      <c r="D86" s="39"/>
      <c r="E86" s="152"/>
      <c r="F86" s="140"/>
      <c r="G86" s="140" t="str">
        <f t="shared" si="4"/>
        <v/>
      </c>
      <c r="H86" s="163" t="str">
        <f t="shared" si="5"/>
        <v/>
      </c>
      <c r="I86" s="157" t="str">
        <f t="shared" si="6"/>
        <v/>
      </c>
      <c r="J86" s="254" t="str">
        <f t="shared" si="7"/>
        <v/>
      </c>
    </row>
    <row r="87" spans="1:252" s="1" customFormat="1" ht="13.9" customHeight="1">
      <c r="A87" s="8" t="s">
        <v>548</v>
      </c>
      <c r="B87" s="8" t="s">
        <v>549</v>
      </c>
      <c r="C87" s="39"/>
      <c r="D87" s="39"/>
      <c r="E87" s="152">
        <f>ROUND(F87/0.55,0)</f>
        <v>6038</v>
      </c>
      <c r="F87" s="140">
        <v>3321</v>
      </c>
      <c r="G87" s="140">
        <f t="shared" si="4"/>
        <v>2656.8</v>
      </c>
      <c r="H87" s="163">
        <f t="shared" si="5"/>
        <v>390549.60000000003</v>
      </c>
      <c r="I87" s="157">
        <f t="shared" si="6"/>
        <v>554580</v>
      </c>
      <c r="J87" s="254">
        <f t="shared" si="7"/>
        <v>0.29577409931840304</v>
      </c>
    </row>
    <row r="88" spans="1:252" s="1" customFormat="1" ht="13.9" customHeight="1">
      <c r="A88" s="27"/>
      <c r="B88" s="40" t="s">
        <v>550</v>
      </c>
      <c r="C88" s="29"/>
      <c r="D88" s="29"/>
      <c r="E88" s="152"/>
      <c r="F88" s="140"/>
      <c r="G88" s="140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</row>
    <row r="89" spans="1:252" s="1" customFormat="1" ht="13.9" customHeight="1">
      <c r="A89" s="27"/>
      <c r="B89" s="28"/>
      <c r="C89" s="29"/>
      <c r="D89" s="29"/>
      <c r="E89" s="152"/>
      <c r="F89" s="140"/>
      <c r="G89" s="140" t="str">
        <f t="shared" si="4"/>
        <v/>
      </c>
      <c r="H89" s="163" t="str">
        <f t="shared" si="5"/>
        <v/>
      </c>
      <c r="I89" s="157" t="str">
        <f t="shared" si="6"/>
        <v/>
      </c>
      <c r="J89" s="254" t="str">
        <f t="shared" si="7"/>
        <v/>
      </c>
    </row>
    <row r="90" spans="1:252" ht="13.9" customHeight="1">
      <c r="A90" s="8" t="s">
        <v>551</v>
      </c>
      <c r="B90" s="8" t="s">
        <v>552</v>
      </c>
      <c r="C90" s="39"/>
      <c r="D90" s="39"/>
      <c r="E90" s="142">
        <f>ROUND(F90/0.55,0)</f>
        <v>1864</v>
      </c>
      <c r="F90" s="149">
        <v>1025</v>
      </c>
      <c r="G90" s="149">
        <f t="shared" si="4"/>
        <v>820</v>
      </c>
      <c r="H90" s="163">
        <f t="shared" si="5"/>
        <v>120540</v>
      </c>
      <c r="I90" s="157">
        <f t="shared" si="6"/>
        <v>171167</v>
      </c>
      <c r="J90" s="254">
        <f t="shared" si="7"/>
        <v>0.29577547073910276</v>
      </c>
    </row>
    <row r="91" spans="1:252" ht="13.9" customHeight="1">
      <c r="A91" s="27"/>
      <c r="B91" s="40" t="s">
        <v>51</v>
      </c>
      <c r="C91" s="29"/>
      <c r="D91" s="29"/>
      <c r="E91" s="141"/>
      <c r="F91" s="149"/>
      <c r="G91" s="149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</row>
    <row r="92" spans="1:252" ht="13.9" customHeight="1">
      <c r="A92" s="27"/>
      <c r="B92" s="40"/>
      <c r="C92" s="29"/>
      <c r="D92" s="29"/>
      <c r="E92" s="141"/>
      <c r="F92" s="140"/>
      <c r="G92" s="140" t="str">
        <f t="shared" si="4"/>
        <v/>
      </c>
      <c r="H92" s="163" t="str">
        <f t="shared" si="5"/>
        <v/>
      </c>
      <c r="I92" s="157" t="str">
        <f t="shared" si="6"/>
        <v/>
      </c>
      <c r="J92" s="254" t="str">
        <f t="shared" si="7"/>
        <v/>
      </c>
    </row>
    <row r="93" spans="1:252" ht="13.9" customHeight="1">
      <c r="A93" s="8" t="s">
        <v>553</v>
      </c>
      <c r="B93" s="8" t="s">
        <v>554</v>
      </c>
      <c r="C93" s="39"/>
      <c r="D93" s="39"/>
      <c r="E93" s="142">
        <f>ROUND(F93/0.55,0)</f>
        <v>1864</v>
      </c>
      <c r="F93" s="149">
        <v>1025</v>
      </c>
      <c r="G93" s="149">
        <f t="shared" si="4"/>
        <v>820</v>
      </c>
      <c r="H93" s="163">
        <f t="shared" si="5"/>
        <v>120540</v>
      </c>
      <c r="I93" s="157">
        <f t="shared" si="6"/>
        <v>171167</v>
      </c>
      <c r="J93" s="254">
        <f t="shared" si="7"/>
        <v>0.29577547073910276</v>
      </c>
    </row>
    <row r="94" spans="1:252" ht="13.9" customHeight="1">
      <c r="A94" s="27"/>
      <c r="B94" s="40" t="s">
        <v>189</v>
      </c>
      <c r="C94" s="29"/>
      <c r="D94" s="29"/>
      <c r="E94" s="141"/>
      <c r="F94" s="149"/>
      <c r="G94" s="149" t="str">
        <f t="shared" si="4"/>
        <v/>
      </c>
      <c r="H94" s="163" t="str">
        <f t="shared" si="5"/>
        <v/>
      </c>
      <c r="I94" s="157" t="str">
        <f t="shared" si="6"/>
        <v/>
      </c>
      <c r="J94" s="254" t="str">
        <f t="shared" si="7"/>
        <v/>
      </c>
    </row>
    <row r="95" spans="1:252" ht="13.9" customHeight="1">
      <c r="A95" s="27"/>
      <c r="B95" s="40"/>
      <c r="C95" s="29"/>
      <c r="D95" s="29"/>
      <c r="E95" s="141"/>
      <c r="F95" s="140"/>
      <c r="G95" s="140" t="str">
        <f t="shared" si="4"/>
        <v/>
      </c>
      <c r="H95" s="163" t="str">
        <f t="shared" si="5"/>
        <v/>
      </c>
      <c r="I95" s="157" t="str">
        <f t="shared" si="6"/>
        <v/>
      </c>
      <c r="J95" s="254" t="str">
        <f t="shared" si="7"/>
        <v/>
      </c>
    </row>
    <row r="96" spans="1:252" s="1" customFormat="1" ht="13.9" customHeight="1">
      <c r="A96" s="8" t="s">
        <v>555</v>
      </c>
      <c r="B96" s="51" t="s">
        <v>556</v>
      </c>
      <c r="C96" s="32"/>
      <c r="D96" s="32"/>
      <c r="E96" s="152">
        <f>ROUND(F96/0.55,0)</f>
        <v>5455</v>
      </c>
      <c r="F96" s="140">
        <v>3000</v>
      </c>
      <c r="G96" s="140">
        <f t="shared" si="4"/>
        <v>2400</v>
      </c>
      <c r="H96" s="163">
        <f t="shared" si="5"/>
        <v>352800</v>
      </c>
      <c r="I96" s="157">
        <f t="shared" si="6"/>
        <v>500976</v>
      </c>
      <c r="J96" s="254">
        <f t="shared" si="7"/>
        <v>0.29577464788732394</v>
      </c>
      <c r="K96" s="32"/>
      <c r="L96" s="32"/>
      <c r="M96" s="32"/>
      <c r="N96" s="8"/>
      <c r="O96" s="40"/>
      <c r="P96" s="40"/>
      <c r="Q96" s="40"/>
      <c r="R96" s="40"/>
      <c r="S96" s="32"/>
      <c r="T96" s="32"/>
      <c r="U96" s="8"/>
      <c r="V96" s="40"/>
      <c r="W96" s="40"/>
      <c r="X96" s="40"/>
      <c r="Y96" s="40"/>
      <c r="Z96" s="32"/>
      <c r="AA96" s="32"/>
      <c r="AB96" s="32"/>
      <c r="AC96" s="8"/>
      <c r="AD96" s="40"/>
      <c r="AE96" s="40"/>
      <c r="AF96" s="40"/>
      <c r="AG96" s="40"/>
      <c r="AH96" s="32"/>
      <c r="AI96" s="32"/>
      <c r="AJ96" s="32"/>
      <c r="AK96" s="8"/>
      <c r="AL96" s="40"/>
      <c r="AM96" s="40"/>
      <c r="AN96" s="40"/>
      <c r="AO96" s="40"/>
      <c r="AP96" s="32"/>
      <c r="AQ96" s="32"/>
      <c r="AR96" s="32"/>
      <c r="AS96" s="8"/>
      <c r="AT96" s="40"/>
      <c r="AU96" s="40"/>
      <c r="AV96" s="40"/>
      <c r="AW96" s="40"/>
      <c r="AX96" s="32"/>
      <c r="AY96" s="32"/>
      <c r="AZ96" s="32"/>
      <c r="BA96" s="8"/>
      <c r="BB96" s="40"/>
      <c r="BC96" s="40"/>
      <c r="BD96" s="40"/>
      <c r="BE96" s="40"/>
      <c r="BF96" s="32"/>
      <c r="BG96" s="32"/>
      <c r="BH96" s="32"/>
      <c r="BI96" s="8"/>
      <c r="BJ96" s="40"/>
      <c r="BK96" s="40"/>
      <c r="BL96" s="40"/>
      <c r="BM96" s="40"/>
      <c r="BN96" s="32"/>
      <c r="BO96" s="32"/>
      <c r="BP96" s="32"/>
      <c r="BQ96" s="8"/>
      <c r="BR96" s="40"/>
      <c r="BS96" s="40"/>
      <c r="BT96" s="40"/>
      <c r="BU96" s="40"/>
      <c r="BV96" s="32"/>
      <c r="BW96" s="32"/>
      <c r="BX96" s="32"/>
      <c r="BY96" s="8"/>
      <c r="BZ96" s="40"/>
      <c r="CA96" s="40"/>
      <c r="CB96" s="40"/>
      <c r="CC96" s="40"/>
      <c r="CD96" s="32"/>
      <c r="CE96" s="32"/>
      <c r="CF96" s="32"/>
      <c r="CG96" s="8"/>
      <c r="CH96" s="40"/>
      <c r="CI96" s="40"/>
      <c r="CJ96" s="40"/>
      <c r="CK96" s="40"/>
      <c r="CL96" s="32"/>
      <c r="CM96" s="32"/>
      <c r="CN96" s="32"/>
      <c r="CO96" s="8"/>
      <c r="CP96" s="40"/>
      <c r="CQ96" s="40"/>
      <c r="CR96" s="40"/>
      <c r="CS96" s="40"/>
      <c r="CT96" s="32"/>
      <c r="CU96" s="32"/>
      <c r="CV96" s="32"/>
      <c r="CW96" s="8"/>
      <c r="CX96" s="40"/>
      <c r="CY96" s="40"/>
      <c r="CZ96" s="40"/>
      <c r="DA96" s="40"/>
      <c r="DB96" s="32"/>
      <c r="DC96" s="32"/>
      <c r="DD96" s="32"/>
      <c r="DE96" s="8"/>
      <c r="DF96" s="40"/>
      <c r="DG96" s="40"/>
      <c r="DH96" s="40"/>
      <c r="DI96" s="40"/>
      <c r="DJ96" s="32"/>
      <c r="DK96" s="32"/>
      <c r="DL96" s="32"/>
      <c r="DM96" s="8"/>
      <c r="DN96" s="40"/>
      <c r="DO96" s="40"/>
      <c r="DP96" s="40"/>
      <c r="DQ96" s="40"/>
      <c r="DR96" s="32"/>
      <c r="DS96" s="32"/>
      <c r="DT96" s="32"/>
      <c r="DU96" s="8"/>
      <c r="DV96" s="40"/>
      <c r="DW96" s="40"/>
      <c r="DX96" s="40"/>
      <c r="DY96" s="40"/>
      <c r="DZ96" s="32"/>
      <c r="EA96" s="32"/>
      <c r="EB96" s="32"/>
      <c r="EC96" s="8"/>
      <c r="ED96" s="40"/>
      <c r="EE96" s="40"/>
      <c r="EF96" s="40"/>
      <c r="EG96" s="40"/>
      <c r="EH96" s="32"/>
      <c r="EI96" s="32"/>
      <c r="EJ96" s="32"/>
      <c r="EK96" s="8"/>
      <c r="EL96" s="40"/>
      <c r="EM96" s="40"/>
      <c r="EN96" s="40"/>
      <c r="EO96" s="40"/>
      <c r="EP96" s="32"/>
      <c r="EQ96" s="32"/>
      <c r="ER96" s="32"/>
      <c r="ES96" s="8"/>
      <c r="ET96" s="40"/>
      <c r="EU96" s="40"/>
      <c r="EV96" s="40"/>
      <c r="EW96" s="40"/>
      <c r="EX96" s="32"/>
      <c r="EY96" s="32"/>
      <c r="EZ96" s="32"/>
      <c r="FA96" s="8"/>
      <c r="FB96" s="40"/>
      <c r="FC96" s="40"/>
      <c r="FD96" s="40"/>
      <c r="FE96" s="40"/>
      <c r="FF96" s="32"/>
      <c r="FG96" s="32"/>
      <c r="FH96" s="32"/>
      <c r="FI96" s="8"/>
      <c r="FJ96" s="40"/>
      <c r="FK96" s="40"/>
      <c r="FL96" s="40"/>
      <c r="FM96" s="40"/>
      <c r="FN96" s="32"/>
      <c r="FO96" s="32"/>
      <c r="FP96" s="32"/>
      <c r="FQ96" s="8"/>
      <c r="FR96" s="40"/>
      <c r="FS96" s="40"/>
      <c r="FT96" s="40"/>
      <c r="FU96" s="40"/>
      <c r="FV96" s="32"/>
      <c r="FW96" s="32"/>
      <c r="FX96" s="32"/>
      <c r="FY96" s="8"/>
      <c r="FZ96" s="40"/>
      <c r="GA96" s="40"/>
      <c r="GB96" s="40"/>
      <c r="GC96" s="40"/>
      <c r="GD96" s="32"/>
      <c r="GE96" s="32"/>
      <c r="GF96" s="32"/>
      <c r="GG96" s="8"/>
      <c r="GH96" s="40"/>
      <c r="GI96" s="40"/>
      <c r="GJ96" s="40"/>
      <c r="GK96" s="40"/>
      <c r="GL96" s="32"/>
      <c r="GM96" s="32"/>
      <c r="GN96" s="32"/>
      <c r="GO96" s="8"/>
      <c r="GP96" s="40"/>
      <c r="GQ96" s="40"/>
      <c r="GR96" s="40"/>
      <c r="GS96" s="40"/>
      <c r="GT96" s="32"/>
      <c r="GU96" s="32"/>
      <c r="GV96" s="32"/>
      <c r="GW96" s="8"/>
      <c r="GX96" s="40"/>
      <c r="GY96" s="40"/>
      <c r="GZ96" s="40"/>
      <c r="HA96" s="40"/>
      <c r="HB96" s="32"/>
      <c r="HC96" s="32"/>
      <c r="HD96" s="32"/>
      <c r="HE96" s="8"/>
      <c r="HF96" s="40"/>
      <c r="HG96" s="40"/>
      <c r="HH96" s="40"/>
      <c r="HI96" s="40"/>
      <c r="HJ96" s="32"/>
      <c r="HK96" s="32"/>
      <c r="HL96" s="32"/>
      <c r="HM96" s="8"/>
      <c r="HN96" s="40"/>
      <c r="HO96" s="40"/>
      <c r="HP96" s="40"/>
      <c r="HQ96" s="40"/>
      <c r="HR96" s="32"/>
      <c r="HS96" s="32"/>
      <c r="HT96" s="32"/>
      <c r="HU96" s="8"/>
      <c r="HV96" s="40"/>
      <c r="HW96" s="40"/>
      <c r="HX96" s="40"/>
      <c r="HY96" s="40"/>
      <c r="HZ96" s="32"/>
      <c r="IA96" s="32"/>
      <c r="IB96" s="32"/>
      <c r="IC96" s="8"/>
      <c r="ID96" s="40"/>
      <c r="IE96" s="40"/>
      <c r="IF96" s="40"/>
      <c r="IG96" s="40"/>
      <c r="IH96" s="32"/>
      <c r="II96" s="32"/>
      <c r="IJ96" s="32"/>
      <c r="IK96" s="8"/>
      <c r="IL96" s="40"/>
      <c r="IM96" s="40"/>
      <c r="IN96" s="40"/>
      <c r="IO96" s="40"/>
      <c r="IP96" s="32"/>
      <c r="IQ96" s="32"/>
      <c r="IR96" s="32"/>
    </row>
    <row r="97" spans="1:252" s="1" customFormat="1" ht="13.9" customHeight="1">
      <c r="A97" s="8"/>
      <c r="B97" s="40" t="s">
        <v>557</v>
      </c>
      <c r="C97" s="32"/>
      <c r="D97" s="32"/>
      <c r="E97" s="152"/>
      <c r="F97" s="140"/>
      <c r="G97" s="140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  <c r="K97" s="32"/>
      <c r="L97" s="32"/>
      <c r="M97" s="32"/>
      <c r="N97" s="8"/>
      <c r="O97" s="40"/>
      <c r="P97" s="40"/>
      <c r="Q97" s="40"/>
      <c r="R97" s="40"/>
      <c r="S97" s="32"/>
      <c r="T97" s="32"/>
      <c r="U97" s="8"/>
      <c r="V97" s="40"/>
      <c r="W97" s="40"/>
      <c r="X97" s="40"/>
      <c r="Y97" s="40"/>
      <c r="Z97" s="32"/>
      <c r="AA97" s="32"/>
      <c r="AB97" s="32"/>
      <c r="AC97" s="8"/>
      <c r="AD97" s="40"/>
      <c r="AE97" s="40"/>
      <c r="AF97" s="40"/>
      <c r="AG97" s="40"/>
      <c r="AH97" s="32"/>
      <c r="AI97" s="32"/>
      <c r="AJ97" s="32"/>
      <c r="AK97" s="8"/>
      <c r="AL97" s="40"/>
      <c r="AM97" s="40"/>
      <c r="AN97" s="40"/>
      <c r="AO97" s="40"/>
      <c r="AP97" s="32"/>
      <c r="AQ97" s="32"/>
      <c r="AR97" s="32"/>
      <c r="AS97" s="8"/>
      <c r="AT97" s="40"/>
      <c r="AU97" s="40"/>
      <c r="AV97" s="40"/>
      <c r="AW97" s="40"/>
      <c r="AX97" s="32"/>
      <c r="AY97" s="32"/>
      <c r="AZ97" s="32"/>
      <c r="BA97" s="8"/>
      <c r="BB97" s="40"/>
      <c r="BC97" s="40"/>
      <c r="BD97" s="40"/>
      <c r="BE97" s="40"/>
      <c r="BF97" s="32"/>
      <c r="BG97" s="32"/>
      <c r="BH97" s="32"/>
      <c r="BI97" s="8"/>
      <c r="BJ97" s="40"/>
      <c r="BK97" s="40"/>
      <c r="BL97" s="40"/>
      <c r="BM97" s="40"/>
      <c r="BN97" s="32"/>
      <c r="BO97" s="32"/>
      <c r="BP97" s="32"/>
      <c r="BQ97" s="8"/>
      <c r="BR97" s="40"/>
      <c r="BS97" s="40"/>
      <c r="BT97" s="40"/>
      <c r="BU97" s="40"/>
      <c r="BV97" s="32"/>
      <c r="BW97" s="32"/>
      <c r="BX97" s="32"/>
      <c r="BY97" s="8"/>
      <c r="BZ97" s="40"/>
      <c r="CA97" s="40"/>
      <c r="CB97" s="40"/>
      <c r="CC97" s="40"/>
      <c r="CD97" s="32"/>
      <c r="CE97" s="32"/>
      <c r="CF97" s="32"/>
      <c r="CG97" s="8"/>
      <c r="CH97" s="40"/>
      <c r="CI97" s="40"/>
      <c r="CJ97" s="40"/>
      <c r="CK97" s="40"/>
      <c r="CL97" s="32"/>
      <c r="CM97" s="32"/>
      <c r="CN97" s="32"/>
      <c r="CO97" s="8"/>
      <c r="CP97" s="40"/>
      <c r="CQ97" s="40"/>
      <c r="CR97" s="40"/>
      <c r="CS97" s="40"/>
      <c r="CT97" s="32"/>
      <c r="CU97" s="32"/>
      <c r="CV97" s="32"/>
      <c r="CW97" s="8"/>
      <c r="CX97" s="40"/>
      <c r="CY97" s="40"/>
      <c r="CZ97" s="40"/>
      <c r="DA97" s="40"/>
      <c r="DB97" s="32"/>
      <c r="DC97" s="32"/>
      <c r="DD97" s="32"/>
      <c r="DE97" s="8"/>
      <c r="DF97" s="40"/>
      <c r="DG97" s="40"/>
      <c r="DH97" s="40"/>
      <c r="DI97" s="40"/>
      <c r="DJ97" s="32"/>
      <c r="DK97" s="32"/>
      <c r="DL97" s="32"/>
      <c r="DM97" s="8"/>
      <c r="DN97" s="40"/>
      <c r="DO97" s="40"/>
      <c r="DP97" s="40"/>
      <c r="DQ97" s="40"/>
      <c r="DR97" s="32"/>
      <c r="DS97" s="32"/>
      <c r="DT97" s="32"/>
      <c r="DU97" s="8"/>
      <c r="DV97" s="40"/>
      <c r="DW97" s="40"/>
      <c r="DX97" s="40"/>
      <c r="DY97" s="40"/>
      <c r="DZ97" s="32"/>
      <c r="EA97" s="32"/>
      <c r="EB97" s="32"/>
      <c r="EC97" s="8"/>
      <c r="ED97" s="40"/>
      <c r="EE97" s="40"/>
      <c r="EF97" s="40"/>
      <c r="EG97" s="40"/>
      <c r="EH97" s="32"/>
      <c r="EI97" s="32"/>
      <c r="EJ97" s="32"/>
      <c r="EK97" s="8"/>
      <c r="EL97" s="40"/>
      <c r="EM97" s="40"/>
      <c r="EN97" s="40"/>
      <c r="EO97" s="40"/>
      <c r="EP97" s="32"/>
      <c r="EQ97" s="32"/>
      <c r="ER97" s="32"/>
      <c r="ES97" s="8"/>
      <c r="ET97" s="40"/>
      <c r="EU97" s="40"/>
      <c r="EV97" s="40"/>
      <c r="EW97" s="40"/>
      <c r="EX97" s="32"/>
      <c r="EY97" s="32"/>
      <c r="EZ97" s="32"/>
      <c r="FA97" s="8"/>
      <c r="FB97" s="40"/>
      <c r="FC97" s="40"/>
      <c r="FD97" s="40"/>
      <c r="FE97" s="40"/>
      <c r="FF97" s="32"/>
      <c r="FG97" s="32"/>
      <c r="FH97" s="32"/>
      <c r="FI97" s="8"/>
      <c r="FJ97" s="40"/>
      <c r="FK97" s="40"/>
      <c r="FL97" s="40"/>
      <c r="FM97" s="40"/>
      <c r="FN97" s="32"/>
      <c r="FO97" s="32"/>
      <c r="FP97" s="32"/>
      <c r="FQ97" s="8"/>
      <c r="FR97" s="40"/>
      <c r="FS97" s="40"/>
      <c r="FT97" s="40"/>
      <c r="FU97" s="40"/>
      <c r="FV97" s="32"/>
      <c r="FW97" s="32"/>
      <c r="FX97" s="32"/>
      <c r="FY97" s="8"/>
      <c r="FZ97" s="40"/>
      <c r="GA97" s="40"/>
      <c r="GB97" s="40"/>
      <c r="GC97" s="40"/>
      <c r="GD97" s="32"/>
      <c r="GE97" s="32"/>
      <c r="GF97" s="32"/>
      <c r="GG97" s="8"/>
      <c r="GH97" s="40"/>
      <c r="GI97" s="40"/>
      <c r="GJ97" s="40"/>
      <c r="GK97" s="40"/>
      <c r="GL97" s="32"/>
      <c r="GM97" s="32"/>
      <c r="GN97" s="32"/>
      <c r="GO97" s="8"/>
      <c r="GP97" s="40"/>
      <c r="GQ97" s="40"/>
      <c r="GR97" s="40"/>
      <c r="GS97" s="40"/>
      <c r="GT97" s="32"/>
      <c r="GU97" s="32"/>
      <c r="GV97" s="32"/>
      <c r="GW97" s="8"/>
      <c r="GX97" s="40"/>
      <c r="GY97" s="40"/>
      <c r="GZ97" s="40"/>
      <c r="HA97" s="40"/>
      <c r="HB97" s="32"/>
      <c r="HC97" s="32"/>
      <c r="HD97" s="32"/>
      <c r="HE97" s="8"/>
      <c r="HF97" s="40"/>
      <c r="HG97" s="40"/>
      <c r="HH97" s="40"/>
      <c r="HI97" s="40"/>
      <c r="HJ97" s="32"/>
      <c r="HK97" s="32"/>
      <c r="HL97" s="32"/>
      <c r="HM97" s="8"/>
      <c r="HN97" s="40"/>
      <c r="HO97" s="40"/>
      <c r="HP97" s="40"/>
      <c r="HQ97" s="40"/>
      <c r="HR97" s="32"/>
      <c r="HS97" s="32"/>
      <c r="HT97" s="32"/>
      <c r="HU97" s="8"/>
      <c r="HV97" s="40"/>
      <c r="HW97" s="40"/>
      <c r="HX97" s="40"/>
      <c r="HY97" s="40"/>
      <c r="HZ97" s="32"/>
      <c r="IA97" s="32"/>
      <c r="IB97" s="32"/>
      <c r="IC97" s="8"/>
      <c r="ID97" s="40"/>
      <c r="IE97" s="40"/>
      <c r="IF97" s="40"/>
      <c r="IG97" s="40"/>
      <c r="IH97" s="32"/>
      <c r="II97" s="32"/>
      <c r="IJ97" s="32"/>
      <c r="IK97" s="8"/>
      <c r="IL97" s="40"/>
      <c r="IM97" s="40"/>
      <c r="IN97" s="40"/>
      <c r="IO97" s="40"/>
      <c r="IP97" s="32"/>
      <c r="IQ97" s="32"/>
      <c r="IR97" s="32"/>
    </row>
    <row r="98" spans="1:252" s="1" customFormat="1" ht="13.9" customHeight="1">
      <c r="A98" s="8"/>
      <c r="B98" s="40"/>
      <c r="C98" s="32"/>
      <c r="D98" s="32"/>
      <c r="E98" s="152"/>
      <c r="F98" s="140"/>
      <c r="G98" s="140" t="str">
        <f t="shared" si="4"/>
        <v/>
      </c>
      <c r="H98" s="163" t="str">
        <f t="shared" si="5"/>
        <v/>
      </c>
      <c r="I98" s="157" t="str">
        <f t="shared" si="6"/>
        <v/>
      </c>
      <c r="J98" s="254" t="str">
        <f t="shared" si="7"/>
        <v/>
      </c>
      <c r="K98" s="32"/>
      <c r="L98" s="32"/>
      <c r="M98" s="32"/>
      <c r="N98" s="8"/>
      <c r="O98" s="40"/>
      <c r="P98" s="40"/>
      <c r="Q98" s="40"/>
      <c r="R98" s="40"/>
      <c r="S98" s="32"/>
      <c r="T98" s="32"/>
      <c r="U98" s="8"/>
      <c r="V98" s="40"/>
      <c r="W98" s="40"/>
      <c r="X98" s="40"/>
      <c r="Y98" s="40"/>
      <c r="Z98" s="32"/>
      <c r="AA98" s="32"/>
      <c r="AB98" s="32"/>
      <c r="AC98" s="8"/>
      <c r="AD98" s="40"/>
      <c r="AE98" s="40"/>
      <c r="AF98" s="40"/>
      <c r="AG98" s="40"/>
      <c r="AH98" s="32"/>
      <c r="AI98" s="32"/>
      <c r="AJ98" s="32"/>
      <c r="AK98" s="8"/>
      <c r="AL98" s="40"/>
      <c r="AM98" s="40"/>
      <c r="AN98" s="40"/>
      <c r="AO98" s="40"/>
      <c r="AP98" s="32"/>
      <c r="AQ98" s="32"/>
      <c r="AR98" s="32"/>
      <c r="AS98" s="8"/>
      <c r="AT98" s="40"/>
      <c r="AU98" s="40"/>
      <c r="AV98" s="40"/>
      <c r="AW98" s="40"/>
      <c r="AX98" s="32"/>
      <c r="AY98" s="32"/>
      <c r="AZ98" s="32"/>
      <c r="BA98" s="8"/>
      <c r="BB98" s="40"/>
      <c r="BC98" s="40"/>
      <c r="BD98" s="40"/>
      <c r="BE98" s="40"/>
      <c r="BF98" s="32"/>
      <c r="BG98" s="32"/>
      <c r="BH98" s="32"/>
      <c r="BI98" s="8"/>
      <c r="BJ98" s="40"/>
      <c r="BK98" s="40"/>
      <c r="BL98" s="40"/>
      <c r="BM98" s="40"/>
      <c r="BN98" s="32"/>
      <c r="BO98" s="32"/>
      <c r="BP98" s="32"/>
      <c r="BQ98" s="8"/>
      <c r="BR98" s="40"/>
      <c r="BS98" s="40"/>
      <c r="BT98" s="40"/>
      <c r="BU98" s="40"/>
      <c r="BV98" s="32"/>
      <c r="BW98" s="32"/>
      <c r="BX98" s="32"/>
      <c r="BY98" s="8"/>
      <c r="BZ98" s="40"/>
      <c r="CA98" s="40"/>
      <c r="CB98" s="40"/>
      <c r="CC98" s="40"/>
      <c r="CD98" s="32"/>
      <c r="CE98" s="32"/>
      <c r="CF98" s="32"/>
      <c r="CG98" s="8"/>
      <c r="CH98" s="40"/>
      <c r="CI98" s="40"/>
      <c r="CJ98" s="40"/>
      <c r="CK98" s="40"/>
      <c r="CL98" s="32"/>
      <c r="CM98" s="32"/>
      <c r="CN98" s="32"/>
      <c r="CO98" s="8"/>
      <c r="CP98" s="40"/>
      <c r="CQ98" s="40"/>
      <c r="CR98" s="40"/>
      <c r="CS98" s="40"/>
      <c r="CT98" s="32"/>
      <c r="CU98" s="32"/>
      <c r="CV98" s="32"/>
      <c r="CW98" s="8"/>
      <c r="CX98" s="40"/>
      <c r="CY98" s="40"/>
      <c r="CZ98" s="40"/>
      <c r="DA98" s="40"/>
      <c r="DB98" s="32"/>
      <c r="DC98" s="32"/>
      <c r="DD98" s="32"/>
      <c r="DE98" s="8"/>
      <c r="DF98" s="40"/>
      <c r="DG98" s="40"/>
      <c r="DH98" s="40"/>
      <c r="DI98" s="40"/>
      <c r="DJ98" s="32"/>
      <c r="DK98" s="32"/>
      <c r="DL98" s="32"/>
      <c r="DM98" s="8"/>
      <c r="DN98" s="40"/>
      <c r="DO98" s="40"/>
      <c r="DP98" s="40"/>
      <c r="DQ98" s="40"/>
      <c r="DR98" s="32"/>
      <c r="DS98" s="32"/>
      <c r="DT98" s="32"/>
      <c r="DU98" s="8"/>
      <c r="DV98" s="40"/>
      <c r="DW98" s="40"/>
      <c r="DX98" s="40"/>
      <c r="DY98" s="40"/>
      <c r="DZ98" s="32"/>
      <c r="EA98" s="32"/>
      <c r="EB98" s="32"/>
      <c r="EC98" s="8"/>
      <c r="ED98" s="40"/>
      <c r="EE98" s="40"/>
      <c r="EF98" s="40"/>
      <c r="EG98" s="40"/>
      <c r="EH98" s="32"/>
      <c r="EI98" s="32"/>
      <c r="EJ98" s="32"/>
      <c r="EK98" s="8"/>
      <c r="EL98" s="40"/>
      <c r="EM98" s="40"/>
      <c r="EN98" s="40"/>
      <c r="EO98" s="40"/>
      <c r="EP98" s="32"/>
      <c r="EQ98" s="32"/>
      <c r="ER98" s="32"/>
      <c r="ES98" s="8"/>
      <c r="ET98" s="40"/>
      <c r="EU98" s="40"/>
      <c r="EV98" s="40"/>
      <c r="EW98" s="40"/>
      <c r="EX98" s="32"/>
      <c r="EY98" s="32"/>
      <c r="EZ98" s="32"/>
      <c r="FA98" s="8"/>
      <c r="FB98" s="40"/>
      <c r="FC98" s="40"/>
      <c r="FD98" s="40"/>
      <c r="FE98" s="40"/>
      <c r="FF98" s="32"/>
      <c r="FG98" s="32"/>
      <c r="FH98" s="32"/>
      <c r="FI98" s="8"/>
      <c r="FJ98" s="40"/>
      <c r="FK98" s="40"/>
      <c r="FL98" s="40"/>
      <c r="FM98" s="40"/>
      <c r="FN98" s="32"/>
      <c r="FO98" s="32"/>
      <c r="FP98" s="32"/>
      <c r="FQ98" s="8"/>
      <c r="FR98" s="40"/>
      <c r="FS98" s="40"/>
      <c r="FT98" s="40"/>
      <c r="FU98" s="40"/>
      <c r="FV98" s="32"/>
      <c r="FW98" s="32"/>
      <c r="FX98" s="32"/>
      <c r="FY98" s="8"/>
      <c r="FZ98" s="40"/>
      <c r="GA98" s="40"/>
      <c r="GB98" s="40"/>
      <c r="GC98" s="40"/>
      <c r="GD98" s="32"/>
      <c r="GE98" s="32"/>
      <c r="GF98" s="32"/>
      <c r="GG98" s="8"/>
      <c r="GH98" s="40"/>
      <c r="GI98" s="40"/>
      <c r="GJ98" s="40"/>
      <c r="GK98" s="40"/>
      <c r="GL98" s="32"/>
      <c r="GM98" s="32"/>
      <c r="GN98" s="32"/>
      <c r="GO98" s="8"/>
      <c r="GP98" s="40"/>
      <c r="GQ98" s="40"/>
      <c r="GR98" s="40"/>
      <c r="GS98" s="40"/>
      <c r="GT98" s="32"/>
      <c r="GU98" s="32"/>
      <c r="GV98" s="32"/>
      <c r="GW98" s="8"/>
      <c r="GX98" s="40"/>
      <c r="GY98" s="40"/>
      <c r="GZ98" s="40"/>
      <c r="HA98" s="40"/>
      <c r="HB98" s="32"/>
      <c r="HC98" s="32"/>
      <c r="HD98" s="32"/>
      <c r="HE98" s="8"/>
      <c r="HF98" s="40"/>
      <c r="HG98" s="40"/>
      <c r="HH98" s="40"/>
      <c r="HI98" s="40"/>
      <c r="HJ98" s="32"/>
      <c r="HK98" s="32"/>
      <c r="HL98" s="32"/>
      <c r="HM98" s="8"/>
      <c r="HN98" s="40"/>
      <c r="HO98" s="40"/>
      <c r="HP98" s="40"/>
      <c r="HQ98" s="40"/>
      <c r="HR98" s="32"/>
      <c r="HS98" s="32"/>
      <c r="HT98" s="32"/>
      <c r="HU98" s="8"/>
      <c r="HV98" s="40"/>
      <c r="HW98" s="40"/>
      <c r="HX98" s="40"/>
      <c r="HY98" s="40"/>
      <c r="HZ98" s="32"/>
      <c r="IA98" s="32"/>
      <c r="IB98" s="32"/>
      <c r="IC98" s="8"/>
      <c r="ID98" s="40"/>
      <c r="IE98" s="40"/>
      <c r="IF98" s="40"/>
      <c r="IG98" s="40"/>
      <c r="IH98" s="32"/>
      <c r="II98" s="32"/>
      <c r="IJ98" s="32"/>
      <c r="IK98" s="8"/>
      <c r="IL98" s="40"/>
      <c r="IM98" s="40"/>
      <c r="IN98" s="40"/>
      <c r="IO98" s="40"/>
      <c r="IP98" s="32"/>
      <c r="IQ98" s="32"/>
      <c r="IR98" s="32"/>
    </row>
    <row r="99" spans="1:252" s="1" customFormat="1" ht="13.9" customHeight="1">
      <c r="A99" s="8" t="s">
        <v>558</v>
      </c>
      <c r="B99" s="8" t="s">
        <v>559</v>
      </c>
      <c r="C99" s="39"/>
      <c r="D99" s="39"/>
      <c r="E99" s="152">
        <f>ROUND(F99/0.55,0)</f>
        <v>2924</v>
      </c>
      <c r="F99" s="140">
        <v>1608</v>
      </c>
      <c r="G99" s="140">
        <f t="shared" si="4"/>
        <v>1286.4000000000001</v>
      </c>
      <c r="H99" s="163">
        <f t="shared" si="5"/>
        <v>189100.80000000002</v>
      </c>
      <c r="I99" s="157">
        <f t="shared" si="6"/>
        <v>268523</v>
      </c>
      <c r="J99" s="254">
        <f t="shared" si="7"/>
        <v>0.2957742912152776</v>
      </c>
      <c r="K99" s="14"/>
    </row>
    <row r="100" spans="1:252" s="1" customFormat="1" ht="13.9" customHeight="1">
      <c r="A100" s="27"/>
      <c r="B100" s="40" t="s">
        <v>560</v>
      </c>
      <c r="C100" s="29"/>
      <c r="D100" s="29"/>
      <c r="E100" s="152"/>
      <c r="F100" s="140"/>
      <c r="G100" s="140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  <c r="K100" s="14"/>
    </row>
    <row r="101" spans="1:252" s="1" customFormat="1" ht="13.9" customHeight="1">
      <c r="A101" s="27"/>
      <c r="B101" s="40" t="s">
        <v>561</v>
      </c>
      <c r="C101" s="29"/>
      <c r="D101" s="29"/>
      <c r="E101" s="152"/>
      <c r="F101" s="140"/>
      <c r="G101" s="140" t="str">
        <f t="shared" si="4"/>
        <v/>
      </c>
      <c r="H101" s="163" t="str">
        <f t="shared" si="5"/>
        <v/>
      </c>
      <c r="I101" s="157" t="str">
        <f t="shared" si="6"/>
        <v/>
      </c>
      <c r="J101" s="254" t="str">
        <f t="shared" si="7"/>
        <v/>
      </c>
      <c r="K101" s="14"/>
    </row>
    <row r="102" spans="1:252" s="1" customFormat="1" ht="13.9" customHeight="1">
      <c r="A102" s="8"/>
      <c r="B102" s="41"/>
      <c r="C102" s="29"/>
      <c r="D102" s="29"/>
      <c r="E102" s="152"/>
      <c r="F102" s="140"/>
      <c r="G102" s="140" t="str">
        <f t="shared" si="4"/>
        <v/>
      </c>
      <c r="H102" s="163" t="str">
        <f t="shared" si="5"/>
        <v/>
      </c>
      <c r="I102" s="157" t="str">
        <f t="shared" si="6"/>
        <v/>
      </c>
      <c r="J102" s="254" t="str">
        <f t="shared" si="7"/>
        <v/>
      </c>
      <c r="K102" s="14"/>
    </row>
    <row r="103" spans="1:252" s="8" customFormat="1" ht="13.9" customHeight="1">
      <c r="A103" s="8" t="s">
        <v>562</v>
      </c>
      <c r="B103" s="8" t="s">
        <v>563</v>
      </c>
      <c r="C103" s="112"/>
      <c r="D103" s="13"/>
      <c r="E103" s="142">
        <f>ROUND(F103/0.55,0)</f>
        <v>1955</v>
      </c>
      <c r="F103" s="135">
        <v>1075.5</v>
      </c>
      <c r="G103" s="135">
        <f t="shared" si="4"/>
        <v>860.4</v>
      </c>
      <c r="H103" s="163">
        <f t="shared" si="5"/>
        <v>126478.8</v>
      </c>
      <c r="I103" s="157">
        <f t="shared" si="6"/>
        <v>179600</v>
      </c>
      <c r="J103" s="254">
        <f t="shared" si="7"/>
        <v>0.2957750556792873</v>
      </c>
    </row>
    <row r="104" spans="1:252" s="1" customFormat="1" ht="13.9" customHeight="1">
      <c r="A104" s="72"/>
      <c r="B104" s="28" t="s">
        <v>564</v>
      </c>
      <c r="C104" s="112"/>
      <c r="D104" s="112"/>
      <c r="E104" s="187"/>
      <c r="F104" s="135"/>
      <c r="G104" s="135" t="str">
        <f t="shared" si="4"/>
        <v/>
      </c>
      <c r="H104" s="163" t="str">
        <f t="shared" si="5"/>
        <v/>
      </c>
      <c r="I104" s="157" t="str">
        <f t="shared" si="6"/>
        <v/>
      </c>
      <c r="J104" s="254" t="str">
        <f t="shared" si="7"/>
        <v/>
      </c>
    </row>
    <row r="105" spans="1:252" s="1" customFormat="1" ht="13.9" customHeight="1">
      <c r="A105" s="72"/>
      <c r="B105" s="28"/>
      <c r="C105" s="112"/>
      <c r="D105" s="112"/>
      <c r="E105" s="187"/>
      <c r="F105" s="135"/>
      <c r="G105" s="135" t="str">
        <f t="shared" si="4"/>
        <v/>
      </c>
      <c r="H105" s="163" t="str">
        <f t="shared" si="5"/>
        <v/>
      </c>
      <c r="I105" s="157" t="str">
        <f t="shared" si="6"/>
        <v/>
      </c>
      <c r="J105" s="254" t="str">
        <f t="shared" si="7"/>
        <v/>
      </c>
    </row>
    <row r="106" spans="1:252" ht="13.9" customHeight="1">
      <c r="A106" s="8" t="s">
        <v>565</v>
      </c>
      <c r="B106" s="8" t="s">
        <v>566</v>
      </c>
      <c r="D106" s="3"/>
      <c r="E106" s="142">
        <f>ROUND(F106/0.55,0)</f>
        <v>1780</v>
      </c>
      <c r="F106" s="140">
        <v>979</v>
      </c>
      <c r="G106" s="140">
        <f t="shared" si="4"/>
        <v>783.2</v>
      </c>
      <c r="H106" s="163">
        <f t="shared" si="5"/>
        <v>115130.40000000001</v>
      </c>
      <c r="I106" s="157">
        <f t="shared" si="6"/>
        <v>163485</v>
      </c>
      <c r="J106" s="254">
        <f t="shared" si="7"/>
        <v>0.29577392421323051</v>
      </c>
      <c r="K106" s="14"/>
      <c r="L106" s="14"/>
    </row>
    <row r="107" spans="1:252" ht="13.9" customHeight="1">
      <c r="A107" s="15"/>
      <c r="B107" s="38" t="s">
        <v>567</v>
      </c>
      <c r="E107" s="150"/>
      <c r="F107" s="142"/>
      <c r="G107" s="142" t="str">
        <f t="shared" si="4"/>
        <v/>
      </c>
      <c r="H107" s="163" t="str">
        <f t="shared" si="5"/>
        <v/>
      </c>
      <c r="I107" s="157" t="str">
        <f t="shared" si="6"/>
        <v/>
      </c>
      <c r="J107" s="254" t="str">
        <f t="shared" si="7"/>
        <v/>
      </c>
    </row>
    <row r="108" spans="1:252" ht="13.9" customHeight="1">
      <c r="B108" s="8"/>
      <c r="D108" s="3"/>
      <c r="E108" s="192"/>
      <c r="F108" s="143"/>
      <c r="G108" s="143" t="str">
        <f t="shared" si="4"/>
        <v/>
      </c>
      <c r="H108" s="163" t="str">
        <f t="shared" si="5"/>
        <v/>
      </c>
      <c r="I108" s="157" t="str">
        <f t="shared" si="6"/>
        <v/>
      </c>
      <c r="J108" s="254" t="str">
        <f t="shared" si="7"/>
        <v/>
      </c>
      <c r="K108" s="14"/>
      <c r="L108" s="14"/>
    </row>
    <row r="109" spans="1:252" ht="13.9" customHeight="1">
      <c r="A109" s="8" t="s">
        <v>61</v>
      </c>
      <c r="B109" s="8" t="s">
        <v>62</v>
      </c>
      <c r="C109" s="29"/>
      <c r="E109" s="142">
        <f>ROUND(F109/0.55,0)</f>
        <v>180</v>
      </c>
      <c r="F109" s="142">
        <v>99</v>
      </c>
      <c r="G109" s="142">
        <f t="shared" si="4"/>
        <v>79.2</v>
      </c>
      <c r="H109" s="163">
        <f t="shared" si="5"/>
        <v>11642.4</v>
      </c>
      <c r="I109" s="157">
        <f t="shared" si="6"/>
        <v>16532</v>
      </c>
      <c r="J109" s="254">
        <f t="shared" si="7"/>
        <v>0.29576578756351318</v>
      </c>
    </row>
    <row r="110" spans="1:252" ht="13.9" customHeight="1">
      <c r="B110" s="38" t="s">
        <v>63</v>
      </c>
      <c r="C110" s="29"/>
      <c r="D110" s="3"/>
      <c r="E110" s="149"/>
      <c r="F110" s="142"/>
      <c r="G110" s="142"/>
    </row>
    <row r="111" spans="1:252" ht="13.9" customHeight="1">
      <c r="A111" s="27"/>
      <c r="B111" s="40"/>
      <c r="C111" s="29"/>
      <c r="E111" s="141"/>
      <c r="F111" s="142"/>
      <c r="G111" s="142"/>
    </row>
    <row r="112" spans="1:252" ht="13.9" customHeight="1">
      <c r="A112" s="27"/>
      <c r="B112" s="42" t="s">
        <v>568</v>
      </c>
      <c r="C112" s="29"/>
      <c r="E112" s="152"/>
      <c r="F112" s="142"/>
      <c r="G112" s="142"/>
    </row>
    <row r="113" spans="2:7" ht="13.9" customHeight="1">
      <c r="B113" s="43" t="s">
        <v>65</v>
      </c>
      <c r="C113" s="44"/>
      <c r="D113" s="45"/>
      <c r="E113" s="152"/>
      <c r="F113" s="143"/>
      <c r="G113" s="143"/>
    </row>
    <row r="114" spans="2:7" ht="13.9" customHeight="1">
      <c r="B114" s="43"/>
      <c r="C114" s="44"/>
      <c r="D114" s="45"/>
      <c r="E114" s="153"/>
      <c r="F114" s="143"/>
      <c r="G114" s="143"/>
    </row>
    <row r="115" spans="2:7" ht="13.9" customHeight="1">
      <c r="B115" s="43"/>
      <c r="C115" s="9"/>
      <c r="D115" s="3"/>
    </row>
    <row r="116" spans="2:7" ht="13.9" customHeight="1">
      <c r="B116" s="113"/>
      <c r="C116" s="9"/>
      <c r="D116" s="3"/>
    </row>
  </sheetData>
  <mergeCells count="10">
    <mergeCell ref="B9:E9"/>
    <mergeCell ref="B10:E10"/>
    <mergeCell ref="B12:E12"/>
    <mergeCell ref="B13:E13"/>
    <mergeCell ref="B1:E1"/>
    <mergeCell ref="B3:E3"/>
    <mergeCell ref="B5:E5"/>
    <mergeCell ref="B6:E6"/>
    <mergeCell ref="B7:E7"/>
    <mergeCell ref="B8:E8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4E41-817F-4E11-9DA9-497C56819969}">
  <dimension ref="A1:IR152"/>
  <sheetViews>
    <sheetView showGridLines="0" zoomScaleNormal="100" zoomScaleSheetLayoutView="100" workbookViewId="0"/>
  </sheetViews>
  <sheetFormatPr defaultRowHeight="13.9" customHeight="1"/>
  <cols>
    <col min="1" max="1" width="18.5703125" style="8" customWidth="1"/>
    <col min="2" max="2" width="59.7109375" style="1" customWidth="1"/>
    <col min="3" max="4" width="17.7109375" style="2" customWidth="1"/>
    <col min="5" max="5" width="17.7109375" style="145" customWidth="1"/>
    <col min="6" max="7" width="17.7109375" style="133" customWidth="1"/>
    <col min="8" max="9" width="17" style="1" customWidth="1"/>
    <col min="10" max="257" width="9.140625" style="1"/>
    <col min="258" max="258" width="18.5703125" style="1" customWidth="1"/>
    <col min="259" max="259" width="59.7109375" style="1" customWidth="1"/>
    <col min="260" max="263" width="17.7109375" style="1" customWidth="1"/>
    <col min="264" max="264" width="8.7109375" style="1" customWidth="1"/>
    <col min="265" max="513" width="9.140625" style="1"/>
    <col min="514" max="514" width="18.5703125" style="1" customWidth="1"/>
    <col min="515" max="515" width="59.7109375" style="1" customWidth="1"/>
    <col min="516" max="519" width="17.7109375" style="1" customWidth="1"/>
    <col min="520" max="520" width="8.7109375" style="1" customWidth="1"/>
    <col min="521" max="769" width="9.140625" style="1"/>
    <col min="770" max="770" width="18.5703125" style="1" customWidth="1"/>
    <col min="771" max="771" width="59.7109375" style="1" customWidth="1"/>
    <col min="772" max="775" width="17.7109375" style="1" customWidth="1"/>
    <col min="776" max="776" width="8.7109375" style="1" customWidth="1"/>
    <col min="777" max="1025" width="9.140625" style="1"/>
    <col min="1026" max="1026" width="18.5703125" style="1" customWidth="1"/>
    <col min="1027" max="1027" width="59.7109375" style="1" customWidth="1"/>
    <col min="1028" max="1031" width="17.7109375" style="1" customWidth="1"/>
    <col min="1032" max="1032" width="8.7109375" style="1" customWidth="1"/>
    <col min="1033" max="1281" width="9.140625" style="1"/>
    <col min="1282" max="1282" width="18.5703125" style="1" customWidth="1"/>
    <col min="1283" max="1283" width="59.7109375" style="1" customWidth="1"/>
    <col min="1284" max="1287" width="17.7109375" style="1" customWidth="1"/>
    <col min="1288" max="1288" width="8.7109375" style="1" customWidth="1"/>
    <col min="1289" max="1537" width="9.140625" style="1"/>
    <col min="1538" max="1538" width="18.5703125" style="1" customWidth="1"/>
    <col min="1539" max="1539" width="59.7109375" style="1" customWidth="1"/>
    <col min="1540" max="1543" width="17.7109375" style="1" customWidth="1"/>
    <col min="1544" max="1544" width="8.7109375" style="1" customWidth="1"/>
    <col min="1545" max="1793" width="9.140625" style="1"/>
    <col min="1794" max="1794" width="18.5703125" style="1" customWidth="1"/>
    <col min="1795" max="1795" width="59.7109375" style="1" customWidth="1"/>
    <col min="1796" max="1799" width="17.7109375" style="1" customWidth="1"/>
    <col min="1800" max="1800" width="8.7109375" style="1" customWidth="1"/>
    <col min="1801" max="2049" width="9.140625" style="1"/>
    <col min="2050" max="2050" width="18.5703125" style="1" customWidth="1"/>
    <col min="2051" max="2051" width="59.7109375" style="1" customWidth="1"/>
    <col min="2052" max="2055" width="17.7109375" style="1" customWidth="1"/>
    <col min="2056" max="2056" width="8.7109375" style="1" customWidth="1"/>
    <col min="2057" max="2305" width="9.140625" style="1"/>
    <col min="2306" max="2306" width="18.5703125" style="1" customWidth="1"/>
    <col min="2307" max="2307" width="59.7109375" style="1" customWidth="1"/>
    <col min="2308" max="2311" width="17.7109375" style="1" customWidth="1"/>
    <col min="2312" max="2312" width="8.7109375" style="1" customWidth="1"/>
    <col min="2313" max="2561" width="9.140625" style="1"/>
    <col min="2562" max="2562" width="18.5703125" style="1" customWidth="1"/>
    <col min="2563" max="2563" width="59.7109375" style="1" customWidth="1"/>
    <col min="2564" max="2567" width="17.7109375" style="1" customWidth="1"/>
    <col min="2568" max="2568" width="8.7109375" style="1" customWidth="1"/>
    <col min="2569" max="2817" width="9.140625" style="1"/>
    <col min="2818" max="2818" width="18.5703125" style="1" customWidth="1"/>
    <col min="2819" max="2819" width="59.7109375" style="1" customWidth="1"/>
    <col min="2820" max="2823" width="17.7109375" style="1" customWidth="1"/>
    <col min="2824" max="2824" width="8.7109375" style="1" customWidth="1"/>
    <col min="2825" max="3073" width="9.140625" style="1"/>
    <col min="3074" max="3074" width="18.5703125" style="1" customWidth="1"/>
    <col min="3075" max="3075" width="59.7109375" style="1" customWidth="1"/>
    <col min="3076" max="3079" width="17.7109375" style="1" customWidth="1"/>
    <col min="3080" max="3080" width="8.7109375" style="1" customWidth="1"/>
    <col min="3081" max="3329" width="9.140625" style="1"/>
    <col min="3330" max="3330" width="18.5703125" style="1" customWidth="1"/>
    <col min="3331" max="3331" width="59.7109375" style="1" customWidth="1"/>
    <col min="3332" max="3335" width="17.7109375" style="1" customWidth="1"/>
    <col min="3336" max="3336" width="8.7109375" style="1" customWidth="1"/>
    <col min="3337" max="3585" width="9.140625" style="1"/>
    <col min="3586" max="3586" width="18.5703125" style="1" customWidth="1"/>
    <col min="3587" max="3587" width="59.7109375" style="1" customWidth="1"/>
    <col min="3588" max="3591" width="17.7109375" style="1" customWidth="1"/>
    <col min="3592" max="3592" width="8.7109375" style="1" customWidth="1"/>
    <col min="3593" max="3841" width="9.140625" style="1"/>
    <col min="3842" max="3842" width="18.5703125" style="1" customWidth="1"/>
    <col min="3843" max="3843" width="59.7109375" style="1" customWidth="1"/>
    <col min="3844" max="3847" width="17.7109375" style="1" customWidth="1"/>
    <col min="3848" max="3848" width="8.7109375" style="1" customWidth="1"/>
    <col min="3849" max="4097" width="9.140625" style="1"/>
    <col min="4098" max="4098" width="18.5703125" style="1" customWidth="1"/>
    <col min="4099" max="4099" width="59.7109375" style="1" customWidth="1"/>
    <col min="4100" max="4103" width="17.7109375" style="1" customWidth="1"/>
    <col min="4104" max="4104" width="8.7109375" style="1" customWidth="1"/>
    <col min="4105" max="4353" width="9.140625" style="1"/>
    <col min="4354" max="4354" width="18.5703125" style="1" customWidth="1"/>
    <col min="4355" max="4355" width="59.7109375" style="1" customWidth="1"/>
    <col min="4356" max="4359" width="17.7109375" style="1" customWidth="1"/>
    <col min="4360" max="4360" width="8.7109375" style="1" customWidth="1"/>
    <col min="4361" max="4609" width="9.140625" style="1"/>
    <col min="4610" max="4610" width="18.5703125" style="1" customWidth="1"/>
    <col min="4611" max="4611" width="59.7109375" style="1" customWidth="1"/>
    <col min="4612" max="4615" width="17.7109375" style="1" customWidth="1"/>
    <col min="4616" max="4616" width="8.7109375" style="1" customWidth="1"/>
    <col min="4617" max="4865" width="9.140625" style="1"/>
    <col min="4866" max="4866" width="18.5703125" style="1" customWidth="1"/>
    <col min="4867" max="4867" width="59.7109375" style="1" customWidth="1"/>
    <col min="4868" max="4871" width="17.7109375" style="1" customWidth="1"/>
    <col min="4872" max="4872" width="8.7109375" style="1" customWidth="1"/>
    <col min="4873" max="5121" width="9.140625" style="1"/>
    <col min="5122" max="5122" width="18.5703125" style="1" customWidth="1"/>
    <col min="5123" max="5123" width="59.7109375" style="1" customWidth="1"/>
    <col min="5124" max="5127" width="17.7109375" style="1" customWidth="1"/>
    <col min="5128" max="5128" width="8.7109375" style="1" customWidth="1"/>
    <col min="5129" max="5377" width="9.140625" style="1"/>
    <col min="5378" max="5378" width="18.5703125" style="1" customWidth="1"/>
    <col min="5379" max="5379" width="59.7109375" style="1" customWidth="1"/>
    <col min="5380" max="5383" width="17.7109375" style="1" customWidth="1"/>
    <col min="5384" max="5384" width="8.7109375" style="1" customWidth="1"/>
    <col min="5385" max="5633" width="9.140625" style="1"/>
    <col min="5634" max="5634" width="18.5703125" style="1" customWidth="1"/>
    <col min="5635" max="5635" width="59.7109375" style="1" customWidth="1"/>
    <col min="5636" max="5639" width="17.7109375" style="1" customWidth="1"/>
    <col min="5640" max="5640" width="8.7109375" style="1" customWidth="1"/>
    <col min="5641" max="5889" width="9.140625" style="1"/>
    <col min="5890" max="5890" width="18.5703125" style="1" customWidth="1"/>
    <col min="5891" max="5891" width="59.7109375" style="1" customWidth="1"/>
    <col min="5892" max="5895" width="17.7109375" style="1" customWidth="1"/>
    <col min="5896" max="5896" width="8.7109375" style="1" customWidth="1"/>
    <col min="5897" max="6145" width="9.140625" style="1"/>
    <col min="6146" max="6146" width="18.5703125" style="1" customWidth="1"/>
    <col min="6147" max="6147" width="59.7109375" style="1" customWidth="1"/>
    <col min="6148" max="6151" width="17.7109375" style="1" customWidth="1"/>
    <col min="6152" max="6152" width="8.7109375" style="1" customWidth="1"/>
    <col min="6153" max="6401" width="9.140625" style="1"/>
    <col min="6402" max="6402" width="18.5703125" style="1" customWidth="1"/>
    <col min="6403" max="6403" width="59.7109375" style="1" customWidth="1"/>
    <col min="6404" max="6407" width="17.7109375" style="1" customWidth="1"/>
    <col min="6408" max="6408" width="8.7109375" style="1" customWidth="1"/>
    <col min="6409" max="6657" width="9.140625" style="1"/>
    <col min="6658" max="6658" width="18.5703125" style="1" customWidth="1"/>
    <col min="6659" max="6659" width="59.7109375" style="1" customWidth="1"/>
    <col min="6660" max="6663" width="17.7109375" style="1" customWidth="1"/>
    <col min="6664" max="6664" width="8.7109375" style="1" customWidth="1"/>
    <col min="6665" max="6913" width="9.140625" style="1"/>
    <col min="6914" max="6914" width="18.5703125" style="1" customWidth="1"/>
    <col min="6915" max="6915" width="59.7109375" style="1" customWidth="1"/>
    <col min="6916" max="6919" width="17.7109375" style="1" customWidth="1"/>
    <col min="6920" max="6920" width="8.7109375" style="1" customWidth="1"/>
    <col min="6921" max="7169" width="9.140625" style="1"/>
    <col min="7170" max="7170" width="18.5703125" style="1" customWidth="1"/>
    <col min="7171" max="7171" width="59.7109375" style="1" customWidth="1"/>
    <col min="7172" max="7175" width="17.7109375" style="1" customWidth="1"/>
    <col min="7176" max="7176" width="8.7109375" style="1" customWidth="1"/>
    <col min="7177" max="7425" width="9.140625" style="1"/>
    <col min="7426" max="7426" width="18.5703125" style="1" customWidth="1"/>
    <col min="7427" max="7427" width="59.7109375" style="1" customWidth="1"/>
    <col min="7428" max="7431" width="17.7109375" style="1" customWidth="1"/>
    <col min="7432" max="7432" width="8.7109375" style="1" customWidth="1"/>
    <col min="7433" max="7681" width="9.140625" style="1"/>
    <col min="7682" max="7682" width="18.5703125" style="1" customWidth="1"/>
    <col min="7683" max="7683" width="59.7109375" style="1" customWidth="1"/>
    <col min="7684" max="7687" width="17.7109375" style="1" customWidth="1"/>
    <col min="7688" max="7688" width="8.7109375" style="1" customWidth="1"/>
    <col min="7689" max="7937" width="9.140625" style="1"/>
    <col min="7938" max="7938" width="18.5703125" style="1" customWidth="1"/>
    <col min="7939" max="7939" width="59.7109375" style="1" customWidth="1"/>
    <col min="7940" max="7943" width="17.7109375" style="1" customWidth="1"/>
    <col min="7944" max="7944" width="8.7109375" style="1" customWidth="1"/>
    <col min="7945" max="8193" width="9.140625" style="1"/>
    <col min="8194" max="8194" width="18.5703125" style="1" customWidth="1"/>
    <col min="8195" max="8195" width="59.7109375" style="1" customWidth="1"/>
    <col min="8196" max="8199" width="17.7109375" style="1" customWidth="1"/>
    <col min="8200" max="8200" width="8.7109375" style="1" customWidth="1"/>
    <col min="8201" max="8449" width="9.140625" style="1"/>
    <col min="8450" max="8450" width="18.5703125" style="1" customWidth="1"/>
    <col min="8451" max="8451" width="59.7109375" style="1" customWidth="1"/>
    <col min="8452" max="8455" width="17.7109375" style="1" customWidth="1"/>
    <col min="8456" max="8456" width="8.7109375" style="1" customWidth="1"/>
    <col min="8457" max="8705" width="9.140625" style="1"/>
    <col min="8706" max="8706" width="18.5703125" style="1" customWidth="1"/>
    <col min="8707" max="8707" width="59.7109375" style="1" customWidth="1"/>
    <col min="8708" max="8711" width="17.7109375" style="1" customWidth="1"/>
    <col min="8712" max="8712" width="8.7109375" style="1" customWidth="1"/>
    <col min="8713" max="8961" width="9.140625" style="1"/>
    <col min="8962" max="8962" width="18.5703125" style="1" customWidth="1"/>
    <col min="8963" max="8963" width="59.7109375" style="1" customWidth="1"/>
    <col min="8964" max="8967" width="17.7109375" style="1" customWidth="1"/>
    <col min="8968" max="8968" width="8.7109375" style="1" customWidth="1"/>
    <col min="8969" max="9217" width="9.140625" style="1"/>
    <col min="9218" max="9218" width="18.5703125" style="1" customWidth="1"/>
    <col min="9219" max="9219" width="59.7109375" style="1" customWidth="1"/>
    <col min="9220" max="9223" width="17.7109375" style="1" customWidth="1"/>
    <col min="9224" max="9224" width="8.7109375" style="1" customWidth="1"/>
    <col min="9225" max="9473" width="9.140625" style="1"/>
    <col min="9474" max="9474" width="18.5703125" style="1" customWidth="1"/>
    <col min="9475" max="9475" width="59.7109375" style="1" customWidth="1"/>
    <col min="9476" max="9479" width="17.7109375" style="1" customWidth="1"/>
    <col min="9480" max="9480" width="8.7109375" style="1" customWidth="1"/>
    <col min="9481" max="9729" width="9.140625" style="1"/>
    <col min="9730" max="9730" width="18.5703125" style="1" customWidth="1"/>
    <col min="9731" max="9731" width="59.7109375" style="1" customWidth="1"/>
    <col min="9732" max="9735" width="17.7109375" style="1" customWidth="1"/>
    <col min="9736" max="9736" width="8.7109375" style="1" customWidth="1"/>
    <col min="9737" max="9985" width="9.140625" style="1"/>
    <col min="9986" max="9986" width="18.5703125" style="1" customWidth="1"/>
    <col min="9987" max="9987" width="59.7109375" style="1" customWidth="1"/>
    <col min="9988" max="9991" width="17.7109375" style="1" customWidth="1"/>
    <col min="9992" max="9992" width="8.7109375" style="1" customWidth="1"/>
    <col min="9993" max="10241" width="9.14062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248" width="8.7109375" style="1" customWidth="1"/>
    <col min="10249" max="10497" width="9.14062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504" width="8.7109375" style="1" customWidth="1"/>
    <col min="10505" max="10753" width="9.14062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0760" width="8.7109375" style="1" customWidth="1"/>
    <col min="10761" max="11009" width="9.14062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016" width="8.7109375" style="1" customWidth="1"/>
    <col min="11017" max="11265" width="9.14062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272" width="8.7109375" style="1" customWidth="1"/>
    <col min="11273" max="11521" width="9.14062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528" width="8.7109375" style="1" customWidth="1"/>
    <col min="11529" max="11777" width="9.14062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1784" width="8.7109375" style="1" customWidth="1"/>
    <col min="11785" max="12033" width="9.14062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040" width="8.7109375" style="1" customWidth="1"/>
    <col min="12041" max="12289" width="9.14062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296" width="8.7109375" style="1" customWidth="1"/>
    <col min="12297" max="12545" width="9.14062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552" width="8.7109375" style="1" customWidth="1"/>
    <col min="12553" max="12801" width="9.14062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2808" width="8.7109375" style="1" customWidth="1"/>
    <col min="12809" max="13057" width="9.14062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064" width="8.7109375" style="1" customWidth="1"/>
    <col min="13065" max="13313" width="9.14062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320" width="8.7109375" style="1" customWidth="1"/>
    <col min="13321" max="13569" width="9.14062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576" width="8.7109375" style="1" customWidth="1"/>
    <col min="13577" max="13825" width="9.14062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3832" width="8.7109375" style="1" customWidth="1"/>
    <col min="13833" max="14081" width="9.14062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088" width="8.7109375" style="1" customWidth="1"/>
    <col min="14089" max="14337" width="9.14062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344" width="8.7109375" style="1" customWidth="1"/>
    <col min="14345" max="14593" width="9.14062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600" width="8.7109375" style="1" customWidth="1"/>
    <col min="14601" max="14849" width="9.14062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4856" width="8.7109375" style="1" customWidth="1"/>
    <col min="14857" max="15105" width="9.14062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112" width="8.7109375" style="1" customWidth="1"/>
    <col min="15113" max="15361" width="9.14062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368" width="8.7109375" style="1" customWidth="1"/>
    <col min="15369" max="15617" width="9.14062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624" width="8.7109375" style="1" customWidth="1"/>
    <col min="15625" max="15873" width="9.14062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5880" width="8.7109375" style="1" customWidth="1"/>
    <col min="15881" max="16129" width="9.14062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136" width="8.7109375" style="1" customWidth="1"/>
    <col min="16137" max="16384" width="9.140625" style="1"/>
  </cols>
  <sheetData>
    <row r="1" spans="1:11" ht="17.45" customHeight="1">
      <c r="B1" s="321" t="s">
        <v>569</v>
      </c>
      <c r="C1" s="321"/>
      <c r="D1" s="321"/>
      <c r="E1" s="321"/>
    </row>
    <row r="2" spans="1:11" ht="13.9" customHeight="1">
      <c r="B2" s="52"/>
      <c r="C2" s="53"/>
      <c r="D2" s="53"/>
      <c r="E2" s="189"/>
    </row>
    <row r="3" spans="1:11" ht="17.45" customHeight="1">
      <c r="B3" s="322" t="s">
        <v>2</v>
      </c>
      <c r="C3" s="322"/>
      <c r="D3" s="322"/>
      <c r="E3" s="322"/>
    </row>
    <row r="4" spans="1:11" ht="13.9" customHeight="1">
      <c r="B4" s="3"/>
      <c r="C4" s="4"/>
      <c r="D4" s="4"/>
      <c r="E4" s="133"/>
    </row>
    <row r="5" spans="1:11" ht="13.9" customHeight="1">
      <c r="B5" s="319" t="s">
        <v>3</v>
      </c>
      <c r="C5" s="319"/>
      <c r="D5" s="319"/>
      <c r="E5" s="319"/>
    </row>
    <row r="6" spans="1:11" ht="13.9" customHeight="1">
      <c r="B6" s="319" t="s">
        <v>4</v>
      </c>
      <c r="C6" s="319"/>
      <c r="D6" s="319"/>
      <c r="E6" s="319"/>
    </row>
    <row r="7" spans="1:11" ht="13.9" customHeight="1">
      <c r="B7" s="319" t="s">
        <v>5</v>
      </c>
      <c r="C7" s="319"/>
      <c r="D7" s="319"/>
      <c r="E7" s="319"/>
    </row>
    <row r="8" spans="1:11" ht="13.9" customHeight="1">
      <c r="B8" s="319" t="s">
        <v>6</v>
      </c>
      <c r="C8" s="319"/>
      <c r="D8" s="319"/>
      <c r="E8" s="319"/>
    </row>
    <row r="9" spans="1:11" ht="13.9" customHeight="1">
      <c r="B9" s="319" t="s">
        <v>7</v>
      </c>
      <c r="C9" s="319"/>
      <c r="D9" s="319"/>
      <c r="E9" s="319"/>
    </row>
    <row r="10" spans="1:11" ht="13.9" customHeight="1">
      <c r="B10" s="319" t="s">
        <v>8</v>
      </c>
      <c r="C10" s="319"/>
      <c r="D10" s="319"/>
      <c r="E10" s="319"/>
    </row>
    <row r="11" spans="1:11" ht="13.9" customHeight="1">
      <c r="B11" s="3"/>
      <c r="C11" s="9"/>
      <c r="D11" s="9"/>
      <c r="E11" s="172"/>
    </row>
    <row r="12" spans="1:11" ht="13.9" customHeight="1">
      <c r="B12" s="320" t="s">
        <v>9</v>
      </c>
      <c r="C12" s="320"/>
      <c r="D12" s="320"/>
      <c r="E12" s="320"/>
    </row>
    <row r="13" spans="1:11" ht="13.9" customHeight="1">
      <c r="B13" s="320" t="s">
        <v>274</v>
      </c>
      <c r="C13" s="320"/>
      <c r="D13" s="320"/>
      <c r="E13" s="320"/>
    </row>
    <row r="14" spans="1:11" s="11" customFormat="1" ht="13.9" customHeight="1">
      <c r="A14" s="5"/>
      <c r="E14" s="173"/>
      <c r="F14" s="134"/>
      <c r="G14" s="134"/>
    </row>
    <row r="15" spans="1:11" ht="13.9" customHeight="1">
      <c r="A15" s="8" t="s">
        <v>11</v>
      </c>
      <c r="B15" s="8" t="s">
        <v>12</v>
      </c>
      <c r="C15" s="13"/>
      <c r="D15" s="13"/>
      <c r="E15" s="135" t="s">
        <v>13</v>
      </c>
      <c r="F15" s="135" t="s">
        <v>14</v>
      </c>
      <c r="G15" s="135" t="s">
        <v>1042</v>
      </c>
      <c r="H15" s="156" t="s">
        <v>1040</v>
      </c>
      <c r="I15" s="157" t="s">
        <v>1041</v>
      </c>
      <c r="J15" s="253" t="s">
        <v>1149</v>
      </c>
      <c r="K15" s="14"/>
    </row>
    <row r="16" spans="1:11" ht="13.9" customHeight="1">
      <c r="B16" s="15"/>
      <c r="C16" s="16"/>
      <c r="D16" s="16"/>
      <c r="E16" s="142"/>
      <c r="F16" s="136"/>
      <c r="G16" s="165">
        <v>0.2</v>
      </c>
      <c r="H16" s="159">
        <v>147</v>
      </c>
      <c r="I16" s="159">
        <v>1.42</v>
      </c>
      <c r="J16" s="14" t="s">
        <v>1150</v>
      </c>
      <c r="K16" s="14"/>
    </row>
    <row r="17" spans="1:11" s="3" customFormat="1" ht="13.9" customHeight="1">
      <c r="A17" s="18" t="s">
        <v>570</v>
      </c>
      <c r="B17" s="18"/>
      <c r="C17" s="19"/>
      <c r="D17" s="21"/>
      <c r="E17" s="147"/>
      <c r="F17" s="174"/>
      <c r="G17" s="180"/>
      <c r="I17" s="14"/>
      <c r="J17" s="14"/>
      <c r="K17" s="14"/>
    </row>
    <row r="18" spans="1:11" s="3" customFormat="1" ht="13.9" customHeight="1">
      <c r="A18" s="8"/>
      <c r="B18" s="8"/>
      <c r="C18" s="23"/>
      <c r="D18" s="23"/>
      <c r="E18" s="148"/>
      <c r="F18" s="138"/>
      <c r="G18" s="138"/>
      <c r="I18" s="14"/>
      <c r="J18" s="14"/>
      <c r="K18" s="14"/>
    </row>
    <row r="19" spans="1:11" ht="13.9" customHeight="1">
      <c r="B19" s="8" t="s">
        <v>571</v>
      </c>
      <c r="C19" s="3"/>
      <c r="D19" s="54"/>
      <c r="E19" s="152">
        <f>ROUND(F19/0.55,0)</f>
        <v>74422</v>
      </c>
      <c r="F19" s="140">
        <v>40932</v>
      </c>
      <c r="G19" s="140">
        <f>IF(F19-F19*$G$16=0,"",F19-F19*$G$16)</f>
        <v>32745.599999999999</v>
      </c>
      <c r="H19" s="163">
        <f>IFERROR(G19*$H$16,"")</f>
        <v>4813603.2</v>
      </c>
      <c r="I19" s="157">
        <f>IFERROR(ROUND(H19*$I$16,0),"")</f>
        <v>6835317</v>
      </c>
      <c r="J19" s="254">
        <f>IFERROR((I19-H19)/I19,"")</f>
        <v>0.29577469486784591</v>
      </c>
      <c r="K19" s="14"/>
    </row>
    <row r="20" spans="1:11" ht="13.9" customHeight="1">
      <c r="A20" s="27"/>
      <c r="B20" s="28" t="s">
        <v>572</v>
      </c>
      <c r="C20" s="29"/>
      <c r="D20" s="29"/>
      <c r="E20" s="152"/>
      <c r="F20" s="140"/>
      <c r="G20" s="140" t="str">
        <f t="shared" ref="G20:G83" si="0">IF(F20-F20*$G$16=0,"",F20-F20*$G$16)</f>
        <v/>
      </c>
      <c r="H20" s="163" t="str">
        <f t="shared" ref="H20:H83" si="1">IFERROR(G20*$H$16,"")</f>
        <v/>
      </c>
      <c r="I20" s="157" t="str">
        <f t="shared" ref="I20:I83" si="2">IFERROR(ROUND(H20*$I$16,0),"")</f>
        <v/>
      </c>
      <c r="J20" s="254" t="str">
        <f t="shared" ref="J20:J83" si="3">IFERROR((I20-H20)/I20,"")</f>
        <v/>
      </c>
      <c r="K20" s="14"/>
    </row>
    <row r="21" spans="1:11" ht="13.9" customHeight="1">
      <c r="A21" s="27"/>
      <c r="B21" s="28" t="s">
        <v>573</v>
      </c>
      <c r="C21" s="29"/>
      <c r="D21" s="29"/>
      <c r="E21" s="152"/>
      <c r="F21" s="140"/>
      <c r="G21" s="14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14"/>
    </row>
    <row r="22" spans="1:11" ht="13.9" customHeight="1">
      <c r="A22" s="27"/>
      <c r="B22" s="28" t="s">
        <v>138</v>
      </c>
      <c r="C22" s="29"/>
      <c r="D22" s="29"/>
      <c r="E22" s="152"/>
      <c r="F22" s="140"/>
      <c r="G22" s="14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</row>
    <row r="23" spans="1:11" ht="13.9" customHeight="1">
      <c r="A23" s="27"/>
      <c r="B23" s="28" t="s">
        <v>574</v>
      </c>
      <c r="C23" s="29"/>
      <c r="D23" s="29"/>
      <c r="E23" s="152"/>
      <c r="F23" s="140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14"/>
    </row>
    <row r="24" spans="1:11" ht="13.9" customHeight="1">
      <c r="B24" s="28" t="s">
        <v>575</v>
      </c>
      <c r="C24" s="29"/>
      <c r="D24" s="29"/>
      <c r="E24" s="152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</row>
    <row r="25" spans="1:11" ht="13.9" customHeight="1">
      <c r="B25" s="28" t="s">
        <v>576</v>
      </c>
      <c r="C25" s="29"/>
      <c r="D25" s="29"/>
      <c r="E25" s="152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</row>
    <row r="26" spans="1:11" ht="13.9" customHeight="1">
      <c r="B26" s="31" t="s">
        <v>577</v>
      </c>
      <c r="C26" s="32"/>
      <c r="D26" s="32"/>
      <c r="E26" s="152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14"/>
    </row>
    <row r="27" spans="1:11" ht="13.9" customHeight="1">
      <c r="B27" s="31" t="s">
        <v>143</v>
      </c>
      <c r="C27" s="32"/>
      <c r="D27" s="32"/>
      <c r="E27" s="152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14"/>
    </row>
    <row r="28" spans="1:11" ht="13.9" customHeight="1">
      <c r="B28" s="31" t="s">
        <v>578</v>
      </c>
      <c r="C28" s="32"/>
      <c r="D28" s="32"/>
      <c r="E28" s="152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14"/>
    </row>
    <row r="29" spans="1:11" ht="13.9" customHeight="1">
      <c r="A29" s="18" t="s">
        <v>579</v>
      </c>
      <c r="B29" s="33"/>
      <c r="C29" s="34"/>
      <c r="D29" s="21"/>
      <c r="E29" s="174">
        <f>ROUND(F29/0.55,0)</f>
        <v>0</v>
      </c>
      <c r="F29" s="174"/>
      <c r="G29" s="174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  <c r="K29" s="14"/>
    </row>
    <row r="30" spans="1:11" ht="13.9" customHeight="1">
      <c r="A30" s="36"/>
      <c r="B30" s="37"/>
      <c r="C30" s="32"/>
      <c r="D30" s="29"/>
      <c r="E30" s="152"/>
      <c r="F30" s="141"/>
      <c r="G30" s="141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14"/>
    </row>
    <row r="31" spans="1:11" ht="13.9" customHeight="1">
      <c r="A31" s="8" t="s">
        <v>580</v>
      </c>
      <c r="B31" s="8" t="s">
        <v>581</v>
      </c>
      <c r="C31" s="3"/>
      <c r="D31" s="54"/>
      <c r="E31" s="152">
        <f>ROUND(F31/0.55,0)</f>
        <v>40451</v>
      </c>
      <c r="F31" s="140">
        <v>22248</v>
      </c>
      <c r="G31" s="140">
        <f t="shared" si="0"/>
        <v>17798.400000000001</v>
      </c>
      <c r="H31" s="163">
        <f t="shared" si="1"/>
        <v>2616364.8000000003</v>
      </c>
      <c r="I31" s="157">
        <f t="shared" si="2"/>
        <v>3715238</v>
      </c>
      <c r="J31" s="254">
        <f t="shared" si="3"/>
        <v>0.29577464485451532</v>
      </c>
      <c r="K31" s="14"/>
    </row>
    <row r="32" spans="1:11" ht="13.9" customHeight="1">
      <c r="A32" s="27"/>
      <c r="B32" s="28" t="s">
        <v>582</v>
      </c>
      <c r="C32" s="29"/>
      <c r="D32" s="29"/>
      <c r="E32" s="152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  <c r="K32" s="14"/>
    </row>
    <row r="33" spans="1:11" ht="13.9" customHeight="1">
      <c r="A33" s="27"/>
      <c r="B33" s="28" t="s">
        <v>583</v>
      </c>
      <c r="C33" s="29"/>
      <c r="D33" s="29"/>
      <c r="E33" s="152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14"/>
    </row>
    <row r="34" spans="1:11" ht="13.9" customHeight="1">
      <c r="A34" s="27"/>
      <c r="B34" s="28" t="s">
        <v>150</v>
      </c>
      <c r="C34" s="29"/>
      <c r="D34" s="29"/>
      <c r="E34" s="152"/>
      <c r="F34" s="140"/>
      <c r="G34" s="14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14"/>
    </row>
    <row r="35" spans="1:11" ht="13.9" customHeight="1">
      <c r="A35" s="27"/>
      <c r="B35" s="28" t="s">
        <v>584</v>
      </c>
      <c r="C35" s="29"/>
      <c r="D35" s="29"/>
      <c r="E35" s="152"/>
      <c r="F35" s="140"/>
      <c r="G35" s="14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  <c r="K35" s="14"/>
    </row>
    <row r="36" spans="1:11" ht="13.9" customHeight="1">
      <c r="B36" s="28" t="s">
        <v>585</v>
      </c>
      <c r="C36" s="29"/>
      <c r="D36" s="29"/>
      <c r="E36" s="152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14"/>
    </row>
    <row r="37" spans="1:11" ht="13.9" customHeight="1">
      <c r="B37" s="28" t="s">
        <v>586</v>
      </c>
      <c r="C37" s="29"/>
      <c r="D37" s="29"/>
      <c r="E37" s="152"/>
      <c r="F37" s="140"/>
      <c r="G37" s="14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K37" s="14"/>
    </row>
    <row r="38" spans="1:11" s="3" customFormat="1" ht="13.9" customHeight="1">
      <c r="A38" s="15"/>
      <c r="B38" s="38" t="s">
        <v>587</v>
      </c>
      <c r="C38" s="4"/>
      <c r="D38" s="4"/>
      <c r="E38" s="150"/>
      <c r="F38" s="142"/>
      <c r="G38" s="142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</row>
    <row r="39" spans="1:11" ht="13.9" customHeight="1">
      <c r="B39" s="28"/>
      <c r="C39" s="32"/>
      <c r="D39" s="114"/>
      <c r="E39" s="152"/>
      <c r="F39" s="139"/>
      <c r="G39" s="139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  <c r="K39" s="14"/>
    </row>
    <row r="40" spans="1:11" ht="13.9" customHeight="1">
      <c r="A40" s="8" t="s">
        <v>588</v>
      </c>
      <c r="B40" s="8" t="s">
        <v>589</v>
      </c>
      <c r="C40" s="3"/>
      <c r="D40" s="54"/>
      <c r="E40" s="152">
        <f>ROUND(F40/0.55,0)</f>
        <v>44215</v>
      </c>
      <c r="F40" s="140">
        <v>24318</v>
      </c>
      <c r="G40" s="140">
        <f t="shared" si="0"/>
        <v>19454.400000000001</v>
      </c>
      <c r="H40" s="163">
        <f t="shared" si="1"/>
        <v>2859796.8000000003</v>
      </c>
      <c r="I40" s="157">
        <f t="shared" si="2"/>
        <v>4060911</v>
      </c>
      <c r="J40" s="254">
        <f t="shared" si="3"/>
        <v>0.2957745688098064</v>
      </c>
      <c r="K40" s="14"/>
    </row>
    <row r="41" spans="1:11" ht="13.9" customHeight="1">
      <c r="A41" s="27"/>
      <c r="B41" s="28" t="s">
        <v>590</v>
      </c>
      <c r="C41" s="29"/>
      <c r="D41" s="29"/>
      <c r="E41" s="152"/>
      <c r="F41" s="140"/>
      <c r="G41" s="140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  <c r="K41" s="14"/>
    </row>
    <row r="42" spans="1:11" ht="13.9" customHeight="1">
      <c r="A42" s="27"/>
      <c r="B42" s="28" t="s">
        <v>583</v>
      </c>
      <c r="C42" s="29"/>
      <c r="D42" s="29"/>
      <c r="E42" s="152"/>
      <c r="F42" s="140"/>
      <c r="G42" s="14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</row>
    <row r="43" spans="1:11" ht="13.9" customHeight="1">
      <c r="A43" s="27"/>
      <c r="B43" s="28" t="s">
        <v>150</v>
      </c>
      <c r="C43" s="29"/>
      <c r="D43" s="29"/>
      <c r="E43" s="152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11" ht="13.9" customHeight="1">
      <c r="A44" s="27"/>
      <c r="B44" s="28" t="s">
        <v>591</v>
      </c>
      <c r="C44" s="29"/>
      <c r="D44" s="29"/>
      <c r="E44" s="152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14"/>
    </row>
    <row r="45" spans="1:11" ht="13.9" customHeight="1">
      <c r="B45" s="28" t="s">
        <v>585</v>
      </c>
      <c r="C45" s="29"/>
      <c r="D45" s="29"/>
      <c r="E45" s="152"/>
      <c r="F45" s="140"/>
      <c r="G45" s="140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  <c r="K45" s="14"/>
    </row>
    <row r="46" spans="1:11" ht="13.9" customHeight="1">
      <c r="B46" s="28" t="s">
        <v>586</v>
      </c>
      <c r="C46" s="29"/>
      <c r="D46" s="29"/>
      <c r="E46" s="152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14"/>
    </row>
    <row r="47" spans="1:11" s="3" customFormat="1" ht="13.9" customHeight="1">
      <c r="A47" s="15"/>
      <c r="B47" s="38" t="s">
        <v>587</v>
      </c>
      <c r="C47" s="4"/>
      <c r="D47" s="4"/>
      <c r="E47" s="150"/>
      <c r="F47" s="142"/>
      <c r="G47" s="142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</row>
    <row r="48" spans="1:11" ht="13.9" customHeight="1">
      <c r="B48" s="28"/>
      <c r="C48" s="32"/>
      <c r="D48" s="114"/>
      <c r="E48" s="152"/>
      <c r="F48" s="139"/>
      <c r="G48" s="139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  <c r="K48" s="14"/>
    </row>
    <row r="49" spans="1:11" ht="13.9" customHeight="1">
      <c r="A49" s="8" t="s">
        <v>592</v>
      </c>
      <c r="B49" s="8" t="s">
        <v>593</v>
      </c>
      <c r="C49" s="3"/>
      <c r="D49" s="54"/>
      <c r="E49" s="152">
        <f>ROUND(F49/0.55,0)</f>
        <v>43683</v>
      </c>
      <c r="F49" s="140">
        <v>24025.5</v>
      </c>
      <c r="G49" s="140">
        <f t="shared" si="0"/>
        <v>19220.400000000001</v>
      </c>
      <c r="H49" s="163">
        <f t="shared" si="1"/>
        <v>2825398.8000000003</v>
      </c>
      <c r="I49" s="157">
        <f t="shared" si="2"/>
        <v>4012066</v>
      </c>
      <c r="J49" s="254">
        <f t="shared" si="3"/>
        <v>0.29577459593137295</v>
      </c>
      <c r="K49" s="14"/>
    </row>
    <row r="50" spans="1:11" ht="13.9" customHeight="1">
      <c r="A50" s="27"/>
      <c r="B50" s="28" t="s">
        <v>594</v>
      </c>
      <c r="C50" s="29"/>
      <c r="D50" s="29"/>
      <c r="E50" s="152"/>
      <c r="F50" s="140"/>
      <c r="G50" s="140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K50" s="14"/>
    </row>
    <row r="51" spans="1:11" ht="13.9" customHeight="1">
      <c r="A51" s="27"/>
      <c r="B51" s="28" t="s">
        <v>583</v>
      </c>
      <c r="C51" s="29"/>
      <c r="D51" s="29"/>
      <c r="E51" s="152"/>
      <c r="F51" s="140"/>
      <c r="G51" s="140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K51" s="14"/>
    </row>
    <row r="52" spans="1:11" ht="13.9" customHeight="1">
      <c r="A52" s="27"/>
      <c r="B52" s="28" t="s">
        <v>150</v>
      </c>
      <c r="C52" s="29"/>
      <c r="D52" s="29"/>
      <c r="E52" s="152"/>
      <c r="F52" s="140"/>
      <c r="G52" s="140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  <c r="K52" s="14"/>
    </row>
    <row r="53" spans="1:11" ht="13.9" customHeight="1">
      <c r="A53" s="27"/>
      <c r="B53" s="28" t="s">
        <v>591</v>
      </c>
      <c r="C53" s="29"/>
      <c r="D53" s="29"/>
      <c r="E53" s="152"/>
      <c r="F53" s="140"/>
      <c r="G53" s="140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  <c r="K53" s="14"/>
    </row>
    <row r="54" spans="1:11" ht="13.9" customHeight="1">
      <c r="B54" s="28" t="s">
        <v>585</v>
      </c>
      <c r="C54" s="29"/>
      <c r="D54" s="29"/>
      <c r="E54" s="152"/>
      <c r="F54" s="140"/>
      <c r="G54" s="140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  <c r="K54" s="14"/>
    </row>
    <row r="55" spans="1:11" ht="13.9" customHeight="1">
      <c r="B55" s="28" t="s">
        <v>586</v>
      </c>
      <c r="C55" s="29"/>
      <c r="D55" s="29"/>
      <c r="E55" s="152"/>
      <c r="F55" s="140"/>
      <c r="G55" s="140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  <c r="K55" s="14"/>
    </row>
    <row r="56" spans="1:11" s="3" customFormat="1" ht="13.9" customHeight="1">
      <c r="A56" s="15"/>
      <c r="B56" s="38" t="s">
        <v>587</v>
      </c>
      <c r="C56" s="4"/>
      <c r="D56" s="4"/>
      <c r="E56" s="150"/>
      <c r="F56" s="142"/>
      <c r="G56" s="142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11" ht="13.9" customHeight="1">
      <c r="B57" s="28"/>
      <c r="C57" s="32"/>
      <c r="D57" s="114"/>
      <c r="E57" s="152"/>
      <c r="F57" s="139"/>
      <c r="G57" s="139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  <c r="K57" s="14"/>
    </row>
    <row r="58" spans="1:11" ht="13.9" customHeight="1">
      <c r="A58" s="8" t="s">
        <v>595</v>
      </c>
      <c r="B58" s="8" t="s">
        <v>596</v>
      </c>
      <c r="C58" s="3"/>
      <c r="D58" s="54"/>
      <c r="E58" s="152">
        <f>ROUND(F58/0.55,0)</f>
        <v>43580</v>
      </c>
      <c r="F58" s="140">
        <v>23969.25</v>
      </c>
      <c r="G58" s="140">
        <f t="shared" si="0"/>
        <v>19175.400000000001</v>
      </c>
      <c r="H58" s="163">
        <f t="shared" si="1"/>
        <v>2818783.8000000003</v>
      </c>
      <c r="I58" s="157">
        <f t="shared" si="2"/>
        <v>4002673</v>
      </c>
      <c r="J58" s="254">
        <f t="shared" si="3"/>
        <v>0.29577464859107894</v>
      </c>
      <c r="K58" s="14"/>
    </row>
    <row r="59" spans="1:11" ht="13.9" customHeight="1">
      <c r="A59" s="27"/>
      <c r="B59" s="28" t="s">
        <v>597</v>
      </c>
      <c r="C59" s="29"/>
      <c r="D59" s="29"/>
      <c r="E59" s="152"/>
      <c r="F59" s="140"/>
      <c r="G59" s="14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  <c r="K59" s="14"/>
    </row>
    <row r="60" spans="1:11" ht="13.9" customHeight="1">
      <c r="A60" s="27"/>
      <c r="B60" s="28" t="s">
        <v>583</v>
      </c>
      <c r="C60" s="29"/>
      <c r="D60" s="29"/>
      <c r="E60" s="152"/>
      <c r="F60" s="140"/>
      <c r="G60" s="14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  <c r="K60" s="14"/>
    </row>
    <row r="61" spans="1:11" ht="13.9" customHeight="1">
      <c r="A61" s="27"/>
      <c r="B61" s="28" t="s">
        <v>150</v>
      </c>
      <c r="C61" s="29"/>
      <c r="D61" s="29"/>
      <c r="E61" s="152"/>
      <c r="F61" s="140"/>
      <c r="G61" s="140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  <c r="K61" s="14"/>
    </row>
    <row r="62" spans="1:11" ht="13.9" customHeight="1">
      <c r="A62" s="27"/>
      <c r="B62" s="28" t="s">
        <v>584</v>
      </c>
      <c r="C62" s="29"/>
      <c r="D62" s="29"/>
      <c r="E62" s="152"/>
      <c r="F62" s="140"/>
      <c r="G62" s="140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  <c r="K62" s="14"/>
    </row>
    <row r="63" spans="1:11" ht="13.9" customHeight="1">
      <c r="B63" s="28" t="s">
        <v>585</v>
      </c>
      <c r="C63" s="29"/>
      <c r="D63" s="29"/>
      <c r="E63" s="152"/>
      <c r="F63" s="140"/>
      <c r="G63" s="140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  <c r="K63" s="14"/>
    </row>
    <row r="64" spans="1:11" ht="13.9" customHeight="1">
      <c r="B64" s="28" t="s">
        <v>586</v>
      </c>
      <c r="C64" s="29"/>
      <c r="D64" s="29"/>
      <c r="E64" s="152"/>
      <c r="F64" s="140"/>
      <c r="G64" s="140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  <c r="K64" s="14"/>
    </row>
    <row r="65" spans="1:11" s="3" customFormat="1" ht="13.9" customHeight="1">
      <c r="A65" s="15"/>
      <c r="B65" s="38" t="s">
        <v>587</v>
      </c>
      <c r="C65" s="4"/>
      <c r="D65" s="4"/>
      <c r="E65" s="150"/>
      <c r="F65" s="142"/>
      <c r="G65" s="142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</row>
    <row r="66" spans="1:11" ht="13.9" customHeight="1">
      <c r="B66" s="28"/>
      <c r="C66" s="32"/>
      <c r="D66" s="114"/>
      <c r="E66" s="152"/>
      <c r="F66" s="139"/>
      <c r="G66" s="139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  <c r="K66" s="14"/>
    </row>
    <row r="67" spans="1:11" s="41" customFormat="1" ht="13.9" customHeight="1">
      <c r="A67" s="51" t="s">
        <v>598</v>
      </c>
      <c r="B67" s="8" t="s">
        <v>599</v>
      </c>
      <c r="D67" s="25"/>
      <c r="E67" s="152">
        <f>ROUND(F67/0.55,0)</f>
        <v>36295</v>
      </c>
      <c r="F67" s="149">
        <v>19962</v>
      </c>
      <c r="G67" s="149">
        <f t="shared" si="0"/>
        <v>15969.6</v>
      </c>
      <c r="H67" s="163">
        <f t="shared" si="1"/>
        <v>2347531.2000000002</v>
      </c>
      <c r="I67" s="157">
        <f t="shared" si="2"/>
        <v>3333494</v>
      </c>
      <c r="J67" s="254">
        <f t="shared" si="3"/>
        <v>0.29577458366506731</v>
      </c>
      <c r="K67" s="103"/>
    </row>
    <row r="68" spans="1:11" ht="13.9" customHeight="1">
      <c r="A68" s="27"/>
      <c r="B68" s="28" t="s">
        <v>600</v>
      </c>
      <c r="C68" s="29"/>
      <c r="D68" s="29"/>
      <c r="E68" s="152"/>
      <c r="F68" s="140"/>
      <c r="G68" s="140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  <c r="K68" s="14"/>
    </row>
    <row r="69" spans="1:11" ht="13.9" customHeight="1">
      <c r="A69" s="27"/>
      <c r="B69" s="28" t="s">
        <v>583</v>
      </c>
      <c r="C69" s="29"/>
      <c r="D69" s="29"/>
      <c r="E69" s="152"/>
      <c r="F69" s="140"/>
      <c r="G69" s="140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  <c r="K69" s="14"/>
    </row>
    <row r="70" spans="1:11" ht="13.9" customHeight="1">
      <c r="A70" s="27"/>
      <c r="B70" s="28" t="s">
        <v>150</v>
      </c>
      <c r="C70" s="29"/>
      <c r="D70" s="29"/>
      <c r="E70" s="152"/>
      <c r="F70" s="140"/>
      <c r="G70" s="140" t="str">
        <f t="shared" si="0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  <c r="K70" s="14"/>
    </row>
    <row r="71" spans="1:11" ht="13.9" customHeight="1">
      <c r="A71" s="27"/>
      <c r="B71" s="28" t="s">
        <v>584</v>
      </c>
      <c r="C71" s="29"/>
      <c r="D71" s="29"/>
      <c r="E71" s="152"/>
      <c r="F71" s="140"/>
      <c r="G71" s="140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  <c r="K71" s="14"/>
    </row>
    <row r="72" spans="1:11" ht="13.9" customHeight="1">
      <c r="B72" s="28" t="s">
        <v>585</v>
      </c>
      <c r="C72" s="29"/>
      <c r="D72" s="29"/>
      <c r="E72" s="152"/>
      <c r="F72" s="140"/>
      <c r="G72" s="140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  <c r="K72" s="14"/>
    </row>
    <row r="73" spans="1:11" ht="13.9" customHeight="1">
      <c r="B73" s="28" t="s">
        <v>586</v>
      </c>
      <c r="C73" s="29"/>
      <c r="D73" s="29"/>
      <c r="E73" s="152"/>
      <c r="F73" s="140"/>
      <c r="G73" s="140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  <c r="K73" s="14"/>
    </row>
    <row r="74" spans="1:11" s="3" customFormat="1" ht="13.9" customHeight="1">
      <c r="A74" s="15"/>
      <c r="B74" s="38" t="s">
        <v>601</v>
      </c>
      <c r="C74" s="4"/>
      <c r="D74" s="4"/>
      <c r="E74" s="150"/>
      <c r="F74" s="142"/>
      <c r="G74" s="142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</row>
    <row r="75" spans="1:11" s="3" customFormat="1" ht="13.9" customHeight="1">
      <c r="A75" s="36"/>
      <c r="B75" s="83"/>
      <c r="D75" s="29"/>
      <c r="E75" s="152"/>
      <c r="F75" s="140"/>
      <c r="G75" s="140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  <c r="K75" s="14"/>
    </row>
    <row r="76" spans="1:11" s="41" customFormat="1" ht="13.9" customHeight="1">
      <c r="A76" s="51" t="s">
        <v>602</v>
      </c>
      <c r="B76" s="8" t="s">
        <v>603</v>
      </c>
      <c r="D76" s="25"/>
      <c r="E76" s="152">
        <f>ROUND(F76/0.55,0)</f>
        <v>40058</v>
      </c>
      <c r="F76" s="149">
        <v>22032</v>
      </c>
      <c r="G76" s="149">
        <f t="shared" si="0"/>
        <v>17625.599999999999</v>
      </c>
      <c r="H76" s="163">
        <f t="shared" si="1"/>
        <v>2590963.1999999997</v>
      </c>
      <c r="I76" s="157">
        <f t="shared" si="2"/>
        <v>3679168</v>
      </c>
      <c r="J76" s="254">
        <f t="shared" si="3"/>
        <v>0.29577469688799213</v>
      </c>
      <c r="K76" s="103"/>
    </row>
    <row r="77" spans="1:11" ht="13.9" customHeight="1">
      <c r="A77" s="27"/>
      <c r="B77" s="28" t="s">
        <v>604</v>
      </c>
      <c r="C77" s="29"/>
      <c r="D77" s="29"/>
      <c r="E77" s="152"/>
      <c r="F77" s="140"/>
      <c r="G77" s="140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  <c r="K77" s="14"/>
    </row>
    <row r="78" spans="1:11" ht="13.9" customHeight="1">
      <c r="A78" s="27"/>
      <c r="B78" s="28" t="s">
        <v>583</v>
      </c>
      <c r="C78" s="29"/>
      <c r="D78" s="29"/>
      <c r="E78" s="152"/>
      <c r="F78" s="140"/>
      <c r="G78" s="140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  <c r="K78" s="14"/>
    </row>
    <row r="79" spans="1:11" ht="13.9" customHeight="1">
      <c r="A79" s="27"/>
      <c r="B79" s="28" t="s">
        <v>150</v>
      </c>
      <c r="C79" s="29"/>
      <c r="D79" s="29"/>
      <c r="E79" s="152"/>
      <c r="F79" s="140"/>
      <c r="G79" s="140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  <c r="K79" s="14"/>
    </row>
    <row r="80" spans="1:11" ht="13.9" customHeight="1">
      <c r="A80" s="27"/>
      <c r="B80" s="28" t="s">
        <v>591</v>
      </c>
      <c r="C80" s="29"/>
      <c r="D80" s="29"/>
      <c r="E80" s="152"/>
      <c r="F80" s="140"/>
      <c r="G80" s="140" t="str">
        <f t="shared" si="0"/>
        <v/>
      </c>
      <c r="H80" s="163" t="str">
        <f t="shared" si="1"/>
        <v/>
      </c>
      <c r="I80" s="157" t="str">
        <f t="shared" si="2"/>
        <v/>
      </c>
      <c r="J80" s="254" t="str">
        <f t="shared" si="3"/>
        <v/>
      </c>
      <c r="K80" s="14"/>
    </row>
    <row r="81" spans="1:11" ht="13.9" customHeight="1">
      <c r="B81" s="28" t="s">
        <v>585</v>
      </c>
      <c r="C81" s="29"/>
      <c r="D81" s="29"/>
      <c r="E81" s="152"/>
      <c r="F81" s="140"/>
      <c r="G81" s="140" t="str">
        <f t="shared" si="0"/>
        <v/>
      </c>
      <c r="H81" s="163" t="str">
        <f t="shared" si="1"/>
        <v/>
      </c>
      <c r="I81" s="157" t="str">
        <f t="shared" si="2"/>
        <v/>
      </c>
      <c r="J81" s="254" t="str">
        <f t="shared" si="3"/>
        <v/>
      </c>
      <c r="K81" s="14"/>
    </row>
    <row r="82" spans="1:11" ht="13.9" customHeight="1">
      <c r="B82" s="28" t="s">
        <v>586</v>
      </c>
      <c r="C82" s="29"/>
      <c r="D82" s="29"/>
      <c r="E82" s="152"/>
      <c r="F82" s="140"/>
      <c r="G82" s="140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  <c r="K82" s="14"/>
    </row>
    <row r="83" spans="1:11" s="3" customFormat="1" ht="13.9" customHeight="1">
      <c r="A83" s="15"/>
      <c r="B83" s="38" t="s">
        <v>601</v>
      </c>
      <c r="C83" s="4"/>
      <c r="D83" s="4"/>
      <c r="E83" s="150"/>
      <c r="F83" s="142"/>
      <c r="G83" s="142" t="str">
        <f t="shared" si="0"/>
        <v/>
      </c>
      <c r="H83" s="163" t="str">
        <f t="shared" si="1"/>
        <v/>
      </c>
      <c r="I83" s="157" t="str">
        <f t="shared" si="2"/>
        <v/>
      </c>
      <c r="J83" s="254" t="str">
        <f t="shared" si="3"/>
        <v/>
      </c>
    </row>
    <row r="84" spans="1:11" s="3" customFormat="1" ht="13.9" customHeight="1">
      <c r="A84" s="36"/>
      <c r="B84" s="83"/>
      <c r="D84" s="29"/>
      <c r="E84" s="152"/>
      <c r="F84" s="140"/>
      <c r="G84" s="140" t="str">
        <f t="shared" ref="G84:G143" si="4">IF(F84-F84*$G$16=0,"",F84-F84*$G$16)</f>
        <v/>
      </c>
      <c r="H84" s="163" t="str">
        <f t="shared" ref="H84:H143" si="5">IFERROR(G84*$H$16,"")</f>
        <v/>
      </c>
      <c r="I84" s="157" t="str">
        <f t="shared" ref="I84:I143" si="6">IFERROR(ROUND(H84*$I$16,0),"")</f>
        <v/>
      </c>
      <c r="J84" s="254" t="str">
        <f t="shared" ref="J84:J143" si="7">IFERROR((I84-H84)/I84,"")</f>
        <v/>
      </c>
      <c r="K84" s="14"/>
    </row>
    <row r="85" spans="1:11" s="41" customFormat="1" ht="13.9" customHeight="1">
      <c r="A85" s="51" t="s">
        <v>605</v>
      </c>
      <c r="B85" s="8" t="s">
        <v>606</v>
      </c>
      <c r="D85" s="25"/>
      <c r="E85" s="152">
        <f>ROUND(F85/0.55,0)</f>
        <v>39526</v>
      </c>
      <c r="F85" s="149">
        <v>21739.5</v>
      </c>
      <c r="G85" s="149">
        <f t="shared" si="4"/>
        <v>17391.599999999999</v>
      </c>
      <c r="H85" s="163">
        <f t="shared" si="5"/>
        <v>2556565.1999999997</v>
      </c>
      <c r="I85" s="157">
        <f t="shared" si="6"/>
        <v>3630323</v>
      </c>
      <c r="J85" s="254">
        <f t="shared" si="7"/>
        <v>0.29577472858475684</v>
      </c>
      <c r="K85" s="103"/>
    </row>
    <row r="86" spans="1:11" ht="13.9" customHeight="1">
      <c r="A86" s="27"/>
      <c r="B86" s="28" t="s">
        <v>607</v>
      </c>
      <c r="C86" s="29"/>
      <c r="D86" s="29"/>
      <c r="E86" s="152"/>
      <c r="F86" s="140"/>
      <c r="G86" s="140" t="str">
        <f t="shared" si="4"/>
        <v/>
      </c>
      <c r="H86" s="163" t="str">
        <f t="shared" si="5"/>
        <v/>
      </c>
      <c r="I86" s="157" t="str">
        <f t="shared" si="6"/>
        <v/>
      </c>
      <c r="J86" s="254" t="str">
        <f t="shared" si="7"/>
        <v/>
      </c>
      <c r="K86" s="14"/>
    </row>
    <row r="87" spans="1:11" ht="13.9" customHeight="1">
      <c r="A87" s="27"/>
      <c r="B87" s="28" t="s">
        <v>583</v>
      </c>
      <c r="C87" s="29"/>
      <c r="D87" s="29"/>
      <c r="E87" s="152"/>
      <c r="F87" s="140"/>
      <c r="G87" s="140" t="str">
        <f t="shared" si="4"/>
        <v/>
      </c>
      <c r="H87" s="163" t="str">
        <f t="shared" si="5"/>
        <v/>
      </c>
      <c r="I87" s="157" t="str">
        <f t="shared" si="6"/>
        <v/>
      </c>
      <c r="J87" s="254" t="str">
        <f t="shared" si="7"/>
        <v/>
      </c>
      <c r="K87" s="14"/>
    </row>
    <row r="88" spans="1:11" ht="13.9" customHeight="1">
      <c r="A88" s="27"/>
      <c r="B88" s="28" t="s">
        <v>150</v>
      </c>
      <c r="C88" s="29"/>
      <c r="D88" s="29"/>
      <c r="E88" s="152"/>
      <c r="F88" s="140"/>
      <c r="G88" s="140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  <c r="K88" s="14"/>
    </row>
    <row r="89" spans="1:11" ht="13.9" customHeight="1">
      <c r="A89" s="27"/>
      <c r="B89" s="28" t="s">
        <v>584</v>
      </c>
      <c r="C89" s="29"/>
      <c r="D89" s="29"/>
      <c r="E89" s="152"/>
      <c r="F89" s="140"/>
      <c r="G89" s="140" t="str">
        <f t="shared" si="4"/>
        <v/>
      </c>
      <c r="H89" s="163" t="str">
        <f t="shared" si="5"/>
        <v/>
      </c>
      <c r="I89" s="157" t="str">
        <f t="shared" si="6"/>
        <v/>
      </c>
      <c r="J89" s="254" t="str">
        <f t="shared" si="7"/>
        <v/>
      </c>
      <c r="K89" s="14"/>
    </row>
    <row r="90" spans="1:11" ht="13.9" customHeight="1">
      <c r="B90" s="28" t="s">
        <v>585</v>
      </c>
      <c r="C90" s="29"/>
      <c r="D90" s="29"/>
      <c r="E90" s="152"/>
      <c r="F90" s="140"/>
      <c r="G90" s="140" t="str">
        <f t="shared" si="4"/>
        <v/>
      </c>
      <c r="H90" s="163" t="str">
        <f t="shared" si="5"/>
        <v/>
      </c>
      <c r="I90" s="157" t="str">
        <f t="shared" si="6"/>
        <v/>
      </c>
      <c r="J90" s="254" t="str">
        <f t="shared" si="7"/>
        <v/>
      </c>
      <c r="K90" s="14"/>
    </row>
    <row r="91" spans="1:11" ht="13.9" customHeight="1">
      <c r="B91" s="28" t="s">
        <v>586</v>
      </c>
      <c r="C91" s="29"/>
      <c r="D91" s="29"/>
      <c r="E91" s="152"/>
      <c r="F91" s="140"/>
      <c r="G91" s="140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  <c r="K91" s="14"/>
    </row>
    <row r="92" spans="1:11" s="3" customFormat="1" ht="13.9" customHeight="1">
      <c r="A92" s="15"/>
      <c r="B92" s="38" t="s">
        <v>601</v>
      </c>
      <c r="C92" s="4"/>
      <c r="D92" s="4"/>
      <c r="E92" s="150"/>
      <c r="F92" s="142"/>
      <c r="G92" s="142" t="str">
        <f t="shared" si="4"/>
        <v/>
      </c>
      <c r="H92" s="163" t="str">
        <f t="shared" si="5"/>
        <v/>
      </c>
      <c r="I92" s="157" t="str">
        <f t="shared" si="6"/>
        <v/>
      </c>
      <c r="J92" s="254" t="str">
        <f t="shared" si="7"/>
        <v/>
      </c>
    </row>
    <row r="93" spans="1:11" s="3" customFormat="1" ht="13.9" customHeight="1">
      <c r="A93" s="36"/>
      <c r="B93" s="83"/>
      <c r="D93" s="29"/>
      <c r="E93" s="152"/>
      <c r="F93" s="140"/>
      <c r="G93" s="140" t="str">
        <f t="shared" si="4"/>
        <v/>
      </c>
      <c r="H93" s="163" t="str">
        <f t="shared" si="5"/>
        <v/>
      </c>
      <c r="I93" s="157" t="str">
        <f t="shared" si="6"/>
        <v/>
      </c>
      <c r="J93" s="254" t="str">
        <f t="shared" si="7"/>
        <v/>
      </c>
      <c r="K93" s="14"/>
    </row>
    <row r="94" spans="1:11" s="41" customFormat="1" ht="13.9" customHeight="1">
      <c r="A94" s="51" t="s">
        <v>608</v>
      </c>
      <c r="B94" s="8" t="s">
        <v>609</v>
      </c>
      <c r="D94" s="25"/>
      <c r="E94" s="152">
        <f>ROUND(F94/0.55,0)</f>
        <v>39424</v>
      </c>
      <c r="F94" s="149">
        <v>21683.25</v>
      </c>
      <c r="G94" s="149">
        <f t="shared" si="4"/>
        <v>17346.599999999999</v>
      </c>
      <c r="H94" s="163">
        <f t="shared" si="5"/>
        <v>2549950.1999999997</v>
      </c>
      <c r="I94" s="157">
        <f t="shared" si="6"/>
        <v>3620929</v>
      </c>
      <c r="J94" s="254">
        <f t="shared" si="7"/>
        <v>0.29577459265288003</v>
      </c>
      <c r="K94" s="103"/>
    </row>
    <row r="95" spans="1:11" ht="13.9" customHeight="1">
      <c r="A95" s="27"/>
      <c r="B95" s="28" t="s">
        <v>610</v>
      </c>
      <c r="C95" s="29"/>
      <c r="D95" s="29"/>
      <c r="E95" s="152"/>
      <c r="F95" s="140"/>
      <c r="G95" s="140" t="str">
        <f t="shared" si="4"/>
        <v/>
      </c>
      <c r="H95" s="163" t="str">
        <f t="shared" si="5"/>
        <v/>
      </c>
      <c r="I95" s="157" t="str">
        <f t="shared" si="6"/>
        <v/>
      </c>
      <c r="J95" s="254" t="str">
        <f t="shared" si="7"/>
        <v/>
      </c>
      <c r="K95" s="14"/>
    </row>
    <row r="96" spans="1:11" ht="13.9" customHeight="1">
      <c r="A96" s="27"/>
      <c r="B96" s="28" t="s">
        <v>583</v>
      </c>
      <c r="C96" s="29"/>
      <c r="D96" s="29"/>
      <c r="E96" s="152"/>
      <c r="F96" s="140"/>
      <c r="G96" s="140" t="str">
        <f t="shared" si="4"/>
        <v/>
      </c>
      <c r="H96" s="163" t="str">
        <f t="shared" si="5"/>
        <v/>
      </c>
      <c r="I96" s="157" t="str">
        <f t="shared" si="6"/>
        <v/>
      </c>
      <c r="J96" s="254" t="str">
        <f t="shared" si="7"/>
        <v/>
      </c>
      <c r="K96" s="14"/>
    </row>
    <row r="97" spans="1:11" ht="13.9" customHeight="1">
      <c r="A97" s="27"/>
      <c r="B97" s="28" t="s">
        <v>150</v>
      </c>
      <c r="C97" s="29"/>
      <c r="D97" s="29"/>
      <c r="E97" s="152"/>
      <c r="F97" s="140"/>
      <c r="G97" s="140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  <c r="K97" s="14"/>
    </row>
    <row r="98" spans="1:11" ht="13.9" customHeight="1">
      <c r="A98" s="27"/>
      <c r="B98" s="28" t="s">
        <v>584</v>
      </c>
      <c r="C98" s="29"/>
      <c r="D98" s="29"/>
      <c r="E98" s="152"/>
      <c r="F98" s="140"/>
      <c r="G98" s="140" t="str">
        <f t="shared" si="4"/>
        <v/>
      </c>
      <c r="H98" s="163" t="str">
        <f t="shared" si="5"/>
        <v/>
      </c>
      <c r="I98" s="157" t="str">
        <f t="shared" si="6"/>
        <v/>
      </c>
      <c r="J98" s="254" t="str">
        <f t="shared" si="7"/>
        <v/>
      </c>
      <c r="K98" s="14"/>
    </row>
    <row r="99" spans="1:11" ht="13.9" customHeight="1">
      <c r="B99" s="28" t="s">
        <v>585</v>
      </c>
      <c r="C99" s="29"/>
      <c r="D99" s="29"/>
      <c r="E99" s="152"/>
      <c r="F99" s="140"/>
      <c r="G99" s="140" t="str">
        <f t="shared" si="4"/>
        <v/>
      </c>
      <c r="H99" s="163" t="str">
        <f t="shared" si="5"/>
        <v/>
      </c>
      <c r="I99" s="157" t="str">
        <f t="shared" si="6"/>
        <v/>
      </c>
      <c r="J99" s="254" t="str">
        <f t="shared" si="7"/>
        <v/>
      </c>
      <c r="K99" s="14"/>
    </row>
    <row r="100" spans="1:11" ht="13.9" customHeight="1">
      <c r="B100" s="28" t="s">
        <v>586</v>
      </c>
      <c r="C100" s="29"/>
      <c r="D100" s="29"/>
      <c r="E100" s="152"/>
      <c r="F100" s="140"/>
      <c r="G100" s="140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  <c r="K100" s="14"/>
    </row>
    <row r="101" spans="1:11" s="3" customFormat="1" ht="13.9" customHeight="1">
      <c r="A101" s="15"/>
      <c r="B101" s="38" t="s">
        <v>601</v>
      </c>
      <c r="C101" s="4"/>
      <c r="D101" s="4"/>
      <c r="E101" s="150"/>
      <c r="F101" s="142"/>
      <c r="G101" s="142" t="str">
        <f t="shared" si="4"/>
        <v/>
      </c>
      <c r="H101" s="163" t="str">
        <f t="shared" si="5"/>
        <v/>
      </c>
      <c r="I101" s="157" t="str">
        <f t="shared" si="6"/>
        <v/>
      </c>
      <c r="J101" s="254" t="str">
        <f t="shared" si="7"/>
        <v/>
      </c>
    </row>
    <row r="102" spans="1:11" s="3" customFormat="1" ht="13.9" customHeight="1">
      <c r="A102" s="36"/>
      <c r="B102" s="83"/>
      <c r="D102" s="29"/>
      <c r="E102" s="152"/>
      <c r="F102" s="140"/>
      <c r="G102" s="140" t="str">
        <f t="shared" si="4"/>
        <v/>
      </c>
      <c r="H102" s="163" t="str">
        <f t="shared" si="5"/>
        <v/>
      </c>
      <c r="I102" s="157" t="str">
        <f t="shared" si="6"/>
        <v/>
      </c>
      <c r="J102" s="254" t="str">
        <f t="shared" si="7"/>
        <v/>
      </c>
      <c r="K102" s="14"/>
    </row>
    <row r="103" spans="1:11" ht="13.9" customHeight="1">
      <c r="A103" s="18" t="s">
        <v>611</v>
      </c>
      <c r="B103" s="18"/>
      <c r="C103" s="19"/>
      <c r="D103" s="21"/>
      <c r="E103" s="174">
        <f>ROUND(F103/0.55,0)</f>
        <v>0</v>
      </c>
      <c r="F103" s="174"/>
      <c r="G103" s="174" t="str">
        <f t="shared" si="4"/>
        <v/>
      </c>
      <c r="H103" s="163" t="str">
        <f t="shared" si="5"/>
        <v/>
      </c>
      <c r="I103" s="157" t="str">
        <f t="shared" si="6"/>
        <v/>
      </c>
      <c r="J103" s="254" t="str">
        <f t="shared" si="7"/>
        <v/>
      </c>
      <c r="K103" s="14"/>
    </row>
    <row r="104" spans="1:11" ht="13.9" customHeight="1">
      <c r="A104" s="27"/>
      <c r="B104" s="28"/>
      <c r="C104" s="29"/>
      <c r="D104" s="29"/>
      <c r="E104" s="152"/>
      <c r="F104" s="140"/>
      <c r="G104" s="140" t="str">
        <f t="shared" si="4"/>
        <v/>
      </c>
      <c r="H104" s="163" t="str">
        <f t="shared" si="5"/>
        <v/>
      </c>
      <c r="I104" s="157" t="str">
        <f t="shared" si="6"/>
        <v/>
      </c>
      <c r="J104" s="254" t="str">
        <f t="shared" si="7"/>
        <v/>
      </c>
      <c r="K104" s="14"/>
    </row>
    <row r="105" spans="1:11" ht="13.9" customHeight="1">
      <c r="A105" s="8" t="s">
        <v>612</v>
      </c>
      <c r="B105" s="8" t="s">
        <v>613</v>
      </c>
      <c r="C105" s="39"/>
      <c r="D105" s="39"/>
      <c r="E105" s="152">
        <f>ROUND(F105/0.55,0)</f>
        <v>7364</v>
      </c>
      <c r="F105" s="140">
        <v>4050</v>
      </c>
      <c r="G105" s="140">
        <f t="shared" si="4"/>
        <v>3240</v>
      </c>
      <c r="H105" s="163">
        <f t="shared" si="5"/>
        <v>476280</v>
      </c>
      <c r="I105" s="157">
        <f t="shared" si="6"/>
        <v>676318</v>
      </c>
      <c r="J105" s="254">
        <f t="shared" si="7"/>
        <v>0.29577506439278567</v>
      </c>
      <c r="K105" s="14"/>
    </row>
    <row r="106" spans="1:11" ht="13.9" customHeight="1">
      <c r="A106" s="27"/>
      <c r="B106" s="40" t="s">
        <v>614</v>
      </c>
      <c r="C106" s="29"/>
      <c r="D106" s="39"/>
      <c r="E106" s="152"/>
      <c r="F106" s="140"/>
      <c r="G106" s="140" t="str">
        <f t="shared" si="4"/>
        <v/>
      </c>
      <c r="H106" s="163" t="str">
        <f t="shared" si="5"/>
        <v/>
      </c>
      <c r="I106" s="157" t="str">
        <f t="shared" si="6"/>
        <v/>
      </c>
      <c r="J106" s="254" t="str">
        <f t="shared" si="7"/>
        <v/>
      </c>
      <c r="K106" s="14"/>
    </row>
    <row r="107" spans="1:11" ht="13.9" customHeight="1">
      <c r="B107" s="41"/>
      <c r="C107" s="29"/>
      <c r="D107" s="39"/>
      <c r="E107" s="152"/>
      <c r="F107" s="140"/>
      <c r="G107" s="140" t="str">
        <f t="shared" si="4"/>
        <v/>
      </c>
      <c r="H107" s="163" t="str">
        <f t="shared" si="5"/>
        <v/>
      </c>
      <c r="I107" s="157" t="str">
        <f t="shared" si="6"/>
        <v/>
      </c>
      <c r="J107" s="254" t="str">
        <f t="shared" si="7"/>
        <v/>
      </c>
      <c r="K107" s="14"/>
    </row>
    <row r="108" spans="1:11" ht="13.9" customHeight="1">
      <c r="A108" s="8" t="s">
        <v>615</v>
      </c>
      <c r="B108" s="8" t="s">
        <v>616</v>
      </c>
      <c r="C108" s="39"/>
      <c r="D108" s="39"/>
      <c r="E108" s="152">
        <f>ROUND(F108/0.55,0)</f>
        <v>6251</v>
      </c>
      <c r="F108" s="140">
        <v>3438</v>
      </c>
      <c r="G108" s="140">
        <f t="shared" si="4"/>
        <v>2750.4</v>
      </c>
      <c r="H108" s="163">
        <f t="shared" si="5"/>
        <v>404308.8</v>
      </c>
      <c r="I108" s="157">
        <f t="shared" si="6"/>
        <v>574118</v>
      </c>
      <c r="J108" s="254">
        <f t="shared" si="7"/>
        <v>0.29577403948317249</v>
      </c>
      <c r="K108" s="14"/>
    </row>
    <row r="109" spans="1:11" ht="13.9" customHeight="1">
      <c r="A109" s="27"/>
      <c r="B109" s="40" t="s">
        <v>617</v>
      </c>
      <c r="C109" s="29"/>
      <c r="D109" s="39"/>
      <c r="E109" s="152"/>
      <c r="F109" s="140"/>
      <c r="G109" s="140" t="str">
        <f t="shared" si="4"/>
        <v/>
      </c>
      <c r="H109" s="163" t="str">
        <f t="shared" si="5"/>
        <v/>
      </c>
      <c r="I109" s="157" t="str">
        <f t="shared" si="6"/>
        <v/>
      </c>
      <c r="J109" s="254" t="str">
        <f t="shared" si="7"/>
        <v/>
      </c>
      <c r="K109" s="14"/>
    </row>
    <row r="110" spans="1:11" ht="13.9" customHeight="1">
      <c r="B110" s="41"/>
      <c r="C110" s="29"/>
      <c r="D110" s="39"/>
      <c r="E110" s="152"/>
      <c r="F110" s="140"/>
      <c r="G110" s="140" t="str">
        <f t="shared" si="4"/>
        <v/>
      </c>
      <c r="H110" s="163" t="str">
        <f t="shared" si="5"/>
        <v/>
      </c>
      <c r="I110" s="157" t="str">
        <f t="shared" si="6"/>
        <v/>
      </c>
      <c r="J110" s="254" t="str">
        <f t="shared" si="7"/>
        <v/>
      </c>
      <c r="K110" s="14"/>
    </row>
    <row r="111" spans="1:11" ht="13.9" customHeight="1">
      <c r="A111" s="8" t="s">
        <v>618</v>
      </c>
      <c r="B111" s="8" t="s">
        <v>619</v>
      </c>
      <c r="C111" s="39"/>
      <c r="D111" s="39"/>
      <c r="E111" s="152">
        <f>ROUND(F111/0.55,0)</f>
        <v>6038</v>
      </c>
      <c r="F111" s="140">
        <v>3321</v>
      </c>
      <c r="G111" s="140">
        <f t="shared" si="4"/>
        <v>2656.8</v>
      </c>
      <c r="H111" s="163">
        <f t="shared" si="5"/>
        <v>390549.60000000003</v>
      </c>
      <c r="I111" s="157">
        <f t="shared" si="6"/>
        <v>554580</v>
      </c>
      <c r="J111" s="254">
        <f t="shared" si="7"/>
        <v>0.29577409931840304</v>
      </c>
      <c r="K111" s="14"/>
    </row>
    <row r="112" spans="1:11" ht="13.9" customHeight="1">
      <c r="A112" s="27"/>
      <c r="B112" s="40" t="s">
        <v>620</v>
      </c>
      <c r="C112" s="29"/>
      <c r="D112" s="39"/>
      <c r="E112" s="152"/>
      <c r="F112" s="140"/>
      <c r="G112" s="140" t="str">
        <f t="shared" si="4"/>
        <v/>
      </c>
      <c r="H112" s="163" t="str">
        <f t="shared" si="5"/>
        <v/>
      </c>
      <c r="I112" s="157" t="str">
        <f t="shared" si="6"/>
        <v/>
      </c>
      <c r="J112" s="254" t="str">
        <f t="shared" si="7"/>
        <v/>
      </c>
      <c r="K112" s="14"/>
    </row>
    <row r="113" spans="1:252" ht="13.9" customHeight="1">
      <c r="B113" s="41"/>
      <c r="C113" s="29"/>
      <c r="D113" s="39"/>
      <c r="E113" s="152"/>
      <c r="F113" s="140"/>
      <c r="G113" s="140" t="str">
        <f t="shared" si="4"/>
        <v/>
      </c>
      <c r="H113" s="163" t="str">
        <f t="shared" si="5"/>
        <v/>
      </c>
      <c r="I113" s="157" t="str">
        <f t="shared" si="6"/>
        <v/>
      </c>
      <c r="J113" s="254" t="str">
        <f t="shared" si="7"/>
        <v/>
      </c>
      <c r="K113" s="14"/>
    </row>
    <row r="114" spans="1:252" ht="13.9" customHeight="1">
      <c r="A114" s="8" t="s">
        <v>621</v>
      </c>
      <c r="B114" s="8" t="s">
        <v>622</v>
      </c>
      <c r="C114" s="4"/>
      <c r="D114" s="39"/>
      <c r="E114" s="152">
        <f>ROUND(F114/0.55,0)</f>
        <v>1864</v>
      </c>
      <c r="F114" s="140">
        <v>1025</v>
      </c>
      <c r="G114" s="140">
        <f t="shared" si="4"/>
        <v>820</v>
      </c>
      <c r="H114" s="163">
        <f t="shared" si="5"/>
        <v>120540</v>
      </c>
      <c r="I114" s="157">
        <f t="shared" si="6"/>
        <v>171167</v>
      </c>
      <c r="J114" s="254">
        <f t="shared" si="7"/>
        <v>0.29577547073910276</v>
      </c>
    </row>
    <row r="115" spans="1:252" ht="13.9" customHeight="1">
      <c r="A115" s="27"/>
      <c r="B115" s="40" t="s">
        <v>51</v>
      </c>
      <c r="C115" s="29"/>
      <c r="D115" s="39"/>
      <c r="E115" s="152"/>
      <c r="F115" s="140"/>
      <c r="G115" s="140" t="str">
        <f t="shared" si="4"/>
        <v/>
      </c>
      <c r="H115" s="163" t="str">
        <f t="shared" si="5"/>
        <v/>
      </c>
      <c r="I115" s="157" t="str">
        <f t="shared" si="6"/>
        <v/>
      </c>
      <c r="J115" s="254" t="str">
        <f t="shared" si="7"/>
        <v/>
      </c>
    </row>
    <row r="116" spans="1:252" ht="13.9" customHeight="1">
      <c r="A116" s="27"/>
      <c r="B116" s="40"/>
      <c r="C116" s="29"/>
      <c r="D116" s="39"/>
      <c r="E116" s="152"/>
      <c r="F116" s="140"/>
      <c r="G116" s="140" t="str">
        <f t="shared" si="4"/>
        <v/>
      </c>
      <c r="H116" s="163" t="str">
        <f t="shared" si="5"/>
        <v/>
      </c>
      <c r="I116" s="157" t="str">
        <f t="shared" si="6"/>
        <v/>
      </c>
      <c r="J116" s="254" t="str">
        <f t="shared" si="7"/>
        <v/>
      </c>
    </row>
    <row r="117" spans="1:252" ht="13.9" customHeight="1">
      <c r="A117" s="8" t="s">
        <v>623</v>
      </c>
      <c r="B117" s="8" t="s">
        <v>624</v>
      </c>
      <c r="C117" s="4"/>
      <c r="D117" s="39"/>
      <c r="E117" s="152">
        <f>ROUND(F117/0.55,0)</f>
        <v>1864</v>
      </c>
      <c r="F117" s="140">
        <v>1025</v>
      </c>
      <c r="G117" s="140">
        <f t="shared" si="4"/>
        <v>820</v>
      </c>
      <c r="H117" s="163">
        <f t="shared" si="5"/>
        <v>120540</v>
      </c>
      <c r="I117" s="157">
        <f t="shared" si="6"/>
        <v>171167</v>
      </c>
      <c r="J117" s="254">
        <f t="shared" si="7"/>
        <v>0.29577547073910276</v>
      </c>
    </row>
    <row r="118" spans="1:252" ht="13.9" customHeight="1">
      <c r="A118" s="27"/>
      <c r="B118" s="40" t="s">
        <v>189</v>
      </c>
      <c r="C118" s="29"/>
      <c r="D118" s="39"/>
      <c r="E118" s="152"/>
      <c r="F118" s="140"/>
      <c r="G118" s="140" t="str">
        <f t="shared" si="4"/>
        <v/>
      </c>
      <c r="H118" s="163" t="str">
        <f t="shared" si="5"/>
        <v/>
      </c>
      <c r="I118" s="157" t="str">
        <f t="shared" si="6"/>
        <v/>
      </c>
      <c r="J118" s="254" t="str">
        <f t="shared" si="7"/>
        <v/>
      </c>
    </row>
    <row r="119" spans="1:252" ht="13.9" customHeight="1">
      <c r="A119" s="27"/>
      <c r="B119" s="40"/>
      <c r="C119" s="29"/>
      <c r="D119" s="39"/>
      <c r="E119" s="152"/>
      <c r="F119" s="140"/>
      <c r="G119" s="140" t="str">
        <f t="shared" si="4"/>
        <v/>
      </c>
      <c r="H119" s="163" t="str">
        <f t="shared" si="5"/>
        <v/>
      </c>
      <c r="I119" s="157" t="str">
        <f t="shared" si="6"/>
        <v/>
      </c>
      <c r="J119" s="254" t="str">
        <f t="shared" si="7"/>
        <v/>
      </c>
    </row>
    <row r="120" spans="1:252" ht="13.9" customHeight="1">
      <c r="A120" s="8" t="s">
        <v>625</v>
      </c>
      <c r="B120" s="51" t="s">
        <v>626</v>
      </c>
      <c r="C120" s="32"/>
      <c r="D120" s="32"/>
      <c r="E120" s="152">
        <f>ROUND(F120/0.55,0)</f>
        <v>7273</v>
      </c>
      <c r="F120" s="140">
        <v>4000</v>
      </c>
      <c r="G120" s="140">
        <f t="shared" si="4"/>
        <v>3200</v>
      </c>
      <c r="H120" s="163">
        <f t="shared" si="5"/>
        <v>470400</v>
      </c>
      <c r="I120" s="157">
        <f t="shared" si="6"/>
        <v>667968</v>
      </c>
      <c r="J120" s="254">
        <f t="shared" si="7"/>
        <v>0.29577464788732394</v>
      </c>
      <c r="K120" s="32"/>
      <c r="L120" s="32"/>
      <c r="M120" s="32"/>
      <c r="N120" s="8"/>
      <c r="O120" s="40"/>
      <c r="P120" s="40"/>
      <c r="Q120" s="40"/>
      <c r="R120" s="40"/>
      <c r="S120" s="32"/>
      <c r="T120" s="32"/>
      <c r="U120" s="8"/>
      <c r="V120" s="40"/>
      <c r="W120" s="40"/>
      <c r="X120" s="40"/>
      <c r="Y120" s="40"/>
      <c r="Z120" s="32"/>
      <c r="AA120" s="32"/>
      <c r="AB120" s="32"/>
      <c r="AC120" s="8"/>
      <c r="AD120" s="40"/>
      <c r="AE120" s="40"/>
      <c r="AF120" s="40"/>
      <c r="AG120" s="40"/>
      <c r="AH120" s="32"/>
      <c r="AI120" s="32"/>
      <c r="AJ120" s="32"/>
      <c r="AK120" s="8"/>
      <c r="AL120" s="40"/>
      <c r="AM120" s="40"/>
      <c r="AN120" s="40"/>
      <c r="AO120" s="40"/>
      <c r="AP120" s="32"/>
      <c r="AQ120" s="32"/>
      <c r="AR120" s="32"/>
      <c r="AS120" s="8"/>
      <c r="AT120" s="40"/>
      <c r="AU120" s="40"/>
      <c r="AV120" s="40"/>
      <c r="AW120" s="40"/>
      <c r="AX120" s="32"/>
      <c r="AY120" s="32"/>
      <c r="AZ120" s="32"/>
      <c r="BA120" s="8"/>
      <c r="BB120" s="40"/>
      <c r="BC120" s="40"/>
      <c r="BD120" s="40"/>
      <c r="BE120" s="40"/>
      <c r="BF120" s="32"/>
      <c r="BG120" s="32"/>
      <c r="BH120" s="32"/>
      <c r="BI120" s="8"/>
      <c r="BJ120" s="40"/>
      <c r="BK120" s="40"/>
      <c r="BL120" s="40"/>
      <c r="BM120" s="40"/>
      <c r="BN120" s="32"/>
      <c r="BO120" s="32"/>
      <c r="BP120" s="32"/>
      <c r="BQ120" s="8"/>
      <c r="BR120" s="40"/>
      <c r="BS120" s="40"/>
      <c r="BT120" s="40"/>
      <c r="BU120" s="40"/>
      <c r="BV120" s="32"/>
      <c r="BW120" s="32"/>
      <c r="BX120" s="32"/>
      <c r="BY120" s="8"/>
      <c r="BZ120" s="40"/>
      <c r="CA120" s="40"/>
      <c r="CB120" s="40"/>
      <c r="CC120" s="40"/>
      <c r="CD120" s="32"/>
      <c r="CE120" s="32"/>
      <c r="CF120" s="32"/>
      <c r="CG120" s="8"/>
      <c r="CH120" s="40"/>
      <c r="CI120" s="40"/>
      <c r="CJ120" s="40"/>
      <c r="CK120" s="40"/>
      <c r="CL120" s="32"/>
      <c r="CM120" s="32"/>
      <c r="CN120" s="32"/>
      <c r="CO120" s="8"/>
      <c r="CP120" s="40"/>
      <c r="CQ120" s="40"/>
      <c r="CR120" s="40"/>
      <c r="CS120" s="40"/>
      <c r="CT120" s="32"/>
      <c r="CU120" s="32"/>
      <c r="CV120" s="32"/>
      <c r="CW120" s="8"/>
      <c r="CX120" s="40"/>
      <c r="CY120" s="40"/>
      <c r="CZ120" s="40"/>
      <c r="DA120" s="40"/>
      <c r="DB120" s="32"/>
      <c r="DC120" s="32"/>
      <c r="DD120" s="32"/>
      <c r="DE120" s="8"/>
      <c r="DF120" s="40"/>
      <c r="DG120" s="40"/>
      <c r="DH120" s="40"/>
      <c r="DI120" s="40"/>
      <c r="DJ120" s="32"/>
      <c r="DK120" s="32"/>
      <c r="DL120" s="32"/>
      <c r="DM120" s="8"/>
      <c r="DN120" s="40"/>
      <c r="DO120" s="40"/>
      <c r="DP120" s="40"/>
      <c r="DQ120" s="40"/>
      <c r="DR120" s="32"/>
      <c r="DS120" s="32"/>
      <c r="DT120" s="32"/>
      <c r="DU120" s="8"/>
      <c r="DV120" s="40"/>
      <c r="DW120" s="40"/>
      <c r="DX120" s="40"/>
      <c r="DY120" s="40"/>
      <c r="DZ120" s="32"/>
      <c r="EA120" s="32"/>
      <c r="EB120" s="32"/>
      <c r="EC120" s="8"/>
      <c r="ED120" s="40"/>
      <c r="EE120" s="40"/>
      <c r="EF120" s="40"/>
      <c r="EG120" s="40"/>
      <c r="EH120" s="32"/>
      <c r="EI120" s="32"/>
      <c r="EJ120" s="32"/>
      <c r="EK120" s="8"/>
      <c r="EL120" s="40"/>
      <c r="EM120" s="40"/>
      <c r="EN120" s="40"/>
      <c r="EO120" s="40"/>
      <c r="EP120" s="32"/>
      <c r="EQ120" s="32"/>
      <c r="ER120" s="32"/>
      <c r="ES120" s="8"/>
      <c r="ET120" s="40"/>
      <c r="EU120" s="40"/>
      <c r="EV120" s="40"/>
      <c r="EW120" s="40"/>
      <c r="EX120" s="32"/>
      <c r="EY120" s="32"/>
      <c r="EZ120" s="32"/>
      <c r="FA120" s="8"/>
      <c r="FB120" s="40"/>
      <c r="FC120" s="40"/>
      <c r="FD120" s="40"/>
      <c r="FE120" s="40"/>
      <c r="FF120" s="32"/>
      <c r="FG120" s="32"/>
      <c r="FH120" s="32"/>
      <c r="FI120" s="8"/>
      <c r="FJ120" s="40"/>
      <c r="FK120" s="40"/>
      <c r="FL120" s="40"/>
      <c r="FM120" s="40"/>
      <c r="FN120" s="32"/>
      <c r="FO120" s="32"/>
      <c r="FP120" s="32"/>
      <c r="FQ120" s="8"/>
      <c r="FR120" s="40"/>
      <c r="FS120" s="40"/>
      <c r="FT120" s="40"/>
      <c r="FU120" s="40"/>
      <c r="FV120" s="32"/>
      <c r="FW120" s="32"/>
      <c r="FX120" s="32"/>
      <c r="FY120" s="8"/>
      <c r="FZ120" s="40"/>
      <c r="GA120" s="40"/>
      <c r="GB120" s="40"/>
      <c r="GC120" s="40"/>
      <c r="GD120" s="32"/>
      <c r="GE120" s="32"/>
      <c r="GF120" s="32"/>
      <c r="GG120" s="8"/>
      <c r="GH120" s="40"/>
      <c r="GI120" s="40"/>
      <c r="GJ120" s="40"/>
      <c r="GK120" s="40"/>
      <c r="GL120" s="32"/>
      <c r="GM120" s="32"/>
      <c r="GN120" s="32"/>
      <c r="GO120" s="8"/>
      <c r="GP120" s="40"/>
      <c r="GQ120" s="40"/>
      <c r="GR120" s="40"/>
      <c r="GS120" s="40"/>
      <c r="GT120" s="32"/>
      <c r="GU120" s="32"/>
      <c r="GV120" s="32"/>
      <c r="GW120" s="8"/>
      <c r="GX120" s="40"/>
      <c r="GY120" s="40"/>
      <c r="GZ120" s="40"/>
      <c r="HA120" s="40"/>
      <c r="HB120" s="32"/>
      <c r="HC120" s="32"/>
      <c r="HD120" s="32"/>
      <c r="HE120" s="8"/>
      <c r="HF120" s="40"/>
      <c r="HG120" s="40"/>
      <c r="HH120" s="40"/>
      <c r="HI120" s="40"/>
      <c r="HJ120" s="32"/>
      <c r="HK120" s="32"/>
      <c r="HL120" s="32"/>
      <c r="HM120" s="8"/>
      <c r="HN120" s="40"/>
      <c r="HO120" s="40"/>
      <c r="HP120" s="40"/>
      <c r="HQ120" s="40"/>
      <c r="HR120" s="32"/>
      <c r="HS120" s="32"/>
      <c r="HT120" s="32"/>
      <c r="HU120" s="8"/>
      <c r="HV120" s="40"/>
      <c r="HW120" s="40"/>
      <c r="HX120" s="40"/>
      <c r="HY120" s="40"/>
      <c r="HZ120" s="32"/>
      <c r="IA120" s="32"/>
      <c r="IB120" s="32"/>
      <c r="IC120" s="8"/>
      <c r="ID120" s="40"/>
      <c r="IE120" s="40"/>
      <c r="IF120" s="40"/>
      <c r="IG120" s="40"/>
      <c r="IH120" s="32"/>
      <c r="II120" s="32"/>
      <c r="IJ120" s="32"/>
      <c r="IK120" s="8"/>
      <c r="IL120" s="40"/>
      <c r="IM120" s="40"/>
      <c r="IN120" s="40"/>
      <c r="IO120" s="40"/>
      <c r="IP120" s="32"/>
      <c r="IQ120" s="32"/>
      <c r="IR120" s="32"/>
    </row>
    <row r="121" spans="1:252" ht="13.9" customHeight="1">
      <c r="B121" s="40" t="s">
        <v>627</v>
      </c>
      <c r="C121" s="32"/>
      <c r="D121" s="32"/>
      <c r="E121" s="152"/>
      <c r="F121" s="140"/>
      <c r="G121" s="140" t="str">
        <f t="shared" si="4"/>
        <v/>
      </c>
      <c r="H121" s="163" t="str">
        <f t="shared" si="5"/>
        <v/>
      </c>
      <c r="I121" s="157" t="str">
        <f t="shared" si="6"/>
        <v/>
      </c>
      <c r="J121" s="254" t="str">
        <f t="shared" si="7"/>
        <v/>
      </c>
      <c r="K121" s="32"/>
      <c r="L121" s="32"/>
      <c r="M121" s="32"/>
      <c r="N121" s="8"/>
      <c r="O121" s="40"/>
      <c r="P121" s="40"/>
      <c r="Q121" s="40"/>
      <c r="R121" s="40"/>
      <c r="S121" s="32"/>
      <c r="T121" s="32"/>
      <c r="U121" s="8"/>
      <c r="V121" s="40"/>
      <c r="W121" s="40"/>
      <c r="X121" s="40"/>
      <c r="Y121" s="40"/>
      <c r="Z121" s="32"/>
      <c r="AA121" s="32"/>
      <c r="AB121" s="32"/>
      <c r="AC121" s="8"/>
      <c r="AD121" s="40"/>
      <c r="AE121" s="40"/>
      <c r="AF121" s="40"/>
      <c r="AG121" s="40"/>
      <c r="AH121" s="32"/>
      <c r="AI121" s="32"/>
      <c r="AJ121" s="32"/>
      <c r="AK121" s="8"/>
      <c r="AL121" s="40"/>
      <c r="AM121" s="40"/>
      <c r="AN121" s="40"/>
      <c r="AO121" s="40"/>
      <c r="AP121" s="32"/>
      <c r="AQ121" s="32"/>
      <c r="AR121" s="32"/>
      <c r="AS121" s="8"/>
      <c r="AT121" s="40"/>
      <c r="AU121" s="40"/>
      <c r="AV121" s="40"/>
      <c r="AW121" s="40"/>
      <c r="AX121" s="32"/>
      <c r="AY121" s="32"/>
      <c r="AZ121" s="32"/>
      <c r="BA121" s="8"/>
      <c r="BB121" s="40"/>
      <c r="BC121" s="40"/>
      <c r="BD121" s="40"/>
      <c r="BE121" s="40"/>
      <c r="BF121" s="32"/>
      <c r="BG121" s="32"/>
      <c r="BH121" s="32"/>
      <c r="BI121" s="8"/>
      <c r="BJ121" s="40"/>
      <c r="BK121" s="40"/>
      <c r="BL121" s="40"/>
      <c r="BM121" s="40"/>
      <c r="BN121" s="32"/>
      <c r="BO121" s="32"/>
      <c r="BP121" s="32"/>
      <c r="BQ121" s="8"/>
      <c r="BR121" s="40"/>
      <c r="BS121" s="40"/>
      <c r="BT121" s="40"/>
      <c r="BU121" s="40"/>
      <c r="BV121" s="32"/>
      <c r="BW121" s="32"/>
      <c r="BX121" s="32"/>
      <c r="BY121" s="8"/>
      <c r="BZ121" s="40"/>
      <c r="CA121" s="40"/>
      <c r="CB121" s="40"/>
      <c r="CC121" s="40"/>
      <c r="CD121" s="32"/>
      <c r="CE121" s="32"/>
      <c r="CF121" s="32"/>
      <c r="CG121" s="8"/>
      <c r="CH121" s="40"/>
      <c r="CI121" s="40"/>
      <c r="CJ121" s="40"/>
      <c r="CK121" s="40"/>
      <c r="CL121" s="32"/>
      <c r="CM121" s="32"/>
      <c r="CN121" s="32"/>
      <c r="CO121" s="8"/>
      <c r="CP121" s="40"/>
      <c r="CQ121" s="40"/>
      <c r="CR121" s="40"/>
      <c r="CS121" s="40"/>
      <c r="CT121" s="32"/>
      <c r="CU121" s="32"/>
      <c r="CV121" s="32"/>
      <c r="CW121" s="8"/>
      <c r="CX121" s="40"/>
      <c r="CY121" s="40"/>
      <c r="CZ121" s="40"/>
      <c r="DA121" s="40"/>
      <c r="DB121" s="32"/>
      <c r="DC121" s="32"/>
      <c r="DD121" s="32"/>
      <c r="DE121" s="8"/>
      <c r="DF121" s="40"/>
      <c r="DG121" s="40"/>
      <c r="DH121" s="40"/>
      <c r="DI121" s="40"/>
      <c r="DJ121" s="32"/>
      <c r="DK121" s="32"/>
      <c r="DL121" s="32"/>
      <c r="DM121" s="8"/>
      <c r="DN121" s="40"/>
      <c r="DO121" s="40"/>
      <c r="DP121" s="40"/>
      <c r="DQ121" s="40"/>
      <c r="DR121" s="32"/>
      <c r="DS121" s="32"/>
      <c r="DT121" s="32"/>
      <c r="DU121" s="8"/>
      <c r="DV121" s="40"/>
      <c r="DW121" s="40"/>
      <c r="DX121" s="40"/>
      <c r="DY121" s="40"/>
      <c r="DZ121" s="32"/>
      <c r="EA121" s="32"/>
      <c r="EB121" s="32"/>
      <c r="EC121" s="8"/>
      <c r="ED121" s="40"/>
      <c r="EE121" s="40"/>
      <c r="EF121" s="40"/>
      <c r="EG121" s="40"/>
      <c r="EH121" s="32"/>
      <c r="EI121" s="32"/>
      <c r="EJ121" s="32"/>
      <c r="EK121" s="8"/>
      <c r="EL121" s="40"/>
      <c r="EM121" s="40"/>
      <c r="EN121" s="40"/>
      <c r="EO121" s="40"/>
      <c r="EP121" s="32"/>
      <c r="EQ121" s="32"/>
      <c r="ER121" s="32"/>
      <c r="ES121" s="8"/>
      <c r="ET121" s="40"/>
      <c r="EU121" s="40"/>
      <c r="EV121" s="40"/>
      <c r="EW121" s="40"/>
      <c r="EX121" s="32"/>
      <c r="EY121" s="32"/>
      <c r="EZ121" s="32"/>
      <c r="FA121" s="8"/>
      <c r="FB121" s="40"/>
      <c r="FC121" s="40"/>
      <c r="FD121" s="40"/>
      <c r="FE121" s="40"/>
      <c r="FF121" s="32"/>
      <c r="FG121" s="32"/>
      <c r="FH121" s="32"/>
      <c r="FI121" s="8"/>
      <c r="FJ121" s="40"/>
      <c r="FK121" s="40"/>
      <c r="FL121" s="40"/>
      <c r="FM121" s="40"/>
      <c r="FN121" s="32"/>
      <c r="FO121" s="32"/>
      <c r="FP121" s="32"/>
      <c r="FQ121" s="8"/>
      <c r="FR121" s="40"/>
      <c r="FS121" s="40"/>
      <c r="FT121" s="40"/>
      <c r="FU121" s="40"/>
      <c r="FV121" s="32"/>
      <c r="FW121" s="32"/>
      <c r="FX121" s="32"/>
      <c r="FY121" s="8"/>
      <c r="FZ121" s="40"/>
      <c r="GA121" s="40"/>
      <c r="GB121" s="40"/>
      <c r="GC121" s="40"/>
      <c r="GD121" s="32"/>
      <c r="GE121" s="32"/>
      <c r="GF121" s="32"/>
      <c r="GG121" s="8"/>
      <c r="GH121" s="40"/>
      <c r="GI121" s="40"/>
      <c r="GJ121" s="40"/>
      <c r="GK121" s="40"/>
      <c r="GL121" s="32"/>
      <c r="GM121" s="32"/>
      <c r="GN121" s="32"/>
      <c r="GO121" s="8"/>
      <c r="GP121" s="40"/>
      <c r="GQ121" s="40"/>
      <c r="GR121" s="40"/>
      <c r="GS121" s="40"/>
      <c r="GT121" s="32"/>
      <c r="GU121" s="32"/>
      <c r="GV121" s="32"/>
      <c r="GW121" s="8"/>
      <c r="GX121" s="40"/>
      <c r="GY121" s="40"/>
      <c r="GZ121" s="40"/>
      <c r="HA121" s="40"/>
      <c r="HB121" s="32"/>
      <c r="HC121" s="32"/>
      <c r="HD121" s="32"/>
      <c r="HE121" s="8"/>
      <c r="HF121" s="40"/>
      <c r="HG121" s="40"/>
      <c r="HH121" s="40"/>
      <c r="HI121" s="40"/>
      <c r="HJ121" s="32"/>
      <c r="HK121" s="32"/>
      <c r="HL121" s="32"/>
      <c r="HM121" s="8"/>
      <c r="HN121" s="40"/>
      <c r="HO121" s="40"/>
      <c r="HP121" s="40"/>
      <c r="HQ121" s="40"/>
      <c r="HR121" s="32"/>
      <c r="HS121" s="32"/>
      <c r="HT121" s="32"/>
      <c r="HU121" s="8"/>
      <c r="HV121" s="40"/>
      <c r="HW121" s="40"/>
      <c r="HX121" s="40"/>
      <c r="HY121" s="40"/>
      <c r="HZ121" s="32"/>
      <c r="IA121" s="32"/>
      <c r="IB121" s="32"/>
      <c r="IC121" s="8"/>
      <c r="ID121" s="40"/>
      <c r="IE121" s="40"/>
      <c r="IF121" s="40"/>
      <c r="IG121" s="40"/>
      <c r="IH121" s="32"/>
      <c r="II121" s="32"/>
      <c r="IJ121" s="32"/>
      <c r="IK121" s="8"/>
      <c r="IL121" s="40"/>
      <c r="IM121" s="40"/>
      <c r="IN121" s="40"/>
      <c r="IO121" s="40"/>
      <c r="IP121" s="32"/>
      <c r="IQ121" s="32"/>
      <c r="IR121" s="32"/>
    </row>
    <row r="122" spans="1:252" ht="13.9" customHeight="1">
      <c r="B122" s="40"/>
      <c r="C122" s="32"/>
      <c r="D122" s="32"/>
      <c r="E122" s="152"/>
      <c r="F122" s="140"/>
      <c r="G122" s="140" t="str">
        <f t="shared" si="4"/>
        <v/>
      </c>
      <c r="H122" s="163" t="str">
        <f t="shared" si="5"/>
        <v/>
      </c>
      <c r="I122" s="157" t="str">
        <f t="shared" si="6"/>
        <v/>
      </c>
      <c r="J122" s="254" t="str">
        <f t="shared" si="7"/>
        <v/>
      </c>
      <c r="K122" s="32"/>
      <c r="L122" s="32"/>
      <c r="M122" s="32"/>
      <c r="N122" s="8"/>
      <c r="O122" s="40"/>
      <c r="P122" s="40"/>
      <c r="Q122" s="40"/>
      <c r="R122" s="40"/>
      <c r="S122" s="32"/>
      <c r="T122" s="32"/>
      <c r="U122" s="8"/>
      <c r="V122" s="40"/>
      <c r="W122" s="40"/>
      <c r="X122" s="40"/>
      <c r="Y122" s="40"/>
      <c r="Z122" s="32"/>
      <c r="AA122" s="32"/>
      <c r="AB122" s="32"/>
      <c r="AC122" s="8"/>
      <c r="AD122" s="40"/>
      <c r="AE122" s="40"/>
      <c r="AF122" s="40"/>
      <c r="AG122" s="40"/>
      <c r="AH122" s="32"/>
      <c r="AI122" s="32"/>
      <c r="AJ122" s="32"/>
      <c r="AK122" s="8"/>
      <c r="AL122" s="40"/>
      <c r="AM122" s="40"/>
      <c r="AN122" s="40"/>
      <c r="AO122" s="40"/>
      <c r="AP122" s="32"/>
      <c r="AQ122" s="32"/>
      <c r="AR122" s="32"/>
      <c r="AS122" s="8"/>
      <c r="AT122" s="40"/>
      <c r="AU122" s="40"/>
      <c r="AV122" s="40"/>
      <c r="AW122" s="40"/>
      <c r="AX122" s="32"/>
      <c r="AY122" s="32"/>
      <c r="AZ122" s="32"/>
      <c r="BA122" s="8"/>
      <c r="BB122" s="40"/>
      <c r="BC122" s="40"/>
      <c r="BD122" s="40"/>
      <c r="BE122" s="40"/>
      <c r="BF122" s="32"/>
      <c r="BG122" s="32"/>
      <c r="BH122" s="32"/>
      <c r="BI122" s="8"/>
      <c r="BJ122" s="40"/>
      <c r="BK122" s="40"/>
      <c r="BL122" s="40"/>
      <c r="BM122" s="40"/>
      <c r="BN122" s="32"/>
      <c r="BO122" s="32"/>
      <c r="BP122" s="32"/>
      <c r="BQ122" s="8"/>
      <c r="BR122" s="40"/>
      <c r="BS122" s="40"/>
      <c r="BT122" s="40"/>
      <c r="BU122" s="40"/>
      <c r="BV122" s="32"/>
      <c r="BW122" s="32"/>
      <c r="BX122" s="32"/>
      <c r="BY122" s="8"/>
      <c r="BZ122" s="40"/>
      <c r="CA122" s="40"/>
      <c r="CB122" s="40"/>
      <c r="CC122" s="40"/>
      <c r="CD122" s="32"/>
      <c r="CE122" s="32"/>
      <c r="CF122" s="32"/>
      <c r="CG122" s="8"/>
      <c r="CH122" s="40"/>
      <c r="CI122" s="40"/>
      <c r="CJ122" s="40"/>
      <c r="CK122" s="40"/>
      <c r="CL122" s="32"/>
      <c r="CM122" s="32"/>
      <c r="CN122" s="32"/>
      <c r="CO122" s="8"/>
      <c r="CP122" s="40"/>
      <c r="CQ122" s="40"/>
      <c r="CR122" s="40"/>
      <c r="CS122" s="40"/>
      <c r="CT122" s="32"/>
      <c r="CU122" s="32"/>
      <c r="CV122" s="32"/>
      <c r="CW122" s="8"/>
      <c r="CX122" s="40"/>
      <c r="CY122" s="40"/>
      <c r="CZ122" s="40"/>
      <c r="DA122" s="40"/>
      <c r="DB122" s="32"/>
      <c r="DC122" s="32"/>
      <c r="DD122" s="32"/>
      <c r="DE122" s="8"/>
      <c r="DF122" s="40"/>
      <c r="DG122" s="40"/>
      <c r="DH122" s="40"/>
      <c r="DI122" s="40"/>
      <c r="DJ122" s="32"/>
      <c r="DK122" s="32"/>
      <c r="DL122" s="32"/>
      <c r="DM122" s="8"/>
      <c r="DN122" s="40"/>
      <c r="DO122" s="40"/>
      <c r="DP122" s="40"/>
      <c r="DQ122" s="40"/>
      <c r="DR122" s="32"/>
      <c r="DS122" s="32"/>
      <c r="DT122" s="32"/>
      <c r="DU122" s="8"/>
      <c r="DV122" s="40"/>
      <c r="DW122" s="40"/>
      <c r="DX122" s="40"/>
      <c r="DY122" s="40"/>
      <c r="DZ122" s="32"/>
      <c r="EA122" s="32"/>
      <c r="EB122" s="32"/>
      <c r="EC122" s="8"/>
      <c r="ED122" s="40"/>
      <c r="EE122" s="40"/>
      <c r="EF122" s="40"/>
      <c r="EG122" s="40"/>
      <c r="EH122" s="32"/>
      <c r="EI122" s="32"/>
      <c r="EJ122" s="32"/>
      <c r="EK122" s="8"/>
      <c r="EL122" s="40"/>
      <c r="EM122" s="40"/>
      <c r="EN122" s="40"/>
      <c r="EO122" s="40"/>
      <c r="EP122" s="32"/>
      <c r="EQ122" s="32"/>
      <c r="ER122" s="32"/>
      <c r="ES122" s="8"/>
      <c r="ET122" s="40"/>
      <c r="EU122" s="40"/>
      <c r="EV122" s="40"/>
      <c r="EW122" s="40"/>
      <c r="EX122" s="32"/>
      <c r="EY122" s="32"/>
      <c r="EZ122" s="32"/>
      <c r="FA122" s="8"/>
      <c r="FB122" s="40"/>
      <c r="FC122" s="40"/>
      <c r="FD122" s="40"/>
      <c r="FE122" s="40"/>
      <c r="FF122" s="32"/>
      <c r="FG122" s="32"/>
      <c r="FH122" s="32"/>
      <c r="FI122" s="8"/>
      <c r="FJ122" s="40"/>
      <c r="FK122" s="40"/>
      <c r="FL122" s="40"/>
      <c r="FM122" s="40"/>
      <c r="FN122" s="32"/>
      <c r="FO122" s="32"/>
      <c r="FP122" s="32"/>
      <c r="FQ122" s="8"/>
      <c r="FR122" s="40"/>
      <c r="FS122" s="40"/>
      <c r="FT122" s="40"/>
      <c r="FU122" s="40"/>
      <c r="FV122" s="32"/>
      <c r="FW122" s="32"/>
      <c r="FX122" s="32"/>
      <c r="FY122" s="8"/>
      <c r="FZ122" s="40"/>
      <c r="GA122" s="40"/>
      <c r="GB122" s="40"/>
      <c r="GC122" s="40"/>
      <c r="GD122" s="32"/>
      <c r="GE122" s="32"/>
      <c r="GF122" s="32"/>
      <c r="GG122" s="8"/>
      <c r="GH122" s="40"/>
      <c r="GI122" s="40"/>
      <c r="GJ122" s="40"/>
      <c r="GK122" s="40"/>
      <c r="GL122" s="32"/>
      <c r="GM122" s="32"/>
      <c r="GN122" s="32"/>
      <c r="GO122" s="8"/>
      <c r="GP122" s="40"/>
      <c r="GQ122" s="40"/>
      <c r="GR122" s="40"/>
      <c r="GS122" s="40"/>
      <c r="GT122" s="32"/>
      <c r="GU122" s="32"/>
      <c r="GV122" s="32"/>
      <c r="GW122" s="8"/>
      <c r="GX122" s="40"/>
      <c r="GY122" s="40"/>
      <c r="GZ122" s="40"/>
      <c r="HA122" s="40"/>
      <c r="HB122" s="32"/>
      <c r="HC122" s="32"/>
      <c r="HD122" s="32"/>
      <c r="HE122" s="8"/>
      <c r="HF122" s="40"/>
      <c r="HG122" s="40"/>
      <c r="HH122" s="40"/>
      <c r="HI122" s="40"/>
      <c r="HJ122" s="32"/>
      <c r="HK122" s="32"/>
      <c r="HL122" s="32"/>
      <c r="HM122" s="8"/>
      <c r="HN122" s="40"/>
      <c r="HO122" s="40"/>
      <c r="HP122" s="40"/>
      <c r="HQ122" s="40"/>
      <c r="HR122" s="32"/>
      <c r="HS122" s="32"/>
      <c r="HT122" s="32"/>
      <c r="HU122" s="8"/>
      <c r="HV122" s="40"/>
      <c r="HW122" s="40"/>
      <c r="HX122" s="40"/>
      <c r="HY122" s="40"/>
      <c r="HZ122" s="32"/>
      <c r="IA122" s="32"/>
      <c r="IB122" s="32"/>
      <c r="IC122" s="8"/>
      <c r="ID122" s="40"/>
      <c r="IE122" s="40"/>
      <c r="IF122" s="40"/>
      <c r="IG122" s="40"/>
      <c r="IH122" s="32"/>
      <c r="II122" s="32"/>
      <c r="IJ122" s="32"/>
      <c r="IK122" s="8"/>
      <c r="IL122" s="40"/>
      <c r="IM122" s="40"/>
      <c r="IN122" s="40"/>
      <c r="IO122" s="40"/>
      <c r="IP122" s="32"/>
      <c r="IQ122" s="32"/>
      <c r="IR122" s="32"/>
    </row>
    <row r="123" spans="1:252" ht="13.9" customHeight="1">
      <c r="A123" s="8" t="s">
        <v>628</v>
      </c>
      <c r="B123" s="8" t="s">
        <v>629</v>
      </c>
      <c r="C123" s="39"/>
      <c r="D123" s="39"/>
      <c r="E123" s="152">
        <f>ROUND(F123/0.55,0)</f>
        <v>3898</v>
      </c>
      <c r="F123" s="140">
        <v>2144</v>
      </c>
      <c r="G123" s="140">
        <f t="shared" si="4"/>
        <v>1715.2</v>
      </c>
      <c r="H123" s="163">
        <f t="shared" si="5"/>
        <v>252134.39999999999</v>
      </c>
      <c r="I123" s="157">
        <f t="shared" si="6"/>
        <v>358031</v>
      </c>
      <c r="J123" s="254">
        <f t="shared" si="7"/>
        <v>0.29577494686214323</v>
      </c>
      <c r="K123" s="14"/>
    </row>
    <row r="124" spans="1:252" ht="13.9" customHeight="1">
      <c r="A124" s="27"/>
      <c r="B124" s="40" t="s">
        <v>630</v>
      </c>
      <c r="C124" s="29"/>
      <c r="D124" s="29"/>
      <c r="E124" s="152"/>
      <c r="F124" s="140"/>
      <c r="G124" s="140" t="str">
        <f t="shared" si="4"/>
        <v/>
      </c>
      <c r="H124" s="163" t="str">
        <f t="shared" si="5"/>
        <v/>
      </c>
      <c r="I124" s="157" t="str">
        <f t="shared" si="6"/>
        <v/>
      </c>
      <c r="J124" s="254" t="str">
        <f t="shared" si="7"/>
        <v/>
      </c>
      <c r="K124" s="14"/>
    </row>
    <row r="125" spans="1:252" ht="13.9" customHeight="1">
      <c r="A125" s="27"/>
      <c r="B125" s="40" t="s">
        <v>561</v>
      </c>
      <c r="C125" s="29"/>
      <c r="D125" s="29"/>
      <c r="E125" s="152"/>
      <c r="F125" s="140"/>
      <c r="G125" s="140" t="str">
        <f t="shared" si="4"/>
        <v/>
      </c>
      <c r="H125" s="163" t="str">
        <f t="shared" si="5"/>
        <v/>
      </c>
      <c r="I125" s="157" t="str">
        <f t="shared" si="6"/>
        <v/>
      </c>
      <c r="J125" s="254" t="str">
        <f t="shared" si="7"/>
        <v/>
      </c>
      <c r="K125" s="14"/>
    </row>
    <row r="126" spans="1:252" ht="13.9" customHeight="1">
      <c r="B126" s="3"/>
      <c r="C126" s="29"/>
      <c r="D126" s="29"/>
      <c r="E126" s="152"/>
      <c r="F126" s="140"/>
      <c r="G126" s="140" t="str">
        <f t="shared" si="4"/>
        <v/>
      </c>
      <c r="H126" s="163" t="str">
        <f t="shared" si="5"/>
        <v/>
      </c>
      <c r="I126" s="157" t="str">
        <f t="shared" si="6"/>
        <v/>
      </c>
      <c r="J126" s="254" t="str">
        <f t="shared" si="7"/>
        <v/>
      </c>
      <c r="K126" s="14"/>
    </row>
    <row r="127" spans="1:252" ht="13.9" customHeight="1">
      <c r="A127" s="8" t="s">
        <v>631</v>
      </c>
      <c r="B127" s="8" t="s">
        <v>632</v>
      </c>
      <c r="C127" s="39"/>
      <c r="D127" s="39"/>
      <c r="E127" s="152">
        <f>ROUND(F127/0.55,0)</f>
        <v>20536</v>
      </c>
      <c r="F127" s="140">
        <v>11295</v>
      </c>
      <c r="G127" s="140">
        <f t="shared" si="4"/>
        <v>9036</v>
      </c>
      <c r="H127" s="163">
        <f t="shared" si="5"/>
        <v>1328292</v>
      </c>
      <c r="I127" s="157">
        <f t="shared" si="6"/>
        <v>1886175</v>
      </c>
      <c r="J127" s="254">
        <f t="shared" si="7"/>
        <v>0.29577478229750687</v>
      </c>
      <c r="K127" s="14"/>
    </row>
    <row r="128" spans="1:252" ht="13.9" customHeight="1">
      <c r="A128" s="27"/>
      <c r="B128" s="40" t="s">
        <v>633</v>
      </c>
      <c r="C128" s="29"/>
      <c r="D128" s="29"/>
      <c r="E128" s="152"/>
      <c r="F128" s="140"/>
      <c r="G128" s="140" t="str">
        <f t="shared" si="4"/>
        <v/>
      </c>
      <c r="H128" s="163" t="str">
        <f t="shared" si="5"/>
        <v/>
      </c>
      <c r="I128" s="157" t="str">
        <f t="shared" si="6"/>
        <v/>
      </c>
      <c r="J128" s="254" t="str">
        <f t="shared" si="7"/>
        <v/>
      </c>
      <c r="K128" s="14"/>
    </row>
    <row r="129" spans="1:11" ht="13.9" customHeight="1">
      <c r="A129" s="27"/>
      <c r="B129" s="40" t="s">
        <v>634</v>
      </c>
      <c r="C129" s="29"/>
      <c r="D129" s="29"/>
      <c r="E129" s="152"/>
      <c r="F129" s="140"/>
      <c r="G129" s="140" t="str">
        <f t="shared" si="4"/>
        <v/>
      </c>
      <c r="H129" s="163" t="str">
        <f t="shared" si="5"/>
        <v/>
      </c>
      <c r="I129" s="157" t="str">
        <f t="shared" si="6"/>
        <v/>
      </c>
      <c r="J129" s="254" t="str">
        <f t="shared" si="7"/>
        <v/>
      </c>
      <c r="K129" s="14"/>
    </row>
    <row r="130" spans="1:11" ht="13.9" customHeight="1">
      <c r="B130" s="41"/>
      <c r="C130" s="29"/>
      <c r="D130" s="29"/>
      <c r="E130" s="152"/>
      <c r="F130" s="140"/>
      <c r="G130" s="140" t="str">
        <f t="shared" si="4"/>
        <v/>
      </c>
      <c r="H130" s="163" t="str">
        <f t="shared" si="5"/>
        <v/>
      </c>
      <c r="I130" s="157" t="str">
        <f t="shared" si="6"/>
        <v/>
      </c>
      <c r="J130" s="254" t="str">
        <f t="shared" si="7"/>
        <v/>
      </c>
      <c r="K130" s="14"/>
    </row>
    <row r="131" spans="1:11" ht="13.9" customHeight="1">
      <c r="A131" s="8" t="s">
        <v>562</v>
      </c>
      <c r="B131" s="8" t="s">
        <v>635</v>
      </c>
      <c r="C131" s="112"/>
      <c r="D131" s="13"/>
      <c r="E131" s="152">
        <f>ROUND(F131/0.55,0)</f>
        <v>1955</v>
      </c>
      <c r="F131" s="135">
        <v>1075.5</v>
      </c>
      <c r="G131" s="135">
        <f t="shared" si="4"/>
        <v>860.4</v>
      </c>
      <c r="H131" s="163">
        <f t="shared" si="5"/>
        <v>126478.8</v>
      </c>
      <c r="I131" s="157">
        <f t="shared" si="6"/>
        <v>179600</v>
      </c>
      <c r="J131" s="254">
        <f t="shared" si="7"/>
        <v>0.2957750556792873</v>
      </c>
      <c r="K131" s="14"/>
    </row>
    <row r="132" spans="1:11" ht="13.9" customHeight="1">
      <c r="A132" s="72"/>
      <c r="B132" s="28" t="s">
        <v>636</v>
      </c>
      <c r="C132" s="112"/>
      <c r="D132" s="112"/>
      <c r="E132" s="152"/>
      <c r="F132" s="135"/>
      <c r="G132" s="135" t="str">
        <f t="shared" si="4"/>
        <v/>
      </c>
      <c r="H132" s="163" t="str">
        <f t="shared" si="5"/>
        <v/>
      </c>
      <c r="I132" s="157" t="str">
        <f t="shared" si="6"/>
        <v/>
      </c>
      <c r="J132" s="254" t="str">
        <f t="shared" si="7"/>
        <v/>
      </c>
      <c r="K132" s="14"/>
    </row>
    <row r="133" spans="1:11" ht="13.9" customHeight="1">
      <c r="A133" s="72"/>
      <c r="B133" s="28" t="s">
        <v>637</v>
      </c>
      <c r="C133" s="112"/>
      <c r="D133" s="112"/>
      <c r="E133" s="152"/>
      <c r="F133" s="135"/>
      <c r="G133" s="135" t="str">
        <f t="shared" si="4"/>
        <v/>
      </c>
      <c r="H133" s="163" t="str">
        <f t="shared" si="5"/>
        <v/>
      </c>
      <c r="I133" s="157" t="str">
        <f t="shared" si="6"/>
        <v/>
      </c>
      <c r="J133" s="254" t="str">
        <f t="shared" si="7"/>
        <v/>
      </c>
      <c r="K133" s="14"/>
    </row>
    <row r="134" spans="1:11" s="3" customFormat="1" ht="13.9" customHeight="1">
      <c r="A134" s="36"/>
      <c r="B134" s="28"/>
      <c r="D134" s="29"/>
      <c r="E134" s="152"/>
      <c r="F134" s="140"/>
      <c r="G134" s="140" t="str">
        <f t="shared" si="4"/>
        <v/>
      </c>
      <c r="H134" s="163" t="str">
        <f t="shared" si="5"/>
        <v/>
      </c>
      <c r="I134" s="157" t="str">
        <f t="shared" si="6"/>
        <v/>
      </c>
      <c r="J134" s="254" t="str">
        <f t="shared" si="7"/>
        <v/>
      </c>
      <c r="K134" s="14"/>
    </row>
    <row r="135" spans="1:11" ht="13.9" customHeight="1">
      <c r="A135" s="8" t="s">
        <v>638</v>
      </c>
      <c r="B135" s="8" t="s">
        <v>639</v>
      </c>
      <c r="C135" s="39"/>
      <c r="D135" s="39"/>
      <c r="E135" s="152">
        <f>ROUND(F135/0.55,0)</f>
        <v>2271</v>
      </c>
      <c r="F135" s="140">
        <v>1249</v>
      </c>
      <c r="G135" s="140">
        <f t="shared" si="4"/>
        <v>999.2</v>
      </c>
      <c r="H135" s="163">
        <f t="shared" si="5"/>
        <v>146882.4</v>
      </c>
      <c r="I135" s="157">
        <f t="shared" si="6"/>
        <v>208573</v>
      </c>
      <c r="J135" s="254">
        <f t="shared" si="7"/>
        <v>0.29577462087614409</v>
      </c>
      <c r="K135" s="14"/>
    </row>
    <row r="136" spans="1:11" ht="13.9" customHeight="1">
      <c r="B136" s="28" t="s">
        <v>640</v>
      </c>
      <c r="C136" s="29"/>
      <c r="D136" s="29"/>
      <c r="E136" s="152"/>
      <c r="F136" s="140"/>
      <c r="G136" s="140" t="str">
        <f t="shared" si="4"/>
        <v/>
      </c>
      <c r="H136" s="163" t="str">
        <f t="shared" si="5"/>
        <v/>
      </c>
      <c r="I136" s="157" t="str">
        <f t="shared" si="6"/>
        <v/>
      </c>
      <c r="J136" s="254" t="str">
        <f t="shared" si="7"/>
        <v/>
      </c>
      <c r="K136" s="14"/>
    </row>
    <row r="137" spans="1:11" s="3" customFormat="1" ht="13.9" customHeight="1">
      <c r="A137" s="15"/>
      <c r="B137" s="38" t="s">
        <v>641</v>
      </c>
      <c r="C137" s="4"/>
      <c r="D137" s="4"/>
      <c r="E137" s="150"/>
      <c r="F137" s="142"/>
      <c r="G137" s="142" t="str">
        <f t="shared" si="4"/>
        <v/>
      </c>
      <c r="H137" s="163" t="str">
        <f t="shared" si="5"/>
        <v/>
      </c>
      <c r="I137" s="157" t="str">
        <f t="shared" si="6"/>
        <v/>
      </c>
      <c r="J137" s="254" t="str">
        <f t="shared" si="7"/>
        <v/>
      </c>
    </row>
    <row r="138" spans="1:11" ht="13.9" customHeight="1">
      <c r="B138" s="8"/>
      <c r="C138" s="39"/>
      <c r="D138" s="39"/>
      <c r="E138" s="152"/>
      <c r="F138" s="140"/>
      <c r="G138" s="140" t="str">
        <f t="shared" si="4"/>
        <v/>
      </c>
      <c r="H138" s="163" t="str">
        <f t="shared" si="5"/>
        <v/>
      </c>
      <c r="I138" s="157" t="str">
        <f t="shared" si="6"/>
        <v/>
      </c>
      <c r="J138" s="254" t="str">
        <f t="shared" si="7"/>
        <v/>
      </c>
      <c r="K138" s="14"/>
    </row>
    <row r="139" spans="1:11" ht="13.9" customHeight="1">
      <c r="A139" s="8" t="s">
        <v>642</v>
      </c>
      <c r="B139" s="8" t="s">
        <v>643</v>
      </c>
      <c r="C139" s="39"/>
      <c r="D139" s="39"/>
      <c r="E139" s="152">
        <f>ROUND(F139/0.55,0)</f>
        <v>2124</v>
      </c>
      <c r="F139" s="140">
        <v>1168</v>
      </c>
      <c r="G139" s="140">
        <f t="shared" si="4"/>
        <v>934.4</v>
      </c>
      <c r="H139" s="163">
        <f t="shared" si="5"/>
        <v>137356.79999999999</v>
      </c>
      <c r="I139" s="157">
        <f t="shared" si="6"/>
        <v>195047</v>
      </c>
      <c r="J139" s="254">
        <f t="shared" si="7"/>
        <v>0.29577588991371317</v>
      </c>
      <c r="K139" s="14"/>
    </row>
    <row r="140" spans="1:11" ht="13.9" customHeight="1">
      <c r="B140" s="28" t="s">
        <v>644</v>
      </c>
      <c r="C140" s="29"/>
      <c r="D140" s="29"/>
      <c r="E140" s="152"/>
      <c r="F140" s="140"/>
      <c r="G140" s="140" t="str">
        <f t="shared" si="4"/>
        <v/>
      </c>
      <c r="H140" s="163" t="str">
        <f t="shared" si="5"/>
        <v/>
      </c>
      <c r="I140" s="157" t="str">
        <f t="shared" si="6"/>
        <v/>
      </c>
      <c r="J140" s="254" t="str">
        <f t="shared" si="7"/>
        <v/>
      </c>
      <c r="K140" s="14"/>
    </row>
    <row r="141" spans="1:11" s="3" customFormat="1" ht="13.9" customHeight="1">
      <c r="A141" s="15"/>
      <c r="B141" s="38" t="s">
        <v>645</v>
      </c>
      <c r="C141" s="4"/>
      <c r="D141" s="4"/>
      <c r="E141" s="150"/>
      <c r="F141" s="142"/>
      <c r="G141" s="142" t="str">
        <f t="shared" si="4"/>
        <v/>
      </c>
      <c r="H141" s="163" t="str">
        <f t="shared" si="5"/>
        <v/>
      </c>
      <c r="I141" s="157" t="str">
        <f t="shared" si="6"/>
        <v/>
      </c>
      <c r="J141" s="254" t="str">
        <f t="shared" si="7"/>
        <v/>
      </c>
    </row>
    <row r="142" spans="1:11" ht="13.9" customHeight="1">
      <c r="B142" s="8"/>
      <c r="C142" s="39"/>
      <c r="D142" s="39"/>
      <c r="E142" s="152"/>
      <c r="F142" s="140"/>
      <c r="G142" s="140" t="str">
        <f t="shared" si="4"/>
        <v/>
      </c>
      <c r="H142" s="163" t="str">
        <f t="shared" si="5"/>
        <v/>
      </c>
      <c r="I142" s="157" t="str">
        <f t="shared" si="6"/>
        <v/>
      </c>
      <c r="J142" s="254" t="str">
        <f t="shared" si="7"/>
        <v/>
      </c>
      <c r="K142" s="14"/>
    </row>
    <row r="143" spans="1:11" s="3" customFormat="1" ht="13.9" customHeight="1">
      <c r="A143" s="8" t="s">
        <v>61</v>
      </c>
      <c r="B143" s="8" t="s">
        <v>62</v>
      </c>
      <c r="C143" s="29"/>
      <c r="D143" s="4"/>
      <c r="E143" s="152">
        <f>ROUND(F143/0.55,0)</f>
        <v>180</v>
      </c>
      <c r="F143" s="142">
        <v>99</v>
      </c>
      <c r="G143" s="142">
        <f t="shared" si="4"/>
        <v>79.2</v>
      </c>
      <c r="H143" s="163">
        <f t="shared" si="5"/>
        <v>11642.4</v>
      </c>
      <c r="I143" s="157">
        <f t="shared" si="6"/>
        <v>16532</v>
      </c>
      <c r="J143" s="254">
        <f t="shared" si="7"/>
        <v>0.29576578756351318</v>
      </c>
    </row>
    <row r="144" spans="1:11" s="3" customFormat="1" ht="13.9" customHeight="1">
      <c r="A144" s="8"/>
      <c r="B144" s="38" t="s">
        <v>63</v>
      </c>
      <c r="C144" s="29"/>
      <c r="E144" s="149"/>
      <c r="F144" s="142"/>
      <c r="G144" s="142"/>
    </row>
    <row r="145" spans="1:11" s="3" customFormat="1" ht="13.9" customHeight="1">
      <c r="A145" s="27"/>
      <c r="B145" s="40"/>
      <c r="C145" s="29"/>
      <c r="D145" s="4"/>
      <c r="E145" s="152"/>
      <c r="F145" s="142"/>
      <c r="G145" s="142"/>
    </row>
    <row r="146" spans="1:11" s="3" customFormat="1" ht="13.9" customHeight="1">
      <c r="A146" s="27"/>
      <c r="B146" s="42" t="s">
        <v>646</v>
      </c>
      <c r="C146" s="29"/>
      <c r="D146" s="4"/>
      <c r="E146" s="152"/>
      <c r="F146" s="142"/>
      <c r="G146" s="142"/>
    </row>
    <row r="147" spans="1:11" s="3" customFormat="1" ht="13.9" customHeight="1">
      <c r="A147" s="8"/>
      <c r="B147" s="43" t="s">
        <v>65</v>
      </c>
      <c r="C147" s="44"/>
      <c r="D147" s="45"/>
      <c r="E147" s="152"/>
      <c r="F147" s="143"/>
      <c r="G147" s="143"/>
    </row>
    <row r="148" spans="1:11" s="3" customFormat="1" ht="13.9" customHeight="1">
      <c r="A148" s="8"/>
      <c r="B148" s="43"/>
      <c r="C148" s="44"/>
      <c r="D148" s="45"/>
      <c r="E148" s="153"/>
      <c r="F148" s="143"/>
      <c r="G148" s="143"/>
    </row>
    <row r="149" spans="1:11" ht="13.9" customHeight="1">
      <c r="A149" s="48"/>
      <c r="B149" s="49"/>
      <c r="C149" s="50"/>
      <c r="D149" s="50"/>
      <c r="E149" s="190"/>
      <c r="F149" s="144"/>
      <c r="G149" s="144"/>
      <c r="I149" s="14"/>
      <c r="J149" s="14"/>
      <c r="K149" s="14"/>
    </row>
    <row r="150" spans="1:11" ht="13.9" customHeight="1">
      <c r="B150" s="115"/>
      <c r="C150" s="29"/>
      <c r="D150" s="29"/>
      <c r="E150" s="141"/>
      <c r="F150" s="140"/>
      <c r="G150" s="140"/>
      <c r="I150" s="14"/>
      <c r="J150" s="14"/>
      <c r="K150" s="14"/>
    </row>
    <row r="151" spans="1:11" ht="13.9" customHeight="1">
      <c r="B151" s="31"/>
      <c r="C151" s="32"/>
      <c r="D151" s="32"/>
      <c r="E151" s="141"/>
      <c r="F151" s="140"/>
      <c r="G151" s="140"/>
      <c r="I151" s="14"/>
      <c r="J151" s="14"/>
      <c r="K151" s="14"/>
    </row>
    <row r="152" spans="1:11" ht="13.9" customHeight="1">
      <c r="B152" s="115"/>
    </row>
  </sheetData>
  <mergeCells count="10">
    <mergeCell ref="B8:E8"/>
    <mergeCell ref="B9:E9"/>
    <mergeCell ref="B10:E10"/>
    <mergeCell ref="B12:E12"/>
    <mergeCell ref="B13:E13"/>
    <mergeCell ref="B7:E7"/>
    <mergeCell ref="B1:E1"/>
    <mergeCell ref="B3:E3"/>
    <mergeCell ref="B5:E5"/>
    <mergeCell ref="B6:E6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C8B5-1A06-42EB-8C90-1608028E3CDB}">
  <dimension ref="A1:K94"/>
  <sheetViews>
    <sheetView showGridLines="0" zoomScaleNormal="100" zoomScaleSheetLayoutView="100" workbookViewId="0"/>
  </sheetViews>
  <sheetFormatPr defaultColWidth="9.28515625" defaultRowHeight="13.9" customHeight="1"/>
  <cols>
    <col min="1" max="1" width="18.5703125" style="8" customWidth="1"/>
    <col min="2" max="2" width="59.7109375" style="3" customWidth="1"/>
    <col min="3" max="4" width="17.7109375" style="4" customWidth="1"/>
    <col min="5" max="7" width="17.7109375" style="133" customWidth="1"/>
    <col min="8" max="9" width="16" style="3" customWidth="1"/>
    <col min="10" max="257" width="9.28515625" style="3"/>
    <col min="258" max="258" width="18.5703125" style="3" customWidth="1"/>
    <col min="259" max="259" width="59.7109375" style="3" customWidth="1"/>
    <col min="260" max="263" width="17.7109375" style="3" customWidth="1"/>
    <col min="264" max="264" width="8.7109375" style="3" customWidth="1"/>
    <col min="265" max="513" width="9.28515625" style="3"/>
    <col min="514" max="514" width="18.5703125" style="3" customWidth="1"/>
    <col min="515" max="515" width="59.7109375" style="3" customWidth="1"/>
    <col min="516" max="519" width="17.7109375" style="3" customWidth="1"/>
    <col min="520" max="520" width="8.7109375" style="3" customWidth="1"/>
    <col min="521" max="769" width="9.28515625" style="3"/>
    <col min="770" max="770" width="18.5703125" style="3" customWidth="1"/>
    <col min="771" max="771" width="59.7109375" style="3" customWidth="1"/>
    <col min="772" max="775" width="17.7109375" style="3" customWidth="1"/>
    <col min="776" max="776" width="8.7109375" style="3" customWidth="1"/>
    <col min="777" max="1025" width="9.28515625" style="3"/>
    <col min="1026" max="1026" width="18.5703125" style="3" customWidth="1"/>
    <col min="1027" max="1027" width="59.7109375" style="3" customWidth="1"/>
    <col min="1028" max="1031" width="17.7109375" style="3" customWidth="1"/>
    <col min="1032" max="1032" width="8.7109375" style="3" customWidth="1"/>
    <col min="1033" max="1281" width="9.28515625" style="3"/>
    <col min="1282" max="1282" width="18.5703125" style="3" customWidth="1"/>
    <col min="1283" max="1283" width="59.7109375" style="3" customWidth="1"/>
    <col min="1284" max="1287" width="17.7109375" style="3" customWidth="1"/>
    <col min="1288" max="1288" width="8.7109375" style="3" customWidth="1"/>
    <col min="1289" max="1537" width="9.28515625" style="3"/>
    <col min="1538" max="1538" width="18.5703125" style="3" customWidth="1"/>
    <col min="1539" max="1539" width="59.7109375" style="3" customWidth="1"/>
    <col min="1540" max="1543" width="17.7109375" style="3" customWidth="1"/>
    <col min="1544" max="1544" width="8.7109375" style="3" customWidth="1"/>
    <col min="1545" max="1793" width="9.28515625" style="3"/>
    <col min="1794" max="1794" width="18.5703125" style="3" customWidth="1"/>
    <col min="1795" max="1795" width="59.7109375" style="3" customWidth="1"/>
    <col min="1796" max="1799" width="17.7109375" style="3" customWidth="1"/>
    <col min="1800" max="1800" width="8.7109375" style="3" customWidth="1"/>
    <col min="1801" max="2049" width="9.28515625" style="3"/>
    <col min="2050" max="2050" width="18.5703125" style="3" customWidth="1"/>
    <col min="2051" max="2051" width="59.7109375" style="3" customWidth="1"/>
    <col min="2052" max="2055" width="17.7109375" style="3" customWidth="1"/>
    <col min="2056" max="2056" width="8.7109375" style="3" customWidth="1"/>
    <col min="2057" max="2305" width="9.28515625" style="3"/>
    <col min="2306" max="2306" width="18.5703125" style="3" customWidth="1"/>
    <col min="2307" max="2307" width="59.7109375" style="3" customWidth="1"/>
    <col min="2308" max="2311" width="17.7109375" style="3" customWidth="1"/>
    <col min="2312" max="2312" width="8.7109375" style="3" customWidth="1"/>
    <col min="2313" max="2561" width="9.28515625" style="3"/>
    <col min="2562" max="2562" width="18.5703125" style="3" customWidth="1"/>
    <col min="2563" max="2563" width="59.7109375" style="3" customWidth="1"/>
    <col min="2564" max="2567" width="17.7109375" style="3" customWidth="1"/>
    <col min="2568" max="2568" width="8.7109375" style="3" customWidth="1"/>
    <col min="2569" max="2817" width="9.28515625" style="3"/>
    <col min="2818" max="2818" width="18.5703125" style="3" customWidth="1"/>
    <col min="2819" max="2819" width="59.7109375" style="3" customWidth="1"/>
    <col min="2820" max="2823" width="17.7109375" style="3" customWidth="1"/>
    <col min="2824" max="2824" width="8.7109375" style="3" customWidth="1"/>
    <col min="2825" max="3073" width="9.28515625" style="3"/>
    <col min="3074" max="3074" width="18.5703125" style="3" customWidth="1"/>
    <col min="3075" max="3075" width="59.7109375" style="3" customWidth="1"/>
    <col min="3076" max="3079" width="17.7109375" style="3" customWidth="1"/>
    <col min="3080" max="3080" width="8.7109375" style="3" customWidth="1"/>
    <col min="3081" max="3329" width="9.28515625" style="3"/>
    <col min="3330" max="3330" width="18.5703125" style="3" customWidth="1"/>
    <col min="3331" max="3331" width="59.7109375" style="3" customWidth="1"/>
    <col min="3332" max="3335" width="17.7109375" style="3" customWidth="1"/>
    <col min="3336" max="3336" width="8.7109375" style="3" customWidth="1"/>
    <col min="3337" max="3585" width="9.28515625" style="3"/>
    <col min="3586" max="3586" width="18.5703125" style="3" customWidth="1"/>
    <col min="3587" max="3587" width="59.7109375" style="3" customWidth="1"/>
    <col min="3588" max="3591" width="17.7109375" style="3" customWidth="1"/>
    <col min="3592" max="3592" width="8.7109375" style="3" customWidth="1"/>
    <col min="3593" max="3841" width="9.28515625" style="3"/>
    <col min="3842" max="3842" width="18.5703125" style="3" customWidth="1"/>
    <col min="3843" max="3843" width="59.7109375" style="3" customWidth="1"/>
    <col min="3844" max="3847" width="17.7109375" style="3" customWidth="1"/>
    <col min="3848" max="3848" width="8.7109375" style="3" customWidth="1"/>
    <col min="3849" max="4097" width="9.28515625" style="3"/>
    <col min="4098" max="4098" width="18.5703125" style="3" customWidth="1"/>
    <col min="4099" max="4099" width="59.7109375" style="3" customWidth="1"/>
    <col min="4100" max="4103" width="17.7109375" style="3" customWidth="1"/>
    <col min="4104" max="4104" width="8.7109375" style="3" customWidth="1"/>
    <col min="4105" max="4353" width="9.28515625" style="3"/>
    <col min="4354" max="4354" width="18.5703125" style="3" customWidth="1"/>
    <col min="4355" max="4355" width="59.7109375" style="3" customWidth="1"/>
    <col min="4356" max="4359" width="17.7109375" style="3" customWidth="1"/>
    <col min="4360" max="4360" width="8.7109375" style="3" customWidth="1"/>
    <col min="4361" max="4609" width="9.28515625" style="3"/>
    <col min="4610" max="4610" width="18.5703125" style="3" customWidth="1"/>
    <col min="4611" max="4611" width="59.7109375" style="3" customWidth="1"/>
    <col min="4612" max="4615" width="17.7109375" style="3" customWidth="1"/>
    <col min="4616" max="4616" width="8.7109375" style="3" customWidth="1"/>
    <col min="4617" max="4865" width="9.28515625" style="3"/>
    <col min="4866" max="4866" width="18.5703125" style="3" customWidth="1"/>
    <col min="4867" max="4867" width="59.7109375" style="3" customWidth="1"/>
    <col min="4868" max="4871" width="17.7109375" style="3" customWidth="1"/>
    <col min="4872" max="4872" width="8.7109375" style="3" customWidth="1"/>
    <col min="4873" max="5121" width="9.28515625" style="3"/>
    <col min="5122" max="5122" width="18.5703125" style="3" customWidth="1"/>
    <col min="5123" max="5123" width="59.7109375" style="3" customWidth="1"/>
    <col min="5124" max="5127" width="17.7109375" style="3" customWidth="1"/>
    <col min="5128" max="5128" width="8.7109375" style="3" customWidth="1"/>
    <col min="5129" max="5377" width="9.28515625" style="3"/>
    <col min="5378" max="5378" width="18.5703125" style="3" customWidth="1"/>
    <col min="5379" max="5379" width="59.7109375" style="3" customWidth="1"/>
    <col min="5380" max="5383" width="17.7109375" style="3" customWidth="1"/>
    <col min="5384" max="5384" width="8.7109375" style="3" customWidth="1"/>
    <col min="5385" max="5633" width="9.28515625" style="3"/>
    <col min="5634" max="5634" width="18.5703125" style="3" customWidth="1"/>
    <col min="5635" max="5635" width="59.7109375" style="3" customWidth="1"/>
    <col min="5636" max="5639" width="17.7109375" style="3" customWidth="1"/>
    <col min="5640" max="5640" width="8.7109375" style="3" customWidth="1"/>
    <col min="5641" max="5889" width="9.28515625" style="3"/>
    <col min="5890" max="5890" width="18.5703125" style="3" customWidth="1"/>
    <col min="5891" max="5891" width="59.7109375" style="3" customWidth="1"/>
    <col min="5892" max="5895" width="17.7109375" style="3" customWidth="1"/>
    <col min="5896" max="5896" width="8.7109375" style="3" customWidth="1"/>
    <col min="5897" max="6145" width="9.28515625" style="3"/>
    <col min="6146" max="6146" width="18.5703125" style="3" customWidth="1"/>
    <col min="6147" max="6147" width="59.7109375" style="3" customWidth="1"/>
    <col min="6148" max="6151" width="17.7109375" style="3" customWidth="1"/>
    <col min="6152" max="6152" width="8.7109375" style="3" customWidth="1"/>
    <col min="6153" max="6401" width="9.28515625" style="3"/>
    <col min="6402" max="6402" width="18.5703125" style="3" customWidth="1"/>
    <col min="6403" max="6403" width="59.7109375" style="3" customWidth="1"/>
    <col min="6404" max="6407" width="17.7109375" style="3" customWidth="1"/>
    <col min="6408" max="6408" width="8.7109375" style="3" customWidth="1"/>
    <col min="6409" max="6657" width="9.28515625" style="3"/>
    <col min="6658" max="6658" width="18.5703125" style="3" customWidth="1"/>
    <col min="6659" max="6659" width="59.7109375" style="3" customWidth="1"/>
    <col min="6660" max="6663" width="17.7109375" style="3" customWidth="1"/>
    <col min="6664" max="6664" width="8.7109375" style="3" customWidth="1"/>
    <col min="6665" max="6913" width="9.28515625" style="3"/>
    <col min="6914" max="6914" width="18.5703125" style="3" customWidth="1"/>
    <col min="6915" max="6915" width="59.7109375" style="3" customWidth="1"/>
    <col min="6916" max="6919" width="17.7109375" style="3" customWidth="1"/>
    <col min="6920" max="6920" width="8.7109375" style="3" customWidth="1"/>
    <col min="6921" max="7169" width="9.28515625" style="3"/>
    <col min="7170" max="7170" width="18.5703125" style="3" customWidth="1"/>
    <col min="7171" max="7171" width="59.7109375" style="3" customWidth="1"/>
    <col min="7172" max="7175" width="17.7109375" style="3" customWidth="1"/>
    <col min="7176" max="7176" width="8.7109375" style="3" customWidth="1"/>
    <col min="7177" max="7425" width="9.28515625" style="3"/>
    <col min="7426" max="7426" width="18.5703125" style="3" customWidth="1"/>
    <col min="7427" max="7427" width="59.7109375" style="3" customWidth="1"/>
    <col min="7428" max="7431" width="17.7109375" style="3" customWidth="1"/>
    <col min="7432" max="7432" width="8.7109375" style="3" customWidth="1"/>
    <col min="7433" max="7681" width="9.28515625" style="3"/>
    <col min="7682" max="7682" width="18.5703125" style="3" customWidth="1"/>
    <col min="7683" max="7683" width="59.7109375" style="3" customWidth="1"/>
    <col min="7684" max="7687" width="17.7109375" style="3" customWidth="1"/>
    <col min="7688" max="7688" width="8.7109375" style="3" customWidth="1"/>
    <col min="7689" max="7937" width="9.28515625" style="3"/>
    <col min="7938" max="7938" width="18.5703125" style="3" customWidth="1"/>
    <col min="7939" max="7939" width="59.7109375" style="3" customWidth="1"/>
    <col min="7940" max="7943" width="17.7109375" style="3" customWidth="1"/>
    <col min="7944" max="7944" width="8.7109375" style="3" customWidth="1"/>
    <col min="7945" max="8193" width="9.28515625" style="3"/>
    <col min="8194" max="8194" width="18.5703125" style="3" customWidth="1"/>
    <col min="8195" max="8195" width="59.7109375" style="3" customWidth="1"/>
    <col min="8196" max="8199" width="17.7109375" style="3" customWidth="1"/>
    <col min="8200" max="8200" width="8.7109375" style="3" customWidth="1"/>
    <col min="8201" max="8449" width="9.28515625" style="3"/>
    <col min="8450" max="8450" width="18.5703125" style="3" customWidth="1"/>
    <col min="8451" max="8451" width="59.7109375" style="3" customWidth="1"/>
    <col min="8452" max="8455" width="17.7109375" style="3" customWidth="1"/>
    <col min="8456" max="8456" width="8.7109375" style="3" customWidth="1"/>
    <col min="8457" max="8705" width="9.28515625" style="3"/>
    <col min="8706" max="8706" width="18.5703125" style="3" customWidth="1"/>
    <col min="8707" max="8707" width="59.7109375" style="3" customWidth="1"/>
    <col min="8708" max="8711" width="17.7109375" style="3" customWidth="1"/>
    <col min="8712" max="8712" width="8.7109375" style="3" customWidth="1"/>
    <col min="8713" max="8961" width="9.28515625" style="3"/>
    <col min="8962" max="8962" width="18.5703125" style="3" customWidth="1"/>
    <col min="8963" max="8963" width="59.7109375" style="3" customWidth="1"/>
    <col min="8964" max="8967" width="17.7109375" style="3" customWidth="1"/>
    <col min="8968" max="8968" width="8.7109375" style="3" customWidth="1"/>
    <col min="8969" max="9217" width="9.28515625" style="3"/>
    <col min="9218" max="9218" width="18.5703125" style="3" customWidth="1"/>
    <col min="9219" max="9219" width="59.7109375" style="3" customWidth="1"/>
    <col min="9220" max="9223" width="17.7109375" style="3" customWidth="1"/>
    <col min="9224" max="9224" width="8.7109375" style="3" customWidth="1"/>
    <col min="9225" max="9473" width="9.28515625" style="3"/>
    <col min="9474" max="9474" width="18.5703125" style="3" customWidth="1"/>
    <col min="9475" max="9475" width="59.7109375" style="3" customWidth="1"/>
    <col min="9476" max="9479" width="17.7109375" style="3" customWidth="1"/>
    <col min="9480" max="9480" width="8.7109375" style="3" customWidth="1"/>
    <col min="9481" max="9729" width="9.28515625" style="3"/>
    <col min="9730" max="9730" width="18.5703125" style="3" customWidth="1"/>
    <col min="9731" max="9731" width="59.7109375" style="3" customWidth="1"/>
    <col min="9732" max="9735" width="17.7109375" style="3" customWidth="1"/>
    <col min="9736" max="9736" width="8.7109375" style="3" customWidth="1"/>
    <col min="9737" max="9985" width="9.28515625" style="3"/>
    <col min="9986" max="9986" width="18.5703125" style="3" customWidth="1"/>
    <col min="9987" max="9987" width="59.7109375" style="3" customWidth="1"/>
    <col min="9988" max="9991" width="17.7109375" style="3" customWidth="1"/>
    <col min="9992" max="9992" width="8.7109375" style="3" customWidth="1"/>
    <col min="9993" max="10241" width="9.28515625" style="3"/>
    <col min="10242" max="10242" width="18.5703125" style="3" customWidth="1"/>
    <col min="10243" max="10243" width="59.7109375" style="3" customWidth="1"/>
    <col min="10244" max="10247" width="17.7109375" style="3" customWidth="1"/>
    <col min="10248" max="10248" width="8.7109375" style="3" customWidth="1"/>
    <col min="10249" max="10497" width="9.28515625" style="3"/>
    <col min="10498" max="10498" width="18.5703125" style="3" customWidth="1"/>
    <col min="10499" max="10499" width="59.7109375" style="3" customWidth="1"/>
    <col min="10500" max="10503" width="17.7109375" style="3" customWidth="1"/>
    <col min="10504" max="10504" width="8.7109375" style="3" customWidth="1"/>
    <col min="10505" max="10753" width="9.28515625" style="3"/>
    <col min="10754" max="10754" width="18.5703125" style="3" customWidth="1"/>
    <col min="10755" max="10755" width="59.7109375" style="3" customWidth="1"/>
    <col min="10756" max="10759" width="17.7109375" style="3" customWidth="1"/>
    <col min="10760" max="10760" width="8.7109375" style="3" customWidth="1"/>
    <col min="10761" max="11009" width="9.28515625" style="3"/>
    <col min="11010" max="11010" width="18.5703125" style="3" customWidth="1"/>
    <col min="11011" max="11011" width="59.7109375" style="3" customWidth="1"/>
    <col min="11012" max="11015" width="17.7109375" style="3" customWidth="1"/>
    <col min="11016" max="11016" width="8.7109375" style="3" customWidth="1"/>
    <col min="11017" max="11265" width="9.28515625" style="3"/>
    <col min="11266" max="11266" width="18.5703125" style="3" customWidth="1"/>
    <col min="11267" max="11267" width="59.7109375" style="3" customWidth="1"/>
    <col min="11268" max="11271" width="17.7109375" style="3" customWidth="1"/>
    <col min="11272" max="11272" width="8.7109375" style="3" customWidth="1"/>
    <col min="11273" max="11521" width="9.28515625" style="3"/>
    <col min="11522" max="11522" width="18.5703125" style="3" customWidth="1"/>
    <col min="11523" max="11523" width="59.7109375" style="3" customWidth="1"/>
    <col min="11524" max="11527" width="17.7109375" style="3" customWidth="1"/>
    <col min="11528" max="11528" width="8.7109375" style="3" customWidth="1"/>
    <col min="11529" max="11777" width="9.28515625" style="3"/>
    <col min="11778" max="11778" width="18.5703125" style="3" customWidth="1"/>
    <col min="11779" max="11779" width="59.7109375" style="3" customWidth="1"/>
    <col min="11780" max="11783" width="17.7109375" style="3" customWidth="1"/>
    <col min="11784" max="11784" width="8.7109375" style="3" customWidth="1"/>
    <col min="11785" max="12033" width="9.28515625" style="3"/>
    <col min="12034" max="12034" width="18.5703125" style="3" customWidth="1"/>
    <col min="12035" max="12035" width="59.7109375" style="3" customWidth="1"/>
    <col min="12036" max="12039" width="17.7109375" style="3" customWidth="1"/>
    <col min="12040" max="12040" width="8.7109375" style="3" customWidth="1"/>
    <col min="12041" max="12289" width="9.28515625" style="3"/>
    <col min="12290" max="12290" width="18.5703125" style="3" customWidth="1"/>
    <col min="12291" max="12291" width="59.7109375" style="3" customWidth="1"/>
    <col min="12292" max="12295" width="17.7109375" style="3" customWidth="1"/>
    <col min="12296" max="12296" width="8.7109375" style="3" customWidth="1"/>
    <col min="12297" max="12545" width="9.28515625" style="3"/>
    <col min="12546" max="12546" width="18.5703125" style="3" customWidth="1"/>
    <col min="12547" max="12547" width="59.7109375" style="3" customWidth="1"/>
    <col min="12548" max="12551" width="17.7109375" style="3" customWidth="1"/>
    <col min="12552" max="12552" width="8.7109375" style="3" customWidth="1"/>
    <col min="12553" max="12801" width="9.28515625" style="3"/>
    <col min="12802" max="12802" width="18.5703125" style="3" customWidth="1"/>
    <col min="12803" max="12803" width="59.7109375" style="3" customWidth="1"/>
    <col min="12804" max="12807" width="17.7109375" style="3" customWidth="1"/>
    <col min="12808" max="12808" width="8.7109375" style="3" customWidth="1"/>
    <col min="12809" max="13057" width="9.28515625" style="3"/>
    <col min="13058" max="13058" width="18.5703125" style="3" customWidth="1"/>
    <col min="13059" max="13059" width="59.7109375" style="3" customWidth="1"/>
    <col min="13060" max="13063" width="17.7109375" style="3" customWidth="1"/>
    <col min="13064" max="13064" width="8.7109375" style="3" customWidth="1"/>
    <col min="13065" max="13313" width="9.28515625" style="3"/>
    <col min="13314" max="13314" width="18.5703125" style="3" customWidth="1"/>
    <col min="13315" max="13315" width="59.7109375" style="3" customWidth="1"/>
    <col min="13316" max="13319" width="17.7109375" style="3" customWidth="1"/>
    <col min="13320" max="13320" width="8.7109375" style="3" customWidth="1"/>
    <col min="13321" max="13569" width="9.28515625" style="3"/>
    <col min="13570" max="13570" width="18.5703125" style="3" customWidth="1"/>
    <col min="13571" max="13571" width="59.7109375" style="3" customWidth="1"/>
    <col min="13572" max="13575" width="17.7109375" style="3" customWidth="1"/>
    <col min="13576" max="13576" width="8.7109375" style="3" customWidth="1"/>
    <col min="13577" max="13825" width="9.28515625" style="3"/>
    <col min="13826" max="13826" width="18.5703125" style="3" customWidth="1"/>
    <col min="13827" max="13827" width="59.7109375" style="3" customWidth="1"/>
    <col min="13828" max="13831" width="17.7109375" style="3" customWidth="1"/>
    <col min="13832" max="13832" width="8.7109375" style="3" customWidth="1"/>
    <col min="13833" max="14081" width="9.28515625" style="3"/>
    <col min="14082" max="14082" width="18.5703125" style="3" customWidth="1"/>
    <col min="14083" max="14083" width="59.7109375" style="3" customWidth="1"/>
    <col min="14084" max="14087" width="17.7109375" style="3" customWidth="1"/>
    <col min="14088" max="14088" width="8.7109375" style="3" customWidth="1"/>
    <col min="14089" max="14337" width="9.28515625" style="3"/>
    <col min="14338" max="14338" width="18.5703125" style="3" customWidth="1"/>
    <col min="14339" max="14339" width="59.7109375" style="3" customWidth="1"/>
    <col min="14340" max="14343" width="17.7109375" style="3" customWidth="1"/>
    <col min="14344" max="14344" width="8.7109375" style="3" customWidth="1"/>
    <col min="14345" max="14593" width="9.28515625" style="3"/>
    <col min="14594" max="14594" width="18.5703125" style="3" customWidth="1"/>
    <col min="14595" max="14595" width="59.7109375" style="3" customWidth="1"/>
    <col min="14596" max="14599" width="17.7109375" style="3" customWidth="1"/>
    <col min="14600" max="14600" width="8.7109375" style="3" customWidth="1"/>
    <col min="14601" max="14849" width="9.28515625" style="3"/>
    <col min="14850" max="14850" width="18.5703125" style="3" customWidth="1"/>
    <col min="14851" max="14851" width="59.7109375" style="3" customWidth="1"/>
    <col min="14852" max="14855" width="17.7109375" style="3" customWidth="1"/>
    <col min="14856" max="14856" width="8.7109375" style="3" customWidth="1"/>
    <col min="14857" max="15105" width="9.28515625" style="3"/>
    <col min="15106" max="15106" width="18.5703125" style="3" customWidth="1"/>
    <col min="15107" max="15107" width="59.7109375" style="3" customWidth="1"/>
    <col min="15108" max="15111" width="17.7109375" style="3" customWidth="1"/>
    <col min="15112" max="15112" width="8.7109375" style="3" customWidth="1"/>
    <col min="15113" max="15361" width="9.28515625" style="3"/>
    <col min="15362" max="15362" width="18.5703125" style="3" customWidth="1"/>
    <col min="15363" max="15363" width="59.7109375" style="3" customWidth="1"/>
    <col min="15364" max="15367" width="17.7109375" style="3" customWidth="1"/>
    <col min="15368" max="15368" width="8.7109375" style="3" customWidth="1"/>
    <col min="15369" max="15617" width="9.28515625" style="3"/>
    <col min="15618" max="15618" width="18.5703125" style="3" customWidth="1"/>
    <col min="15619" max="15619" width="59.7109375" style="3" customWidth="1"/>
    <col min="15620" max="15623" width="17.7109375" style="3" customWidth="1"/>
    <col min="15624" max="15624" width="8.7109375" style="3" customWidth="1"/>
    <col min="15625" max="15873" width="9.28515625" style="3"/>
    <col min="15874" max="15874" width="18.5703125" style="3" customWidth="1"/>
    <col min="15875" max="15875" width="59.7109375" style="3" customWidth="1"/>
    <col min="15876" max="15879" width="17.7109375" style="3" customWidth="1"/>
    <col min="15880" max="15880" width="8.7109375" style="3" customWidth="1"/>
    <col min="15881" max="16129" width="9.28515625" style="3"/>
    <col min="16130" max="16130" width="18.5703125" style="3" customWidth="1"/>
    <col min="16131" max="16131" width="59.7109375" style="3" customWidth="1"/>
    <col min="16132" max="16135" width="17.7109375" style="3" customWidth="1"/>
    <col min="16136" max="16136" width="8.7109375" style="3" customWidth="1"/>
    <col min="16137" max="16384" width="9.28515625" style="3"/>
  </cols>
  <sheetData>
    <row r="1" spans="1:10" s="5" customFormat="1" ht="17.45" customHeight="1">
      <c r="B1" s="321" t="s">
        <v>647</v>
      </c>
      <c r="C1" s="321"/>
      <c r="D1" s="321"/>
      <c r="E1" s="321"/>
      <c r="F1" s="170"/>
      <c r="G1" s="170"/>
    </row>
    <row r="3" spans="1:10" ht="17.45" customHeight="1">
      <c r="B3" s="322" t="s">
        <v>2</v>
      </c>
      <c r="C3" s="322"/>
      <c r="D3" s="322"/>
      <c r="E3" s="322"/>
    </row>
    <row r="4" spans="1:10" ht="13.9" customHeight="1">
      <c r="C4" s="6"/>
    </row>
    <row r="5" spans="1:10" ht="13.9" customHeight="1">
      <c r="B5" s="319" t="s">
        <v>3</v>
      </c>
      <c r="C5" s="319"/>
      <c r="D5" s="319"/>
      <c r="E5" s="319"/>
      <c r="F5" s="171"/>
      <c r="G5" s="171"/>
    </row>
    <row r="6" spans="1:10" ht="13.9" customHeight="1">
      <c r="B6" s="319" t="s">
        <v>4</v>
      </c>
      <c r="C6" s="319"/>
      <c r="D6" s="319"/>
      <c r="E6" s="319"/>
      <c r="F6" s="171"/>
      <c r="G6" s="171"/>
    </row>
    <row r="7" spans="1:10" ht="13.9" customHeight="1">
      <c r="B7" s="319" t="s">
        <v>5</v>
      </c>
      <c r="C7" s="319"/>
      <c r="D7" s="319"/>
      <c r="E7" s="319"/>
      <c r="F7" s="171"/>
      <c r="G7" s="171"/>
    </row>
    <row r="8" spans="1:10" ht="13.9" customHeight="1">
      <c r="B8" s="319" t="s">
        <v>6</v>
      </c>
      <c r="C8" s="319"/>
      <c r="D8" s="319"/>
      <c r="E8" s="319"/>
      <c r="F8" s="171"/>
      <c r="G8" s="171"/>
    </row>
    <row r="9" spans="1:10" ht="13.9" customHeight="1">
      <c r="B9" s="319" t="s">
        <v>7</v>
      </c>
      <c r="C9" s="319"/>
      <c r="D9" s="319"/>
      <c r="E9" s="319"/>
      <c r="F9" s="171"/>
      <c r="G9" s="171"/>
    </row>
    <row r="10" spans="1:10" ht="13.9" customHeight="1">
      <c r="A10" s="102"/>
      <c r="B10" s="319" t="s">
        <v>8</v>
      </c>
      <c r="C10" s="319"/>
      <c r="D10" s="319"/>
      <c r="E10" s="319"/>
      <c r="F10" s="171"/>
      <c r="G10" s="171"/>
    </row>
    <row r="11" spans="1:10" ht="13.9" customHeight="1">
      <c r="A11" s="102"/>
      <c r="C11" s="9"/>
      <c r="D11" s="9"/>
      <c r="E11" s="172"/>
    </row>
    <row r="12" spans="1:10" ht="13.9" customHeight="1">
      <c r="A12" s="102"/>
      <c r="B12" s="320" t="s">
        <v>9</v>
      </c>
      <c r="C12" s="320"/>
      <c r="D12" s="320"/>
      <c r="E12" s="320"/>
      <c r="H12" s="9"/>
    </row>
    <row r="13" spans="1:10" ht="13.9" customHeight="1">
      <c r="A13" s="102"/>
      <c r="B13" s="320" t="s">
        <v>323</v>
      </c>
      <c r="C13" s="320"/>
      <c r="D13" s="320"/>
      <c r="E13" s="320"/>
      <c r="H13" s="9"/>
    </row>
    <row r="14" spans="1:10" s="11" customFormat="1" ht="13.9" customHeight="1">
      <c r="A14" s="5"/>
      <c r="E14" s="173"/>
      <c r="F14" s="134"/>
      <c r="G14" s="134"/>
    </row>
    <row r="15" spans="1:10" ht="13.9" customHeight="1">
      <c r="A15" s="8" t="s">
        <v>11</v>
      </c>
      <c r="B15" s="8" t="s">
        <v>12</v>
      </c>
      <c r="C15" s="3"/>
      <c r="D15" s="13"/>
      <c r="E15" s="162" t="s">
        <v>13</v>
      </c>
      <c r="F15" s="135" t="s">
        <v>14</v>
      </c>
      <c r="G15" s="135" t="s">
        <v>1042</v>
      </c>
      <c r="H15" s="156" t="s">
        <v>1040</v>
      </c>
      <c r="I15" s="157" t="s">
        <v>1041</v>
      </c>
      <c r="J15" s="253" t="s">
        <v>1149</v>
      </c>
    </row>
    <row r="16" spans="1:10" ht="13.9" customHeight="1">
      <c r="B16" s="8"/>
      <c r="C16" s="3"/>
      <c r="D16" s="13"/>
      <c r="E16" s="162"/>
      <c r="F16" s="135"/>
      <c r="G16" s="165">
        <v>0</v>
      </c>
      <c r="H16" s="159">
        <v>147</v>
      </c>
      <c r="I16" s="159">
        <v>1.42</v>
      </c>
      <c r="J16" s="14" t="s">
        <v>1150</v>
      </c>
    </row>
    <row r="17" spans="1:10" ht="13.9" customHeight="1">
      <c r="A17" s="18" t="s">
        <v>648</v>
      </c>
      <c r="B17" s="18"/>
      <c r="C17" s="21"/>
      <c r="D17" s="116"/>
      <c r="E17" s="147"/>
      <c r="F17" s="180"/>
      <c r="G17" s="180"/>
      <c r="I17" s="14"/>
      <c r="J17" s="14"/>
    </row>
    <row r="18" spans="1:10" s="41" customFormat="1" ht="13.9" customHeight="1">
      <c r="A18" s="36"/>
      <c r="B18" s="36"/>
      <c r="E18" s="142"/>
      <c r="F18" s="142"/>
      <c r="G18" s="138"/>
      <c r="H18" s="3"/>
      <c r="I18" s="14"/>
      <c r="J18" s="14"/>
    </row>
    <row r="19" spans="1:10" s="41" customFormat="1" ht="13.9" customHeight="1">
      <c r="A19" s="15" t="s">
        <v>649</v>
      </c>
      <c r="B19" s="8" t="s">
        <v>650</v>
      </c>
      <c r="E19" s="149">
        <f>ROUND(F19/0.55,0)</f>
        <v>14045</v>
      </c>
      <c r="F19" s="142">
        <v>7725</v>
      </c>
      <c r="G19" s="140">
        <f>IF(F19-F19*$G$16=0,"",F19-F19*$G$16)</f>
        <v>7725</v>
      </c>
      <c r="H19" s="163">
        <f>IFERROR(G19*$H$16,"")</f>
        <v>1135575</v>
      </c>
      <c r="I19" s="157">
        <f>IFERROR(ROUND(H19*$I$16,0),"")</f>
        <v>1612517</v>
      </c>
      <c r="J19" s="254">
        <f>IFERROR((I19-H19)/I19,"")</f>
        <v>0.29577486624947208</v>
      </c>
    </row>
    <row r="20" spans="1:10" ht="13.9" customHeight="1">
      <c r="A20" s="36"/>
      <c r="B20" s="83" t="s">
        <v>651</v>
      </c>
      <c r="C20" s="3"/>
      <c r="D20" s="29"/>
      <c r="E20" s="141"/>
      <c r="F20" s="142"/>
      <c r="G20" s="142" t="str">
        <f t="shared" ref="G20:G83" si="0">IF(F20-F20*$G$16=0,"",F20-F20*$G$16)</f>
        <v/>
      </c>
      <c r="H20" s="163" t="str">
        <f t="shared" ref="H20:H83" si="1">IFERROR(G20*$H$16,"")</f>
        <v/>
      </c>
      <c r="I20" s="157" t="str">
        <f t="shared" ref="I20:I83" si="2">IFERROR(ROUND(H20*$I$16,0),"")</f>
        <v/>
      </c>
      <c r="J20" s="254" t="str">
        <f t="shared" ref="J20:J83" si="3">IFERROR((I20-H20)/I20,"")</f>
        <v/>
      </c>
    </row>
    <row r="21" spans="1:10" ht="13.9" customHeight="1">
      <c r="A21" s="36"/>
      <c r="B21" s="28" t="s">
        <v>652</v>
      </c>
      <c r="C21" s="3"/>
      <c r="D21" s="3"/>
      <c r="E21" s="141"/>
      <c r="F21" s="142"/>
      <c r="G21" s="142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</row>
    <row r="22" spans="1:10" ht="13.9" customHeight="1">
      <c r="A22" s="36"/>
      <c r="B22" s="83" t="s">
        <v>510</v>
      </c>
      <c r="C22" s="3"/>
      <c r="D22" s="29"/>
      <c r="E22" s="141"/>
      <c r="F22" s="142"/>
      <c r="G22" s="142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</row>
    <row r="23" spans="1:10" ht="13.9" customHeight="1">
      <c r="A23" s="36"/>
      <c r="B23" s="28" t="s">
        <v>653</v>
      </c>
      <c r="C23" s="3"/>
      <c r="D23" s="29"/>
      <c r="E23" s="141"/>
      <c r="F23" s="142"/>
      <c r="G23" s="142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</row>
    <row r="24" spans="1:10" ht="13.9" customHeight="1">
      <c r="A24" s="36"/>
      <c r="B24" s="83" t="s">
        <v>654</v>
      </c>
      <c r="C24" s="3"/>
      <c r="D24" s="29"/>
      <c r="E24" s="141"/>
      <c r="F24" s="142"/>
      <c r="G24" s="142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</row>
    <row r="25" spans="1:10" ht="13.9" customHeight="1">
      <c r="A25" s="15"/>
      <c r="B25" s="38" t="s">
        <v>655</v>
      </c>
      <c r="D25" s="32"/>
      <c r="E25" s="150"/>
      <c r="F25" s="142"/>
      <c r="G25" s="142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</row>
    <row r="26" spans="1:10" ht="13.9" customHeight="1">
      <c r="A26" s="36"/>
      <c r="B26" s="28" t="s">
        <v>656</v>
      </c>
      <c r="C26" s="32"/>
      <c r="D26" s="32"/>
      <c r="E26" s="141"/>
      <c r="F26" s="142"/>
      <c r="G26" s="142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</row>
    <row r="27" spans="1:10" ht="13.9" customHeight="1">
      <c r="A27" s="36"/>
      <c r="B27" s="106" t="s">
        <v>28</v>
      </c>
      <c r="C27" s="32"/>
      <c r="D27" s="32"/>
      <c r="E27" s="141"/>
      <c r="F27" s="142"/>
      <c r="G27" s="142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</row>
    <row r="28" spans="1:10" ht="13.9" customHeight="1">
      <c r="A28" s="15"/>
      <c r="B28" s="38"/>
      <c r="D28" s="32"/>
      <c r="E28" s="150"/>
      <c r="F28" s="142"/>
      <c r="G28" s="142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</row>
    <row r="29" spans="1:10" ht="13.9" customHeight="1">
      <c r="A29" s="18" t="s">
        <v>657</v>
      </c>
      <c r="B29" s="18"/>
      <c r="C29" s="21"/>
      <c r="D29" s="21"/>
      <c r="E29" s="147"/>
      <c r="F29" s="174"/>
      <c r="G29" s="174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</row>
    <row r="30" spans="1:10" s="41" customFormat="1" ht="13.9" customHeight="1">
      <c r="A30" s="36"/>
      <c r="B30" s="36"/>
      <c r="D30" s="16"/>
      <c r="E30" s="142"/>
      <c r="F30" s="150"/>
      <c r="G30" s="15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</row>
    <row r="31" spans="1:10" s="41" customFormat="1" ht="13.9" customHeight="1">
      <c r="A31" s="15" t="s">
        <v>658</v>
      </c>
      <c r="B31" s="8" t="s">
        <v>659</v>
      </c>
      <c r="E31" s="149">
        <f>ROUND(F31/0.55,0)</f>
        <v>10173</v>
      </c>
      <c r="F31" s="142">
        <v>5595</v>
      </c>
      <c r="G31" s="142">
        <f t="shared" si="0"/>
        <v>5595</v>
      </c>
      <c r="H31" s="163">
        <f t="shared" si="1"/>
        <v>822465</v>
      </c>
      <c r="I31" s="157">
        <f t="shared" si="2"/>
        <v>1167900</v>
      </c>
      <c r="J31" s="254">
        <f t="shared" si="3"/>
        <v>0.29577446699203697</v>
      </c>
    </row>
    <row r="32" spans="1:10" ht="13.9" customHeight="1">
      <c r="A32" s="36"/>
      <c r="B32" s="83" t="s">
        <v>660</v>
      </c>
      <c r="C32" s="3"/>
      <c r="D32" s="3"/>
      <c r="E32" s="141"/>
      <c r="F32" s="142"/>
      <c r="G32" s="142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</row>
    <row r="33" spans="1:11" ht="13.9" customHeight="1">
      <c r="A33" s="36"/>
      <c r="B33" s="28" t="s">
        <v>661</v>
      </c>
      <c r="C33" s="3"/>
      <c r="D33" s="3"/>
      <c r="E33" s="141"/>
      <c r="F33" s="142"/>
      <c r="G33" s="142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</row>
    <row r="34" spans="1:11" ht="13.9" customHeight="1">
      <c r="A34" s="36"/>
      <c r="B34" s="83" t="s">
        <v>532</v>
      </c>
      <c r="C34" s="3"/>
      <c r="D34" s="3"/>
      <c r="E34" s="141"/>
      <c r="F34" s="142"/>
      <c r="G34" s="142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</row>
    <row r="35" spans="1:11" ht="13.9" customHeight="1">
      <c r="A35" s="36"/>
      <c r="B35" s="28" t="s">
        <v>662</v>
      </c>
      <c r="C35" s="3"/>
      <c r="D35" s="3"/>
      <c r="E35" s="141"/>
      <c r="F35" s="142"/>
      <c r="G35" s="142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</row>
    <row r="36" spans="1:11" ht="13.9" customHeight="1">
      <c r="A36" s="36"/>
      <c r="B36" s="83" t="s">
        <v>663</v>
      </c>
      <c r="C36" s="3"/>
      <c r="D36" s="3"/>
      <c r="E36" s="141"/>
      <c r="F36" s="142"/>
      <c r="G36" s="142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</row>
    <row r="37" spans="1:11" ht="13.9" customHeight="1">
      <c r="A37" s="15"/>
      <c r="B37" s="38" t="s">
        <v>664</v>
      </c>
      <c r="E37" s="150"/>
      <c r="F37" s="142"/>
      <c r="G37" s="142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</row>
    <row r="38" spans="1:11" ht="13.9" customHeight="1">
      <c r="A38" s="15"/>
      <c r="B38" s="38" t="s">
        <v>665</v>
      </c>
      <c r="E38" s="150"/>
      <c r="F38" s="142"/>
      <c r="G38" s="142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</row>
    <row r="39" spans="1:11" ht="13.9" customHeight="1">
      <c r="B39" s="117"/>
      <c r="E39" s="148"/>
      <c r="F39" s="142"/>
      <c r="G39" s="142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</row>
    <row r="40" spans="1:11" ht="13.9" customHeight="1">
      <c r="A40" s="18" t="s">
        <v>666</v>
      </c>
      <c r="B40" s="18"/>
      <c r="C40" s="21"/>
      <c r="D40" s="21"/>
      <c r="E40" s="184"/>
      <c r="F40" s="180"/>
      <c r="G40" s="18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</row>
    <row r="41" spans="1:11" ht="13.9" customHeight="1">
      <c r="B41" s="87"/>
      <c r="C41" s="32"/>
      <c r="E41" s="139"/>
      <c r="F41" s="142"/>
      <c r="G41" s="142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</row>
    <row r="42" spans="1:11" s="1" customFormat="1" ht="13.9" customHeight="1">
      <c r="A42" s="8" t="s">
        <v>542</v>
      </c>
      <c r="B42" s="8" t="s">
        <v>667</v>
      </c>
      <c r="C42" s="39"/>
      <c r="D42" s="39"/>
      <c r="E42" s="152">
        <f>ROUND(F42/0.55,0)</f>
        <v>7364</v>
      </c>
      <c r="F42" s="140">
        <v>4050</v>
      </c>
      <c r="G42" s="140">
        <f t="shared" si="0"/>
        <v>4050</v>
      </c>
      <c r="H42" s="163">
        <f t="shared" si="1"/>
        <v>595350</v>
      </c>
      <c r="I42" s="157">
        <f t="shared" si="2"/>
        <v>845397</v>
      </c>
      <c r="J42" s="254">
        <f t="shared" si="3"/>
        <v>0.29577464788732394</v>
      </c>
      <c r="K42" s="14"/>
    </row>
    <row r="43" spans="1:11" s="1" customFormat="1" ht="13.9" customHeight="1">
      <c r="A43" s="27"/>
      <c r="B43" s="40" t="s">
        <v>668</v>
      </c>
      <c r="C43" s="29"/>
      <c r="D43" s="29"/>
      <c r="E43" s="152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11" s="1" customFormat="1" ht="13.9" customHeight="1">
      <c r="A44" s="8"/>
      <c r="B44" s="41"/>
      <c r="C44" s="29"/>
      <c r="D44" s="29"/>
      <c r="E44" s="152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14"/>
    </row>
    <row r="45" spans="1:11" s="1" customFormat="1" ht="13.9" customHeight="1">
      <c r="A45" s="8" t="s">
        <v>545</v>
      </c>
      <c r="B45" s="8" t="s">
        <v>669</v>
      </c>
      <c r="C45" s="39"/>
      <c r="D45" s="39"/>
      <c r="E45" s="152">
        <f>ROUND(F45/0.55,0)</f>
        <v>6251</v>
      </c>
      <c r="F45" s="140">
        <v>3438</v>
      </c>
      <c r="G45" s="140">
        <f t="shared" si="0"/>
        <v>3438</v>
      </c>
      <c r="H45" s="163">
        <f t="shared" si="1"/>
        <v>505386</v>
      </c>
      <c r="I45" s="157">
        <f t="shared" si="2"/>
        <v>717648</v>
      </c>
      <c r="J45" s="254">
        <f t="shared" si="3"/>
        <v>0.29577453013176375</v>
      </c>
    </row>
    <row r="46" spans="1:11" s="1" customFormat="1" ht="13.9" customHeight="1">
      <c r="A46" s="27"/>
      <c r="B46" s="40" t="s">
        <v>670</v>
      </c>
      <c r="C46" s="29"/>
      <c r="D46" s="29"/>
      <c r="E46" s="152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</row>
    <row r="47" spans="1:11" s="1" customFormat="1" ht="13.9" customHeight="1">
      <c r="A47" s="8"/>
      <c r="B47" s="8"/>
      <c r="C47" s="39"/>
      <c r="D47" s="39"/>
      <c r="E47" s="152"/>
      <c r="F47" s="140"/>
      <c r="G47" s="140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</row>
    <row r="48" spans="1:11" s="1" customFormat="1" ht="13.9" customHeight="1">
      <c r="A48" s="8" t="s">
        <v>548</v>
      </c>
      <c r="B48" s="8" t="s">
        <v>671</v>
      </c>
      <c r="C48" s="39"/>
      <c r="D48" s="39"/>
      <c r="E48" s="152">
        <f>ROUND(F48/0.55,0)</f>
        <v>6038</v>
      </c>
      <c r="F48" s="140">
        <v>3321</v>
      </c>
      <c r="G48" s="140">
        <f t="shared" si="0"/>
        <v>3321</v>
      </c>
      <c r="H48" s="163">
        <f t="shared" si="1"/>
        <v>488187</v>
      </c>
      <c r="I48" s="157">
        <f t="shared" si="2"/>
        <v>693226</v>
      </c>
      <c r="J48" s="254">
        <f t="shared" si="3"/>
        <v>0.29577511518610095</v>
      </c>
    </row>
    <row r="49" spans="1:10" s="1" customFormat="1" ht="13.9" customHeight="1">
      <c r="A49" s="27"/>
      <c r="B49" s="40" t="s">
        <v>672</v>
      </c>
      <c r="C49" s="29"/>
      <c r="D49" s="29"/>
      <c r="E49" s="152"/>
      <c r="F49" s="140"/>
      <c r="G49" s="140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</row>
    <row r="50" spans="1:10" s="1" customFormat="1" ht="13.9" customHeight="1">
      <c r="A50" s="27"/>
      <c r="B50" s="28"/>
      <c r="C50" s="29"/>
      <c r="D50" s="29"/>
      <c r="E50" s="152"/>
      <c r="F50" s="140"/>
      <c r="G50" s="140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</row>
    <row r="51" spans="1:10" ht="13.9" customHeight="1">
      <c r="A51" s="8" t="s">
        <v>673</v>
      </c>
      <c r="B51" s="8" t="s">
        <v>674</v>
      </c>
      <c r="C51" s="25"/>
      <c r="E51" s="149">
        <f>ROUND(F51/0.55,0)</f>
        <v>2000</v>
      </c>
      <c r="F51" s="142">
        <v>1100</v>
      </c>
      <c r="G51" s="142">
        <f t="shared" si="0"/>
        <v>1100</v>
      </c>
      <c r="H51" s="163">
        <f t="shared" si="1"/>
        <v>161700</v>
      </c>
      <c r="I51" s="157">
        <f t="shared" si="2"/>
        <v>229614</v>
      </c>
      <c r="J51" s="254">
        <f t="shared" si="3"/>
        <v>0.29577464788732394</v>
      </c>
    </row>
    <row r="52" spans="1:10" ht="13.9" customHeight="1">
      <c r="B52" s="9" t="s">
        <v>675</v>
      </c>
      <c r="C52" s="118"/>
      <c r="D52" s="119"/>
      <c r="E52" s="185"/>
      <c r="F52" s="186"/>
      <c r="G52" s="186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</row>
    <row r="53" spans="1:10" ht="13.9" customHeight="1">
      <c r="B53" s="28" t="s">
        <v>676</v>
      </c>
      <c r="C53" s="118"/>
      <c r="D53" s="119"/>
      <c r="E53" s="185"/>
      <c r="F53" s="186"/>
      <c r="G53" s="186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</row>
    <row r="54" spans="1:10" ht="13.9" customHeight="1">
      <c r="B54" s="9"/>
      <c r="C54" s="118"/>
      <c r="D54" s="119"/>
      <c r="E54" s="185"/>
      <c r="F54" s="186"/>
      <c r="G54" s="186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</row>
    <row r="55" spans="1:10" ht="13.9" customHeight="1">
      <c r="A55" s="8" t="s">
        <v>677</v>
      </c>
      <c r="B55" s="8" t="s">
        <v>678</v>
      </c>
      <c r="C55" s="3"/>
      <c r="E55" s="149">
        <f>ROUND(F55/0.55,0)</f>
        <v>3949</v>
      </c>
      <c r="F55" s="142">
        <v>2172</v>
      </c>
      <c r="G55" s="142">
        <f t="shared" si="0"/>
        <v>2172</v>
      </c>
      <c r="H55" s="163">
        <f t="shared" si="1"/>
        <v>319284</v>
      </c>
      <c r="I55" s="157">
        <f t="shared" si="2"/>
        <v>453383</v>
      </c>
      <c r="J55" s="254">
        <f t="shared" si="3"/>
        <v>0.29577421297225526</v>
      </c>
    </row>
    <row r="56" spans="1:10" ht="13.9" customHeight="1">
      <c r="B56" s="9" t="s">
        <v>675</v>
      </c>
      <c r="C56" s="118"/>
      <c r="D56" s="119"/>
      <c r="E56" s="185"/>
      <c r="F56" s="186"/>
      <c r="G56" s="186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10" ht="13.9" customHeight="1">
      <c r="B57" s="28" t="s">
        <v>676</v>
      </c>
      <c r="C57" s="118"/>
      <c r="D57" s="119"/>
      <c r="E57" s="185"/>
      <c r="F57" s="186"/>
      <c r="G57" s="186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</row>
    <row r="58" spans="1:10" ht="13.9" customHeight="1">
      <c r="B58" s="40" t="s">
        <v>630</v>
      </c>
      <c r="C58" s="25"/>
      <c r="E58" s="139"/>
      <c r="F58" s="142"/>
      <c r="G58" s="142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</row>
    <row r="59" spans="1:10" ht="13.9" customHeight="1">
      <c r="B59" s="40" t="s">
        <v>561</v>
      </c>
      <c r="C59" s="25"/>
      <c r="E59" s="139"/>
      <c r="F59" s="142"/>
      <c r="G59" s="142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10" ht="13.9" customHeight="1">
      <c r="B60" s="8"/>
      <c r="C60" s="25"/>
      <c r="E60" s="139"/>
      <c r="F60" s="142"/>
      <c r="G60" s="142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</row>
    <row r="61" spans="1:10" ht="13.9" customHeight="1">
      <c r="A61" s="8" t="s">
        <v>679</v>
      </c>
      <c r="B61" s="8" t="s">
        <v>680</v>
      </c>
      <c r="C61" s="25"/>
      <c r="E61" s="149">
        <f>ROUND(F61/0.55,0)</f>
        <v>1949</v>
      </c>
      <c r="F61" s="142">
        <v>1072</v>
      </c>
      <c r="G61" s="142">
        <f t="shared" si="0"/>
        <v>1072</v>
      </c>
      <c r="H61" s="163">
        <f t="shared" si="1"/>
        <v>157584</v>
      </c>
      <c r="I61" s="157">
        <f t="shared" si="2"/>
        <v>223769</v>
      </c>
      <c r="J61" s="254">
        <f t="shared" si="3"/>
        <v>0.29577376669690619</v>
      </c>
    </row>
    <row r="62" spans="1:10" ht="13.9" customHeight="1">
      <c r="B62" s="9" t="s">
        <v>681</v>
      </c>
      <c r="C62" s="25"/>
      <c r="E62" s="139"/>
      <c r="F62" s="142"/>
      <c r="G62" s="142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</row>
    <row r="63" spans="1:10" ht="13.9" customHeight="1">
      <c r="B63" s="40" t="s">
        <v>630</v>
      </c>
      <c r="C63" s="25"/>
      <c r="E63" s="139"/>
      <c r="F63" s="142"/>
      <c r="G63" s="142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</row>
    <row r="64" spans="1:10" ht="13.9" customHeight="1">
      <c r="B64" s="40" t="s">
        <v>561</v>
      </c>
      <c r="C64" s="25"/>
      <c r="E64" s="139"/>
      <c r="F64" s="142"/>
      <c r="G64" s="142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</row>
    <row r="65" spans="1:10" ht="13.9" customHeight="1">
      <c r="A65" s="15"/>
      <c r="B65" s="104"/>
      <c r="C65" s="32"/>
      <c r="E65" s="150"/>
      <c r="F65" s="142"/>
      <c r="G65" s="142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</row>
    <row r="66" spans="1:10" ht="13.9" customHeight="1">
      <c r="A66" s="8" t="s">
        <v>682</v>
      </c>
      <c r="B66" s="8" t="s">
        <v>683</v>
      </c>
      <c r="C66" s="39"/>
      <c r="E66" s="149">
        <f>ROUND(F66/0.55,0)</f>
        <v>1864</v>
      </c>
      <c r="F66" s="142">
        <v>1025</v>
      </c>
      <c r="G66" s="142">
        <f t="shared" si="0"/>
        <v>1025</v>
      </c>
      <c r="H66" s="163">
        <f t="shared" si="1"/>
        <v>150675</v>
      </c>
      <c r="I66" s="157">
        <f t="shared" si="2"/>
        <v>213959</v>
      </c>
      <c r="J66" s="254">
        <f t="shared" si="3"/>
        <v>0.29577629358895863</v>
      </c>
    </row>
    <row r="67" spans="1:10" ht="13.9" customHeight="1">
      <c r="A67" s="27"/>
      <c r="B67" s="40" t="s">
        <v>51</v>
      </c>
      <c r="C67" s="29"/>
      <c r="E67" s="141"/>
      <c r="F67" s="142"/>
      <c r="G67" s="142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</row>
    <row r="68" spans="1:10" ht="13.9" customHeight="1">
      <c r="A68" s="27"/>
      <c r="B68" s="40"/>
      <c r="C68" s="29"/>
      <c r="E68" s="141"/>
      <c r="F68" s="142"/>
      <c r="G68" s="142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</row>
    <row r="69" spans="1:10" ht="13.9" customHeight="1">
      <c r="A69" s="8" t="s">
        <v>684</v>
      </c>
      <c r="B69" s="8" t="s">
        <v>685</v>
      </c>
      <c r="C69" s="39"/>
      <c r="E69" s="149">
        <f>ROUND(F69/0.55,0)</f>
        <v>1864</v>
      </c>
      <c r="F69" s="142">
        <v>1025</v>
      </c>
      <c r="G69" s="142">
        <f t="shared" si="0"/>
        <v>1025</v>
      </c>
      <c r="H69" s="163">
        <f t="shared" si="1"/>
        <v>150675</v>
      </c>
      <c r="I69" s="157">
        <f t="shared" si="2"/>
        <v>213959</v>
      </c>
      <c r="J69" s="254">
        <f t="shared" si="3"/>
        <v>0.29577629358895863</v>
      </c>
    </row>
    <row r="70" spans="1:10" ht="13.9" customHeight="1">
      <c r="A70" s="27"/>
      <c r="B70" s="40" t="s">
        <v>189</v>
      </c>
      <c r="C70" s="29"/>
      <c r="E70" s="141"/>
      <c r="F70" s="142"/>
      <c r="G70" s="142" t="str">
        <f t="shared" si="0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</row>
    <row r="71" spans="1:10" ht="13.9" customHeight="1">
      <c r="A71" s="27"/>
      <c r="B71" s="40"/>
      <c r="C71" s="29"/>
      <c r="E71" s="141"/>
      <c r="F71" s="142"/>
      <c r="G71" s="142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</row>
    <row r="72" spans="1:10" s="8" customFormat="1" ht="13.9" customHeight="1">
      <c r="A72" s="8" t="s">
        <v>562</v>
      </c>
      <c r="B72" s="8" t="s">
        <v>563</v>
      </c>
      <c r="C72" s="112"/>
      <c r="D72" s="13"/>
      <c r="E72" s="149">
        <f>ROUND(F72/0.55,0)</f>
        <v>1955</v>
      </c>
      <c r="F72" s="135">
        <v>1075.5</v>
      </c>
      <c r="G72" s="135">
        <f t="shared" si="0"/>
        <v>1075.5</v>
      </c>
      <c r="H72" s="163">
        <f t="shared" si="1"/>
        <v>158098.5</v>
      </c>
      <c r="I72" s="157">
        <f t="shared" si="2"/>
        <v>224500</v>
      </c>
      <c r="J72" s="254">
        <f t="shared" si="3"/>
        <v>0.2957750556792873</v>
      </c>
    </row>
    <row r="73" spans="1:10" s="1" customFormat="1" ht="13.9" customHeight="1">
      <c r="A73" s="72"/>
      <c r="B73" s="28" t="s">
        <v>564</v>
      </c>
      <c r="C73" s="112"/>
      <c r="D73" s="112"/>
      <c r="E73" s="187"/>
      <c r="F73" s="135"/>
      <c r="G73" s="135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</row>
    <row r="74" spans="1:10" s="1" customFormat="1" ht="13.9" customHeight="1">
      <c r="A74" s="72"/>
      <c r="B74" s="28" t="s">
        <v>686</v>
      </c>
      <c r="C74" s="112"/>
      <c r="D74" s="112"/>
      <c r="E74" s="187"/>
      <c r="F74" s="135"/>
      <c r="G74" s="135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</row>
    <row r="75" spans="1:10" s="1" customFormat="1" ht="13.9" customHeight="1">
      <c r="A75" s="72"/>
      <c r="B75" s="28"/>
      <c r="C75" s="112"/>
      <c r="D75" s="112"/>
      <c r="E75" s="187"/>
      <c r="F75" s="135"/>
      <c r="G75" s="135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</row>
    <row r="76" spans="1:10" ht="13.9" customHeight="1">
      <c r="A76" s="8" t="s">
        <v>687</v>
      </c>
      <c r="B76" s="8" t="s">
        <v>688</v>
      </c>
      <c r="C76" s="13"/>
      <c r="E76" s="149">
        <f>ROUND(F76/0.55,0)</f>
        <v>1235</v>
      </c>
      <c r="F76" s="142">
        <v>679</v>
      </c>
      <c r="G76" s="142">
        <f t="shared" si="0"/>
        <v>679</v>
      </c>
      <c r="H76" s="163">
        <f t="shared" si="1"/>
        <v>99813</v>
      </c>
      <c r="I76" s="157">
        <f t="shared" si="2"/>
        <v>141734</v>
      </c>
      <c r="J76" s="254">
        <f t="shared" si="3"/>
        <v>0.29577236231250087</v>
      </c>
    </row>
    <row r="77" spans="1:10" ht="13.9" customHeight="1">
      <c r="A77" s="27"/>
      <c r="B77" s="40" t="s">
        <v>689</v>
      </c>
      <c r="C77" s="29"/>
      <c r="E77" s="141"/>
      <c r="F77" s="142"/>
      <c r="G77" s="142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</row>
    <row r="78" spans="1:10" ht="13.9" customHeight="1">
      <c r="A78" s="27"/>
      <c r="B78" s="40" t="s">
        <v>690</v>
      </c>
      <c r="C78" s="29"/>
      <c r="E78" s="141"/>
      <c r="F78" s="142"/>
      <c r="G78" s="142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</row>
    <row r="79" spans="1:10" ht="13.9" customHeight="1">
      <c r="A79" s="15"/>
      <c r="B79" s="38" t="s">
        <v>691</v>
      </c>
      <c r="E79" s="150"/>
      <c r="F79" s="142"/>
      <c r="G79" s="142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</row>
    <row r="80" spans="1:10" ht="13.9" customHeight="1">
      <c r="A80" s="27"/>
      <c r="B80" s="40"/>
      <c r="C80" s="29"/>
      <c r="E80" s="141"/>
      <c r="F80" s="142"/>
      <c r="G80" s="142" t="str">
        <f t="shared" si="0"/>
        <v/>
      </c>
      <c r="H80" s="163" t="str">
        <f t="shared" si="1"/>
        <v/>
      </c>
      <c r="I80" s="157" t="str">
        <f t="shared" si="2"/>
        <v/>
      </c>
      <c r="J80" s="254" t="str">
        <f t="shared" si="3"/>
        <v/>
      </c>
    </row>
    <row r="81" spans="1:10" ht="13.9" customHeight="1">
      <c r="A81" s="8" t="s">
        <v>692</v>
      </c>
      <c r="B81" s="8" t="s">
        <v>693</v>
      </c>
      <c r="C81" s="13"/>
      <c r="E81" s="149">
        <f>ROUND(F81/0.55,0)</f>
        <v>1125</v>
      </c>
      <c r="F81" s="142">
        <v>619</v>
      </c>
      <c r="G81" s="142">
        <f t="shared" si="0"/>
        <v>619</v>
      </c>
      <c r="H81" s="163">
        <f t="shared" si="1"/>
        <v>90993</v>
      </c>
      <c r="I81" s="157">
        <f t="shared" si="2"/>
        <v>129210</v>
      </c>
      <c r="J81" s="254">
        <f t="shared" si="3"/>
        <v>0.29577432087299743</v>
      </c>
    </row>
    <row r="82" spans="1:10" ht="13.9" customHeight="1">
      <c r="A82" s="27"/>
      <c r="B82" s="40" t="s">
        <v>694</v>
      </c>
      <c r="C82" s="29"/>
      <c r="E82" s="141"/>
      <c r="F82" s="142"/>
      <c r="G82" s="142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</row>
    <row r="83" spans="1:10" ht="13.9" customHeight="1">
      <c r="A83" s="15"/>
      <c r="B83" s="38" t="s">
        <v>695</v>
      </c>
      <c r="E83" s="150"/>
      <c r="F83" s="142"/>
      <c r="G83" s="142" t="str">
        <f t="shared" si="0"/>
        <v/>
      </c>
      <c r="H83" s="163" t="str">
        <f t="shared" si="1"/>
        <v/>
      </c>
      <c r="I83" s="157" t="str">
        <f t="shared" si="2"/>
        <v/>
      </c>
      <c r="J83" s="254" t="str">
        <f t="shared" si="3"/>
        <v/>
      </c>
    </row>
    <row r="84" spans="1:10" ht="13.9" customHeight="1">
      <c r="A84" s="27"/>
      <c r="B84" s="40"/>
      <c r="C84" s="29"/>
      <c r="E84" s="141"/>
      <c r="F84" s="142"/>
      <c r="G84" s="142" t="str">
        <f t="shared" ref="G84:G85" si="4">IF(F84-F84*$G$16=0,"",F84-F84*$G$16)</f>
        <v/>
      </c>
      <c r="H84" s="163" t="str">
        <f t="shared" ref="H84:H85" si="5">IFERROR(G84*$H$16,"")</f>
        <v/>
      </c>
      <c r="I84" s="157" t="str">
        <f t="shared" ref="I84:I85" si="6">IFERROR(ROUND(H84*$I$16,0),"")</f>
        <v/>
      </c>
      <c r="J84" s="254" t="str">
        <f t="shared" ref="J84:J85" si="7">IFERROR((I84-H84)/I84,"")</f>
        <v/>
      </c>
    </row>
    <row r="85" spans="1:10" ht="13.9" customHeight="1">
      <c r="A85" s="8" t="s">
        <v>61</v>
      </c>
      <c r="B85" s="8" t="s">
        <v>62</v>
      </c>
      <c r="C85" s="29"/>
      <c r="E85" s="149">
        <f>ROUND(F85/0.55,0)</f>
        <v>180</v>
      </c>
      <c r="F85" s="142">
        <v>99</v>
      </c>
      <c r="G85" s="142">
        <f t="shared" si="4"/>
        <v>99</v>
      </c>
      <c r="H85" s="163">
        <f t="shared" si="5"/>
        <v>14553</v>
      </c>
      <c r="I85" s="157">
        <f t="shared" si="6"/>
        <v>20665</v>
      </c>
      <c r="J85" s="254">
        <f t="shared" si="7"/>
        <v>0.29576578756351318</v>
      </c>
    </row>
    <row r="86" spans="1:10" ht="13.9" customHeight="1">
      <c r="B86" s="38" t="s">
        <v>63</v>
      </c>
      <c r="C86" s="29"/>
      <c r="D86" s="3"/>
      <c r="E86" s="149"/>
      <c r="F86" s="142"/>
      <c r="G86" s="142"/>
    </row>
    <row r="87" spans="1:10" ht="13.9" customHeight="1">
      <c r="A87" s="27"/>
      <c r="B87" s="40"/>
      <c r="C87" s="29"/>
      <c r="E87" s="141"/>
      <c r="F87" s="142"/>
      <c r="G87" s="142"/>
    </row>
    <row r="88" spans="1:10" ht="13.9" customHeight="1">
      <c r="A88" s="27"/>
      <c r="B88" s="42" t="s">
        <v>696</v>
      </c>
      <c r="C88" s="29"/>
      <c r="E88" s="141"/>
      <c r="F88" s="142"/>
      <c r="G88" s="142"/>
    </row>
    <row r="89" spans="1:10" ht="13.9" customHeight="1">
      <c r="B89" s="42" t="s">
        <v>697</v>
      </c>
      <c r="C89" s="44"/>
      <c r="D89" s="45"/>
      <c r="E89" s="188"/>
      <c r="F89" s="143"/>
      <c r="G89" s="143"/>
    </row>
    <row r="90" spans="1:10" ht="13.9" customHeight="1">
      <c r="B90" s="43"/>
      <c r="C90" s="9"/>
      <c r="D90" s="120"/>
      <c r="E90" s="179"/>
      <c r="F90" s="149"/>
      <c r="G90" s="149"/>
    </row>
    <row r="91" spans="1:10" ht="13.9" customHeight="1">
      <c r="B91" s="106"/>
      <c r="C91" s="105"/>
      <c r="D91" s="107"/>
      <c r="E91" s="139"/>
      <c r="F91" s="139"/>
      <c r="G91" s="139"/>
    </row>
    <row r="92" spans="1:10" ht="13.9" customHeight="1">
      <c r="B92" s="43"/>
      <c r="C92" s="9"/>
      <c r="D92" s="3"/>
    </row>
    <row r="93" spans="1:10" ht="13.9" customHeight="1">
      <c r="B93" s="43"/>
      <c r="C93" s="9"/>
      <c r="D93" s="3"/>
    </row>
    <row r="94" spans="1:10" ht="13.9" customHeight="1">
      <c r="B94" s="113"/>
      <c r="C94" s="9"/>
      <c r="D94" s="3"/>
    </row>
  </sheetData>
  <mergeCells count="10">
    <mergeCell ref="B9:E9"/>
    <mergeCell ref="B10:E10"/>
    <mergeCell ref="B12:E12"/>
    <mergeCell ref="B13:E13"/>
    <mergeCell ref="B1:E1"/>
    <mergeCell ref="B3:E3"/>
    <mergeCell ref="B5:E5"/>
    <mergeCell ref="B6:E6"/>
    <mergeCell ref="B7:E7"/>
    <mergeCell ref="B8:E8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1E9A-6C53-47F3-A1AD-C76ED728AE25}">
  <dimension ref="A1:IR84"/>
  <sheetViews>
    <sheetView showGridLines="0" zoomScaleNormal="100" zoomScaleSheetLayoutView="100" workbookViewId="0"/>
  </sheetViews>
  <sheetFormatPr defaultRowHeight="13.9" customHeight="1"/>
  <cols>
    <col min="1" max="1" width="18.5703125" style="8" customWidth="1"/>
    <col min="2" max="2" width="59.7109375" style="1" customWidth="1"/>
    <col min="3" max="4" width="17.7109375" style="2" customWidth="1"/>
    <col min="5" max="5" width="17.7109375" style="145" customWidth="1"/>
    <col min="6" max="7" width="17.7109375" style="133" customWidth="1"/>
    <col min="8" max="8" width="15.85546875" style="181" customWidth="1"/>
    <col min="9" max="9" width="15.85546875" style="154" customWidth="1"/>
    <col min="10" max="257" width="9.140625" style="1"/>
    <col min="258" max="258" width="18.5703125" style="1" customWidth="1"/>
    <col min="259" max="259" width="59.7109375" style="1" customWidth="1"/>
    <col min="260" max="263" width="17.7109375" style="1" customWidth="1"/>
    <col min="264" max="264" width="8.7109375" style="1" customWidth="1"/>
    <col min="265" max="513" width="9.140625" style="1"/>
    <col min="514" max="514" width="18.5703125" style="1" customWidth="1"/>
    <col min="515" max="515" width="59.7109375" style="1" customWidth="1"/>
    <col min="516" max="519" width="17.7109375" style="1" customWidth="1"/>
    <col min="520" max="520" width="8.7109375" style="1" customWidth="1"/>
    <col min="521" max="769" width="9.140625" style="1"/>
    <col min="770" max="770" width="18.5703125" style="1" customWidth="1"/>
    <col min="771" max="771" width="59.7109375" style="1" customWidth="1"/>
    <col min="772" max="775" width="17.7109375" style="1" customWidth="1"/>
    <col min="776" max="776" width="8.7109375" style="1" customWidth="1"/>
    <col min="777" max="1025" width="9.140625" style="1"/>
    <col min="1026" max="1026" width="18.5703125" style="1" customWidth="1"/>
    <col min="1027" max="1027" width="59.7109375" style="1" customWidth="1"/>
    <col min="1028" max="1031" width="17.7109375" style="1" customWidth="1"/>
    <col min="1032" max="1032" width="8.7109375" style="1" customWidth="1"/>
    <col min="1033" max="1281" width="9.140625" style="1"/>
    <col min="1282" max="1282" width="18.5703125" style="1" customWidth="1"/>
    <col min="1283" max="1283" width="59.7109375" style="1" customWidth="1"/>
    <col min="1284" max="1287" width="17.7109375" style="1" customWidth="1"/>
    <col min="1288" max="1288" width="8.7109375" style="1" customWidth="1"/>
    <col min="1289" max="1537" width="9.140625" style="1"/>
    <col min="1538" max="1538" width="18.5703125" style="1" customWidth="1"/>
    <col min="1539" max="1539" width="59.7109375" style="1" customWidth="1"/>
    <col min="1540" max="1543" width="17.7109375" style="1" customWidth="1"/>
    <col min="1544" max="1544" width="8.7109375" style="1" customWidth="1"/>
    <col min="1545" max="1793" width="9.140625" style="1"/>
    <col min="1794" max="1794" width="18.5703125" style="1" customWidth="1"/>
    <col min="1795" max="1795" width="59.7109375" style="1" customWidth="1"/>
    <col min="1796" max="1799" width="17.7109375" style="1" customWidth="1"/>
    <col min="1800" max="1800" width="8.7109375" style="1" customWidth="1"/>
    <col min="1801" max="2049" width="9.140625" style="1"/>
    <col min="2050" max="2050" width="18.5703125" style="1" customWidth="1"/>
    <col min="2051" max="2051" width="59.7109375" style="1" customWidth="1"/>
    <col min="2052" max="2055" width="17.7109375" style="1" customWidth="1"/>
    <col min="2056" max="2056" width="8.7109375" style="1" customWidth="1"/>
    <col min="2057" max="2305" width="9.140625" style="1"/>
    <col min="2306" max="2306" width="18.5703125" style="1" customWidth="1"/>
    <col min="2307" max="2307" width="59.7109375" style="1" customWidth="1"/>
    <col min="2308" max="2311" width="17.7109375" style="1" customWidth="1"/>
    <col min="2312" max="2312" width="8.7109375" style="1" customWidth="1"/>
    <col min="2313" max="2561" width="9.140625" style="1"/>
    <col min="2562" max="2562" width="18.5703125" style="1" customWidth="1"/>
    <col min="2563" max="2563" width="59.7109375" style="1" customWidth="1"/>
    <col min="2564" max="2567" width="17.7109375" style="1" customWidth="1"/>
    <col min="2568" max="2568" width="8.7109375" style="1" customWidth="1"/>
    <col min="2569" max="2817" width="9.140625" style="1"/>
    <col min="2818" max="2818" width="18.5703125" style="1" customWidth="1"/>
    <col min="2819" max="2819" width="59.7109375" style="1" customWidth="1"/>
    <col min="2820" max="2823" width="17.7109375" style="1" customWidth="1"/>
    <col min="2824" max="2824" width="8.7109375" style="1" customWidth="1"/>
    <col min="2825" max="3073" width="9.140625" style="1"/>
    <col min="3074" max="3074" width="18.5703125" style="1" customWidth="1"/>
    <col min="3075" max="3075" width="59.7109375" style="1" customWidth="1"/>
    <col min="3076" max="3079" width="17.7109375" style="1" customWidth="1"/>
    <col min="3080" max="3080" width="8.7109375" style="1" customWidth="1"/>
    <col min="3081" max="3329" width="9.140625" style="1"/>
    <col min="3330" max="3330" width="18.5703125" style="1" customWidth="1"/>
    <col min="3331" max="3331" width="59.7109375" style="1" customWidth="1"/>
    <col min="3332" max="3335" width="17.7109375" style="1" customWidth="1"/>
    <col min="3336" max="3336" width="8.7109375" style="1" customWidth="1"/>
    <col min="3337" max="3585" width="9.140625" style="1"/>
    <col min="3586" max="3586" width="18.5703125" style="1" customWidth="1"/>
    <col min="3587" max="3587" width="59.7109375" style="1" customWidth="1"/>
    <col min="3588" max="3591" width="17.7109375" style="1" customWidth="1"/>
    <col min="3592" max="3592" width="8.7109375" style="1" customWidth="1"/>
    <col min="3593" max="3841" width="9.140625" style="1"/>
    <col min="3842" max="3842" width="18.5703125" style="1" customWidth="1"/>
    <col min="3843" max="3843" width="59.7109375" style="1" customWidth="1"/>
    <col min="3844" max="3847" width="17.7109375" style="1" customWidth="1"/>
    <col min="3848" max="3848" width="8.7109375" style="1" customWidth="1"/>
    <col min="3849" max="4097" width="9.140625" style="1"/>
    <col min="4098" max="4098" width="18.5703125" style="1" customWidth="1"/>
    <col min="4099" max="4099" width="59.7109375" style="1" customWidth="1"/>
    <col min="4100" max="4103" width="17.7109375" style="1" customWidth="1"/>
    <col min="4104" max="4104" width="8.7109375" style="1" customWidth="1"/>
    <col min="4105" max="4353" width="9.140625" style="1"/>
    <col min="4354" max="4354" width="18.5703125" style="1" customWidth="1"/>
    <col min="4355" max="4355" width="59.7109375" style="1" customWidth="1"/>
    <col min="4356" max="4359" width="17.7109375" style="1" customWidth="1"/>
    <col min="4360" max="4360" width="8.7109375" style="1" customWidth="1"/>
    <col min="4361" max="4609" width="9.140625" style="1"/>
    <col min="4610" max="4610" width="18.5703125" style="1" customWidth="1"/>
    <col min="4611" max="4611" width="59.7109375" style="1" customWidth="1"/>
    <col min="4612" max="4615" width="17.7109375" style="1" customWidth="1"/>
    <col min="4616" max="4616" width="8.7109375" style="1" customWidth="1"/>
    <col min="4617" max="4865" width="9.140625" style="1"/>
    <col min="4866" max="4866" width="18.5703125" style="1" customWidth="1"/>
    <col min="4867" max="4867" width="59.7109375" style="1" customWidth="1"/>
    <col min="4868" max="4871" width="17.7109375" style="1" customWidth="1"/>
    <col min="4872" max="4872" width="8.7109375" style="1" customWidth="1"/>
    <col min="4873" max="5121" width="9.140625" style="1"/>
    <col min="5122" max="5122" width="18.5703125" style="1" customWidth="1"/>
    <col min="5123" max="5123" width="59.7109375" style="1" customWidth="1"/>
    <col min="5124" max="5127" width="17.7109375" style="1" customWidth="1"/>
    <col min="5128" max="5128" width="8.7109375" style="1" customWidth="1"/>
    <col min="5129" max="5377" width="9.140625" style="1"/>
    <col min="5378" max="5378" width="18.5703125" style="1" customWidth="1"/>
    <col min="5379" max="5379" width="59.7109375" style="1" customWidth="1"/>
    <col min="5380" max="5383" width="17.7109375" style="1" customWidth="1"/>
    <col min="5384" max="5384" width="8.7109375" style="1" customWidth="1"/>
    <col min="5385" max="5633" width="9.140625" style="1"/>
    <col min="5634" max="5634" width="18.5703125" style="1" customWidth="1"/>
    <col min="5635" max="5635" width="59.7109375" style="1" customWidth="1"/>
    <col min="5636" max="5639" width="17.7109375" style="1" customWidth="1"/>
    <col min="5640" max="5640" width="8.7109375" style="1" customWidth="1"/>
    <col min="5641" max="5889" width="9.140625" style="1"/>
    <col min="5890" max="5890" width="18.5703125" style="1" customWidth="1"/>
    <col min="5891" max="5891" width="59.7109375" style="1" customWidth="1"/>
    <col min="5892" max="5895" width="17.7109375" style="1" customWidth="1"/>
    <col min="5896" max="5896" width="8.7109375" style="1" customWidth="1"/>
    <col min="5897" max="6145" width="9.140625" style="1"/>
    <col min="6146" max="6146" width="18.5703125" style="1" customWidth="1"/>
    <col min="6147" max="6147" width="59.7109375" style="1" customWidth="1"/>
    <col min="6148" max="6151" width="17.7109375" style="1" customWidth="1"/>
    <col min="6152" max="6152" width="8.7109375" style="1" customWidth="1"/>
    <col min="6153" max="6401" width="9.140625" style="1"/>
    <col min="6402" max="6402" width="18.5703125" style="1" customWidth="1"/>
    <col min="6403" max="6403" width="59.7109375" style="1" customWidth="1"/>
    <col min="6404" max="6407" width="17.7109375" style="1" customWidth="1"/>
    <col min="6408" max="6408" width="8.7109375" style="1" customWidth="1"/>
    <col min="6409" max="6657" width="9.140625" style="1"/>
    <col min="6658" max="6658" width="18.5703125" style="1" customWidth="1"/>
    <col min="6659" max="6659" width="59.7109375" style="1" customWidth="1"/>
    <col min="6660" max="6663" width="17.7109375" style="1" customWidth="1"/>
    <col min="6664" max="6664" width="8.7109375" style="1" customWidth="1"/>
    <col min="6665" max="6913" width="9.140625" style="1"/>
    <col min="6914" max="6914" width="18.5703125" style="1" customWidth="1"/>
    <col min="6915" max="6915" width="59.7109375" style="1" customWidth="1"/>
    <col min="6916" max="6919" width="17.7109375" style="1" customWidth="1"/>
    <col min="6920" max="6920" width="8.7109375" style="1" customWidth="1"/>
    <col min="6921" max="7169" width="9.140625" style="1"/>
    <col min="7170" max="7170" width="18.5703125" style="1" customWidth="1"/>
    <col min="7171" max="7171" width="59.7109375" style="1" customWidth="1"/>
    <col min="7172" max="7175" width="17.7109375" style="1" customWidth="1"/>
    <col min="7176" max="7176" width="8.7109375" style="1" customWidth="1"/>
    <col min="7177" max="7425" width="9.140625" style="1"/>
    <col min="7426" max="7426" width="18.5703125" style="1" customWidth="1"/>
    <col min="7427" max="7427" width="59.7109375" style="1" customWidth="1"/>
    <col min="7428" max="7431" width="17.7109375" style="1" customWidth="1"/>
    <col min="7432" max="7432" width="8.7109375" style="1" customWidth="1"/>
    <col min="7433" max="7681" width="9.140625" style="1"/>
    <col min="7682" max="7682" width="18.5703125" style="1" customWidth="1"/>
    <col min="7683" max="7683" width="59.7109375" style="1" customWidth="1"/>
    <col min="7684" max="7687" width="17.7109375" style="1" customWidth="1"/>
    <col min="7688" max="7688" width="8.7109375" style="1" customWidth="1"/>
    <col min="7689" max="7937" width="9.140625" style="1"/>
    <col min="7938" max="7938" width="18.5703125" style="1" customWidth="1"/>
    <col min="7939" max="7939" width="59.7109375" style="1" customWidth="1"/>
    <col min="7940" max="7943" width="17.7109375" style="1" customWidth="1"/>
    <col min="7944" max="7944" width="8.7109375" style="1" customWidth="1"/>
    <col min="7945" max="8193" width="9.140625" style="1"/>
    <col min="8194" max="8194" width="18.5703125" style="1" customWidth="1"/>
    <col min="8195" max="8195" width="59.7109375" style="1" customWidth="1"/>
    <col min="8196" max="8199" width="17.7109375" style="1" customWidth="1"/>
    <col min="8200" max="8200" width="8.7109375" style="1" customWidth="1"/>
    <col min="8201" max="8449" width="9.140625" style="1"/>
    <col min="8450" max="8450" width="18.5703125" style="1" customWidth="1"/>
    <col min="8451" max="8451" width="59.7109375" style="1" customWidth="1"/>
    <col min="8452" max="8455" width="17.7109375" style="1" customWidth="1"/>
    <col min="8456" max="8456" width="8.7109375" style="1" customWidth="1"/>
    <col min="8457" max="8705" width="9.140625" style="1"/>
    <col min="8706" max="8706" width="18.5703125" style="1" customWidth="1"/>
    <col min="8707" max="8707" width="59.7109375" style="1" customWidth="1"/>
    <col min="8708" max="8711" width="17.7109375" style="1" customWidth="1"/>
    <col min="8712" max="8712" width="8.7109375" style="1" customWidth="1"/>
    <col min="8713" max="8961" width="9.140625" style="1"/>
    <col min="8962" max="8962" width="18.5703125" style="1" customWidth="1"/>
    <col min="8963" max="8963" width="59.7109375" style="1" customWidth="1"/>
    <col min="8964" max="8967" width="17.7109375" style="1" customWidth="1"/>
    <col min="8968" max="8968" width="8.7109375" style="1" customWidth="1"/>
    <col min="8969" max="9217" width="9.140625" style="1"/>
    <col min="9218" max="9218" width="18.5703125" style="1" customWidth="1"/>
    <col min="9219" max="9219" width="59.7109375" style="1" customWidth="1"/>
    <col min="9220" max="9223" width="17.7109375" style="1" customWidth="1"/>
    <col min="9224" max="9224" width="8.7109375" style="1" customWidth="1"/>
    <col min="9225" max="9473" width="9.140625" style="1"/>
    <col min="9474" max="9474" width="18.5703125" style="1" customWidth="1"/>
    <col min="9475" max="9475" width="59.7109375" style="1" customWidth="1"/>
    <col min="9476" max="9479" width="17.7109375" style="1" customWidth="1"/>
    <col min="9480" max="9480" width="8.7109375" style="1" customWidth="1"/>
    <col min="9481" max="9729" width="9.140625" style="1"/>
    <col min="9730" max="9730" width="18.5703125" style="1" customWidth="1"/>
    <col min="9731" max="9731" width="59.7109375" style="1" customWidth="1"/>
    <col min="9732" max="9735" width="17.7109375" style="1" customWidth="1"/>
    <col min="9736" max="9736" width="8.7109375" style="1" customWidth="1"/>
    <col min="9737" max="9985" width="9.140625" style="1"/>
    <col min="9986" max="9986" width="18.5703125" style="1" customWidth="1"/>
    <col min="9987" max="9987" width="59.7109375" style="1" customWidth="1"/>
    <col min="9988" max="9991" width="17.7109375" style="1" customWidth="1"/>
    <col min="9992" max="9992" width="8.7109375" style="1" customWidth="1"/>
    <col min="9993" max="10241" width="9.14062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248" width="8.7109375" style="1" customWidth="1"/>
    <col min="10249" max="10497" width="9.14062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504" width="8.7109375" style="1" customWidth="1"/>
    <col min="10505" max="10753" width="9.14062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0760" width="8.7109375" style="1" customWidth="1"/>
    <col min="10761" max="11009" width="9.14062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016" width="8.7109375" style="1" customWidth="1"/>
    <col min="11017" max="11265" width="9.14062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272" width="8.7109375" style="1" customWidth="1"/>
    <col min="11273" max="11521" width="9.14062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528" width="8.7109375" style="1" customWidth="1"/>
    <col min="11529" max="11777" width="9.14062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1784" width="8.7109375" style="1" customWidth="1"/>
    <col min="11785" max="12033" width="9.14062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040" width="8.7109375" style="1" customWidth="1"/>
    <col min="12041" max="12289" width="9.14062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296" width="8.7109375" style="1" customWidth="1"/>
    <col min="12297" max="12545" width="9.14062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552" width="8.7109375" style="1" customWidth="1"/>
    <col min="12553" max="12801" width="9.14062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2808" width="8.7109375" style="1" customWidth="1"/>
    <col min="12809" max="13057" width="9.14062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064" width="8.7109375" style="1" customWidth="1"/>
    <col min="13065" max="13313" width="9.14062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320" width="8.7109375" style="1" customWidth="1"/>
    <col min="13321" max="13569" width="9.14062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576" width="8.7109375" style="1" customWidth="1"/>
    <col min="13577" max="13825" width="9.14062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3832" width="8.7109375" style="1" customWidth="1"/>
    <col min="13833" max="14081" width="9.14062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088" width="8.7109375" style="1" customWidth="1"/>
    <col min="14089" max="14337" width="9.14062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344" width="8.7109375" style="1" customWidth="1"/>
    <col min="14345" max="14593" width="9.14062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600" width="8.7109375" style="1" customWidth="1"/>
    <col min="14601" max="14849" width="9.14062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4856" width="8.7109375" style="1" customWidth="1"/>
    <col min="14857" max="15105" width="9.14062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112" width="8.7109375" style="1" customWidth="1"/>
    <col min="15113" max="15361" width="9.14062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368" width="8.7109375" style="1" customWidth="1"/>
    <col min="15369" max="15617" width="9.14062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624" width="8.7109375" style="1" customWidth="1"/>
    <col min="15625" max="15873" width="9.14062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5880" width="8.7109375" style="1" customWidth="1"/>
    <col min="15881" max="16129" width="9.14062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136" width="8.7109375" style="1" customWidth="1"/>
    <col min="16137" max="16384" width="9.140625" style="1"/>
  </cols>
  <sheetData>
    <row r="1" spans="1:11" ht="17.45" customHeight="1">
      <c r="B1" s="321" t="s">
        <v>698</v>
      </c>
      <c r="C1" s="321"/>
      <c r="D1" s="321"/>
      <c r="E1" s="321"/>
    </row>
    <row r="2" spans="1:11" ht="13.9" customHeight="1">
      <c r="B2" s="3"/>
      <c r="C2" s="4"/>
      <c r="D2" s="4"/>
      <c r="E2" s="133"/>
    </row>
    <row r="3" spans="1:11" ht="17.45" customHeight="1">
      <c r="B3" s="322" t="s">
        <v>2</v>
      </c>
      <c r="C3" s="322"/>
      <c r="D3" s="322"/>
      <c r="E3" s="322"/>
    </row>
    <row r="4" spans="1:11" ht="13.9" customHeight="1">
      <c r="B4" s="3"/>
      <c r="C4" s="4"/>
      <c r="D4" s="4"/>
      <c r="E4" s="133"/>
    </row>
    <row r="5" spans="1:11" ht="13.9" customHeight="1">
      <c r="B5" s="3"/>
      <c r="C5" s="4"/>
      <c r="D5" s="4"/>
      <c r="E5" s="133"/>
    </row>
    <row r="6" spans="1:11" ht="13.9" customHeight="1">
      <c r="B6" s="319" t="s">
        <v>3</v>
      </c>
      <c r="C6" s="319"/>
      <c r="D6" s="319"/>
      <c r="E6" s="319"/>
    </row>
    <row r="7" spans="1:11" ht="13.9" customHeight="1">
      <c r="B7" s="319" t="s">
        <v>4</v>
      </c>
      <c r="C7" s="319"/>
      <c r="D7" s="319"/>
      <c r="E7" s="319"/>
    </row>
    <row r="8" spans="1:11" ht="13.9" customHeight="1">
      <c r="B8" s="319" t="s">
        <v>5</v>
      </c>
      <c r="C8" s="319"/>
      <c r="D8" s="319"/>
      <c r="E8" s="319"/>
    </row>
    <row r="9" spans="1:11" ht="13.9" customHeight="1">
      <c r="B9" s="319" t="s">
        <v>6</v>
      </c>
      <c r="C9" s="319"/>
      <c r="D9" s="319"/>
      <c r="E9" s="319"/>
    </row>
    <row r="10" spans="1:11" ht="13.9" customHeight="1">
      <c r="B10" s="319" t="s">
        <v>7</v>
      </c>
      <c r="C10" s="319"/>
      <c r="D10" s="319"/>
      <c r="E10" s="319"/>
    </row>
    <row r="11" spans="1:11" ht="13.9" customHeight="1">
      <c r="B11" s="319" t="s">
        <v>8</v>
      </c>
      <c r="C11" s="319"/>
      <c r="D11" s="319"/>
      <c r="E11" s="319"/>
    </row>
    <row r="12" spans="1:11" ht="13.9" customHeight="1">
      <c r="B12" s="3"/>
      <c r="C12" s="9"/>
      <c r="D12" s="9"/>
      <c r="E12" s="172"/>
    </row>
    <row r="13" spans="1:11" ht="13.9" customHeight="1">
      <c r="B13" s="320" t="s">
        <v>699</v>
      </c>
      <c r="C13" s="320"/>
      <c r="D13" s="320"/>
      <c r="E13" s="320"/>
    </row>
    <row r="14" spans="1:11" ht="13.9" customHeight="1">
      <c r="B14" s="320" t="s">
        <v>10</v>
      </c>
      <c r="C14" s="320"/>
      <c r="D14" s="320"/>
      <c r="E14" s="320"/>
    </row>
    <row r="15" spans="1:11" s="11" customFormat="1" ht="13.9" customHeight="1">
      <c r="A15" s="5"/>
      <c r="E15" s="173"/>
      <c r="F15" s="134"/>
      <c r="G15" s="134"/>
      <c r="H15" s="182"/>
      <c r="I15" s="155"/>
    </row>
    <row r="16" spans="1:11" ht="13.9" customHeight="1">
      <c r="A16" s="8" t="s">
        <v>11</v>
      </c>
      <c r="B16" s="8" t="s">
        <v>12</v>
      </c>
      <c r="C16" s="13"/>
      <c r="D16" s="13"/>
      <c r="E16" s="135" t="s">
        <v>13</v>
      </c>
      <c r="F16" s="135" t="s">
        <v>14</v>
      </c>
      <c r="G16" s="135" t="s">
        <v>1042</v>
      </c>
      <c r="H16" s="156" t="s">
        <v>1040</v>
      </c>
      <c r="I16" s="157" t="s">
        <v>1041</v>
      </c>
      <c r="J16" s="253" t="s">
        <v>1149</v>
      </c>
      <c r="K16" s="14"/>
    </row>
    <row r="17" spans="1:11" ht="13.9" customHeight="1">
      <c r="B17" s="15"/>
      <c r="C17" s="16"/>
      <c r="D17" s="16"/>
      <c r="E17" s="142"/>
      <c r="F17" s="136"/>
      <c r="G17" s="165">
        <v>0.15</v>
      </c>
      <c r="H17" s="157">
        <v>147</v>
      </c>
      <c r="I17" s="157">
        <v>1.42</v>
      </c>
      <c r="J17" s="14" t="s">
        <v>1150</v>
      </c>
      <c r="K17" s="14"/>
    </row>
    <row r="18" spans="1:11" s="3" customFormat="1" ht="13.9" customHeight="1">
      <c r="A18" s="18" t="s">
        <v>700</v>
      </c>
      <c r="B18" s="18"/>
      <c r="C18" s="19"/>
      <c r="D18" s="21"/>
      <c r="E18" s="147"/>
      <c r="F18" s="174"/>
      <c r="G18" s="180"/>
      <c r="H18" s="158"/>
      <c r="I18" s="157"/>
      <c r="J18" s="14"/>
      <c r="K18" s="14"/>
    </row>
    <row r="19" spans="1:11" s="3" customFormat="1" ht="13.9" customHeight="1">
      <c r="A19" s="8"/>
      <c r="B19" s="8"/>
      <c r="C19" s="23"/>
      <c r="D19" s="23"/>
      <c r="E19" s="148"/>
      <c r="F19" s="138"/>
      <c r="G19" s="138"/>
      <c r="H19" s="158"/>
      <c r="I19" s="157"/>
      <c r="J19" s="14"/>
      <c r="K19" s="14"/>
    </row>
    <row r="20" spans="1:11" ht="13.9" customHeight="1">
      <c r="A20" s="8" t="s">
        <v>701</v>
      </c>
      <c r="B20" s="8" t="s">
        <v>702</v>
      </c>
      <c r="C20" s="3"/>
      <c r="D20" s="25"/>
      <c r="E20" s="149">
        <f>ROUND(F20/0.55,0)</f>
        <v>34444</v>
      </c>
      <c r="F20" s="140">
        <v>18944</v>
      </c>
      <c r="G20" s="140">
        <f>IF(F20-F20*$G$17=0,"",F20-F20*$G$17)</f>
        <v>16102.4</v>
      </c>
      <c r="H20" s="163">
        <f>IFERROR(G20*$H$17,"")</f>
        <v>2367052.7999999998</v>
      </c>
      <c r="I20" s="157">
        <f>IFERROR(ROUND(H20*$I$17,0),"")</f>
        <v>3361215</v>
      </c>
      <c r="J20" s="254">
        <f>IFERROR((I20-H20)/I20,"")</f>
        <v>0.29577465291568678</v>
      </c>
      <c r="K20" s="14"/>
    </row>
    <row r="21" spans="1:11" ht="13.9" customHeight="1">
      <c r="A21" s="27"/>
      <c r="B21" s="28" t="s">
        <v>703</v>
      </c>
      <c r="C21" s="29"/>
      <c r="D21" s="29"/>
      <c r="E21" s="152"/>
      <c r="F21" s="140"/>
      <c r="G21" s="140" t="str">
        <f t="shared" ref="G21:G75" si="0">IF(F21-F21*$G$17=0,"",F21-F21*$G$17)</f>
        <v/>
      </c>
      <c r="H21" s="163" t="str">
        <f t="shared" ref="H21:H75" si="1">IFERROR(G21*$H$17,"")</f>
        <v/>
      </c>
      <c r="I21" s="157" t="str">
        <f t="shared" ref="I21:I75" si="2">IFERROR(ROUND(H21*$I$17,0),"")</f>
        <v/>
      </c>
      <c r="J21" s="254" t="str">
        <f t="shared" ref="J21:J75" si="3">IFERROR((I21-H21)/I21,"")</f>
        <v/>
      </c>
      <c r="K21" s="14"/>
    </row>
    <row r="22" spans="1:11" ht="13.9" customHeight="1">
      <c r="A22" s="27"/>
      <c r="B22" s="28" t="s">
        <v>704</v>
      </c>
      <c r="C22" s="29"/>
      <c r="D22" s="29"/>
      <c r="E22" s="152"/>
      <c r="F22" s="140"/>
      <c r="G22" s="14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</row>
    <row r="23" spans="1:11" ht="13.9" customHeight="1">
      <c r="A23" s="27"/>
      <c r="B23" s="28" t="s">
        <v>19</v>
      </c>
      <c r="C23" s="29"/>
      <c r="D23" s="29"/>
      <c r="E23" s="152"/>
      <c r="F23" s="140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14"/>
    </row>
    <row r="24" spans="1:11" ht="13.9" customHeight="1">
      <c r="A24" s="27"/>
      <c r="B24" s="28" t="s">
        <v>511</v>
      </c>
      <c r="C24" s="29"/>
      <c r="D24" s="29"/>
      <c r="E24" s="152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</row>
    <row r="25" spans="1:11" ht="13.9" customHeight="1">
      <c r="B25" s="28" t="s">
        <v>575</v>
      </c>
      <c r="C25" s="29"/>
      <c r="D25" s="29"/>
      <c r="E25" s="152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</row>
    <row r="26" spans="1:11" ht="13.9" customHeight="1">
      <c r="B26" s="31" t="s">
        <v>705</v>
      </c>
      <c r="C26" s="32"/>
      <c r="D26" s="32"/>
      <c r="E26" s="152"/>
      <c r="F26" s="140"/>
      <c r="G26" s="140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14"/>
    </row>
    <row r="27" spans="1:11" ht="13.9" customHeight="1">
      <c r="B27" s="31" t="s">
        <v>24</v>
      </c>
      <c r="C27" s="32"/>
      <c r="D27" s="32"/>
      <c r="E27" s="152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14"/>
    </row>
    <row r="28" spans="1:11" ht="13.9" customHeight="1">
      <c r="B28" s="3"/>
      <c r="C28" s="32"/>
      <c r="D28" s="32"/>
      <c r="E28" s="152"/>
      <c r="F28" s="140"/>
      <c r="G28" s="140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14"/>
    </row>
    <row r="29" spans="1:11" ht="13.9" customHeight="1">
      <c r="A29" s="8" t="s">
        <v>706</v>
      </c>
      <c r="B29" s="8" t="s">
        <v>707</v>
      </c>
      <c r="C29" s="3"/>
      <c r="D29" s="25"/>
      <c r="E29" s="149">
        <f>ROUND(F29/0.55,0)</f>
        <v>34444</v>
      </c>
      <c r="F29" s="140">
        <v>18944</v>
      </c>
      <c r="G29" s="140">
        <f t="shared" si="0"/>
        <v>16102.4</v>
      </c>
      <c r="H29" s="163">
        <f t="shared" si="1"/>
        <v>2367052.7999999998</v>
      </c>
      <c r="I29" s="157">
        <f t="shared" si="2"/>
        <v>3361215</v>
      </c>
      <c r="J29" s="254">
        <f t="shared" si="3"/>
        <v>0.29577465291568678</v>
      </c>
      <c r="K29" s="14"/>
    </row>
    <row r="30" spans="1:11" ht="13.9" customHeight="1">
      <c r="A30" s="27"/>
      <c r="B30" s="28" t="s">
        <v>703</v>
      </c>
      <c r="C30" s="29"/>
      <c r="D30" s="29"/>
      <c r="E30" s="152"/>
      <c r="F30" s="140"/>
      <c r="G30" s="14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14"/>
    </row>
    <row r="31" spans="1:11" ht="13.9" customHeight="1">
      <c r="A31" s="27"/>
      <c r="B31" s="28" t="s">
        <v>708</v>
      </c>
      <c r="C31" s="29"/>
      <c r="D31" s="29"/>
      <c r="E31" s="152"/>
      <c r="F31" s="140"/>
      <c r="G31" s="14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  <c r="K31" s="14"/>
    </row>
    <row r="32" spans="1:11" ht="13.9" customHeight="1">
      <c r="A32" s="27"/>
      <c r="B32" s="28" t="s">
        <v>19</v>
      </c>
      <c r="C32" s="29"/>
      <c r="D32" s="29"/>
      <c r="E32" s="152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  <c r="K32" s="14"/>
    </row>
    <row r="33" spans="1:11" ht="13.9" customHeight="1">
      <c r="A33" s="27"/>
      <c r="B33" s="28" t="s">
        <v>511</v>
      </c>
      <c r="C33" s="29"/>
      <c r="D33" s="29"/>
      <c r="E33" s="152"/>
      <c r="F33" s="140"/>
      <c r="G33" s="140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  <c r="K33" s="14"/>
    </row>
    <row r="34" spans="1:11" ht="13.9" customHeight="1">
      <c r="B34" s="28" t="s">
        <v>575</v>
      </c>
      <c r="C34" s="29"/>
      <c r="D34" s="29"/>
      <c r="E34" s="152"/>
      <c r="F34" s="140"/>
      <c r="G34" s="14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14"/>
    </row>
    <row r="35" spans="1:11" ht="13.9" customHeight="1">
      <c r="A35" s="27"/>
      <c r="B35" s="83" t="s">
        <v>709</v>
      </c>
      <c r="C35" s="62"/>
      <c r="D35" s="17"/>
      <c r="E35" s="152"/>
      <c r="F35" s="140"/>
      <c r="G35" s="14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</row>
    <row r="36" spans="1:11" ht="13.9" customHeight="1">
      <c r="B36" s="31" t="s">
        <v>710</v>
      </c>
      <c r="C36" s="32"/>
      <c r="D36" s="32"/>
      <c r="E36" s="152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14"/>
    </row>
    <row r="37" spans="1:11" ht="13.9" customHeight="1">
      <c r="B37" s="31" t="s">
        <v>28</v>
      </c>
      <c r="C37" s="32"/>
      <c r="D37" s="32"/>
      <c r="E37" s="152"/>
      <c r="F37" s="140"/>
      <c r="G37" s="14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K37" s="14"/>
    </row>
    <row r="38" spans="1:11" ht="13.9" customHeight="1">
      <c r="B38" s="3"/>
      <c r="C38" s="32"/>
      <c r="D38" s="32"/>
      <c r="E38" s="152"/>
      <c r="F38" s="140"/>
      <c r="G38" s="140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  <c r="K38" s="14"/>
    </row>
    <row r="39" spans="1:11" ht="13.9" customHeight="1">
      <c r="A39" s="18" t="s">
        <v>711</v>
      </c>
      <c r="B39" s="33"/>
      <c r="C39" s="34"/>
      <c r="D39" s="21"/>
      <c r="E39" s="174">
        <f>ROUND(F39/0.55,0)</f>
        <v>0</v>
      </c>
      <c r="F39" s="174"/>
      <c r="G39" s="174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  <c r="K39" s="14"/>
    </row>
    <row r="40" spans="1:11" ht="13.9" customHeight="1">
      <c r="A40" s="36"/>
      <c r="B40" s="37"/>
      <c r="C40" s="32"/>
      <c r="D40" s="29"/>
      <c r="E40" s="152"/>
      <c r="F40" s="141"/>
      <c r="G40" s="141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14"/>
    </row>
    <row r="41" spans="1:11" ht="13.9" customHeight="1">
      <c r="A41" s="8" t="s">
        <v>712</v>
      </c>
      <c r="B41" s="8" t="s">
        <v>713</v>
      </c>
      <c r="C41" s="32"/>
      <c r="D41" s="25"/>
      <c r="E41" s="149">
        <f>ROUND(F41/0.55,0)</f>
        <v>30844</v>
      </c>
      <c r="F41" s="139">
        <v>16964</v>
      </c>
      <c r="G41" s="139">
        <f t="shared" si="0"/>
        <v>14419.4</v>
      </c>
      <c r="H41" s="163">
        <f t="shared" si="1"/>
        <v>2119651.7999999998</v>
      </c>
      <c r="I41" s="157">
        <f t="shared" si="2"/>
        <v>3009906</v>
      </c>
      <c r="J41" s="254">
        <f t="shared" si="3"/>
        <v>0.29577475176965667</v>
      </c>
      <c r="K41" s="14"/>
    </row>
    <row r="42" spans="1:11" ht="13.9" customHeight="1">
      <c r="A42" s="27"/>
      <c r="B42" s="28" t="s">
        <v>714</v>
      </c>
      <c r="C42" s="29"/>
      <c r="D42" s="29"/>
      <c r="E42" s="152"/>
      <c r="F42" s="140"/>
      <c r="G42" s="14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</row>
    <row r="43" spans="1:11" ht="13.9" customHeight="1">
      <c r="A43" s="27"/>
      <c r="B43" s="28" t="s">
        <v>715</v>
      </c>
      <c r="C43" s="29"/>
      <c r="D43" s="29"/>
      <c r="E43" s="152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  <c r="K43" s="14"/>
    </row>
    <row r="44" spans="1:11" ht="13.9" customHeight="1">
      <c r="A44" s="27"/>
      <c r="B44" s="28" t="s">
        <v>716</v>
      </c>
      <c r="C44" s="29"/>
      <c r="D44" s="29"/>
      <c r="E44" s="152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14"/>
    </row>
    <row r="45" spans="1:11" ht="13.9" customHeight="1">
      <c r="A45" s="27"/>
      <c r="B45" s="28" t="s">
        <v>717</v>
      </c>
      <c r="C45" s="29"/>
      <c r="D45" s="29"/>
      <c r="E45" s="152"/>
      <c r="F45" s="140"/>
      <c r="G45" s="140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  <c r="K45" s="14"/>
    </row>
    <row r="46" spans="1:11" ht="13.9" customHeight="1">
      <c r="B46" s="28" t="s">
        <v>718</v>
      </c>
      <c r="C46" s="29"/>
      <c r="D46" s="29"/>
      <c r="E46" s="152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14"/>
    </row>
    <row r="47" spans="1:11" s="3" customFormat="1" ht="13.9" customHeight="1">
      <c r="A47" s="15"/>
      <c r="B47" s="38" t="s">
        <v>719</v>
      </c>
      <c r="C47" s="4"/>
      <c r="D47" s="4"/>
      <c r="E47" s="150"/>
      <c r="F47" s="142"/>
      <c r="G47" s="142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</row>
    <row r="48" spans="1:11" ht="13.9" customHeight="1">
      <c r="B48" s="28"/>
      <c r="C48" s="32"/>
      <c r="D48" s="114"/>
      <c r="E48" s="152"/>
      <c r="F48" s="139"/>
      <c r="G48" s="139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  <c r="K48" s="14"/>
    </row>
    <row r="49" spans="1:11" ht="13.9" customHeight="1">
      <c r="A49" s="18" t="s">
        <v>720</v>
      </c>
      <c r="B49" s="18"/>
      <c r="C49" s="19"/>
      <c r="D49" s="21"/>
      <c r="E49" s="174">
        <f>ROUND(F49/0.55,0)</f>
        <v>0</v>
      </c>
      <c r="F49" s="174"/>
      <c r="G49" s="174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K49" s="14"/>
    </row>
    <row r="50" spans="1:11" ht="13.9" customHeight="1">
      <c r="A50" s="27"/>
      <c r="B50" s="28"/>
      <c r="C50" s="29"/>
      <c r="D50" s="29"/>
      <c r="E50" s="152"/>
      <c r="F50" s="140"/>
      <c r="G50" s="140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K50" s="14"/>
    </row>
    <row r="51" spans="1:11" ht="13.9" customHeight="1">
      <c r="A51" s="8" t="s">
        <v>721</v>
      </c>
      <c r="B51" s="8" t="s">
        <v>722</v>
      </c>
      <c r="C51" s="39"/>
      <c r="D51" s="25"/>
      <c r="E51" s="149">
        <f>ROUND(F51/0.55,0)</f>
        <v>7364</v>
      </c>
      <c r="F51" s="140">
        <v>4050</v>
      </c>
      <c r="G51" s="140">
        <f t="shared" si="0"/>
        <v>3442.5</v>
      </c>
      <c r="H51" s="163">
        <f t="shared" si="1"/>
        <v>506047.5</v>
      </c>
      <c r="I51" s="157">
        <f t="shared" si="2"/>
        <v>718587</v>
      </c>
      <c r="J51" s="254">
        <f t="shared" si="3"/>
        <v>0.29577420688100398</v>
      </c>
      <c r="K51" s="14"/>
    </row>
    <row r="52" spans="1:11" ht="13.9" customHeight="1">
      <c r="A52" s="27"/>
      <c r="B52" s="40" t="s">
        <v>668</v>
      </c>
      <c r="C52" s="29"/>
      <c r="D52" s="29"/>
      <c r="E52" s="152"/>
      <c r="F52" s="140"/>
      <c r="G52" s="140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  <c r="K52" s="14"/>
    </row>
    <row r="53" spans="1:11" ht="13.9" customHeight="1">
      <c r="B53" s="41"/>
      <c r="C53" s="29"/>
      <c r="D53" s="29"/>
      <c r="E53" s="152"/>
      <c r="F53" s="140"/>
      <c r="G53" s="140" t="str">
        <f t="shared" si="0"/>
        <v/>
      </c>
      <c r="H53" s="163" t="str">
        <f t="shared" si="1"/>
        <v/>
      </c>
      <c r="I53" s="157" t="str">
        <f t="shared" si="2"/>
        <v/>
      </c>
      <c r="J53" s="254" t="str">
        <f t="shared" si="3"/>
        <v/>
      </c>
      <c r="K53" s="14"/>
    </row>
    <row r="54" spans="1:11" ht="13.9" customHeight="1">
      <c r="A54" s="8" t="s">
        <v>723</v>
      </c>
      <c r="B54" s="8" t="s">
        <v>724</v>
      </c>
      <c r="C54" s="39"/>
      <c r="D54" s="25"/>
      <c r="E54" s="149">
        <f>ROUND(F54/0.55,0)</f>
        <v>6251</v>
      </c>
      <c r="F54" s="140">
        <v>3438</v>
      </c>
      <c r="G54" s="140">
        <f t="shared" si="0"/>
        <v>2922.3</v>
      </c>
      <c r="H54" s="163">
        <f t="shared" si="1"/>
        <v>429578.10000000003</v>
      </c>
      <c r="I54" s="157">
        <f t="shared" si="2"/>
        <v>610001</v>
      </c>
      <c r="J54" s="254">
        <f t="shared" si="3"/>
        <v>0.29577476102498185</v>
      </c>
    </row>
    <row r="55" spans="1:11" ht="13.9" customHeight="1">
      <c r="A55" s="27"/>
      <c r="B55" s="40" t="s">
        <v>670</v>
      </c>
      <c r="C55" s="29"/>
      <c r="D55" s="29"/>
      <c r="E55" s="152"/>
      <c r="F55" s="140"/>
      <c r="G55" s="140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</row>
    <row r="56" spans="1:11" ht="13.9" customHeight="1">
      <c r="B56" s="8"/>
      <c r="C56" s="39"/>
      <c r="D56" s="39"/>
      <c r="E56" s="152"/>
      <c r="F56" s="140"/>
      <c r="G56" s="140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11" ht="13.9" customHeight="1">
      <c r="A57" s="8" t="s">
        <v>725</v>
      </c>
      <c r="B57" s="8" t="s">
        <v>726</v>
      </c>
      <c r="C57" s="39"/>
      <c r="D57" s="25"/>
      <c r="E57" s="149">
        <f>ROUND(F57/0.55,0)</f>
        <v>6038</v>
      </c>
      <c r="F57" s="140">
        <v>3321</v>
      </c>
      <c r="G57" s="140">
        <f t="shared" si="0"/>
        <v>2822.85</v>
      </c>
      <c r="H57" s="163">
        <f t="shared" si="1"/>
        <v>414958.95</v>
      </c>
      <c r="I57" s="157">
        <f t="shared" si="2"/>
        <v>589242</v>
      </c>
      <c r="J57" s="254">
        <f t="shared" si="3"/>
        <v>0.29577499567240623</v>
      </c>
    </row>
    <row r="58" spans="1:11" ht="13.9" customHeight="1">
      <c r="A58" s="27"/>
      <c r="B58" s="40" t="s">
        <v>672</v>
      </c>
      <c r="C58" s="29"/>
      <c r="D58" s="29"/>
      <c r="E58" s="152"/>
      <c r="F58" s="140"/>
      <c r="G58" s="140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</row>
    <row r="59" spans="1:11" ht="13.9" customHeight="1">
      <c r="A59" s="27"/>
      <c r="B59" s="28"/>
      <c r="C59" s="29"/>
      <c r="D59" s="29"/>
      <c r="E59" s="152"/>
      <c r="F59" s="140"/>
      <c r="G59" s="14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11" ht="13.9" customHeight="1">
      <c r="A60" s="8" t="s">
        <v>727</v>
      </c>
      <c r="B60" s="8" t="s">
        <v>728</v>
      </c>
      <c r="C60" s="39"/>
      <c r="D60" s="25"/>
      <c r="E60" s="149">
        <f>ROUND(F60/0.55,0)</f>
        <v>7364</v>
      </c>
      <c r="F60" s="140">
        <v>4050</v>
      </c>
      <c r="G60" s="140">
        <f t="shared" si="0"/>
        <v>3442.5</v>
      </c>
      <c r="H60" s="163">
        <f t="shared" si="1"/>
        <v>506047.5</v>
      </c>
      <c r="I60" s="157">
        <f t="shared" si="2"/>
        <v>718587</v>
      </c>
      <c r="J60" s="254">
        <f t="shared" si="3"/>
        <v>0.29577420688100398</v>
      </c>
      <c r="K60" s="14"/>
    </row>
    <row r="61" spans="1:11" ht="13.9" customHeight="1">
      <c r="A61" s="27"/>
      <c r="B61" s="40" t="s">
        <v>668</v>
      </c>
      <c r="C61" s="29"/>
      <c r="D61" s="29"/>
      <c r="E61" s="152"/>
      <c r="F61" s="140"/>
      <c r="G61" s="140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  <c r="K61" s="14"/>
    </row>
    <row r="62" spans="1:11" ht="13.9" customHeight="1">
      <c r="B62" s="41"/>
      <c r="C62" s="29"/>
      <c r="D62" s="29"/>
      <c r="E62" s="152"/>
      <c r="F62" s="140"/>
      <c r="G62" s="140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  <c r="K62" s="14"/>
    </row>
    <row r="63" spans="1:11" ht="13.9" customHeight="1">
      <c r="A63" s="8" t="s">
        <v>729</v>
      </c>
      <c r="B63" s="8" t="s">
        <v>730</v>
      </c>
      <c r="C63" s="39"/>
      <c r="D63" s="25"/>
      <c r="E63" s="149">
        <f>ROUND(F63/0.55,0)</f>
        <v>6251</v>
      </c>
      <c r="F63" s="140">
        <v>3438</v>
      </c>
      <c r="G63" s="140">
        <f t="shared" si="0"/>
        <v>2922.3</v>
      </c>
      <c r="H63" s="163">
        <f t="shared" si="1"/>
        <v>429578.10000000003</v>
      </c>
      <c r="I63" s="157">
        <f t="shared" si="2"/>
        <v>610001</v>
      </c>
      <c r="J63" s="254">
        <f t="shared" si="3"/>
        <v>0.29577476102498185</v>
      </c>
    </row>
    <row r="64" spans="1:11" ht="13.9" customHeight="1">
      <c r="A64" s="27"/>
      <c r="B64" s="40" t="s">
        <v>670</v>
      </c>
      <c r="C64" s="29"/>
      <c r="D64" s="29"/>
      <c r="E64" s="152"/>
      <c r="F64" s="140"/>
      <c r="G64" s="140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</row>
    <row r="65" spans="1:252" ht="13.9" customHeight="1">
      <c r="B65" s="8"/>
      <c r="C65" s="39"/>
      <c r="D65" s="39"/>
      <c r="E65" s="152"/>
      <c r="F65" s="140"/>
      <c r="G65" s="140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</row>
    <row r="66" spans="1:252" ht="13.9" customHeight="1">
      <c r="A66" s="8" t="s">
        <v>731</v>
      </c>
      <c r="B66" s="8" t="s">
        <v>732</v>
      </c>
      <c r="C66" s="39"/>
      <c r="D66" s="25"/>
      <c r="E66" s="149">
        <f>ROUND(F66/0.55,0)</f>
        <v>6038</v>
      </c>
      <c r="F66" s="140">
        <v>3321</v>
      </c>
      <c r="G66" s="140">
        <f t="shared" si="0"/>
        <v>2822.85</v>
      </c>
      <c r="H66" s="163">
        <f t="shared" si="1"/>
        <v>414958.95</v>
      </c>
      <c r="I66" s="157">
        <f t="shared" si="2"/>
        <v>589242</v>
      </c>
      <c r="J66" s="254">
        <f t="shared" si="3"/>
        <v>0.29577499567240623</v>
      </c>
    </row>
    <row r="67" spans="1:252" ht="13.9" customHeight="1">
      <c r="A67" s="27"/>
      <c r="B67" s="40" t="s">
        <v>672</v>
      </c>
      <c r="C67" s="29"/>
      <c r="D67" s="29"/>
      <c r="E67" s="152"/>
      <c r="F67" s="140"/>
      <c r="G67" s="140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</row>
    <row r="68" spans="1:252" ht="13.9" customHeight="1">
      <c r="A68" s="27"/>
      <c r="B68" s="28"/>
      <c r="C68" s="29"/>
      <c r="D68" s="29"/>
      <c r="E68" s="152"/>
      <c r="F68" s="140"/>
      <c r="G68" s="140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</row>
    <row r="69" spans="1:252" ht="13.9" customHeight="1">
      <c r="A69" s="8" t="s">
        <v>733</v>
      </c>
      <c r="B69" s="51" t="s">
        <v>734</v>
      </c>
      <c r="C69" s="32"/>
      <c r="D69" s="32"/>
      <c r="E69" s="152">
        <f>ROUND(F69/0.55,0)</f>
        <v>6909</v>
      </c>
      <c r="F69" s="139">
        <v>3800</v>
      </c>
      <c r="G69" s="139">
        <f t="shared" si="0"/>
        <v>3230</v>
      </c>
      <c r="H69" s="163">
        <f t="shared" si="1"/>
        <v>474810</v>
      </c>
      <c r="I69" s="157">
        <f t="shared" si="2"/>
        <v>674230</v>
      </c>
      <c r="J69" s="254">
        <f t="shared" si="3"/>
        <v>0.29577443898966227</v>
      </c>
      <c r="K69" s="32"/>
      <c r="L69" s="32"/>
      <c r="M69" s="32"/>
      <c r="N69" s="8"/>
      <c r="O69" s="40"/>
      <c r="P69" s="40"/>
      <c r="Q69" s="40"/>
      <c r="R69" s="40"/>
      <c r="S69" s="32"/>
      <c r="T69" s="32"/>
      <c r="U69" s="8"/>
      <c r="V69" s="40"/>
      <c r="W69" s="40"/>
      <c r="X69" s="40"/>
      <c r="Y69" s="40"/>
      <c r="Z69" s="32"/>
      <c r="AA69" s="32"/>
      <c r="AB69" s="32"/>
      <c r="AC69" s="8"/>
      <c r="AD69" s="40"/>
      <c r="AE69" s="40"/>
      <c r="AF69" s="40"/>
      <c r="AG69" s="40"/>
      <c r="AH69" s="32"/>
      <c r="AI69" s="32"/>
      <c r="AJ69" s="32"/>
      <c r="AK69" s="8"/>
      <c r="AL69" s="40"/>
      <c r="AM69" s="40"/>
      <c r="AN69" s="40"/>
      <c r="AO69" s="40"/>
      <c r="AP69" s="32"/>
      <c r="AQ69" s="32"/>
      <c r="AR69" s="32"/>
      <c r="AS69" s="8"/>
      <c r="AT69" s="40"/>
      <c r="AU69" s="40"/>
      <c r="AV69" s="40"/>
      <c r="AW69" s="40"/>
      <c r="AX69" s="32"/>
      <c r="AY69" s="32"/>
      <c r="AZ69" s="32"/>
      <c r="BA69" s="8"/>
      <c r="BB69" s="40"/>
      <c r="BC69" s="40"/>
      <c r="BD69" s="40"/>
      <c r="BE69" s="40"/>
      <c r="BF69" s="32"/>
      <c r="BG69" s="32"/>
      <c r="BH69" s="32"/>
      <c r="BI69" s="8"/>
      <c r="BJ69" s="40"/>
      <c r="BK69" s="40"/>
      <c r="BL69" s="40"/>
      <c r="BM69" s="40"/>
      <c r="BN69" s="32"/>
      <c r="BO69" s="32"/>
      <c r="BP69" s="32"/>
      <c r="BQ69" s="8"/>
      <c r="BR69" s="40"/>
      <c r="BS69" s="40"/>
      <c r="BT69" s="40"/>
      <c r="BU69" s="40"/>
      <c r="BV69" s="32"/>
      <c r="BW69" s="32"/>
      <c r="BX69" s="32"/>
      <c r="BY69" s="8"/>
      <c r="BZ69" s="40"/>
      <c r="CA69" s="40"/>
      <c r="CB69" s="40"/>
      <c r="CC69" s="40"/>
      <c r="CD69" s="32"/>
      <c r="CE69" s="32"/>
      <c r="CF69" s="32"/>
      <c r="CG69" s="8"/>
      <c r="CH69" s="40"/>
      <c r="CI69" s="40"/>
      <c r="CJ69" s="40"/>
      <c r="CK69" s="40"/>
      <c r="CL69" s="32"/>
      <c r="CM69" s="32"/>
      <c r="CN69" s="32"/>
      <c r="CO69" s="8"/>
      <c r="CP69" s="40"/>
      <c r="CQ69" s="40"/>
      <c r="CR69" s="40"/>
      <c r="CS69" s="40"/>
      <c r="CT69" s="32"/>
      <c r="CU69" s="32"/>
      <c r="CV69" s="32"/>
      <c r="CW69" s="8"/>
      <c r="CX69" s="40"/>
      <c r="CY69" s="40"/>
      <c r="CZ69" s="40"/>
      <c r="DA69" s="40"/>
      <c r="DB69" s="32"/>
      <c r="DC69" s="32"/>
      <c r="DD69" s="32"/>
      <c r="DE69" s="8"/>
      <c r="DF69" s="40"/>
      <c r="DG69" s="40"/>
      <c r="DH69" s="40"/>
      <c r="DI69" s="40"/>
      <c r="DJ69" s="32"/>
      <c r="DK69" s="32"/>
      <c r="DL69" s="32"/>
      <c r="DM69" s="8"/>
      <c r="DN69" s="40"/>
      <c r="DO69" s="40"/>
      <c r="DP69" s="40"/>
      <c r="DQ69" s="40"/>
      <c r="DR69" s="32"/>
      <c r="DS69" s="32"/>
      <c r="DT69" s="32"/>
      <c r="DU69" s="8"/>
      <c r="DV69" s="40"/>
      <c r="DW69" s="40"/>
      <c r="DX69" s="40"/>
      <c r="DY69" s="40"/>
      <c r="DZ69" s="32"/>
      <c r="EA69" s="32"/>
      <c r="EB69" s="32"/>
      <c r="EC69" s="8"/>
      <c r="ED69" s="40"/>
      <c r="EE69" s="40"/>
      <c r="EF69" s="40"/>
      <c r="EG69" s="40"/>
      <c r="EH69" s="32"/>
      <c r="EI69" s="32"/>
      <c r="EJ69" s="32"/>
      <c r="EK69" s="8"/>
      <c r="EL69" s="40"/>
      <c r="EM69" s="40"/>
      <c r="EN69" s="40"/>
      <c r="EO69" s="40"/>
      <c r="EP69" s="32"/>
      <c r="EQ69" s="32"/>
      <c r="ER69" s="32"/>
      <c r="ES69" s="8"/>
      <c r="ET69" s="40"/>
      <c r="EU69" s="40"/>
      <c r="EV69" s="40"/>
      <c r="EW69" s="40"/>
      <c r="EX69" s="32"/>
      <c r="EY69" s="32"/>
      <c r="EZ69" s="32"/>
      <c r="FA69" s="8"/>
      <c r="FB69" s="40"/>
      <c r="FC69" s="40"/>
      <c r="FD69" s="40"/>
      <c r="FE69" s="40"/>
      <c r="FF69" s="32"/>
      <c r="FG69" s="32"/>
      <c r="FH69" s="32"/>
      <c r="FI69" s="8"/>
      <c r="FJ69" s="40"/>
      <c r="FK69" s="40"/>
      <c r="FL69" s="40"/>
      <c r="FM69" s="40"/>
      <c r="FN69" s="32"/>
      <c r="FO69" s="32"/>
      <c r="FP69" s="32"/>
      <c r="FQ69" s="8"/>
      <c r="FR69" s="40"/>
      <c r="FS69" s="40"/>
      <c r="FT69" s="40"/>
      <c r="FU69" s="40"/>
      <c r="FV69" s="32"/>
      <c r="FW69" s="32"/>
      <c r="FX69" s="32"/>
      <c r="FY69" s="8"/>
      <c r="FZ69" s="40"/>
      <c r="GA69" s="40"/>
      <c r="GB69" s="40"/>
      <c r="GC69" s="40"/>
      <c r="GD69" s="32"/>
      <c r="GE69" s="32"/>
      <c r="GF69" s="32"/>
      <c r="GG69" s="8"/>
      <c r="GH69" s="40"/>
      <c r="GI69" s="40"/>
      <c r="GJ69" s="40"/>
      <c r="GK69" s="40"/>
      <c r="GL69" s="32"/>
      <c r="GM69" s="32"/>
      <c r="GN69" s="32"/>
      <c r="GO69" s="8"/>
      <c r="GP69" s="40"/>
      <c r="GQ69" s="40"/>
      <c r="GR69" s="40"/>
      <c r="GS69" s="40"/>
      <c r="GT69" s="32"/>
      <c r="GU69" s="32"/>
      <c r="GV69" s="32"/>
      <c r="GW69" s="8"/>
      <c r="GX69" s="40"/>
      <c r="GY69" s="40"/>
      <c r="GZ69" s="40"/>
      <c r="HA69" s="40"/>
      <c r="HB69" s="32"/>
      <c r="HC69" s="32"/>
      <c r="HD69" s="32"/>
      <c r="HE69" s="8"/>
      <c r="HF69" s="40"/>
      <c r="HG69" s="40"/>
      <c r="HH69" s="40"/>
      <c r="HI69" s="40"/>
      <c r="HJ69" s="32"/>
      <c r="HK69" s="32"/>
      <c r="HL69" s="32"/>
      <c r="HM69" s="8"/>
      <c r="HN69" s="40"/>
      <c r="HO69" s="40"/>
      <c r="HP69" s="40"/>
      <c r="HQ69" s="40"/>
      <c r="HR69" s="32"/>
      <c r="HS69" s="32"/>
      <c r="HT69" s="32"/>
      <c r="HU69" s="8"/>
      <c r="HV69" s="40"/>
      <c r="HW69" s="40"/>
      <c r="HX69" s="40"/>
      <c r="HY69" s="40"/>
      <c r="HZ69" s="32"/>
      <c r="IA69" s="32"/>
      <c r="IB69" s="32"/>
      <c r="IC69" s="8"/>
      <c r="ID69" s="40"/>
      <c r="IE69" s="40"/>
      <c r="IF69" s="40"/>
      <c r="IG69" s="40"/>
      <c r="IH69" s="32"/>
      <c r="II69" s="32"/>
      <c r="IJ69" s="32"/>
      <c r="IK69" s="8"/>
      <c r="IL69" s="40"/>
      <c r="IM69" s="40"/>
      <c r="IN69" s="40"/>
      <c r="IO69" s="40"/>
      <c r="IP69" s="32"/>
      <c r="IQ69" s="32"/>
      <c r="IR69" s="32"/>
    </row>
    <row r="70" spans="1:252" ht="13.9" customHeight="1">
      <c r="B70" s="40" t="s">
        <v>627</v>
      </c>
      <c r="C70" s="32"/>
      <c r="D70" s="32"/>
      <c r="E70" s="152"/>
      <c r="F70" s="139"/>
      <c r="G70" s="139" t="str">
        <f t="shared" si="0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  <c r="K70" s="32"/>
      <c r="L70" s="32"/>
      <c r="M70" s="32"/>
      <c r="N70" s="8"/>
      <c r="O70" s="40"/>
      <c r="P70" s="40"/>
      <c r="Q70" s="40"/>
      <c r="R70" s="40"/>
      <c r="S70" s="32"/>
      <c r="T70" s="32"/>
      <c r="U70" s="8"/>
      <c r="V70" s="40"/>
      <c r="W70" s="40"/>
      <c r="X70" s="40"/>
      <c r="Y70" s="40"/>
      <c r="Z70" s="32"/>
      <c r="AA70" s="32"/>
      <c r="AB70" s="32"/>
      <c r="AC70" s="8"/>
      <c r="AD70" s="40"/>
      <c r="AE70" s="40"/>
      <c r="AF70" s="40"/>
      <c r="AG70" s="40"/>
      <c r="AH70" s="32"/>
      <c r="AI70" s="32"/>
      <c r="AJ70" s="32"/>
      <c r="AK70" s="8"/>
      <c r="AL70" s="40"/>
      <c r="AM70" s="40"/>
      <c r="AN70" s="40"/>
      <c r="AO70" s="40"/>
      <c r="AP70" s="32"/>
      <c r="AQ70" s="32"/>
      <c r="AR70" s="32"/>
      <c r="AS70" s="8"/>
      <c r="AT70" s="40"/>
      <c r="AU70" s="40"/>
      <c r="AV70" s="40"/>
      <c r="AW70" s="40"/>
      <c r="AX70" s="32"/>
      <c r="AY70" s="32"/>
      <c r="AZ70" s="32"/>
      <c r="BA70" s="8"/>
      <c r="BB70" s="40"/>
      <c r="BC70" s="40"/>
      <c r="BD70" s="40"/>
      <c r="BE70" s="40"/>
      <c r="BF70" s="32"/>
      <c r="BG70" s="32"/>
      <c r="BH70" s="32"/>
      <c r="BI70" s="8"/>
      <c r="BJ70" s="40"/>
      <c r="BK70" s="40"/>
      <c r="BL70" s="40"/>
      <c r="BM70" s="40"/>
      <c r="BN70" s="32"/>
      <c r="BO70" s="32"/>
      <c r="BP70" s="32"/>
      <c r="BQ70" s="8"/>
      <c r="BR70" s="40"/>
      <c r="BS70" s="40"/>
      <c r="BT70" s="40"/>
      <c r="BU70" s="40"/>
      <c r="BV70" s="32"/>
      <c r="BW70" s="32"/>
      <c r="BX70" s="32"/>
      <c r="BY70" s="8"/>
      <c r="BZ70" s="40"/>
      <c r="CA70" s="40"/>
      <c r="CB70" s="40"/>
      <c r="CC70" s="40"/>
      <c r="CD70" s="32"/>
      <c r="CE70" s="32"/>
      <c r="CF70" s="32"/>
      <c r="CG70" s="8"/>
      <c r="CH70" s="40"/>
      <c r="CI70" s="40"/>
      <c r="CJ70" s="40"/>
      <c r="CK70" s="40"/>
      <c r="CL70" s="32"/>
      <c r="CM70" s="32"/>
      <c r="CN70" s="32"/>
      <c r="CO70" s="8"/>
      <c r="CP70" s="40"/>
      <c r="CQ70" s="40"/>
      <c r="CR70" s="40"/>
      <c r="CS70" s="40"/>
      <c r="CT70" s="32"/>
      <c r="CU70" s="32"/>
      <c r="CV70" s="32"/>
      <c r="CW70" s="8"/>
      <c r="CX70" s="40"/>
      <c r="CY70" s="40"/>
      <c r="CZ70" s="40"/>
      <c r="DA70" s="40"/>
      <c r="DB70" s="32"/>
      <c r="DC70" s="32"/>
      <c r="DD70" s="32"/>
      <c r="DE70" s="8"/>
      <c r="DF70" s="40"/>
      <c r="DG70" s="40"/>
      <c r="DH70" s="40"/>
      <c r="DI70" s="40"/>
      <c r="DJ70" s="32"/>
      <c r="DK70" s="32"/>
      <c r="DL70" s="32"/>
      <c r="DM70" s="8"/>
      <c r="DN70" s="40"/>
      <c r="DO70" s="40"/>
      <c r="DP70" s="40"/>
      <c r="DQ70" s="40"/>
      <c r="DR70" s="32"/>
      <c r="DS70" s="32"/>
      <c r="DT70" s="32"/>
      <c r="DU70" s="8"/>
      <c r="DV70" s="40"/>
      <c r="DW70" s="40"/>
      <c r="DX70" s="40"/>
      <c r="DY70" s="40"/>
      <c r="DZ70" s="32"/>
      <c r="EA70" s="32"/>
      <c r="EB70" s="32"/>
      <c r="EC70" s="8"/>
      <c r="ED70" s="40"/>
      <c r="EE70" s="40"/>
      <c r="EF70" s="40"/>
      <c r="EG70" s="40"/>
      <c r="EH70" s="32"/>
      <c r="EI70" s="32"/>
      <c r="EJ70" s="32"/>
      <c r="EK70" s="8"/>
      <c r="EL70" s="40"/>
      <c r="EM70" s="40"/>
      <c r="EN70" s="40"/>
      <c r="EO70" s="40"/>
      <c r="EP70" s="32"/>
      <c r="EQ70" s="32"/>
      <c r="ER70" s="32"/>
      <c r="ES70" s="8"/>
      <c r="ET70" s="40"/>
      <c r="EU70" s="40"/>
      <c r="EV70" s="40"/>
      <c r="EW70" s="40"/>
      <c r="EX70" s="32"/>
      <c r="EY70" s="32"/>
      <c r="EZ70" s="32"/>
      <c r="FA70" s="8"/>
      <c r="FB70" s="40"/>
      <c r="FC70" s="40"/>
      <c r="FD70" s="40"/>
      <c r="FE70" s="40"/>
      <c r="FF70" s="32"/>
      <c r="FG70" s="32"/>
      <c r="FH70" s="32"/>
      <c r="FI70" s="8"/>
      <c r="FJ70" s="40"/>
      <c r="FK70" s="40"/>
      <c r="FL70" s="40"/>
      <c r="FM70" s="40"/>
      <c r="FN70" s="32"/>
      <c r="FO70" s="32"/>
      <c r="FP70" s="32"/>
      <c r="FQ70" s="8"/>
      <c r="FR70" s="40"/>
      <c r="FS70" s="40"/>
      <c r="FT70" s="40"/>
      <c r="FU70" s="40"/>
      <c r="FV70" s="32"/>
      <c r="FW70" s="32"/>
      <c r="FX70" s="32"/>
      <c r="FY70" s="8"/>
      <c r="FZ70" s="40"/>
      <c r="GA70" s="40"/>
      <c r="GB70" s="40"/>
      <c r="GC70" s="40"/>
      <c r="GD70" s="32"/>
      <c r="GE70" s="32"/>
      <c r="GF70" s="32"/>
      <c r="GG70" s="8"/>
      <c r="GH70" s="40"/>
      <c r="GI70" s="40"/>
      <c r="GJ70" s="40"/>
      <c r="GK70" s="40"/>
      <c r="GL70" s="32"/>
      <c r="GM70" s="32"/>
      <c r="GN70" s="32"/>
      <c r="GO70" s="8"/>
      <c r="GP70" s="40"/>
      <c r="GQ70" s="40"/>
      <c r="GR70" s="40"/>
      <c r="GS70" s="40"/>
      <c r="GT70" s="32"/>
      <c r="GU70" s="32"/>
      <c r="GV70" s="32"/>
      <c r="GW70" s="8"/>
      <c r="GX70" s="40"/>
      <c r="GY70" s="40"/>
      <c r="GZ70" s="40"/>
      <c r="HA70" s="40"/>
      <c r="HB70" s="32"/>
      <c r="HC70" s="32"/>
      <c r="HD70" s="32"/>
      <c r="HE70" s="8"/>
      <c r="HF70" s="40"/>
      <c r="HG70" s="40"/>
      <c r="HH70" s="40"/>
      <c r="HI70" s="40"/>
      <c r="HJ70" s="32"/>
      <c r="HK70" s="32"/>
      <c r="HL70" s="32"/>
      <c r="HM70" s="8"/>
      <c r="HN70" s="40"/>
      <c r="HO70" s="40"/>
      <c r="HP70" s="40"/>
      <c r="HQ70" s="40"/>
      <c r="HR70" s="32"/>
      <c r="HS70" s="32"/>
      <c r="HT70" s="32"/>
      <c r="HU70" s="8"/>
      <c r="HV70" s="40"/>
      <c r="HW70" s="40"/>
      <c r="HX70" s="40"/>
      <c r="HY70" s="40"/>
      <c r="HZ70" s="32"/>
      <c r="IA70" s="32"/>
      <c r="IB70" s="32"/>
      <c r="IC70" s="8"/>
      <c r="ID70" s="40"/>
      <c r="IE70" s="40"/>
      <c r="IF70" s="40"/>
      <c r="IG70" s="40"/>
      <c r="IH70" s="32"/>
      <c r="II70" s="32"/>
      <c r="IJ70" s="32"/>
      <c r="IK70" s="8"/>
      <c r="IL70" s="40"/>
      <c r="IM70" s="40"/>
      <c r="IN70" s="40"/>
      <c r="IO70" s="40"/>
      <c r="IP70" s="32"/>
      <c r="IQ70" s="32"/>
      <c r="IR70" s="32"/>
    </row>
    <row r="71" spans="1:252" ht="13.9" customHeight="1">
      <c r="B71" s="40"/>
      <c r="C71" s="32"/>
      <c r="D71" s="32"/>
      <c r="E71" s="152"/>
      <c r="F71" s="139"/>
      <c r="G71" s="139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  <c r="K71" s="32"/>
      <c r="L71" s="32"/>
      <c r="M71" s="32"/>
      <c r="N71" s="8"/>
      <c r="O71" s="40"/>
      <c r="P71" s="40"/>
      <c r="Q71" s="40"/>
      <c r="R71" s="40"/>
      <c r="S71" s="32"/>
      <c r="T71" s="32"/>
      <c r="U71" s="8"/>
      <c r="V71" s="40"/>
      <c r="W71" s="40"/>
      <c r="X71" s="40"/>
      <c r="Y71" s="40"/>
      <c r="Z71" s="32"/>
      <c r="AA71" s="32"/>
      <c r="AB71" s="32"/>
      <c r="AC71" s="8"/>
      <c r="AD71" s="40"/>
      <c r="AE71" s="40"/>
      <c r="AF71" s="40"/>
      <c r="AG71" s="40"/>
      <c r="AH71" s="32"/>
      <c r="AI71" s="32"/>
      <c r="AJ71" s="32"/>
      <c r="AK71" s="8"/>
      <c r="AL71" s="40"/>
      <c r="AM71" s="40"/>
      <c r="AN71" s="40"/>
      <c r="AO71" s="40"/>
      <c r="AP71" s="32"/>
      <c r="AQ71" s="32"/>
      <c r="AR71" s="32"/>
      <c r="AS71" s="8"/>
      <c r="AT71" s="40"/>
      <c r="AU71" s="40"/>
      <c r="AV71" s="40"/>
      <c r="AW71" s="40"/>
      <c r="AX71" s="32"/>
      <c r="AY71" s="32"/>
      <c r="AZ71" s="32"/>
      <c r="BA71" s="8"/>
      <c r="BB71" s="40"/>
      <c r="BC71" s="40"/>
      <c r="BD71" s="40"/>
      <c r="BE71" s="40"/>
      <c r="BF71" s="32"/>
      <c r="BG71" s="32"/>
      <c r="BH71" s="32"/>
      <c r="BI71" s="8"/>
      <c r="BJ71" s="40"/>
      <c r="BK71" s="40"/>
      <c r="BL71" s="40"/>
      <c r="BM71" s="40"/>
      <c r="BN71" s="32"/>
      <c r="BO71" s="32"/>
      <c r="BP71" s="32"/>
      <c r="BQ71" s="8"/>
      <c r="BR71" s="40"/>
      <c r="BS71" s="40"/>
      <c r="BT71" s="40"/>
      <c r="BU71" s="40"/>
      <c r="BV71" s="32"/>
      <c r="BW71" s="32"/>
      <c r="BX71" s="32"/>
      <c r="BY71" s="8"/>
      <c r="BZ71" s="40"/>
      <c r="CA71" s="40"/>
      <c r="CB71" s="40"/>
      <c r="CC71" s="40"/>
      <c r="CD71" s="32"/>
      <c r="CE71" s="32"/>
      <c r="CF71" s="32"/>
      <c r="CG71" s="8"/>
      <c r="CH71" s="40"/>
      <c r="CI71" s="40"/>
      <c r="CJ71" s="40"/>
      <c r="CK71" s="40"/>
      <c r="CL71" s="32"/>
      <c r="CM71" s="32"/>
      <c r="CN71" s="32"/>
      <c r="CO71" s="8"/>
      <c r="CP71" s="40"/>
      <c r="CQ71" s="40"/>
      <c r="CR71" s="40"/>
      <c r="CS71" s="40"/>
      <c r="CT71" s="32"/>
      <c r="CU71" s="32"/>
      <c r="CV71" s="32"/>
      <c r="CW71" s="8"/>
      <c r="CX71" s="40"/>
      <c r="CY71" s="40"/>
      <c r="CZ71" s="40"/>
      <c r="DA71" s="40"/>
      <c r="DB71" s="32"/>
      <c r="DC71" s="32"/>
      <c r="DD71" s="32"/>
      <c r="DE71" s="8"/>
      <c r="DF71" s="40"/>
      <c r="DG71" s="40"/>
      <c r="DH71" s="40"/>
      <c r="DI71" s="40"/>
      <c r="DJ71" s="32"/>
      <c r="DK71" s="32"/>
      <c r="DL71" s="32"/>
      <c r="DM71" s="8"/>
      <c r="DN71" s="40"/>
      <c r="DO71" s="40"/>
      <c r="DP71" s="40"/>
      <c r="DQ71" s="40"/>
      <c r="DR71" s="32"/>
      <c r="DS71" s="32"/>
      <c r="DT71" s="32"/>
      <c r="DU71" s="8"/>
      <c r="DV71" s="40"/>
      <c r="DW71" s="40"/>
      <c r="DX71" s="40"/>
      <c r="DY71" s="40"/>
      <c r="DZ71" s="32"/>
      <c r="EA71" s="32"/>
      <c r="EB71" s="32"/>
      <c r="EC71" s="8"/>
      <c r="ED71" s="40"/>
      <c r="EE71" s="40"/>
      <c r="EF71" s="40"/>
      <c r="EG71" s="40"/>
      <c r="EH71" s="32"/>
      <c r="EI71" s="32"/>
      <c r="EJ71" s="32"/>
      <c r="EK71" s="8"/>
      <c r="EL71" s="40"/>
      <c r="EM71" s="40"/>
      <c r="EN71" s="40"/>
      <c r="EO71" s="40"/>
      <c r="EP71" s="32"/>
      <c r="EQ71" s="32"/>
      <c r="ER71" s="32"/>
      <c r="ES71" s="8"/>
      <c r="ET71" s="40"/>
      <c r="EU71" s="40"/>
      <c r="EV71" s="40"/>
      <c r="EW71" s="40"/>
      <c r="EX71" s="32"/>
      <c r="EY71" s="32"/>
      <c r="EZ71" s="32"/>
      <c r="FA71" s="8"/>
      <c r="FB71" s="40"/>
      <c r="FC71" s="40"/>
      <c r="FD71" s="40"/>
      <c r="FE71" s="40"/>
      <c r="FF71" s="32"/>
      <c r="FG71" s="32"/>
      <c r="FH71" s="32"/>
      <c r="FI71" s="8"/>
      <c r="FJ71" s="40"/>
      <c r="FK71" s="40"/>
      <c r="FL71" s="40"/>
      <c r="FM71" s="40"/>
      <c r="FN71" s="32"/>
      <c r="FO71" s="32"/>
      <c r="FP71" s="32"/>
      <c r="FQ71" s="8"/>
      <c r="FR71" s="40"/>
      <c r="FS71" s="40"/>
      <c r="FT71" s="40"/>
      <c r="FU71" s="40"/>
      <c r="FV71" s="32"/>
      <c r="FW71" s="32"/>
      <c r="FX71" s="32"/>
      <c r="FY71" s="8"/>
      <c r="FZ71" s="40"/>
      <c r="GA71" s="40"/>
      <c r="GB71" s="40"/>
      <c r="GC71" s="40"/>
      <c r="GD71" s="32"/>
      <c r="GE71" s="32"/>
      <c r="GF71" s="32"/>
      <c r="GG71" s="8"/>
      <c r="GH71" s="40"/>
      <c r="GI71" s="40"/>
      <c r="GJ71" s="40"/>
      <c r="GK71" s="40"/>
      <c r="GL71" s="32"/>
      <c r="GM71" s="32"/>
      <c r="GN71" s="32"/>
      <c r="GO71" s="8"/>
      <c r="GP71" s="40"/>
      <c r="GQ71" s="40"/>
      <c r="GR71" s="40"/>
      <c r="GS71" s="40"/>
      <c r="GT71" s="32"/>
      <c r="GU71" s="32"/>
      <c r="GV71" s="32"/>
      <c r="GW71" s="8"/>
      <c r="GX71" s="40"/>
      <c r="GY71" s="40"/>
      <c r="GZ71" s="40"/>
      <c r="HA71" s="40"/>
      <c r="HB71" s="32"/>
      <c r="HC71" s="32"/>
      <c r="HD71" s="32"/>
      <c r="HE71" s="8"/>
      <c r="HF71" s="40"/>
      <c r="HG71" s="40"/>
      <c r="HH71" s="40"/>
      <c r="HI71" s="40"/>
      <c r="HJ71" s="32"/>
      <c r="HK71" s="32"/>
      <c r="HL71" s="32"/>
      <c r="HM71" s="8"/>
      <c r="HN71" s="40"/>
      <c r="HO71" s="40"/>
      <c r="HP71" s="40"/>
      <c r="HQ71" s="40"/>
      <c r="HR71" s="32"/>
      <c r="HS71" s="32"/>
      <c r="HT71" s="32"/>
      <c r="HU71" s="8"/>
      <c r="HV71" s="40"/>
      <c r="HW71" s="40"/>
      <c r="HX71" s="40"/>
      <c r="HY71" s="40"/>
      <c r="HZ71" s="32"/>
      <c r="IA71" s="32"/>
      <c r="IB71" s="32"/>
      <c r="IC71" s="8"/>
      <c r="ID71" s="40"/>
      <c r="IE71" s="40"/>
      <c r="IF71" s="40"/>
      <c r="IG71" s="40"/>
      <c r="IH71" s="32"/>
      <c r="II71" s="32"/>
      <c r="IJ71" s="32"/>
      <c r="IK71" s="8"/>
      <c r="IL71" s="40"/>
      <c r="IM71" s="40"/>
      <c r="IN71" s="40"/>
      <c r="IO71" s="40"/>
      <c r="IP71" s="32"/>
      <c r="IQ71" s="32"/>
      <c r="IR71" s="32"/>
    </row>
    <row r="72" spans="1:252" ht="13.9" customHeight="1">
      <c r="A72" s="8" t="s">
        <v>735</v>
      </c>
      <c r="B72" s="8" t="s">
        <v>736</v>
      </c>
      <c r="C72" s="39"/>
      <c r="D72" s="25"/>
      <c r="E72" s="149">
        <f>ROUND(F72/0.55,0)</f>
        <v>1998</v>
      </c>
      <c r="F72" s="140">
        <v>1099</v>
      </c>
      <c r="G72" s="140">
        <f t="shared" si="0"/>
        <v>934.15</v>
      </c>
      <c r="H72" s="163">
        <f t="shared" si="1"/>
        <v>137320.04999999999</v>
      </c>
      <c r="I72" s="157">
        <f t="shared" si="2"/>
        <v>194994</v>
      </c>
      <c r="J72" s="254">
        <f t="shared" si="3"/>
        <v>0.29577294685990346</v>
      </c>
      <c r="K72" s="14"/>
    </row>
    <row r="73" spans="1:252" s="3" customFormat="1" ht="13.9" customHeight="1">
      <c r="A73" s="15"/>
      <c r="B73" s="38" t="s">
        <v>737</v>
      </c>
      <c r="C73" s="4"/>
      <c r="D73" s="4"/>
      <c r="E73" s="150"/>
      <c r="F73" s="142"/>
      <c r="G73" s="142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</row>
    <row r="74" spans="1:252" ht="13.9" customHeight="1">
      <c r="B74" s="8"/>
      <c r="C74" s="39"/>
      <c r="D74" s="39"/>
      <c r="E74" s="152"/>
      <c r="F74" s="140"/>
      <c r="G74" s="140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  <c r="K74" s="14"/>
    </row>
    <row r="75" spans="1:252" s="3" customFormat="1" ht="13.9" customHeight="1">
      <c r="A75" s="8" t="s">
        <v>61</v>
      </c>
      <c r="B75" s="8" t="s">
        <v>62</v>
      </c>
      <c r="C75" s="29"/>
      <c r="D75" s="25"/>
      <c r="E75" s="149">
        <f>ROUND(F75/0.55,0)</f>
        <v>180</v>
      </c>
      <c r="F75" s="142">
        <v>99</v>
      </c>
      <c r="G75" s="142">
        <f t="shared" si="0"/>
        <v>84.15</v>
      </c>
      <c r="H75" s="163">
        <f t="shared" si="1"/>
        <v>12370.050000000001</v>
      </c>
      <c r="I75" s="157">
        <f t="shared" si="2"/>
        <v>17565</v>
      </c>
      <c r="J75" s="254">
        <f t="shared" si="3"/>
        <v>0.29575576430401362</v>
      </c>
    </row>
    <row r="76" spans="1:252" s="3" customFormat="1" ht="13.9" customHeight="1">
      <c r="A76" s="8"/>
      <c r="B76" s="38" t="s">
        <v>63</v>
      </c>
      <c r="C76" s="29"/>
      <c r="E76" s="149"/>
      <c r="F76" s="142"/>
      <c r="G76" s="142"/>
      <c r="H76" s="183"/>
      <c r="I76" s="158"/>
    </row>
    <row r="77" spans="1:252" s="3" customFormat="1" ht="13.9" customHeight="1">
      <c r="A77" s="27"/>
      <c r="B77" s="40"/>
      <c r="C77" s="29"/>
      <c r="D77" s="4"/>
      <c r="E77" s="141"/>
      <c r="F77" s="142"/>
      <c r="G77" s="142"/>
      <c r="H77" s="183"/>
      <c r="I77" s="158"/>
    </row>
    <row r="78" spans="1:252" s="3" customFormat="1" ht="13.9" customHeight="1">
      <c r="A78" s="27"/>
      <c r="B78" s="42" t="s">
        <v>64</v>
      </c>
      <c r="C78" s="29"/>
      <c r="D78" s="4"/>
      <c r="E78" s="152"/>
      <c r="F78" s="142"/>
      <c r="G78" s="142"/>
      <c r="H78" s="183"/>
      <c r="I78" s="158"/>
    </row>
    <row r="79" spans="1:252" s="3" customFormat="1" ht="13.9" customHeight="1">
      <c r="A79" s="8"/>
      <c r="B79" s="43" t="s">
        <v>65</v>
      </c>
      <c r="C79" s="44"/>
      <c r="D79" s="45"/>
      <c r="E79" s="152"/>
      <c r="F79" s="143"/>
      <c r="G79" s="143"/>
      <c r="H79" s="183"/>
      <c r="I79" s="158"/>
    </row>
    <row r="80" spans="1:252" s="3" customFormat="1" ht="13.9" customHeight="1">
      <c r="A80" s="8"/>
      <c r="B80" s="43"/>
      <c r="C80" s="44"/>
      <c r="D80" s="45"/>
      <c r="E80" s="153"/>
      <c r="F80" s="143"/>
      <c r="G80" s="143"/>
      <c r="H80" s="183"/>
      <c r="I80" s="158"/>
    </row>
    <row r="81" spans="1:11" ht="13.9" customHeight="1">
      <c r="A81" s="48"/>
      <c r="B81" s="49"/>
      <c r="C81" s="50"/>
      <c r="D81" s="50"/>
      <c r="E81" s="153"/>
      <c r="F81" s="144"/>
      <c r="G81" s="144"/>
      <c r="I81" s="157"/>
      <c r="J81" s="14"/>
      <c r="K81" s="14"/>
    </row>
    <row r="84" spans="1:11" ht="13.9" customHeight="1">
      <c r="B84" s="43"/>
    </row>
  </sheetData>
  <mergeCells count="10">
    <mergeCell ref="B10:E10"/>
    <mergeCell ref="B11:E11"/>
    <mergeCell ref="B13:E13"/>
    <mergeCell ref="B14:E14"/>
    <mergeCell ref="B1:E1"/>
    <mergeCell ref="B3:E3"/>
    <mergeCell ref="B6:E6"/>
    <mergeCell ref="B7:E7"/>
    <mergeCell ref="B8:E8"/>
    <mergeCell ref="B9:E9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57B4-A987-4E90-B5DA-582F4D63D42D}">
  <dimension ref="A1:IQ143"/>
  <sheetViews>
    <sheetView showGridLines="0" topLeftCell="A54" zoomScaleNormal="100" zoomScaleSheetLayoutView="100" workbookViewId="0">
      <selection activeCell="B72" sqref="B72"/>
    </sheetView>
  </sheetViews>
  <sheetFormatPr defaultRowHeight="13.9" customHeight="1"/>
  <cols>
    <col min="1" max="1" width="18.5703125" style="8" customWidth="1"/>
    <col min="2" max="2" width="59.7109375" style="1" customWidth="1"/>
    <col min="3" max="4" width="17.7109375" style="60" customWidth="1"/>
    <col min="5" max="5" width="17.7109375" style="211" customWidth="1"/>
    <col min="6" max="7" width="17.7109375" style="133" customWidth="1"/>
    <col min="8" max="9" width="15.85546875" style="1" customWidth="1"/>
    <col min="10" max="257" width="9.140625" style="1"/>
    <col min="258" max="258" width="18.5703125" style="1" customWidth="1"/>
    <col min="259" max="259" width="59.7109375" style="1" customWidth="1"/>
    <col min="260" max="263" width="17.7109375" style="1" customWidth="1"/>
    <col min="264" max="513" width="9.140625" style="1"/>
    <col min="514" max="514" width="18.5703125" style="1" customWidth="1"/>
    <col min="515" max="515" width="59.7109375" style="1" customWidth="1"/>
    <col min="516" max="519" width="17.7109375" style="1" customWidth="1"/>
    <col min="520" max="769" width="9.140625" style="1"/>
    <col min="770" max="770" width="18.5703125" style="1" customWidth="1"/>
    <col min="771" max="771" width="59.7109375" style="1" customWidth="1"/>
    <col min="772" max="775" width="17.7109375" style="1" customWidth="1"/>
    <col min="776" max="1025" width="9.140625" style="1"/>
    <col min="1026" max="1026" width="18.5703125" style="1" customWidth="1"/>
    <col min="1027" max="1027" width="59.7109375" style="1" customWidth="1"/>
    <col min="1028" max="1031" width="17.7109375" style="1" customWidth="1"/>
    <col min="1032" max="1281" width="9.140625" style="1"/>
    <col min="1282" max="1282" width="18.5703125" style="1" customWidth="1"/>
    <col min="1283" max="1283" width="59.7109375" style="1" customWidth="1"/>
    <col min="1284" max="1287" width="17.7109375" style="1" customWidth="1"/>
    <col min="1288" max="1537" width="9.140625" style="1"/>
    <col min="1538" max="1538" width="18.5703125" style="1" customWidth="1"/>
    <col min="1539" max="1539" width="59.7109375" style="1" customWidth="1"/>
    <col min="1540" max="1543" width="17.7109375" style="1" customWidth="1"/>
    <col min="1544" max="1793" width="9.140625" style="1"/>
    <col min="1794" max="1794" width="18.5703125" style="1" customWidth="1"/>
    <col min="1795" max="1795" width="59.7109375" style="1" customWidth="1"/>
    <col min="1796" max="1799" width="17.7109375" style="1" customWidth="1"/>
    <col min="1800" max="2049" width="9.140625" style="1"/>
    <col min="2050" max="2050" width="18.5703125" style="1" customWidth="1"/>
    <col min="2051" max="2051" width="59.7109375" style="1" customWidth="1"/>
    <col min="2052" max="2055" width="17.7109375" style="1" customWidth="1"/>
    <col min="2056" max="2305" width="9.140625" style="1"/>
    <col min="2306" max="2306" width="18.5703125" style="1" customWidth="1"/>
    <col min="2307" max="2307" width="59.7109375" style="1" customWidth="1"/>
    <col min="2308" max="2311" width="17.7109375" style="1" customWidth="1"/>
    <col min="2312" max="2561" width="9.140625" style="1"/>
    <col min="2562" max="2562" width="18.5703125" style="1" customWidth="1"/>
    <col min="2563" max="2563" width="59.7109375" style="1" customWidth="1"/>
    <col min="2564" max="2567" width="17.7109375" style="1" customWidth="1"/>
    <col min="2568" max="2817" width="9.140625" style="1"/>
    <col min="2818" max="2818" width="18.5703125" style="1" customWidth="1"/>
    <col min="2819" max="2819" width="59.7109375" style="1" customWidth="1"/>
    <col min="2820" max="2823" width="17.7109375" style="1" customWidth="1"/>
    <col min="2824" max="3073" width="9.140625" style="1"/>
    <col min="3074" max="3074" width="18.5703125" style="1" customWidth="1"/>
    <col min="3075" max="3075" width="59.7109375" style="1" customWidth="1"/>
    <col min="3076" max="3079" width="17.7109375" style="1" customWidth="1"/>
    <col min="3080" max="3329" width="9.140625" style="1"/>
    <col min="3330" max="3330" width="18.5703125" style="1" customWidth="1"/>
    <col min="3331" max="3331" width="59.7109375" style="1" customWidth="1"/>
    <col min="3332" max="3335" width="17.7109375" style="1" customWidth="1"/>
    <col min="3336" max="3585" width="9.140625" style="1"/>
    <col min="3586" max="3586" width="18.5703125" style="1" customWidth="1"/>
    <col min="3587" max="3587" width="59.7109375" style="1" customWidth="1"/>
    <col min="3588" max="3591" width="17.7109375" style="1" customWidth="1"/>
    <col min="3592" max="3841" width="9.140625" style="1"/>
    <col min="3842" max="3842" width="18.5703125" style="1" customWidth="1"/>
    <col min="3843" max="3843" width="59.7109375" style="1" customWidth="1"/>
    <col min="3844" max="3847" width="17.7109375" style="1" customWidth="1"/>
    <col min="3848" max="4097" width="9.140625" style="1"/>
    <col min="4098" max="4098" width="18.5703125" style="1" customWidth="1"/>
    <col min="4099" max="4099" width="59.7109375" style="1" customWidth="1"/>
    <col min="4100" max="4103" width="17.7109375" style="1" customWidth="1"/>
    <col min="4104" max="4353" width="9.140625" style="1"/>
    <col min="4354" max="4354" width="18.5703125" style="1" customWidth="1"/>
    <col min="4355" max="4355" width="59.7109375" style="1" customWidth="1"/>
    <col min="4356" max="4359" width="17.7109375" style="1" customWidth="1"/>
    <col min="4360" max="4609" width="9.140625" style="1"/>
    <col min="4610" max="4610" width="18.5703125" style="1" customWidth="1"/>
    <col min="4611" max="4611" width="59.7109375" style="1" customWidth="1"/>
    <col min="4612" max="4615" width="17.7109375" style="1" customWidth="1"/>
    <col min="4616" max="4865" width="9.140625" style="1"/>
    <col min="4866" max="4866" width="18.5703125" style="1" customWidth="1"/>
    <col min="4867" max="4867" width="59.7109375" style="1" customWidth="1"/>
    <col min="4868" max="4871" width="17.7109375" style="1" customWidth="1"/>
    <col min="4872" max="5121" width="9.140625" style="1"/>
    <col min="5122" max="5122" width="18.5703125" style="1" customWidth="1"/>
    <col min="5123" max="5123" width="59.7109375" style="1" customWidth="1"/>
    <col min="5124" max="5127" width="17.7109375" style="1" customWidth="1"/>
    <col min="5128" max="5377" width="9.140625" style="1"/>
    <col min="5378" max="5378" width="18.5703125" style="1" customWidth="1"/>
    <col min="5379" max="5379" width="59.7109375" style="1" customWidth="1"/>
    <col min="5380" max="5383" width="17.7109375" style="1" customWidth="1"/>
    <col min="5384" max="5633" width="9.140625" style="1"/>
    <col min="5634" max="5634" width="18.5703125" style="1" customWidth="1"/>
    <col min="5635" max="5635" width="59.7109375" style="1" customWidth="1"/>
    <col min="5636" max="5639" width="17.7109375" style="1" customWidth="1"/>
    <col min="5640" max="5889" width="9.140625" style="1"/>
    <col min="5890" max="5890" width="18.5703125" style="1" customWidth="1"/>
    <col min="5891" max="5891" width="59.7109375" style="1" customWidth="1"/>
    <col min="5892" max="5895" width="17.7109375" style="1" customWidth="1"/>
    <col min="5896" max="6145" width="9.140625" style="1"/>
    <col min="6146" max="6146" width="18.5703125" style="1" customWidth="1"/>
    <col min="6147" max="6147" width="59.7109375" style="1" customWidth="1"/>
    <col min="6148" max="6151" width="17.7109375" style="1" customWidth="1"/>
    <col min="6152" max="6401" width="9.140625" style="1"/>
    <col min="6402" max="6402" width="18.5703125" style="1" customWidth="1"/>
    <col min="6403" max="6403" width="59.7109375" style="1" customWidth="1"/>
    <col min="6404" max="6407" width="17.7109375" style="1" customWidth="1"/>
    <col min="6408" max="6657" width="9.140625" style="1"/>
    <col min="6658" max="6658" width="18.5703125" style="1" customWidth="1"/>
    <col min="6659" max="6659" width="59.7109375" style="1" customWidth="1"/>
    <col min="6660" max="6663" width="17.7109375" style="1" customWidth="1"/>
    <col min="6664" max="6913" width="9.140625" style="1"/>
    <col min="6914" max="6914" width="18.5703125" style="1" customWidth="1"/>
    <col min="6915" max="6915" width="59.7109375" style="1" customWidth="1"/>
    <col min="6916" max="6919" width="17.7109375" style="1" customWidth="1"/>
    <col min="6920" max="7169" width="9.140625" style="1"/>
    <col min="7170" max="7170" width="18.5703125" style="1" customWidth="1"/>
    <col min="7171" max="7171" width="59.7109375" style="1" customWidth="1"/>
    <col min="7172" max="7175" width="17.7109375" style="1" customWidth="1"/>
    <col min="7176" max="7425" width="9.140625" style="1"/>
    <col min="7426" max="7426" width="18.5703125" style="1" customWidth="1"/>
    <col min="7427" max="7427" width="59.7109375" style="1" customWidth="1"/>
    <col min="7428" max="7431" width="17.7109375" style="1" customWidth="1"/>
    <col min="7432" max="7681" width="9.140625" style="1"/>
    <col min="7682" max="7682" width="18.5703125" style="1" customWidth="1"/>
    <col min="7683" max="7683" width="59.7109375" style="1" customWidth="1"/>
    <col min="7684" max="7687" width="17.7109375" style="1" customWidth="1"/>
    <col min="7688" max="7937" width="9.140625" style="1"/>
    <col min="7938" max="7938" width="18.5703125" style="1" customWidth="1"/>
    <col min="7939" max="7939" width="59.7109375" style="1" customWidth="1"/>
    <col min="7940" max="7943" width="17.7109375" style="1" customWidth="1"/>
    <col min="7944" max="8193" width="9.140625" style="1"/>
    <col min="8194" max="8194" width="18.5703125" style="1" customWidth="1"/>
    <col min="8195" max="8195" width="59.7109375" style="1" customWidth="1"/>
    <col min="8196" max="8199" width="17.7109375" style="1" customWidth="1"/>
    <col min="8200" max="8449" width="9.140625" style="1"/>
    <col min="8450" max="8450" width="18.5703125" style="1" customWidth="1"/>
    <col min="8451" max="8451" width="59.7109375" style="1" customWidth="1"/>
    <col min="8452" max="8455" width="17.7109375" style="1" customWidth="1"/>
    <col min="8456" max="8705" width="9.140625" style="1"/>
    <col min="8706" max="8706" width="18.5703125" style="1" customWidth="1"/>
    <col min="8707" max="8707" width="59.7109375" style="1" customWidth="1"/>
    <col min="8708" max="8711" width="17.7109375" style="1" customWidth="1"/>
    <col min="8712" max="8961" width="9.140625" style="1"/>
    <col min="8962" max="8962" width="18.5703125" style="1" customWidth="1"/>
    <col min="8963" max="8963" width="59.7109375" style="1" customWidth="1"/>
    <col min="8964" max="8967" width="17.7109375" style="1" customWidth="1"/>
    <col min="8968" max="9217" width="9.140625" style="1"/>
    <col min="9218" max="9218" width="18.5703125" style="1" customWidth="1"/>
    <col min="9219" max="9219" width="59.7109375" style="1" customWidth="1"/>
    <col min="9220" max="9223" width="17.7109375" style="1" customWidth="1"/>
    <col min="9224" max="9473" width="9.140625" style="1"/>
    <col min="9474" max="9474" width="18.5703125" style="1" customWidth="1"/>
    <col min="9475" max="9475" width="59.7109375" style="1" customWidth="1"/>
    <col min="9476" max="9479" width="17.7109375" style="1" customWidth="1"/>
    <col min="9480" max="9729" width="9.140625" style="1"/>
    <col min="9730" max="9730" width="18.5703125" style="1" customWidth="1"/>
    <col min="9731" max="9731" width="59.7109375" style="1" customWidth="1"/>
    <col min="9732" max="9735" width="17.7109375" style="1" customWidth="1"/>
    <col min="9736" max="9985" width="9.140625" style="1"/>
    <col min="9986" max="9986" width="18.5703125" style="1" customWidth="1"/>
    <col min="9987" max="9987" width="59.7109375" style="1" customWidth="1"/>
    <col min="9988" max="9991" width="17.7109375" style="1" customWidth="1"/>
    <col min="9992" max="10241" width="9.14062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497" width="9.14062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753" width="9.14062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1009" width="9.14062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265" width="9.14062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521" width="9.14062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777" width="9.14062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2033" width="9.14062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289" width="9.14062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545" width="9.14062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801" width="9.14062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3057" width="9.14062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313" width="9.14062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569" width="9.14062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825" width="9.14062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4081" width="9.14062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337" width="9.14062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593" width="9.14062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849" width="9.14062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5105" width="9.14062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361" width="9.14062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617" width="9.14062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873" width="9.14062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6129" width="9.14062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384" width="9.140625" style="1"/>
  </cols>
  <sheetData>
    <row r="1" spans="1:10" ht="17.45" customHeight="1">
      <c r="B1" s="321" t="s">
        <v>853</v>
      </c>
      <c r="C1" s="321"/>
      <c r="D1" s="321"/>
      <c r="E1" s="213"/>
    </row>
    <row r="2" spans="1:10" ht="13.9" customHeight="1">
      <c r="B2" s="11"/>
      <c r="C2" s="125"/>
      <c r="D2" s="125"/>
      <c r="E2" s="213"/>
    </row>
    <row r="3" spans="1:10" ht="17.45" customHeight="1">
      <c r="B3" s="322" t="s">
        <v>2</v>
      </c>
      <c r="C3" s="322"/>
      <c r="D3" s="322"/>
      <c r="E3" s="322"/>
    </row>
    <row r="4" spans="1:10" ht="13.9" customHeight="1">
      <c r="B4" s="3"/>
      <c r="C4" s="17"/>
      <c r="D4" s="17"/>
      <c r="E4" s="212"/>
    </row>
    <row r="5" spans="1:10" ht="13.9" customHeight="1">
      <c r="B5" s="319" t="s">
        <v>3</v>
      </c>
      <c r="C5" s="319"/>
      <c r="D5" s="319"/>
      <c r="E5" s="319"/>
    </row>
    <row r="6" spans="1:10" ht="13.9" customHeight="1">
      <c r="B6" s="319" t="s">
        <v>4</v>
      </c>
      <c r="C6" s="319"/>
      <c r="D6" s="319"/>
      <c r="E6" s="319"/>
    </row>
    <row r="7" spans="1:10" ht="13.9" customHeight="1">
      <c r="B7" s="319" t="s">
        <v>5</v>
      </c>
      <c r="C7" s="319"/>
      <c r="D7" s="319"/>
      <c r="E7" s="319"/>
    </row>
    <row r="8" spans="1:10" ht="13.9" customHeight="1">
      <c r="B8" s="319" t="s">
        <v>6</v>
      </c>
      <c r="C8" s="319"/>
      <c r="D8" s="319"/>
      <c r="E8" s="319"/>
    </row>
    <row r="9" spans="1:10" ht="13.9" customHeight="1">
      <c r="B9" s="319" t="s">
        <v>7</v>
      </c>
      <c r="C9" s="319"/>
      <c r="D9" s="319"/>
      <c r="E9" s="319"/>
    </row>
    <row r="10" spans="1:10" ht="13.9" customHeight="1">
      <c r="B10" s="319" t="s">
        <v>8</v>
      </c>
      <c r="C10" s="319"/>
      <c r="D10" s="319"/>
      <c r="E10" s="319"/>
    </row>
    <row r="11" spans="1:10" ht="13.9" customHeight="1">
      <c r="B11" s="3"/>
      <c r="C11" s="9"/>
      <c r="D11" s="9"/>
      <c r="E11" s="172"/>
    </row>
    <row r="12" spans="1:10" ht="13.9" customHeight="1">
      <c r="B12" s="320" t="s">
        <v>9</v>
      </c>
      <c r="C12" s="320"/>
      <c r="D12" s="320"/>
      <c r="E12" s="320"/>
    </row>
    <row r="13" spans="1:10" ht="13.9" customHeight="1">
      <c r="B13" s="320" t="s">
        <v>323</v>
      </c>
      <c r="C13" s="320"/>
      <c r="D13" s="320"/>
      <c r="E13" s="320"/>
    </row>
    <row r="14" spans="1:10" ht="13.9" customHeight="1">
      <c r="B14" s="3"/>
      <c r="C14" s="17"/>
      <c r="D14" s="17"/>
      <c r="E14" s="212"/>
    </row>
    <row r="15" spans="1:10" ht="13.9" customHeight="1">
      <c r="A15" s="8" t="s">
        <v>11</v>
      </c>
      <c r="B15" s="8" t="s">
        <v>12</v>
      </c>
      <c r="C15" s="13"/>
      <c r="D15" s="3"/>
      <c r="E15" s="135" t="s">
        <v>854</v>
      </c>
      <c r="F15" s="135" t="s">
        <v>14</v>
      </c>
      <c r="G15" s="135" t="s">
        <v>1043</v>
      </c>
      <c r="H15" s="156" t="s">
        <v>1040</v>
      </c>
      <c r="I15" s="157" t="s">
        <v>1041</v>
      </c>
      <c r="J15" s="253" t="s">
        <v>1149</v>
      </c>
    </row>
    <row r="16" spans="1:10" ht="13.9" customHeight="1">
      <c r="A16" s="3"/>
      <c r="B16" s="3"/>
      <c r="C16" s="13"/>
      <c r="D16" s="17"/>
      <c r="E16" s="135"/>
      <c r="F16" s="135"/>
      <c r="G16" s="166">
        <v>0.1</v>
      </c>
      <c r="H16" s="159">
        <v>147</v>
      </c>
      <c r="I16" s="159">
        <v>1.42</v>
      </c>
      <c r="J16" s="14" t="s">
        <v>1150</v>
      </c>
    </row>
    <row r="17" spans="1:251" s="3" customFormat="1" ht="13.9" customHeight="1">
      <c r="A17" s="18" t="s">
        <v>855</v>
      </c>
      <c r="B17" s="18"/>
      <c r="C17" s="21"/>
      <c r="D17" s="20"/>
      <c r="E17" s="147"/>
      <c r="F17" s="180"/>
      <c r="G17" s="180"/>
      <c r="I17" s="14"/>
      <c r="J17" s="14"/>
    </row>
    <row r="18" spans="1:251" s="3" customFormat="1" ht="13.9" customHeight="1">
      <c r="A18" s="8"/>
      <c r="B18" s="8"/>
      <c r="C18" s="24"/>
      <c r="E18" s="138"/>
      <c r="F18" s="138"/>
      <c r="G18" s="138"/>
      <c r="I18" s="14"/>
      <c r="J18" s="14"/>
    </row>
    <row r="19" spans="1:251" ht="13.9" customHeight="1">
      <c r="A19" s="8" t="s">
        <v>856</v>
      </c>
      <c r="B19" s="8" t="s">
        <v>857</v>
      </c>
      <c r="C19" s="55"/>
      <c r="D19" s="3"/>
      <c r="E19" s="149">
        <f>ROUND(F19/0.54,0)</f>
        <v>5791</v>
      </c>
      <c r="F19" s="140">
        <v>3127</v>
      </c>
      <c r="G19" s="140">
        <f>IF(F19-F19*$G$16=0,"",F19-F19*$G$16)</f>
        <v>2814.3</v>
      </c>
      <c r="H19" s="163">
        <f>IFERROR(G19*$H$16,"")</f>
        <v>413702.10000000003</v>
      </c>
      <c r="I19" s="157">
        <f>IFERROR(ROUND(H19*$I$16,0),"")</f>
        <v>587457</v>
      </c>
      <c r="J19" s="254">
        <f>IFERROR((I19-H19)/I19,"")</f>
        <v>0.29577466946516928</v>
      </c>
    </row>
    <row r="20" spans="1:251" ht="13.9" customHeight="1">
      <c r="A20" s="27"/>
      <c r="B20" s="83" t="s">
        <v>858</v>
      </c>
      <c r="C20" s="62"/>
      <c r="D20" s="17"/>
      <c r="E20" s="152"/>
      <c r="F20" s="140"/>
      <c r="G20" s="140" t="str">
        <f t="shared" ref="G20:G83" si="0">IF(F20-F20*$G$16=0,"",F20-F20*$G$16)</f>
        <v/>
      </c>
      <c r="H20" s="163" t="str">
        <f t="shared" ref="H20:H83" si="1">IFERROR(G20*$H$16,"")</f>
        <v/>
      </c>
      <c r="I20" s="157" t="str">
        <f t="shared" ref="I20:I83" si="2">IFERROR(ROUND(H20*$I$16,0),"")</f>
        <v/>
      </c>
      <c r="J20" s="254" t="str">
        <f t="shared" ref="J20:J83" si="3">IFERROR((I20-H20)/I20,"")</f>
        <v/>
      </c>
    </row>
    <row r="21" spans="1:251" ht="13.9" customHeight="1">
      <c r="A21" s="27"/>
      <c r="B21" s="28" t="s">
        <v>859</v>
      </c>
      <c r="C21" s="62"/>
      <c r="D21" s="17"/>
      <c r="E21" s="152"/>
      <c r="F21" s="140"/>
      <c r="G21" s="14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</row>
    <row r="22" spans="1:251" ht="13.9" customHeight="1">
      <c r="A22" s="27"/>
      <c r="B22" s="83" t="s">
        <v>860</v>
      </c>
      <c r="C22" s="29"/>
      <c r="D22" s="17"/>
      <c r="E22" s="152"/>
      <c r="G22" s="133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</row>
    <row r="23" spans="1:251" ht="13.9" customHeight="1">
      <c r="B23" s="28" t="s">
        <v>861</v>
      </c>
      <c r="C23" s="126"/>
      <c r="D23" s="17"/>
      <c r="E23" s="152"/>
      <c r="F23" s="140"/>
      <c r="G23" s="14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</row>
    <row r="24" spans="1:251" ht="13.9" customHeight="1">
      <c r="A24" s="27"/>
      <c r="B24" s="83" t="s">
        <v>862</v>
      </c>
      <c r="C24" s="29"/>
      <c r="D24" s="17"/>
      <c r="E24" s="152"/>
      <c r="F24" s="140"/>
      <c r="G24" s="14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</row>
    <row r="25" spans="1:251" ht="13.9" customHeight="1">
      <c r="B25" s="38" t="s">
        <v>535</v>
      </c>
      <c r="C25" s="64"/>
      <c r="D25" s="17"/>
      <c r="E25" s="152"/>
      <c r="F25" s="140"/>
      <c r="G25" s="14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</row>
    <row r="26" spans="1:251" s="3" customFormat="1" ht="13.9" customHeight="1">
      <c r="A26" s="15"/>
      <c r="B26" s="38" t="s">
        <v>863</v>
      </c>
      <c r="C26" s="4"/>
      <c r="E26" s="150"/>
      <c r="F26" s="142"/>
      <c r="G26" s="142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</row>
    <row r="27" spans="1:251" ht="13.9" customHeight="1">
      <c r="B27" s="3"/>
      <c r="C27" s="64"/>
      <c r="D27" s="17"/>
      <c r="E27" s="152"/>
      <c r="F27" s="140"/>
      <c r="G27" s="14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</row>
    <row r="28" spans="1:251" ht="13.9" customHeight="1">
      <c r="A28" s="58" t="s">
        <v>864</v>
      </c>
      <c r="B28" s="58"/>
      <c r="C28" s="22"/>
      <c r="D28" s="20"/>
      <c r="E28" s="174"/>
      <c r="F28" s="209"/>
      <c r="G28" s="209" t="str">
        <f t="shared" si="0"/>
        <v/>
      </c>
      <c r="H28" s="163" t="str">
        <f t="shared" si="1"/>
        <v/>
      </c>
      <c r="I28" s="157" t="str">
        <f t="shared" si="2"/>
        <v/>
      </c>
      <c r="J28" s="254" t="str">
        <f t="shared" si="3"/>
        <v/>
      </c>
      <c r="K28" s="71"/>
      <c r="L28" s="71"/>
      <c r="M28" s="69"/>
      <c r="N28" s="69"/>
      <c r="O28" s="72"/>
      <c r="P28" s="69"/>
      <c r="Q28" s="70"/>
      <c r="R28" s="71"/>
      <c r="S28" s="71"/>
      <c r="T28" s="69"/>
      <c r="U28" s="69"/>
      <c r="V28" s="72"/>
      <c r="W28" s="69"/>
      <c r="X28" s="70"/>
      <c r="Y28" s="71"/>
      <c r="Z28" s="71"/>
      <c r="AA28" s="71"/>
      <c r="AB28" s="69"/>
      <c r="AC28" s="69"/>
      <c r="AD28" s="72"/>
      <c r="AE28" s="69"/>
      <c r="AF28" s="70"/>
      <c r="AG28" s="71"/>
      <c r="AH28" s="71"/>
      <c r="AI28" s="71"/>
      <c r="AJ28" s="69"/>
      <c r="AK28" s="69"/>
      <c r="AL28" s="72"/>
      <c r="AM28" s="69"/>
      <c r="AN28" s="70"/>
      <c r="AO28" s="71"/>
      <c r="AP28" s="71"/>
      <c r="AQ28" s="71"/>
      <c r="AR28" s="69"/>
      <c r="AS28" s="69"/>
      <c r="AT28" s="72"/>
      <c r="AU28" s="69"/>
      <c r="AV28" s="70"/>
      <c r="AW28" s="71"/>
      <c r="AX28" s="71"/>
      <c r="AY28" s="71"/>
      <c r="AZ28" s="69"/>
      <c r="BA28" s="69"/>
      <c r="BB28" s="72"/>
      <c r="BC28" s="69"/>
      <c r="BD28" s="70"/>
      <c r="BE28" s="71"/>
      <c r="BF28" s="71"/>
      <c r="BG28" s="71"/>
      <c r="BH28" s="69"/>
      <c r="BI28" s="69"/>
      <c r="BJ28" s="72"/>
      <c r="BK28" s="69"/>
      <c r="BL28" s="70"/>
      <c r="BM28" s="71"/>
      <c r="BN28" s="71"/>
      <c r="BO28" s="71"/>
      <c r="BP28" s="69"/>
      <c r="BQ28" s="69"/>
      <c r="BR28" s="72"/>
      <c r="BS28" s="69"/>
      <c r="BT28" s="70"/>
      <c r="BU28" s="71"/>
      <c r="BV28" s="71"/>
      <c r="BW28" s="71"/>
      <c r="BX28" s="69"/>
      <c r="BY28" s="69"/>
      <c r="BZ28" s="72"/>
      <c r="CA28" s="69"/>
      <c r="CB28" s="70"/>
      <c r="CC28" s="71"/>
      <c r="CD28" s="71"/>
      <c r="CE28" s="71"/>
      <c r="CF28" s="69"/>
      <c r="CG28" s="69"/>
      <c r="CH28" s="72"/>
      <c r="CI28" s="69"/>
      <c r="CJ28" s="70"/>
      <c r="CK28" s="71"/>
      <c r="CL28" s="71"/>
      <c r="CM28" s="71"/>
      <c r="CN28" s="69"/>
      <c r="CO28" s="69"/>
      <c r="CP28" s="72"/>
      <c r="CQ28" s="69"/>
      <c r="CR28" s="70"/>
      <c r="CS28" s="71"/>
      <c r="CT28" s="71"/>
      <c r="CU28" s="71"/>
      <c r="CV28" s="69"/>
      <c r="CW28" s="69"/>
      <c r="CX28" s="72"/>
      <c r="CY28" s="69"/>
      <c r="CZ28" s="70"/>
      <c r="DA28" s="71"/>
      <c r="DB28" s="71"/>
      <c r="DC28" s="71"/>
      <c r="DD28" s="69"/>
      <c r="DE28" s="69"/>
      <c r="DF28" s="72"/>
      <c r="DG28" s="69"/>
      <c r="DH28" s="70"/>
      <c r="DI28" s="71"/>
      <c r="DJ28" s="71"/>
      <c r="DK28" s="71"/>
      <c r="DL28" s="69"/>
      <c r="DM28" s="69"/>
      <c r="DN28" s="72"/>
      <c r="DO28" s="69"/>
      <c r="DP28" s="70"/>
      <c r="DQ28" s="71"/>
      <c r="DR28" s="71"/>
      <c r="DS28" s="71"/>
      <c r="DT28" s="69"/>
      <c r="DU28" s="69"/>
      <c r="DV28" s="72"/>
      <c r="DW28" s="69"/>
      <c r="DX28" s="70"/>
      <c r="DY28" s="71"/>
      <c r="DZ28" s="71"/>
      <c r="EA28" s="71"/>
      <c r="EB28" s="69"/>
      <c r="EC28" s="69"/>
      <c r="ED28" s="72"/>
      <c r="EE28" s="69"/>
      <c r="EF28" s="70"/>
      <c r="EG28" s="71"/>
      <c r="EH28" s="71"/>
      <c r="EI28" s="71"/>
      <c r="EJ28" s="69"/>
      <c r="EK28" s="69"/>
      <c r="EL28" s="72"/>
      <c r="EM28" s="69"/>
      <c r="EN28" s="70"/>
      <c r="EO28" s="71"/>
      <c r="EP28" s="71"/>
      <c r="EQ28" s="71"/>
      <c r="ER28" s="69"/>
      <c r="ES28" s="69"/>
      <c r="ET28" s="72"/>
      <c r="EU28" s="69"/>
      <c r="EV28" s="70"/>
      <c r="EW28" s="71"/>
      <c r="EX28" s="71"/>
      <c r="EY28" s="71"/>
      <c r="EZ28" s="69"/>
      <c r="FA28" s="69"/>
      <c r="FB28" s="72"/>
      <c r="FC28" s="69"/>
      <c r="FD28" s="70"/>
      <c r="FE28" s="71"/>
      <c r="FF28" s="71"/>
      <c r="FG28" s="71"/>
      <c r="FH28" s="69"/>
      <c r="FI28" s="69"/>
      <c r="FJ28" s="72"/>
      <c r="FK28" s="69"/>
      <c r="FL28" s="70"/>
      <c r="FM28" s="71"/>
      <c r="FN28" s="71"/>
      <c r="FO28" s="71"/>
      <c r="FP28" s="69"/>
      <c r="FQ28" s="69"/>
      <c r="FR28" s="72"/>
      <c r="FS28" s="69"/>
      <c r="FT28" s="70"/>
      <c r="FU28" s="71"/>
      <c r="FV28" s="71"/>
      <c r="FW28" s="71"/>
      <c r="FX28" s="69"/>
      <c r="FY28" s="69"/>
      <c r="FZ28" s="72"/>
      <c r="GA28" s="69"/>
      <c r="GB28" s="70"/>
      <c r="GC28" s="71"/>
      <c r="GD28" s="71"/>
      <c r="GE28" s="71"/>
      <c r="GF28" s="69"/>
      <c r="GG28" s="69"/>
      <c r="GH28" s="72"/>
      <c r="GI28" s="69"/>
      <c r="GJ28" s="70"/>
      <c r="GK28" s="71"/>
      <c r="GL28" s="71"/>
      <c r="GM28" s="71"/>
      <c r="GN28" s="69"/>
      <c r="GO28" s="69"/>
      <c r="GP28" s="72"/>
      <c r="GQ28" s="69"/>
      <c r="GR28" s="70"/>
      <c r="GS28" s="71"/>
      <c r="GT28" s="71"/>
      <c r="GU28" s="71"/>
      <c r="GV28" s="69"/>
      <c r="GW28" s="69"/>
      <c r="GX28" s="72"/>
      <c r="GY28" s="69"/>
      <c r="GZ28" s="70"/>
      <c r="HA28" s="71"/>
      <c r="HB28" s="71"/>
      <c r="HC28" s="71"/>
      <c r="HD28" s="69"/>
      <c r="HE28" s="69"/>
      <c r="HF28" s="72"/>
      <c r="HG28" s="69"/>
      <c r="HH28" s="70"/>
      <c r="HI28" s="71"/>
      <c r="HJ28" s="71"/>
      <c r="HK28" s="71"/>
      <c r="HL28" s="69"/>
      <c r="HM28" s="69"/>
      <c r="HN28" s="72"/>
      <c r="HO28" s="69"/>
      <c r="HP28" s="70"/>
      <c r="HQ28" s="71"/>
      <c r="HR28" s="71"/>
      <c r="HS28" s="71"/>
      <c r="HT28" s="69"/>
      <c r="HU28" s="69"/>
      <c r="HV28" s="72"/>
      <c r="HW28" s="69"/>
      <c r="HX28" s="70"/>
      <c r="HY28" s="71"/>
      <c r="HZ28" s="71"/>
      <c r="IA28" s="71"/>
      <c r="IB28" s="69"/>
      <c r="IC28" s="69"/>
      <c r="ID28" s="72"/>
      <c r="IE28" s="69"/>
      <c r="IF28" s="70"/>
      <c r="IG28" s="71"/>
      <c r="IH28" s="71"/>
      <c r="II28" s="71"/>
      <c r="IJ28" s="69"/>
      <c r="IK28" s="69"/>
      <c r="IL28" s="72"/>
      <c r="IM28" s="69"/>
      <c r="IN28" s="70"/>
      <c r="IO28" s="71"/>
      <c r="IP28" s="71"/>
      <c r="IQ28" s="71"/>
    </row>
    <row r="29" spans="1:251" ht="13.9" customHeight="1">
      <c r="B29" s="40"/>
      <c r="C29" s="32"/>
      <c r="D29" s="3"/>
      <c r="E29" s="152"/>
      <c r="F29" s="140"/>
      <c r="G29" s="140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  <c r="K29" s="39"/>
      <c r="L29" s="39"/>
      <c r="M29" s="8"/>
      <c r="N29" s="73"/>
      <c r="O29" s="73"/>
      <c r="P29" s="73"/>
      <c r="Q29" s="73"/>
      <c r="R29" s="39"/>
      <c r="S29" s="39"/>
      <c r="T29" s="8"/>
      <c r="U29" s="73"/>
      <c r="V29" s="73"/>
      <c r="W29" s="73"/>
      <c r="X29" s="73"/>
      <c r="Y29" s="39"/>
      <c r="Z29" s="39"/>
      <c r="AA29" s="39"/>
      <c r="AB29" s="8"/>
      <c r="AC29" s="73"/>
      <c r="AD29" s="73"/>
      <c r="AE29" s="73"/>
      <c r="AF29" s="73"/>
      <c r="AG29" s="39"/>
      <c r="AH29" s="39"/>
      <c r="AI29" s="39"/>
      <c r="AJ29" s="8"/>
      <c r="AK29" s="73"/>
      <c r="AL29" s="73"/>
      <c r="AM29" s="73"/>
      <c r="AN29" s="73"/>
      <c r="AO29" s="39"/>
      <c r="AP29" s="39"/>
      <c r="AQ29" s="39"/>
      <c r="AR29" s="8"/>
      <c r="AS29" s="73"/>
      <c r="AT29" s="73"/>
      <c r="AU29" s="73"/>
      <c r="AV29" s="73"/>
      <c r="AW29" s="39"/>
      <c r="AX29" s="39"/>
      <c r="AY29" s="39"/>
      <c r="AZ29" s="8"/>
      <c r="BA29" s="73"/>
      <c r="BB29" s="73"/>
      <c r="BC29" s="73"/>
      <c r="BD29" s="73"/>
      <c r="BE29" s="39"/>
      <c r="BF29" s="39"/>
      <c r="BG29" s="39"/>
      <c r="BH29" s="8"/>
      <c r="BI29" s="73"/>
      <c r="BJ29" s="73"/>
      <c r="BK29" s="73"/>
      <c r="BL29" s="73"/>
      <c r="BM29" s="39"/>
      <c r="BN29" s="39"/>
      <c r="BO29" s="39"/>
      <c r="BP29" s="8"/>
      <c r="BQ29" s="73"/>
      <c r="BR29" s="73"/>
      <c r="BS29" s="73"/>
      <c r="BT29" s="73"/>
      <c r="BU29" s="39"/>
      <c r="BV29" s="39"/>
      <c r="BW29" s="39"/>
      <c r="BX29" s="8"/>
      <c r="BY29" s="73"/>
      <c r="BZ29" s="73"/>
      <c r="CA29" s="73"/>
      <c r="CB29" s="73"/>
      <c r="CC29" s="39"/>
      <c r="CD29" s="39"/>
      <c r="CE29" s="39"/>
      <c r="CF29" s="8"/>
      <c r="CG29" s="73"/>
      <c r="CH29" s="73"/>
      <c r="CI29" s="73"/>
      <c r="CJ29" s="73"/>
      <c r="CK29" s="39"/>
      <c r="CL29" s="39"/>
      <c r="CM29" s="39"/>
      <c r="CN29" s="8"/>
      <c r="CO29" s="73"/>
      <c r="CP29" s="73"/>
      <c r="CQ29" s="73"/>
      <c r="CR29" s="73"/>
      <c r="CS29" s="39"/>
      <c r="CT29" s="39"/>
      <c r="CU29" s="39"/>
      <c r="CV29" s="8"/>
      <c r="CW29" s="73"/>
      <c r="CX29" s="73"/>
      <c r="CY29" s="73"/>
      <c r="CZ29" s="73"/>
      <c r="DA29" s="39"/>
      <c r="DB29" s="39"/>
      <c r="DC29" s="39"/>
      <c r="DD29" s="8"/>
      <c r="DE29" s="73"/>
      <c r="DF29" s="73"/>
      <c r="DG29" s="73"/>
      <c r="DH29" s="73"/>
      <c r="DI29" s="39"/>
      <c r="DJ29" s="39"/>
      <c r="DK29" s="39"/>
      <c r="DL29" s="8"/>
      <c r="DM29" s="73"/>
      <c r="DN29" s="73"/>
      <c r="DO29" s="73"/>
      <c r="DP29" s="73"/>
      <c r="DQ29" s="39"/>
      <c r="DR29" s="39"/>
      <c r="DS29" s="39"/>
      <c r="DT29" s="8"/>
      <c r="DU29" s="73"/>
      <c r="DV29" s="73"/>
      <c r="DW29" s="73"/>
      <c r="DX29" s="73"/>
      <c r="DY29" s="39"/>
      <c r="DZ29" s="39"/>
      <c r="EA29" s="39"/>
      <c r="EB29" s="8"/>
      <c r="EC29" s="73"/>
      <c r="ED29" s="73"/>
      <c r="EE29" s="73"/>
      <c r="EF29" s="73"/>
      <c r="EG29" s="39"/>
      <c r="EH29" s="39"/>
      <c r="EI29" s="39"/>
      <c r="EJ29" s="8"/>
      <c r="EK29" s="73"/>
      <c r="EL29" s="73"/>
      <c r="EM29" s="73"/>
      <c r="EN29" s="73"/>
      <c r="EO29" s="39"/>
      <c r="EP29" s="39"/>
      <c r="EQ29" s="39"/>
      <c r="ER29" s="8"/>
      <c r="ES29" s="73"/>
      <c r="ET29" s="73"/>
      <c r="EU29" s="73"/>
      <c r="EV29" s="73"/>
      <c r="EW29" s="39"/>
      <c r="EX29" s="39"/>
      <c r="EY29" s="39"/>
      <c r="EZ29" s="8"/>
      <c r="FA29" s="73"/>
      <c r="FB29" s="73"/>
      <c r="FC29" s="73"/>
      <c r="FD29" s="73"/>
      <c r="FE29" s="39"/>
      <c r="FF29" s="39"/>
      <c r="FG29" s="39"/>
      <c r="FH29" s="8"/>
      <c r="FI29" s="73"/>
      <c r="FJ29" s="73"/>
      <c r="FK29" s="73"/>
      <c r="FL29" s="73"/>
      <c r="FM29" s="39"/>
      <c r="FN29" s="39"/>
      <c r="FO29" s="39"/>
      <c r="FP29" s="8"/>
      <c r="FQ29" s="73"/>
      <c r="FR29" s="73"/>
      <c r="FS29" s="73"/>
      <c r="FT29" s="73"/>
      <c r="FU29" s="39"/>
      <c r="FV29" s="39"/>
      <c r="FW29" s="39"/>
      <c r="FX29" s="8"/>
      <c r="FY29" s="73"/>
      <c r="FZ29" s="73"/>
      <c r="GA29" s="73"/>
      <c r="GB29" s="73"/>
      <c r="GC29" s="39"/>
      <c r="GD29" s="39"/>
      <c r="GE29" s="39"/>
      <c r="GF29" s="8"/>
      <c r="GG29" s="73"/>
      <c r="GH29" s="73"/>
      <c r="GI29" s="73"/>
      <c r="GJ29" s="73"/>
      <c r="GK29" s="39"/>
      <c r="GL29" s="39"/>
      <c r="GM29" s="39"/>
      <c r="GN29" s="8"/>
      <c r="GO29" s="73"/>
      <c r="GP29" s="73"/>
      <c r="GQ29" s="73"/>
      <c r="GR29" s="73"/>
      <c r="GS29" s="39"/>
      <c r="GT29" s="39"/>
      <c r="GU29" s="39"/>
      <c r="GV29" s="8"/>
      <c r="GW29" s="73"/>
      <c r="GX29" s="73"/>
      <c r="GY29" s="73"/>
      <c r="GZ29" s="73"/>
      <c r="HA29" s="39"/>
      <c r="HB29" s="39"/>
      <c r="HC29" s="39"/>
      <c r="HD29" s="8"/>
      <c r="HE29" s="73"/>
      <c r="HF29" s="73"/>
      <c r="HG29" s="73"/>
      <c r="HH29" s="73"/>
      <c r="HI29" s="39"/>
      <c r="HJ29" s="39"/>
      <c r="HK29" s="39"/>
      <c r="HL29" s="8"/>
      <c r="HM29" s="73"/>
      <c r="HN29" s="73"/>
      <c r="HO29" s="73"/>
      <c r="HP29" s="73"/>
      <c r="HQ29" s="39"/>
      <c r="HR29" s="39"/>
      <c r="HS29" s="39"/>
      <c r="HT29" s="8"/>
      <c r="HU29" s="73"/>
      <c r="HV29" s="73"/>
      <c r="HW29" s="73"/>
      <c r="HX29" s="73"/>
      <c r="HY29" s="39"/>
      <c r="HZ29" s="39"/>
      <c r="IA29" s="39"/>
      <c r="IB29" s="8"/>
      <c r="IC29" s="73"/>
      <c r="ID29" s="73"/>
      <c r="IE29" s="73"/>
      <c r="IF29" s="73"/>
      <c r="IG29" s="39"/>
      <c r="IH29" s="39"/>
      <c r="II29" s="39"/>
      <c r="IJ29" s="8"/>
      <c r="IK29" s="73"/>
      <c r="IL29" s="73"/>
      <c r="IM29" s="73"/>
      <c r="IN29" s="73"/>
      <c r="IO29" s="39"/>
      <c r="IP29" s="39"/>
      <c r="IQ29" s="39"/>
    </row>
    <row r="30" spans="1:251" ht="13.9" customHeight="1">
      <c r="A30" s="8" t="s">
        <v>865</v>
      </c>
      <c r="B30" s="8" t="s">
        <v>866</v>
      </c>
      <c r="C30" s="3"/>
      <c r="D30" s="3"/>
      <c r="E30" s="149">
        <f>ROUND(F30/0.54,0)</f>
        <v>9278</v>
      </c>
      <c r="F30" s="140">
        <v>5010.25</v>
      </c>
      <c r="G30" s="140">
        <f t="shared" si="0"/>
        <v>4509.2250000000004</v>
      </c>
      <c r="H30" s="163">
        <f t="shared" si="1"/>
        <v>662856.07500000007</v>
      </c>
      <c r="I30" s="157">
        <f t="shared" si="2"/>
        <v>941256</v>
      </c>
      <c r="J30" s="254">
        <f t="shared" si="3"/>
        <v>0.29577492733114047</v>
      </c>
      <c r="K30" s="39"/>
      <c r="L30" s="39"/>
      <c r="M30" s="8"/>
      <c r="N30" s="8"/>
      <c r="O30" s="8"/>
      <c r="P30" s="8"/>
      <c r="Q30" s="8"/>
      <c r="R30" s="39"/>
      <c r="S30" s="39"/>
      <c r="T30" s="8"/>
      <c r="U30" s="8"/>
      <c r="V30" s="8"/>
      <c r="W30" s="8"/>
      <c r="X30" s="8"/>
      <c r="Y30" s="39"/>
      <c r="Z30" s="39"/>
      <c r="AA30" s="39"/>
      <c r="AB30" s="8"/>
      <c r="AC30" s="8"/>
      <c r="AD30" s="8"/>
      <c r="AE30" s="8"/>
      <c r="AF30" s="8"/>
      <c r="AG30" s="39"/>
      <c r="AH30" s="39"/>
      <c r="AI30" s="39"/>
      <c r="AJ30" s="8"/>
      <c r="AK30" s="8"/>
      <c r="AL30" s="8"/>
      <c r="AM30" s="8"/>
      <c r="AN30" s="8"/>
      <c r="AO30" s="39"/>
      <c r="AP30" s="39"/>
      <c r="AQ30" s="39"/>
      <c r="AR30" s="8"/>
      <c r="AS30" s="8"/>
      <c r="AT30" s="8"/>
      <c r="AU30" s="8"/>
      <c r="AV30" s="8"/>
      <c r="AW30" s="39"/>
      <c r="AX30" s="39"/>
      <c r="AY30" s="39"/>
      <c r="AZ30" s="8"/>
      <c r="BA30" s="8"/>
      <c r="BB30" s="8"/>
      <c r="BC30" s="8"/>
      <c r="BD30" s="8"/>
      <c r="BE30" s="39"/>
      <c r="BF30" s="39"/>
      <c r="BG30" s="39"/>
      <c r="BH30" s="8"/>
      <c r="BI30" s="8"/>
      <c r="BJ30" s="8"/>
      <c r="BK30" s="8"/>
      <c r="BL30" s="8"/>
      <c r="BM30" s="39"/>
      <c r="BN30" s="39"/>
      <c r="BO30" s="39"/>
      <c r="BP30" s="8"/>
      <c r="BQ30" s="8"/>
      <c r="BR30" s="8"/>
      <c r="BS30" s="8"/>
      <c r="BT30" s="8"/>
      <c r="BU30" s="39"/>
      <c r="BV30" s="39"/>
      <c r="BW30" s="39"/>
      <c r="BX30" s="8"/>
      <c r="BY30" s="8"/>
      <c r="BZ30" s="8"/>
      <c r="CA30" s="8"/>
      <c r="CB30" s="8"/>
      <c r="CC30" s="39"/>
      <c r="CD30" s="39"/>
      <c r="CE30" s="39"/>
      <c r="CF30" s="8"/>
      <c r="CG30" s="8"/>
      <c r="CH30" s="8"/>
      <c r="CI30" s="8"/>
      <c r="CJ30" s="8"/>
      <c r="CK30" s="39"/>
      <c r="CL30" s="39"/>
      <c r="CM30" s="39"/>
      <c r="CN30" s="8"/>
      <c r="CO30" s="8"/>
      <c r="CP30" s="8"/>
      <c r="CQ30" s="8"/>
      <c r="CR30" s="8"/>
      <c r="CS30" s="39"/>
      <c r="CT30" s="39"/>
      <c r="CU30" s="39"/>
      <c r="CV30" s="8"/>
      <c r="CW30" s="8"/>
      <c r="CX30" s="8"/>
      <c r="CY30" s="8"/>
      <c r="CZ30" s="8"/>
      <c r="DA30" s="39"/>
      <c r="DB30" s="39"/>
      <c r="DC30" s="39"/>
      <c r="DD30" s="8"/>
      <c r="DE30" s="8"/>
      <c r="DF30" s="8"/>
      <c r="DG30" s="8"/>
      <c r="DH30" s="8"/>
      <c r="DI30" s="39"/>
      <c r="DJ30" s="39"/>
      <c r="DK30" s="39"/>
      <c r="DL30" s="8"/>
      <c r="DM30" s="8"/>
      <c r="DN30" s="8"/>
      <c r="DO30" s="8"/>
      <c r="DP30" s="8"/>
      <c r="DQ30" s="39"/>
      <c r="DR30" s="39"/>
      <c r="DS30" s="39"/>
      <c r="DT30" s="8"/>
      <c r="DU30" s="8"/>
      <c r="DV30" s="8"/>
      <c r="DW30" s="8"/>
      <c r="DX30" s="8"/>
      <c r="DY30" s="39"/>
      <c r="DZ30" s="39"/>
      <c r="EA30" s="39"/>
      <c r="EB30" s="8"/>
      <c r="EC30" s="8"/>
      <c r="ED30" s="8"/>
      <c r="EE30" s="8"/>
      <c r="EF30" s="8"/>
      <c r="EG30" s="39"/>
      <c r="EH30" s="39"/>
      <c r="EI30" s="39"/>
      <c r="EJ30" s="8"/>
      <c r="EK30" s="8"/>
      <c r="EL30" s="8"/>
      <c r="EM30" s="8"/>
      <c r="EN30" s="8"/>
      <c r="EO30" s="39"/>
      <c r="EP30" s="39"/>
      <c r="EQ30" s="39"/>
      <c r="ER30" s="8"/>
      <c r="ES30" s="8"/>
      <c r="ET30" s="8"/>
      <c r="EU30" s="8"/>
      <c r="EV30" s="8"/>
      <c r="EW30" s="39"/>
      <c r="EX30" s="39"/>
      <c r="EY30" s="39"/>
      <c r="EZ30" s="8"/>
      <c r="FA30" s="8"/>
      <c r="FB30" s="8"/>
      <c r="FC30" s="8"/>
      <c r="FD30" s="8"/>
      <c r="FE30" s="39"/>
      <c r="FF30" s="39"/>
      <c r="FG30" s="39"/>
      <c r="FH30" s="8"/>
      <c r="FI30" s="8"/>
      <c r="FJ30" s="8"/>
      <c r="FK30" s="8"/>
      <c r="FL30" s="8"/>
      <c r="FM30" s="39"/>
      <c r="FN30" s="39"/>
      <c r="FO30" s="39"/>
      <c r="FP30" s="8"/>
      <c r="FQ30" s="8"/>
      <c r="FR30" s="8"/>
      <c r="FS30" s="8"/>
      <c r="FT30" s="8"/>
      <c r="FU30" s="39"/>
      <c r="FV30" s="39"/>
      <c r="FW30" s="39"/>
      <c r="FX30" s="8"/>
      <c r="FY30" s="8"/>
      <c r="FZ30" s="8"/>
      <c r="GA30" s="8"/>
      <c r="GB30" s="8"/>
      <c r="GC30" s="39"/>
      <c r="GD30" s="39"/>
      <c r="GE30" s="39"/>
      <c r="GF30" s="8"/>
      <c r="GG30" s="8"/>
      <c r="GH30" s="8"/>
      <c r="GI30" s="8"/>
      <c r="GJ30" s="8"/>
      <c r="GK30" s="39"/>
      <c r="GL30" s="39"/>
      <c r="GM30" s="39"/>
      <c r="GN30" s="8"/>
      <c r="GO30" s="8"/>
      <c r="GP30" s="8"/>
      <c r="GQ30" s="8"/>
      <c r="GR30" s="8"/>
      <c r="GS30" s="39"/>
      <c r="GT30" s="39"/>
      <c r="GU30" s="39"/>
      <c r="GV30" s="8"/>
      <c r="GW30" s="8"/>
      <c r="GX30" s="8"/>
      <c r="GY30" s="8"/>
      <c r="GZ30" s="8"/>
      <c r="HA30" s="39"/>
      <c r="HB30" s="39"/>
      <c r="HC30" s="39"/>
      <c r="HD30" s="8"/>
      <c r="HE30" s="8"/>
      <c r="HF30" s="8"/>
      <c r="HG30" s="8"/>
      <c r="HH30" s="8"/>
      <c r="HI30" s="39"/>
      <c r="HJ30" s="39"/>
      <c r="HK30" s="39"/>
      <c r="HL30" s="8"/>
      <c r="HM30" s="8"/>
      <c r="HN30" s="8"/>
      <c r="HO30" s="8"/>
      <c r="HP30" s="8"/>
      <c r="HQ30" s="39"/>
      <c r="HR30" s="39"/>
      <c r="HS30" s="39"/>
      <c r="HT30" s="8"/>
      <c r="HU30" s="8"/>
      <c r="HV30" s="8"/>
      <c r="HW30" s="8"/>
      <c r="HX30" s="8"/>
      <c r="HY30" s="39"/>
      <c r="HZ30" s="39"/>
      <c r="IA30" s="39"/>
      <c r="IB30" s="8"/>
      <c r="IC30" s="8"/>
      <c r="ID30" s="8"/>
      <c r="IE30" s="8"/>
      <c r="IF30" s="8"/>
      <c r="IG30" s="39"/>
      <c r="IH30" s="39"/>
      <c r="II30" s="39"/>
      <c r="IJ30" s="8"/>
      <c r="IK30" s="8"/>
      <c r="IL30" s="8"/>
      <c r="IM30" s="8"/>
      <c r="IN30" s="8"/>
      <c r="IO30" s="39"/>
      <c r="IP30" s="39"/>
      <c r="IQ30" s="39"/>
    </row>
    <row r="31" spans="1:251" ht="13.9" customHeight="1">
      <c r="A31" s="27"/>
      <c r="B31" s="83" t="s">
        <v>867</v>
      </c>
      <c r="C31" s="62"/>
      <c r="D31" s="17"/>
      <c r="E31" s="195"/>
      <c r="F31" s="140"/>
      <c r="G31" s="14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</row>
    <row r="32" spans="1:251" ht="13.9" customHeight="1">
      <c r="A32" s="27"/>
      <c r="B32" s="28" t="s">
        <v>868</v>
      </c>
      <c r="C32" s="62"/>
      <c r="D32" s="17"/>
      <c r="E32" s="152"/>
      <c r="F32" s="140"/>
      <c r="G32" s="140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</row>
    <row r="33" spans="1:251" ht="13.9" customHeight="1">
      <c r="A33" s="27"/>
      <c r="B33" s="83" t="s">
        <v>869</v>
      </c>
      <c r="C33" s="29"/>
      <c r="D33" s="17"/>
      <c r="E33" s="152"/>
      <c r="G33" s="133" t="str">
        <f t="shared" si="0"/>
        <v/>
      </c>
      <c r="H33" s="163" t="str">
        <f t="shared" si="1"/>
        <v/>
      </c>
      <c r="I33" s="157" t="str">
        <f t="shared" si="2"/>
        <v/>
      </c>
      <c r="J33" s="254" t="str">
        <f t="shared" si="3"/>
        <v/>
      </c>
    </row>
    <row r="34" spans="1:251" ht="13.9" customHeight="1">
      <c r="B34" s="28" t="s">
        <v>870</v>
      </c>
      <c r="C34" s="126"/>
      <c r="D34" s="17"/>
      <c r="E34" s="152"/>
      <c r="F34" s="140"/>
      <c r="G34" s="14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</row>
    <row r="35" spans="1:251" ht="13.9" customHeight="1">
      <c r="A35" s="27"/>
      <c r="B35" s="83" t="s">
        <v>871</v>
      </c>
      <c r="C35" s="29"/>
      <c r="D35" s="17"/>
      <c r="E35" s="152"/>
      <c r="F35" s="140"/>
      <c r="G35" s="14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</row>
    <row r="36" spans="1:251" ht="13.9" customHeight="1">
      <c r="B36" s="38" t="s">
        <v>513</v>
      </c>
      <c r="C36" s="64"/>
      <c r="D36" s="17"/>
      <c r="E36" s="152"/>
      <c r="F36" s="140"/>
      <c r="G36" s="14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</row>
    <row r="37" spans="1:251" ht="13.9" customHeight="1">
      <c r="A37" s="27"/>
      <c r="B37" s="83" t="s">
        <v>872</v>
      </c>
      <c r="C37" s="62"/>
      <c r="D37" s="17"/>
      <c r="E37" s="152"/>
      <c r="F37" s="140"/>
      <c r="G37" s="14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</row>
    <row r="38" spans="1:251" ht="13.9" customHeight="1">
      <c r="A38" s="27"/>
      <c r="B38" s="83" t="s">
        <v>873</v>
      </c>
      <c r="C38" s="62"/>
      <c r="D38" s="17"/>
      <c r="E38" s="152"/>
      <c r="F38" s="140"/>
      <c r="G38" s="140" t="str">
        <f t="shared" si="0"/>
        <v/>
      </c>
      <c r="H38" s="163" t="str">
        <f t="shared" si="1"/>
        <v/>
      </c>
      <c r="I38" s="157" t="str">
        <f t="shared" si="2"/>
        <v/>
      </c>
      <c r="J38" s="254" t="str">
        <f t="shared" si="3"/>
        <v/>
      </c>
    </row>
    <row r="39" spans="1:251" ht="13.9" customHeight="1">
      <c r="A39" s="27"/>
      <c r="B39" s="83" t="s">
        <v>874</v>
      </c>
      <c r="C39" s="62"/>
      <c r="D39" s="17"/>
      <c r="E39" s="152"/>
      <c r="F39" s="140"/>
      <c r="G39" s="140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</row>
    <row r="40" spans="1:251" ht="13.9" customHeight="1">
      <c r="A40" s="27"/>
      <c r="B40" s="106" t="s">
        <v>28</v>
      </c>
      <c r="C40" s="62"/>
      <c r="D40" s="17"/>
      <c r="E40" s="152"/>
      <c r="F40" s="140"/>
      <c r="G40" s="14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</row>
    <row r="41" spans="1:251" ht="13.9" customHeight="1">
      <c r="A41" s="27"/>
      <c r="B41" s="28"/>
      <c r="C41" s="29"/>
      <c r="D41" s="17"/>
      <c r="E41" s="152"/>
      <c r="G41" s="133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</row>
    <row r="42" spans="1:251" ht="13.9" customHeight="1">
      <c r="A42" s="8" t="s">
        <v>875</v>
      </c>
      <c r="B42" s="8" t="s">
        <v>876</v>
      </c>
      <c r="C42" s="3"/>
      <c r="D42" s="3"/>
      <c r="E42" s="149">
        <f>ROUND(F42/0.54,0)</f>
        <v>11605</v>
      </c>
      <c r="F42" s="140">
        <v>6266.87</v>
      </c>
      <c r="G42" s="140">
        <f t="shared" si="0"/>
        <v>5640.183</v>
      </c>
      <c r="H42" s="163">
        <f t="shared" si="1"/>
        <v>829106.90099999995</v>
      </c>
      <c r="I42" s="157">
        <f t="shared" si="2"/>
        <v>1177332</v>
      </c>
      <c r="J42" s="254">
        <f t="shared" si="3"/>
        <v>0.29577476786496931</v>
      </c>
      <c r="K42" s="39"/>
      <c r="L42" s="39"/>
      <c r="M42" s="8"/>
      <c r="N42" s="8"/>
      <c r="O42" s="8"/>
      <c r="P42" s="8"/>
      <c r="Q42" s="8"/>
      <c r="R42" s="39"/>
      <c r="S42" s="39"/>
      <c r="T42" s="8"/>
      <c r="U42" s="8"/>
      <c r="V42" s="8"/>
      <c r="W42" s="8"/>
      <c r="X42" s="8"/>
      <c r="Y42" s="39"/>
      <c r="Z42" s="39"/>
      <c r="AA42" s="39"/>
      <c r="AB42" s="8"/>
      <c r="AC42" s="8"/>
      <c r="AD42" s="8"/>
      <c r="AE42" s="8"/>
      <c r="AF42" s="8"/>
      <c r="AG42" s="39"/>
      <c r="AH42" s="39"/>
      <c r="AI42" s="39"/>
      <c r="AJ42" s="8"/>
      <c r="AK42" s="8"/>
      <c r="AL42" s="8"/>
      <c r="AM42" s="8"/>
      <c r="AN42" s="8"/>
      <c r="AO42" s="39"/>
      <c r="AP42" s="39"/>
      <c r="AQ42" s="39"/>
      <c r="AR42" s="8"/>
      <c r="AS42" s="8"/>
      <c r="AT42" s="8"/>
      <c r="AU42" s="8"/>
      <c r="AV42" s="8"/>
      <c r="AW42" s="39"/>
      <c r="AX42" s="39"/>
      <c r="AY42" s="39"/>
      <c r="AZ42" s="8"/>
      <c r="BA42" s="8"/>
      <c r="BB42" s="8"/>
      <c r="BC42" s="8"/>
      <c r="BD42" s="8"/>
      <c r="BE42" s="39"/>
      <c r="BF42" s="39"/>
      <c r="BG42" s="39"/>
      <c r="BH42" s="8"/>
      <c r="BI42" s="8"/>
      <c r="BJ42" s="8"/>
      <c r="BK42" s="8"/>
      <c r="BL42" s="8"/>
      <c r="BM42" s="39"/>
      <c r="BN42" s="39"/>
      <c r="BO42" s="39"/>
      <c r="BP42" s="8"/>
      <c r="BQ42" s="8"/>
      <c r="BR42" s="8"/>
      <c r="BS42" s="8"/>
      <c r="BT42" s="8"/>
      <c r="BU42" s="39"/>
      <c r="BV42" s="39"/>
      <c r="BW42" s="39"/>
      <c r="BX42" s="8"/>
      <c r="BY42" s="8"/>
      <c r="BZ42" s="8"/>
      <c r="CA42" s="8"/>
      <c r="CB42" s="8"/>
      <c r="CC42" s="39"/>
      <c r="CD42" s="39"/>
      <c r="CE42" s="39"/>
      <c r="CF42" s="8"/>
      <c r="CG42" s="8"/>
      <c r="CH42" s="8"/>
      <c r="CI42" s="8"/>
      <c r="CJ42" s="8"/>
      <c r="CK42" s="39"/>
      <c r="CL42" s="39"/>
      <c r="CM42" s="39"/>
      <c r="CN42" s="8"/>
      <c r="CO42" s="8"/>
      <c r="CP42" s="8"/>
      <c r="CQ42" s="8"/>
      <c r="CR42" s="8"/>
      <c r="CS42" s="39"/>
      <c r="CT42" s="39"/>
      <c r="CU42" s="39"/>
      <c r="CV42" s="8"/>
      <c r="CW42" s="8"/>
      <c r="CX42" s="8"/>
      <c r="CY42" s="8"/>
      <c r="CZ42" s="8"/>
      <c r="DA42" s="39"/>
      <c r="DB42" s="39"/>
      <c r="DC42" s="39"/>
      <c r="DD42" s="8"/>
      <c r="DE42" s="8"/>
      <c r="DF42" s="8"/>
      <c r="DG42" s="8"/>
      <c r="DH42" s="8"/>
      <c r="DI42" s="39"/>
      <c r="DJ42" s="39"/>
      <c r="DK42" s="39"/>
      <c r="DL42" s="8"/>
      <c r="DM42" s="8"/>
      <c r="DN42" s="8"/>
      <c r="DO42" s="8"/>
      <c r="DP42" s="8"/>
      <c r="DQ42" s="39"/>
      <c r="DR42" s="39"/>
      <c r="DS42" s="39"/>
      <c r="DT42" s="8"/>
      <c r="DU42" s="8"/>
      <c r="DV42" s="8"/>
      <c r="DW42" s="8"/>
      <c r="DX42" s="8"/>
      <c r="DY42" s="39"/>
      <c r="DZ42" s="39"/>
      <c r="EA42" s="39"/>
      <c r="EB42" s="8"/>
      <c r="EC42" s="8"/>
      <c r="ED42" s="8"/>
      <c r="EE42" s="8"/>
      <c r="EF42" s="8"/>
      <c r="EG42" s="39"/>
      <c r="EH42" s="39"/>
      <c r="EI42" s="39"/>
      <c r="EJ42" s="8"/>
      <c r="EK42" s="8"/>
      <c r="EL42" s="8"/>
      <c r="EM42" s="8"/>
      <c r="EN42" s="8"/>
      <c r="EO42" s="39"/>
      <c r="EP42" s="39"/>
      <c r="EQ42" s="39"/>
      <c r="ER42" s="8"/>
      <c r="ES42" s="8"/>
      <c r="ET42" s="8"/>
      <c r="EU42" s="8"/>
      <c r="EV42" s="8"/>
      <c r="EW42" s="39"/>
      <c r="EX42" s="39"/>
      <c r="EY42" s="39"/>
      <c r="EZ42" s="8"/>
      <c r="FA42" s="8"/>
      <c r="FB42" s="8"/>
      <c r="FC42" s="8"/>
      <c r="FD42" s="8"/>
      <c r="FE42" s="39"/>
      <c r="FF42" s="39"/>
      <c r="FG42" s="39"/>
      <c r="FH42" s="8"/>
      <c r="FI42" s="8"/>
      <c r="FJ42" s="8"/>
      <c r="FK42" s="8"/>
      <c r="FL42" s="8"/>
      <c r="FM42" s="39"/>
      <c r="FN42" s="39"/>
      <c r="FO42" s="39"/>
      <c r="FP42" s="8"/>
      <c r="FQ42" s="8"/>
      <c r="FR42" s="8"/>
      <c r="FS42" s="8"/>
      <c r="FT42" s="8"/>
      <c r="FU42" s="39"/>
      <c r="FV42" s="39"/>
      <c r="FW42" s="39"/>
      <c r="FX42" s="8"/>
      <c r="FY42" s="8"/>
      <c r="FZ42" s="8"/>
      <c r="GA42" s="8"/>
      <c r="GB42" s="8"/>
      <c r="GC42" s="39"/>
      <c r="GD42" s="39"/>
      <c r="GE42" s="39"/>
      <c r="GF42" s="8"/>
      <c r="GG42" s="8"/>
      <c r="GH42" s="8"/>
      <c r="GI42" s="8"/>
      <c r="GJ42" s="8"/>
      <c r="GK42" s="39"/>
      <c r="GL42" s="39"/>
      <c r="GM42" s="39"/>
      <c r="GN42" s="8"/>
      <c r="GO42" s="8"/>
      <c r="GP42" s="8"/>
      <c r="GQ42" s="8"/>
      <c r="GR42" s="8"/>
      <c r="GS42" s="39"/>
      <c r="GT42" s="39"/>
      <c r="GU42" s="39"/>
      <c r="GV42" s="8"/>
      <c r="GW42" s="8"/>
      <c r="GX42" s="8"/>
      <c r="GY42" s="8"/>
      <c r="GZ42" s="8"/>
      <c r="HA42" s="39"/>
      <c r="HB42" s="39"/>
      <c r="HC42" s="39"/>
      <c r="HD42" s="8"/>
      <c r="HE42" s="8"/>
      <c r="HF42" s="8"/>
      <c r="HG42" s="8"/>
      <c r="HH42" s="8"/>
      <c r="HI42" s="39"/>
      <c r="HJ42" s="39"/>
      <c r="HK42" s="39"/>
      <c r="HL42" s="8"/>
      <c r="HM42" s="8"/>
      <c r="HN42" s="8"/>
      <c r="HO42" s="8"/>
      <c r="HP42" s="8"/>
      <c r="HQ42" s="39"/>
      <c r="HR42" s="39"/>
      <c r="HS42" s="39"/>
      <c r="HT42" s="8"/>
      <c r="HU42" s="8"/>
      <c r="HV42" s="8"/>
      <c r="HW42" s="8"/>
      <c r="HX42" s="8"/>
      <c r="HY42" s="39"/>
      <c r="HZ42" s="39"/>
      <c r="IA42" s="39"/>
      <c r="IB42" s="8"/>
      <c r="IC42" s="8"/>
      <c r="ID42" s="8"/>
      <c r="IE42" s="8"/>
      <c r="IF42" s="8"/>
      <c r="IG42" s="39"/>
      <c r="IH42" s="39"/>
      <c r="II42" s="39"/>
      <c r="IJ42" s="8"/>
      <c r="IK42" s="8"/>
      <c r="IL42" s="8"/>
      <c r="IM42" s="8"/>
      <c r="IN42" s="8"/>
      <c r="IO42" s="39"/>
      <c r="IP42" s="39"/>
      <c r="IQ42" s="39"/>
    </row>
    <row r="43" spans="1:251" ht="13.9" customHeight="1">
      <c r="A43" s="27"/>
      <c r="B43" s="83" t="s">
        <v>867</v>
      </c>
      <c r="C43" s="62"/>
      <c r="D43" s="17"/>
      <c r="E43" s="152"/>
      <c r="F43" s="140"/>
      <c r="G43" s="140" t="str">
        <f t="shared" si="0"/>
        <v/>
      </c>
      <c r="H43" s="163" t="str">
        <f t="shared" si="1"/>
        <v/>
      </c>
      <c r="I43" s="157" t="str">
        <f t="shared" si="2"/>
        <v/>
      </c>
      <c r="J43" s="254" t="str">
        <f t="shared" si="3"/>
        <v/>
      </c>
    </row>
    <row r="44" spans="1:251" ht="13.9" customHeight="1">
      <c r="A44" s="27"/>
      <c r="B44" s="28" t="s">
        <v>868</v>
      </c>
      <c r="C44" s="62"/>
      <c r="D44" s="17"/>
      <c r="E44" s="152"/>
      <c r="F44" s="140"/>
      <c r="G44" s="14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</row>
    <row r="45" spans="1:251" ht="13.9" customHeight="1">
      <c r="A45" s="27"/>
      <c r="B45" s="83" t="s">
        <v>869</v>
      </c>
      <c r="C45" s="29"/>
      <c r="D45" s="17"/>
      <c r="E45" s="152"/>
      <c r="G45" s="133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</row>
    <row r="46" spans="1:251" ht="13.9" customHeight="1">
      <c r="B46" s="28" t="s">
        <v>870</v>
      </c>
      <c r="C46" s="126"/>
      <c r="D46" s="17"/>
      <c r="E46" s="152"/>
      <c r="F46" s="140"/>
      <c r="G46" s="14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</row>
    <row r="47" spans="1:251" ht="13.9" customHeight="1">
      <c r="A47" s="27"/>
      <c r="B47" s="83" t="s">
        <v>871</v>
      </c>
      <c r="C47" s="29"/>
      <c r="D47" s="17"/>
      <c r="E47" s="152"/>
      <c r="F47" s="140"/>
      <c r="G47" s="140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</row>
    <row r="48" spans="1:251" ht="13.9" customHeight="1">
      <c r="B48" s="38" t="s">
        <v>513</v>
      </c>
      <c r="C48" s="64"/>
      <c r="D48" s="17"/>
      <c r="E48" s="152"/>
      <c r="F48" s="140"/>
      <c r="G48" s="140" t="str">
        <f t="shared" si="0"/>
        <v/>
      </c>
      <c r="H48" s="163" t="str">
        <f t="shared" si="1"/>
        <v/>
      </c>
      <c r="I48" s="157" t="str">
        <f t="shared" si="2"/>
        <v/>
      </c>
      <c r="J48" s="254" t="str">
        <f t="shared" si="3"/>
        <v/>
      </c>
    </row>
    <row r="49" spans="1:251" ht="13.9" customHeight="1">
      <c r="A49" s="27"/>
      <c r="B49" s="83" t="s">
        <v>872</v>
      </c>
      <c r="C49" s="62"/>
      <c r="D49" s="17"/>
      <c r="E49" s="152"/>
      <c r="F49" s="140"/>
      <c r="G49" s="140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</row>
    <row r="50" spans="1:251" ht="13.9" customHeight="1">
      <c r="A50" s="27"/>
      <c r="B50" s="83" t="s">
        <v>526</v>
      </c>
      <c r="C50" s="62"/>
      <c r="D50" s="17"/>
      <c r="E50" s="152"/>
      <c r="F50" s="140"/>
      <c r="G50" s="140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</row>
    <row r="51" spans="1:251" ht="13.9" customHeight="1">
      <c r="A51" s="27"/>
      <c r="B51" s="106" t="s">
        <v>28</v>
      </c>
      <c r="C51" s="62"/>
      <c r="D51" s="17"/>
      <c r="E51" s="152"/>
      <c r="F51" s="140"/>
      <c r="G51" s="140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</row>
    <row r="52" spans="1:251" ht="13.9" customHeight="1">
      <c r="A52" s="27"/>
      <c r="B52" s="28"/>
      <c r="C52" s="29"/>
      <c r="D52" s="17"/>
      <c r="E52" s="152"/>
      <c r="G52" s="133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</row>
    <row r="53" spans="1:251" ht="13.9" customHeight="1">
      <c r="A53" s="8" t="s">
        <v>877</v>
      </c>
      <c r="B53" s="8" t="s">
        <v>878</v>
      </c>
      <c r="C53" s="3"/>
      <c r="D53" s="3"/>
      <c r="E53" s="149">
        <f>ROUND(F53/0.54,0)</f>
        <v>12293</v>
      </c>
      <c r="F53" s="140">
        <v>6638.12</v>
      </c>
      <c r="G53" s="140">
        <f t="shared" si="0"/>
        <v>5974.308</v>
      </c>
      <c r="H53" s="163">
        <f t="shared" si="1"/>
        <v>878223.27599999995</v>
      </c>
      <c r="I53" s="157">
        <f t="shared" si="2"/>
        <v>1247077</v>
      </c>
      <c r="J53" s="254">
        <f t="shared" si="3"/>
        <v>0.29577461856805959</v>
      </c>
      <c r="K53" s="39"/>
      <c r="L53" s="39"/>
      <c r="M53" s="8"/>
      <c r="N53" s="8"/>
      <c r="O53" s="8"/>
      <c r="P53" s="8"/>
      <c r="Q53" s="8"/>
      <c r="R53" s="39"/>
      <c r="S53" s="39"/>
      <c r="T53" s="8"/>
      <c r="U53" s="8"/>
      <c r="V53" s="8"/>
      <c r="W53" s="8"/>
      <c r="X53" s="8"/>
      <c r="Y53" s="39"/>
      <c r="Z53" s="39"/>
      <c r="AA53" s="39"/>
      <c r="AB53" s="8"/>
      <c r="AC53" s="8"/>
      <c r="AD53" s="8"/>
      <c r="AE53" s="8"/>
      <c r="AF53" s="8"/>
      <c r="AG53" s="39"/>
      <c r="AH53" s="39"/>
      <c r="AI53" s="39"/>
      <c r="AJ53" s="8"/>
      <c r="AK53" s="8"/>
      <c r="AL53" s="8"/>
      <c r="AM53" s="8"/>
      <c r="AN53" s="8"/>
      <c r="AO53" s="39"/>
      <c r="AP53" s="39"/>
      <c r="AQ53" s="39"/>
      <c r="AR53" s="8"/>
      <c r="AS53" s="8"/>
      <c r="AT53" s="8"/>
      <c r="AU53" s="8"/>
      <c r="AV53" s="8"/>
      <c r="AW53" s="39"/>
      <c r="AX53" s="39"/>
      <c r="AY53" s="39"/>
      <c r="AZ53" s="8"/>
      <c r="BA53" s="8"/>
      <c r="BB53" s="8"/>
      <c r="BC53" s="8"/>
      <c r="BD53" s="8"/>
      <c r="BE53" s="39"/>
      <c r="BF53" s="39"/>
      <c r="BG53" s="39"/>
      <c r="BH53" s="8"/>
      <c r="BI53" s="8"/>
      <c r="BJ53" s="8"/>
      <c r="BK53" s="8"/>
      <c r="BL53" s="8"/>
      <c r="BM53" s="39"/>
      <c r="BN53" s="39"/>
      <c r="BO53" s="39"/>
      <c r="BP53" s="8"/>
      <c r="BQ53" s="8"/>
      <c r="BR53" s="8"/>
      <c r="BS53" s="8"/>
      <c r="BT53" s="8"/>
      <c r="BU53" s="39"/>
      <c r="BV53" s="39"/>
      <c r="BW53" s="39"/>
      <c r="BX53" s="8"/>
      <c r="BY53" s="8"/>
      <c r="BZ53" s="8"/>
      <c r="CA53" s="8"/>
      <c r="CB53" s="8"/>
      <c r="CC53" s="39"/>
      <c r="CD53" s="39"/>
      <c r="CE53" s="39"/>
      <c r="CF53" s="8"/>
      <c r="CG53" s="8"/>
      <c r="CH53" s="8"/>
      <c r="CI53" s="8"/>
      <c r="CJ53" s="8"/>
      <c r="CK53" s="39"/>
      <c r="CL53" s="39"/>
      <c r="CM53" s="39"/>
      <c r="CN53" s="8"/>
      <c r="CO53" s="8"/>
      <c r="CP53" s="8"/>
      <c r="CQ53" s="8"/>
      <c r="CR53" s="8"/>
      <c r="CS53" s="39"/>
      <c r="CT53" s="39"/>
      <c r="CU53" s="39"/>
      <c r="CV53" s="8"/>
      <c r="CW53" s="8"/>
      <c r="CX53" s="8"/>
      <c r="CY53" s="8"/>
      <c r="CZ53" s="8"/>
      <c r="DA53" s="39"/>
      <c r="DB53" s="39"/>
      <c r="DC53" s="39"/>
      <c r="DD53" s="8"/>
      <c r="DE53" s="8"/>
      <c r="DF53" s="8"/>
      <c r="DG53" s="8"/>
      <c r="DH53" s="8"/>
      <c r="DI53" s="39"/>
      <c r="DJ53" s="39"/>
      <c r="DK53" s="39"/>
      <c r="DL53" s="8"/>
      <c r="DM53" s="8"/>
      <c r="DN53" s="8"/>
      <c r="DO53" s="8"/>
      <c r="DP53" s="8"/>
      <c r="DQ53" s="39"/>
      <c r="DR53" s="39"/>
      <c r="DS53" s="39"/>
      <c r="DT53" s="8"/>
      <c r="DU53" s="8"/>
      <c r="DV53" s="8"/>
      <c r="DW53" s="8"/>
      <c r="DX53" s="8"/>
      <c r="DY53" s="39"/>
      <c r="DZ53" s="39"/>
      <c r="EA53" s="39"/>
      <c r="EB53" s="8"/>
      <c r="EC53" s="8"/>
      <c r="ED53" s="8"/>
      <c r="EE53" s="8"/>
      <c r="EF53" s="8"/>
      <c r="EG53" s="39"/>
      <c r="EH53" s="39"/>
      <c r="EI53" s="39"/>
      <c r="EJ53" s="8"/>
      <c r="EK53" s="8"/>
      <c r="EL53" s="8"/>
      <c r="EM53" s="8"/>
      <c r="EN53" s="8"/>
      <c r="EO53" s="39"/>
      <c r="EP53" s="39"/>
      <c r="EQ53" s="39"/>
      <c r="ER53" s="8"/>
      <c r="ES53" s="8"/>
      <c r="ET53" s="8"/>
      <c r="EU53" s="8"/>
      <c r="EV53" s="8"/>
      <c r="EW53" s="39"/>
      <c r="EX53" s="39"/>
      <c r="EY53" s="39"/>
      <c r="EZ53" s="8"/>
      <c r="FA53" s="8"/>
      <c r="FB53" s="8"/>
      <c r="FC53" s="8"/>
      <c r="FD53" s="8"/>
      <c r="FE53" s="39"/>
      <c r="FF53" s="39"/>
      <c r="FG53" s="39"/>
      <c r="FH53" s="8"/>
      <c r="FI53" s="8"/>
      <c r="FJ53" s="8"/>
      <c r="FK53" s="8"/>
      <c r="FL53" s="8"/>
      <c r="FM53" s="39"/>
      <c r="FN53" s="39"/>
      <c r="FO53" s="39"/>
      <c r="FP53" s="8"/>
      <c r="FQ53" s="8"/>
      <c r="FR53" s="8"/>
      <c r="FS53" s="8"/>
      <c r="FT53" s="8"/>
      <c r="FU53" s="39"/>
      <c r="FV53" s="39"/>
      <c r="FW53" s="39"/>
      <c r="FX53" s="8"/>
      <c r="FY53" s="8"/>
      <c r="FZ53" s="8"/>
      <c r="GA53" s="8"/>
      <c r="GB53" s="8"/>
      <c r="GC53" s="39"/>
      <c r="GD53" s="39"/>
      <c r="GE53" s="39"/>
      <c r="GF53" s="8"/>
      <c r="GG53" s="8"/>
      <c r="GH53" s="8"/>
      <c r="GI53" s="8"/>
      <c r="GJ53" s="8"/>
      <c r="GK53" s="39"/>
      <c r="GL53" s="39"/>
      <c r="GM53" s="39"/>
      <c r="GN53" s="8"/>
      <c r="GO53" s="8"/>
      <c r="GP53" s="8"/>
      <c r="GQ53" s="8"/>
      <c r="GR53" s="8"/>
      <c r="GS53" s="39"/>
      <c r="GT53" s="39"/>
      <c r="GU53" s="39"/>
      <c r="GV53" s="8"/>
      <c r="GW53" s="8"/>
      <c r="GX53" s="8"/>
      <c r="GY53" s="8"/>
      <c r="GZ53" s="8"/>
      <c r="HA53" s="39"/>
      <c r="HB53" s="39"/>
      <c r="HC53" s="39"/>
      <c r="HD53" s="8"/>
      <c r="HE53" s="8"/>
      <c r="HF53" s="8"/>
      <c r="HG53" s="8"/>
      <c r="HH53" s="8"/>
      <c r="HI53" s="39"/>
      <c r="HJ53" s="39"/>
      <c r="HK53" s="39"/>
      <c r="HL53" s="8"/>
      <c r="HM53" s="8"/>
      <c r="HN53" s="8"/>
      <c r="HO53" s="8"/>
      <c r="HP53" s="8"/>
      <c r="HQ53" s="39"/>
      <c r="HR53" s="39"/>
      <c r="HS53" s="39"/>
      <c r="HT53" s="8"/>
      <c r="HU53" s="8"/>
      <c r="HV53" s="8"/>
      <c r="HW53" s="8"/>
      <c r="HX53" s="8"/>
      <c r="HY53" s="39"/>
      <c r="HZ53" s="39"/>
      <c r="IA53" s="39"/>
      <c r="IB53" s="8"/>
      <c r="IC53" s="8"/>
      <c r="ID53" s="8"/>
      <c r="IE53" s="8"/>
      <c r="IF53" s="8"/>
      <c r="IG53" s="39"/>
      <c r="IH53" s="39"/>
      <c r="II53" s="39"/>
      <c r="IJ53" s="8"/>
      <c r="IK53" s="8"/>
      <c r="IL53" s="8"/>
      <c r="IM53" s="8"/>
      <c r="IN53" s="8"/>
      <c r="IO53" s="39"/>
      <c r="IP53" s="39"/>
      <c r="IQ53" s="39"/>
    </row>
    <row r="54" spans="1:251" ht="13.9" customHeight="1">
      <c r="A54" s="27"/>
      <c r="B54" s="83" t="s">
        <v>867</v>
      </c>
      <c r="C54" s="62"/>
      <c r="D54" s="17"/>
      <c r="E54" s="152"/>
      <c r="F54" s="140"/>
      <c r="G54" s="140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</row>
    <row r="55" spans="1:251" ht="13.9" customHeight="1">
      <c r="A55" s="27"/>
      <c r="B55" s="28" t="s">
        <v>868</v>
      </c>
      <c r="C55" s="62"/>
      <c r="D55" s="17"/>
      <c r="E55" s="152"/>
      <c r="F55" s="140"/>
      <c r="G55" s="140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</row>
    <row r="56" spans="1:251" ht="13.9" customHeight="1">
      <c r="A56" s="27"/>
      <c r="B56" s="83" t="s">
        <v>869</v>
      </c>
      <c r="C56" s="29"/>
      <c r="D56" s="17"/>
      <c r="E56" s="152"/>
      <c r="G56" s="133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</row>
    <row r="57" spans="1:251" ht="13.9" customHeight="1">
      <c r="B57" s="28" t="s">
        <v>870</v>
      </c>
      <c r="C57" s="126"/>
      <c r="D57" s="17"/>
      <c r="E57" s="152"/>
      <c r="F57" s="140"/>
      <c r="G57" s="140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</row>
    <row r="58" spans="1:251" ht="13.9" customHeight="1">
      <c r="A58" s="27"/>
      <c r="B58" s="83" t="s">
        <v>871</v>
      </c>
      <c r="C58" s="29"/>
      <c r="D58" s="17"/>
      <c r="E58" s="152"/>
      <c r="F58" s="140"/>
      <c r="G58" s="140" t="str">
        <f t="shared" si="0"/>
        <v/>
      </c>
      <c r="H58" s="163" t="str">
        <f t="shared" si="1"/>
        <v/>
      </c>
      <c r="I58" s="157" t="str">
        <f t="shared" si="2"/>
        <v/>
      </c>
      <c r="J58" s="254" t="str">
        <f t="shared" si="3"/>
        <v/>
      </c>
    </row>
    <row r="59" spans="1:251" ht="13.9" customHeight="1">
      <c r="B59" s="38" t="s">
        <v>513</v>
      </c>
      <c r="C59" s="64"/>
      <c r="D59" s="17"/>
      <c r="E59" s="152"/>
      <c r="F59" s="140"/>
      <c r="G59" s="14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</row>
    <row r="60" spans="1:251" ht="13.9" customHeight="1">
      <c r="A60" s="27"/>
      <c r="B60" s="83" t="s">
        <v>879</v>
      </c>
      <c r="C60" s="62"/>
      <c r="D60" s="17"/>
      <c r="E60" s="152"/>
      <c r="F60" s="140"/>
      <c r="G60" s="14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</row>
    <row r="61" spans="1:251" ht="13.9" customHeight="1">
      <c r="A61" s="27"/>
      <c r="B61" s="83" t="s">
        <v>880</v>
      </c>
      <c r="C61" s="62"/>
      <c r="D61" s="17"/>
      <c r="E61" s="152"/>
      <c r="F61" s="140"/>
      <c r="G61" s="140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</row>
    <row r="62" spans="1:251" ht="13.9" customHeight="1">
      <c r="A62" s="27"/>
      <c r="B62" s="106" t="s">
        <v>881</v>
      </c>
      <c r="C62" s="62"/>
      <c r="D62" s="17"/>
      <c r="E62" s="152"/>
      <c r="F62" s="140"/>
      <c r="G62" s="140" t="str">
        <f t="shared" si="0"/>
        <v/>
      </c>
      <c r="H62" s="163" t="str">
        <f t="shared" si="1"/>
        <v/>
      </c>
      <c r="I62" s="157" t="str">
        <f t="shared" si="2"/>
        <v/>
      </c>
      <c r="J62" s="254" t="str">
        <f t="shared" si="3"/>
        <v/>
      </c>
    </row>
    <row r="63" spans="1:251" ht="13.9" customHeight="1">
      <c r="A63" s="27"/>
      <c r="B63" s="28"/>
      <c r="C63" s="29"/>
      <c r="D63" s="17"/>
      <c r="E63" s="152"/>
      <c r="G63" s="133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</row>
    <row r="64" spans="1:251" ht="13.9" customHeight="1">
      <c r="A64" s="8" t="s">
        <v>882</v>
      </c>
      <c r="B64" s="8" t="s">
        <v>883</v>
      </c>
      <c r="C64" s="4"/>
      <c r="D64" s="39"/>
      <c r="E64" s="149">
        <f>ROUND(F64/0.54,0)</f>
        <v>9168</v>
      </c>
      <c r="F64" s="149">
        <v>4950.62</v>
      </c>
      <c r="G64" s="214">
        <f t="shared" si="0"/>
        <v>4455.558</v>
      </c>
      <c r="H64" s="163">
        <f t="shared" si="1"/>
        <v>654967.02599999995</v>
      </c>
      <c r="I64" s="157">
        <f t="shared" si="2"/>
        <v>930053</v>
      </c>
      <c r="J64" s="254">
        <f t="shared" si="3"/>
        <v>0.29577451392555054</v>
      </c>
      <c r="K64" s="14"/>
    </row>
    <row r="65" spans="1:251" ht="13.9" customHeight="1">
      <c r="A65" s="27"/>
      <c r="B65" s="83" t="s">
        <v>867</v>
      </c>
      <c r="C65" s="4"/>
      <c r="D65" s="39"/>
      <c r="E65" s="152"/>
      <c r="G65" s="133" t="str">
        <f t="shared" si="0"/>
        <v/>
      </c>
      <c r="H65" s="163" t="str">
        <f t="shared" si="1"/>
        <v/>
      </c>
      <c r="I65" s="157" t="str">
        <f t="shared" si="2"/>
        <v/>
      </c>
      <c r="J65" s="254" t="str">
        <f t="shared" si="3"/>
        <v/>
      </c>
      <c r="K65" s="14"/>
    </row>
    <row r="66" spans="1:251" ht="13.9" customHeight="1">
      <c r="A66" s="27"/>
      <c r="B66" s="28" t="s">
        <v>868</v>
      </c>
      <c r="C66" s="4"/>
      <c r="D66" s="39"/>
      <c r="E66" s="152"/>
      <c r="G66" s="133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  <c r="K66" s="14"/>
    </row>
    <row r="67" spans="1:251" ht="13.9" customHeight="1">
      <c r="A67" s="122"/>
      <c r="B67" s="83" t="s">
        <v>869</v>
      </c>
      <c r="C67" s="4"/>
      <c r="D67" s="47"/>
      <c r="E67" s="153"/>
      <c r="G67" s="133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  <c r="K67" s="14"/>
    </row>
    <row r="68" spans="1:251" ht="13.9" customHeight="1">
      <c r="B68" s="28" t="s">
        <v>870</v>
      </c>
      <c r="C68" s="4"/>
      <c r="D68" s="39"/>
      <c r="E68" s="152"/>
      <c r="G68" s="133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  <c r="K68" s="14"/>
    </row>
    <row r="69" spans="1:251" ht="13.9" customHeight="1">
      <c r="A69" s="122"/>
      <c r="B69" s="83" t="s">
        <v>871</v>
      </c>
      <c r="C69" s="4"/>
      <c r="D69" s="47"/>
      <c r="E69" s="153"/>
      <c r="G69" s="133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  <c r="K69" s="14"/>
    </row>
    <row r="70" spans="1:251" ht="13.9" customHeight="1">
      <c r="B70" s="38" t="s">
        <v>513</v>
      </c>
      <c r="C70" s="4"/>
      <c r="D70" s="39"/>
      <c r="E70" s="152"/>
      <c r="G70" s="133" t="str">
        <f t="shared" si="0"/>
        <v/>
      </c>
      <c r="H70" s="163" t="str">
        <f t="shared" si="1"/>
        <v/>
      </c>
      <c r="I70" s="157" t="str">
        <f t="shared" si="2"/>
        <v/>
      </c>
      <c r="J70" s="254" t="str">
        <f t="shared" si="3"/>
        <v/>
      </c>
      <c r="K70" s="14"/>
    </row>
    <row r="71" spans="1:251" ht="13.9" customHeight="1">
      <c r="A71" s="27"/>
      <c r="B71" s="83" t="s">
        <v>884</v>
      </c>
      <c r="C71" s="4"/>
      <c r="D71" s="39"/>
      <c r="E71" s="152"/>
      <c r="G71" s="133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  <c r="K71" s="14"/>
    </row>
    <row r="72" spans="1:251" ht="13.9" customHeight="1">
      <c r="A72" s="27"/>
      <c r="B72" s="83" t="s">
        <v>885</v>
      </c>
      <c r="C72" s="4"/>
      <c r="D72" s="39"/>
      <c r="E72" s="152"/>
      <c r="G72" s="133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  <c r="K72" s="14"/>
    </row>
    <row r="73" spans="1:251" ht="13.9" customHeight="1">
      <c r="A73" s="122"/>
      <c r="B73" s="92"/>
      <c r="C73" s="4"/>
      <c r="D73" s="47"/>
      <c r="E73" s="153"/>
      <c r="G73" s="133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  <c r="K73" s="14"/>
    </row>
    <row r="74" spans="1:251" s="3" customFormat="1" ht="13.9" customHeight="1">
      <c r="A74" s="18" t="s">
        <v>886</v>
      </c>
      <c r="B74" s="18"/>
      <c r="C74" s="21"/>
      <c r="D74" s="20"/>
      <c r="E74" s="147"/>
      <c r="F74" s="180"/>
      <c r="G74" s="180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</row>
    <row r="75" spans="1:251" ht="13.9" customHeight="1">
      <c r="B75" s="8"/>
      <c r="C75" s="24"/>
      <c r="D75" s="17"/>
      <c r="E75" s="138"/>
      <c r="F75" s="138"/>
      <c r="G75" s="138" t="str">
        <f t="shared" si="0"/>
        <v/>
      </c>
      <c r="H75" s="163" t="str">
        <f t="shared" si="1"/>
        <v/>
      </c>
      <c r="I75" s="157" t="str">
        <f t="shared" si="2"/>
        <v/>
      </c>
      <c r="J75" s="254" t="str">
        <f t="shared" si="3"/>
        <v/>
      </c>
    </row>
    <row r="76" spans="1:251" ht="13.9" customHeight="1">
      <c r="A76" s="8" t="s">
        <v>887</v>
      </c>
      <c r="B76" s="8" t="s">
        <v>888</v>
      </c>
      <c r="C76" s="55"/>
      <c r="D76" s="3"/>
      <c r="E76" s="149">
        <f>ROUND(F76/0.54,0)</f>
        <v>7531</v>
      </c>
      <c r="F76" s="140">
        <v>4067</v>
      </c>
      <c r="G76" s="140">
        <f t="shared" si="0"/>
        <v>3660.3</v>
      </c>
      <c r="H76" s="163">
        <f t="shared" si="1"/>
        <v>538064.1</v>
      </c>
      <c r="I76" s="157">
        <f t="shared" si="2"/>
        <v>764051</v>
      </c>
      <c r="J76" s="254">
        <f t="shared" si="3"/>
        <v>0.29577462760993706</v>
      </c>
      <c r="K76" s="32"/>
      <c r="L76" s="32"/>
      <c r="M76" s="8"/>
      <c r="N76" s="40"/>
      <c r="O76" s="40"/>
      <c r="P76" s="40"/>
      <c r="Q76" s="40"/>
      <c r="R76" s="32"/>
      <c r="S76" s="32"/>
      <c r="T76" s="8"/>
      <c r="U76" s="40"/>
      <c r="V76" s="40"/>
      <c r="W76" s="40"/>
      <c r="X76" s="40"/>
      <c r="Y76" s="32"/>
      <c r="Z76" s="32"/>
      <c r="AA76" s="32"/>
      <c r="AB76" s="8"/>
      <c r="AC76" s="40"/>
      <c r="AD76" s="40"/>
      <c r="AE76" s="40"/>
      <c r="AF76" s="40"/>
      <c r="AG76" s="32"/>
      <c r="AH76" s="32"/>
      <c r="AI76" s="32"/>
      <c r="AJ76" s="8"/>
      <c r="AK76" s="40"/>
      <c r="AL76" s="40"/>
      <c r="AM76" s="40"/>
      <c r="AN76" s="40"/>
      <c r="AO76" s="32"/>
      <c r="AP76" s="32"/>
      <c r="AQ76" s="32"/>
      <c r="AR76" s="8"/>
      <c r="AS76" s="40"/>
      <c r="AT76" s="40"/>
      <c r="AU76" s="40"/>
      <c r="AV76" s="40"/>
      <c r="AW76" s="32"/>
      <c r="AX76" s="32"/>
      <c r="AY76" s="32"/>
      <c r="AZ76" s="8"/>
      <c r="BA76" s="40"/>
      <c r="BB76" s="40"/>
      <c r="BC76" s="40"/>
      <c r="BD76" s="40"/>
      <c r="BE76" s="32"/>
      <c r="BF76" s="32"/>
      <c r="BG76" s="32"/>
      <c r="BH76" s="8"/>
      <c r="BI76" s="40"/>
      <c r="BJ76" s="40"/>
      <c r="BK76" s="40"/>
      <c r="BL76" s="40"/>
      <c r="BM76" s="32"/>
      <c r="BN76" s="32"/>
      <c r="BO76" s="32"/>
      <c r="BP76" s="8"/>
      <c r="BQ76" s="40"/>
      <c r="BR76" s="40"/>
      <c r="BS76" s="40"/>
      <c r="BT76" s="40"/>
      <c r="BU76" s="32"/>
      <c r="BV76" s="32"/>
      <c r="BW76" s="32"/>
      <c r="BX76" s="8"/>
      <c r="BY76" s="40"/>
      <c r="BZ76" s="40"/>
      <c r="CA76" s="40"/>
      <c r="CB76" s="40"/>
      <c r="CC76" s="32"/>
      <c r="CD76" s="32"/>
      <c r="CE76" s="32"/>
      <c r="CF76" s="8"/>
      <c r="CG76" s="40"/>
      <c r="CH76" s="40"/>
      <c r="CI76" s="40"/>
      <c r="CJ76" s="40"/>
      <c r="CK76" s="32"/>
      <c r="CL76" s="32"/>
      <c r="CM76" s="32"/>
      <c r="CN76" s="8"/>
      <c r="CO76" s="40"/>
      <c r="CP76" s="40"/>
      <c r="CQ76" s="40"/>
      <c r="CR76" s="40"/>
      <c r="CS76" s="32"/>
      <c r="CT76" s="32"/>
      <c r="CU76" s="32"/>
      <c r="CV76" s="8"/>
      <c r="CW76" s="40"/>
      <c r="CX76" s="40"/>
      <c r="CY76" s="40"/>
      <c r="CZ76" s="40"/>
      <c r="DA76" s="32"/>
      <c r="DB76" s="32"/>
      <c r="DC76" s="32"/>
      <c r="DD76" s="8"/>
      <c r="DE76" s="40"/>
      <c r="DF76" s="40"/>
      <c r="DG76" s="40"/>
      <c r="DH76" s="40"/>
      <c r="DI76" s="32"/>
      <c r="DJ76" s="32"/>
      <c r="DK76" s="32"/>
      <c r="DL76" s="8"/>
      <c r="DM76" s="40"/>
      <c r="DN76" s="40"/>
      <c r="DO76" s="40"/>
      <c r="DP76" s="40"/>
      <c r="DQ76" s="32"/>
      <c r="DR76" s="32"/>
      <c r="DS76" s="32"/>
      <c r="DT76" s="8"/>
      <c r="DU76" s="40"/>
      <c r="DV76" s="40"/>
      <c r="DW76" s="40"/>
      <c r="DX76" s="40"/>
      <c r="DY76" s="32"/>
      <c r="DZ76" s="32"/>
      <c r="EA76" s="32"/>
      <c r="EB76" s="8"/>
      <c r="EC76" s="40"/>
      <c r="ED76" s="40"/>
      <c r="EE76" s="40"/>
      <c r="EF76" s="40"/>
      <c r="EG76" s="32"/>
      <c r="EH76" s="32"/>
      <c r="EI76" s="32"/>
      <c r="EJ76" s="8"/>
      <c r="EK76" s="40"/>
      <c r="EL76" s="40"/>
      <c r="EM76" s="40"/>
      <c r="EN76" s="40"/>
      <c r="EO76" s="32"/>
      <c r="EP76" s="32"/>
      <c r="EQ76" s="32"/>
      <c r="ER76" s="8"/>
      <c r="ES76" s="40"/>
      <c r="ET76" s="40"/>
      <c r="EU76" s="40"/>
      <c r="EV76" s="40"/>
      <c r="EW76" s="32"/>
      <c r="EX76" s="32"/>
      <c r="EY76" s="32"/>
      <c r="EZ76" s="8"/>
      <c r="FA76" s="40"/>
      <c r="FB76" s="40"/>
      <c r="FC76" s="40"/>
      <c r="FD76" s="40"/>
      <c r="FE76" s="32"/>
      <c r="FF76" s="32"/>
      <c r="FG76" s="32"/>
      <c r="FH76" s="8"/>
      <c r="FI76" s="40"/>
      <c r="FJ76" s="40"/>
      <c r="FK76" s="40"/>
      <c r="FL76" s="40"/>
      <c r="FM76" s="32"/>
      <c r="FN76" s="32"/>
      <c r="FO76" s="32"/>
      <c r="FP76" s="8"/>
      <c r="FQ76" s="40"/>
      <c r="FR76" s="40"/>
      <c r="FS76" s="40"/>
      <c r="FT76" s="40"/>
      <c r="FU76" s="32"/>
      <c r="FV76" s="32"/>
      <c r="FW76" s="32"/>
      <c r="FX76" s="8"/>
      <c r="FY76" s="40"/>
      <c r="FZ76" s="40"/>
      <c r="GA76" s="40"/>
      <c r="GB76" s="40"/>
      <c r="GC76" s="32"/>
      <c r="GD76" s="32"/>
      <c r="GE76" s="32"/>
      <c r="GF76" s="8"/>
      <c r="GG76" s="40"/>
      <c r="GH76" s="40"/>
      <c r="GI76" s="40"/>
      <c r="GJ76" s="40"/>
      <c r="GK76" s="32"/>
      <c r="GL76" s="32"/>
      <c r="GM76" s="32"/>
      <c r="GN76" s="8"/>
      <c r="GO76" s="40"/>
      <c r="GP76" s="40"/>
      <c r="GQ76" s="40"/>
      <c r="GR76" s="40"/>
      <c r="GS76" s="32"/>
      <c r="GT76" s="32"/>
      <c r="GU76" s="32"/>
      <c r="GV76" s="8"/>
      <c r="GW76" s="40"/>
      <c r="GX76" s="40"/>
      <c r="GY76" s="40"/>
      <c r="GZ76" s="40"/>
      <c r="HA76" s="32"/>
      <c r="HB76" s="32"/>
      <c r="HC76" s="32"/>
      <c r="HD76" s="8"/>
      <c r="HE76" s="40"/>
      <c r="HF76" s="40"/>
      <c r="HG76" s="40"/>
      <c r="HH76" s="40"/>
      <c r="HI76" s="32"/>
      <c r="HJ76" s="32"/>
      <c r="HK76" s="32"/>
      <c r="HL76" s="8"/>
      <c r="HM76" s="40"/>
      <c r="HN76" s="40"/>
      <c r="HO76" s="40"/>
      <c r="HP76" s="40"/>
      <c r="HQ76" s="32"/>
      <c r="HR76" s="32"/>
      <c r="HS76" s="32"/>
      <c r="HT76" s="8"/>
      <c r="HU76" s="40"/>
      <c r="HV76" s="40"/>
      <c r="HW76" s="40"/>
      <c r="HX76" s="40"/>
      <c r="HY76" s="32"/>
      <c r="HZ76" s="32"/>
      <c r="IA76" s="32"/>
      <c r="IB76" s="8"/>
      <c r="IC76" s="40"/>
      <c r="ID76" s="40"/>
      <c r="IE76" s="40"/>
      <c r="IF76" s="40"/>
      <c r="IG76" s="32"/>
      <c r="IH76" s="32"/>
      <c r="II76" s="32"/>
      <c r="IJ76" s="8"/>
      <c r="IK76" s="40"/>
      <c r="IL76" s="40"/>
      <c r="IM76" s="40"/>
      <c r="IN76" s="40"/>
      <c r="IO76" s="32"/>
      <c r="IP76" s="32"/>
      <c r="IQ76" s="32"/>
    </row>
    <row r="77" spans="1:251" ht="13.9" customHeight="1">
      <c r="A77" s="27"/>
      <c r="B77" s="83" t="s">
        <v>889</v>
      </c>
      <c r="C77" s="62"/>
      <c r="D77" s="3"/>
      <c r="E77" s="152"/>
      <c r="F77" s="140"/>
      <c r="G77" s="140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  <c r="K77" s="32"/>
      <c r="L77" s="32"/>
      <c r="M77" s="8"/>
      <c r="N77" s="40"/>
      <c r="O77" s="40"/>
      <c r="P77" s="40"/>
      <c r="Q77" s="40"/>
      <c r="R77" s="32"/>
      <c r="S77" s="32"/>
      <c r="T77" s="8"/>
      <c r="U77" s="40"/>
      <c r="V77" s="40"/>
      <c r="W77" s="40"/>
      <c r="X77" s="40"/>
      <c r="Y77" s="32"/>
      <c r="Z77" s="32"/>
      <c r="AA77" s="32"/>
      <c r="AB77" s="8"/>
      <c r="AC77" s="40"/>
      <c r="AD77" s="40"/>
      <c r="AE77" s="40"/>
      <c r="AF77" s="40"/>
      <c r="AG77" s="32"/>
      <c r="AH77" s="32"/>
      <c r="AI77" s="32"/>
      <c r="AJ77" s="8"/>
      <c r="AK77" s="40"/>
      <c r="AL77" s="40"/>
      <c r="AM77" s="40"/>
      <c r="AN77" s="40"/>
      <c r="AO77" s="32"/>
      <c r="AP77" s="32"/>
      <c r="AQ77" s="32"/>
      <c r="AR77" s="8"/>
      <c r="AS77" s="40"/>
      <c r="AT77" s="40"/>
      <c r="AU77" s="40"/>
      <c r="AV77" s="40"/>
      <c r="AW77" s="32"/>
      <c r="AX77" s="32"/>
      <c r="AY77" s="32"/>
      <c r="AZ77" s="8"/>
      <c r="BA77" s="40"/>
      <c r="BB77" s="40"/>
      <c r="BC77" s="40"/>
      <c r="BD77" s="40"/>
      <c r="BE77" s="32"/>
      <c r="BF77" s="32"/>
      <c r="BG77" s="32"/>
      <c r="BH77" s="8"/>
      <c r="BI77" s="40"/>
      <c r="BJ77" s="40"/>
      <c r="BK77" s="40"/>
      <c r="BL77" s="40"/>
      <c r="BM77" s="32"/>
      <c r="BN77" s="32"/>
      <c r="BO77" s="32"/>
      <c r="BP77" s="8"/>
      <c r="BQ77" s="40"/>
      <c r="BR77" s="40"/>
      <c r="BS77" s="40"/>
      <c r="BT77" s="40"/>
      <c r="BU77" s="32"/>
      <c r="BV77" s="32"/>
      <c r="BW77" s="32"/>
      <c r="BX77" s="8"/>
      <c r="BY77" s="40"/>
      <c r="BZ77" s="40"/>
      <c r="CA77" s="40"/>
      <c r="CB77" s="40"/>
      <c r="CC77" s="32"/>
      <c r="CD77" s="32"/>
      <c r="CE77" s="32"/>
      <c r="CF77" s="8"/>
      <c r="CG77" s="40"/>
      <c r="CH77" s="40"/>
      <c r="CI77" s="40"/>
      <c r="CJ77" s="40"/>
      <c r="CK77" s="32"/>
      <c r="CL77" s="32"/>
      <c r="CM77" s="32"/>
      <c r="CN77" s="8"/>
      <c r="CO77" s="40"/>
      <c r="CP77" s="40"/>
      <c r="CQ77" s="40"/>
      <c r="CR77" s="40"/>
      <c r="CS77" s="32"/>
      <c r="CT77" s="32"/>
      <c r="CU77" s="32"/>
      <c r="CV77" s="8"/>
      <c r="CW77" s="40"/>
      <c r="CX77" s="40"/>
      <c r="CY77" s="40"/>
      <c r="CZ77" s="40"/>
      <c r="DA77" s="32"/>
      <c r="DB77" s="32"/>
      <c r="DC77" s="32"/>
      <c r="DD77" s="8"/>
      <c r="DE77" s="40"/>
      <c r="DF77" s="40"/>
      <c r="DG77" s="40"/>
      <c r="DH77" s="40"/>
      <c r="DI77" s="32"/>
      <c r="DJ77" s="32"/>
      <c r="DK77" s="32"/>
      <c r="DL77" s="8"/>
      <c r="DM77" s="40"/>
      <c r="DN77" s="40"/>
      <c r="DO77" s="40"/>
      <c r="DP77" s="40"/>
      <c r="DQ77" s="32"/>
      <c r="DR77" s="32"/>
      <c r="DS77" s="32"/>
      <c r="DT77" s="8"/>
      <c r="DU77" s="40"/>
      <c r="DV77" s="40"/>
      <c r="DW77" s="40"/>
      <c r="DX77" s="40"/>
      <c r="DY77" s="32"/>
      <c r="DZ77" s="32"/>
      <c r="EA77" s="32"/>
      <c r="EB77" s="8"/>
      <c r="EC77" s="40"/>
      <c r="ED77" s="40"/>
      <c r="EE77" s="40"/>
      <c r="EF77" s="40"/>
      <c r="EG77" s="32"/>
      <c r="EH77" s="32"/>
      <c r="EI77" s="32"/>
      <c r="EJ77" s="8"/>
      <c r="EK77" s="40"/>
      <c r="EL77" s="40"/>
      <c r="EM77" s="40"/>
      <c r="EN77" s="40"/>
      <c r="EO77" s="32"/>
      <c r="EP77" s="32"/>
      <c r="EQ77" s="32"/>
      <c r="ER77" s="8"/>
      <c r="ES77" s="40"/>
      <c r="ET77" s="40"/>
      <c r="EU77" s="40"/>
      <c r="EV77" s="40"/>
      <c r="EW77" s="32"/>
      <c r="EX77" s="32"/>
      <c r="EY77" s="32"/>
      <c r="EZ77" s="8"/>
      <c r="FA77" s="40"/>
      <c r="FB77" s="40"/>
      <c r="FC77" s="40"/>
      <c r="FD77" s="40"/>
      <c r="FE77" s="32"/>
      <c r="FF77" s="32"/>
      <c r="FG77" s="32"/>
      <c r="FH77" s="8"/>
      <c r="FI77" s="40"/>
      <c r="FJ77" s="40"/>
      <c r="FK77" s="40"/>
      <c r="FL77" s="40"/>
      <c r="FM77" s="32"/>
      <c r="FN77" s="32"/>
      <c r="FO77" s="32"/>
      <c r="FP77" s="8"/>
      <c r="FQ77" s="40"/>
      <c r="FR77" s="40"/>
      <c r="FS77" s="40"/>
      <c r="FT77" s="40"/>
      <c r="FU77" s="32"/>
      <c r="FV77" s="32"/>
      <c r="FW77" s="32"/>
      <c r="FX77" s="8"/>
      <c r="FY77" s="40"/>
      <c r="FZ77" s="40"/>
      <c r="GA77" s="40"/>
      <c r="GB77" s="40"/>
      <c r="GC77" s="32"/>
      <c r="GD77" s="32"/>
      <c r="GE77" s="32"/>
      <c r="GF77" s="8"/>
      <c r="GG77" s="40"/>
      <c r="GH77" s="40"/>
      <c r="GI77" s="40"/>
      <c r="GJ77" s="40"/>
      <c r="GK77" s="32"/>
      <c r="GL77" s="32"/>
      <c r="GM77" s="32"/>
      <c r="GN77" s="8"/>
      <c r="GO77" s="40"/>
      <c r="GP77" s="40"/>
      <c r="GQ77" s="40"/>
      <c r="GR77" s="40"/>
      <c r="GS77" s="32"/>
      <c r="GT77" s="32"/>
      <c r="GU77" s="32"/>
      <c r="GV77" s="8"/>
      <c r="GW77" s="40"/>
      <c r="GX77" s="40"/>
      <c r="GY77" s="40"/>
      <c r="GZ77" s="40"/>
      <c r="HA77" s="32"/>
      <c r="HB77" s="32"/>
      <c r="HC77" s="32"/>
      <c r="HD77" s="8"/>
      <c r="HE77" s="40"/>
      <c r="HF77" s="40"/>
      <c r="HG77" s="40"/>
      <c r="HH77" s="40"/>
      <c r="HI77" s="32"/>
      <c r="HJ77" s="32"/>
      <c r="HK77" s="32"/>
      <c r="HL77" s="8"/>
      <c r="HM77" s="40"/>
      <c r="HN77" s="40"/>
      <c r="HO77" s="40"/>
      <c r="HP77" s="40"/>
      <c r="HQ77" s="32"/>
      <c r="HR77" s="32"/>
      <c r="HS77" s="32"/>
      <c r="HT77" s="8"/>
      <c r="HU77" s="40"/>
      <c r="HV77" s="40"/>
      <c r="HW77" s="40"/>
      <c r="HX77" s="40"/>
      <c r="HY77" s="32"/>
      <c r="HZ77" s="32"/>
      <c r="IA77" s="32"/>
      <c r="IB77" s="8"/>
      <c r="IC77" s="40"/>
      <c r="ID77" s="40"/>
      <c r="IE77" s="40"/>
      <c r="IF77" s="40"/>
      <c r="IG77" s="32"/>
      <c r="IH77" s="32"/>
      <c r="II77" s="32"/>
      <c r="IJ77" s="8"/>
      <c r="IK77" s="40"/>
      <c r="IL77" s="40"/>
      <c r="IM77" s="40"/>
      <c r="IN77" s="40"/>
      <c r="IO77" s="32"/>
      <c r="IP77" s="32"/>
      <c r="IQ77" s="32"/>
    </row>
    <row r="78" spans="1:251" ht="13.9" customHeight="1">
      <c r="A78" s="27"/>
      <c r="B78" s="28" t="s">
        <v>859</v>
      </c>
      <c r="C78" s="62"/>
      <c r="D78" s="3"/>
      <c r="E78" s="152"/>
      <c r="F78" s="140"/>
      <c r="G78" s="140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  <c r="K78" s="32"/>
      <c r="L78" s="32"/>
      <c r="M78" s="8"/>
      <c r="N78" s="40"/>
      <c r="O78" s="40"/>
      <c r="P78" s="40"/>
      <c r="Q78" s="40"/>
      <c r="R78" s="32"/>
      <c r="S78" s="32"/>
      <c r="T78" s="8"/>
      <c r="U78" s="40"/>
      <c r="V78" s="40"/>
      <c r="W78" s="40"/>
      <c r="X78" s="40"/>
      <c r="Y78" s="32"/>
      <c r="Z78" s="32"/>
      <c r="AA78" s="32"/>
      <c r="AB78" s="8"/>
      <c r="AC78" s="40"/>
      <c r="AD78" s="40"/>
      <c r="AE78" s="40"/>
      <c r="AF78" s="40"/>
      <c r="AG78" s="32"/>
      <c r="AH78" s="32"/>
      <c r="AI78" s="32"/>
      <c r="AJ78" s="8"/>
      <c r="AK78" s="40"/>
      <c r="AL78" s="40"/>
      <c r="AM78" s="40"/>
      <c r="AN78" s="40"/>
      <c r="AO78" s="32"/>
      <c r="AP78" s="32"/>
      <c r="AQ78" s="32"/>
      <c r="AR78" s="8"/>
      <c r="AS78" s="40"/>
      <c r="AT78" s="40"/>
      <c r="AU78" s="40"/>
      <c r="AV78" s="40"/>
      <c r="AW78" s="32"/>
      <c r="AX78" s="32"/>
      <c r="AY78" s="32"/>
      <c r="AZ78" s="8"/>
      <c r="BA78" s="40"/>
      <c r="BB78" s="40"/>
      <c r="BC78" s="40"/>
      <c r="BD78" s="40"/>
      <c r="BE78" s="32"/>
      <c r="BF78" s="32"/>
      <c r="BG78" s="32"/>
      <c r="BH78" s="8"/>
      <c r="BI78" s="40"/>
      <c r="BJ78" s="40"/>
      <c r="BK78" s="40"/>
      <c r="BL78" s="40"/>
      <c r="BM78" s="32"/>
      <c r="BN78" s="32"/>
      <c r="BO78" s="32"/>
      <c r="BP78" s="8"/>
      <c r="BQ78" s="40"/>
      <c r="BR78" s="40"/>
      <c r="BS78" s="40"/>
      <c r="BT78" s="40"/>
      <c r="BU78" s="32"/>
      <c r="BV78" s="32"/>
      <c r="BW78" s="32"/>
      <c r="BX78" s="8"/>
      <c r="BY78" s="40"/>
      <c r="BZ78" s="40"/>
      <c r="CA78" s="40"/>
      <c r="CB78" s="40"/>
      <c r="CC78" s="32"/>
      <c r="CD78" s="32"/>
      <c r="CE78" s="32"/>
      <c r="CF78" s="8"/>
      <c r="CG78" s="40"/>
      <c r="CH78" s="40"/>
      <c r="CI78" s="40"/>
      <c r="CJ78" s="40"/>
      <c r="CK78" s="32"/>
      <c r="CL78" s="32"/>
      <c r="CM78" s="32"/>
      <c r="CN78" s="8"/>
      <c r="CO78" s="40"/>
      <c r="CP78" s="40"/>
      <c r="CQ78" s="40"/>
      <c r="CR78" s="40"/>
      <c r="CS78" s="32"/>
      <c r="CT78" s="32"/>
      <c r="CU78" s="32"/>
      <c r="CV78" s="8"/>
      <c r="CW78" s="40"/>
      <c r="CX78" s="40"/>
      <c r="CY78" s="40"/>
      <c r="CZ78" s="40"/>
      <c r="DA78" s="32"/>
      <c r="DB78" s="32"/>
      <c r="DC78" s="32"/>
      <c r="DD78" s="8"/>
      <c r="DE78" s="40"/>
      <c r="DF78" s="40"/>
      <c r="DG78" s="40"/>
      <c r="DH78" s="40"/>
      <c r="DI78" s="32"/>
      <c r="DJ78" s="32"/>
      <c r="DK78" s="32"/>
      <c r="DL78" s="8"/>
      <c r="DM78" s="40"/>
      <c r="DN78" s="40"/>
      <c r="DO78" s="40"/>
      <c r="DP78" s="40"/>
      <c r="DQ78" s="32"/>
      <c r="DR78" s="32"/>
      <c r="DS78" s="32"/>
      <c r="DT78" s="8"/>
      <c r="DU78" s="40"/>
      <c r="DV78" s="40"/>
      <c r="DW78" s="40"/>
      <c r="DX78" s="40"/>
      <c r="DY78" s="32"/>
      <c r="DZ78" s="32"/>
      <c r="EA78" s="32"/>
      <c r="EB78" s="8"/>
      <c r="EC78" s="40"/>
      <c r="ED78" s="40"/>
      <c r="EE78" s="40"/>
      <c r="EF78" s="40"/>
      <c r="EG78" s="32"/>
      <c r="EH78" s="32"/>
      <c r="EI78" s="32"/>
      <c r="EJ78" s="8"/>
      <c r="EK78" s="40"/>
      <c r="EL78" s="40"/>
      <c r="EM78" s="40"/>
      <c r="EN78" s="40"/>
      <c r="EO78" s="32"/>
      <c r="EP78" s="32"/>
      <c r="EQ78" s="32"/>
      <c r="ER78" s="8"/>
      <c r="ES78" s="40"/>
      <c r="ET78" s="40"/>
      <c r="EU78" s="40"/>
      <c r="EV78" s="40"/>
      <c r="EW78" s="32"/>
      <c r="EX78" s="32"/>
      <c r="EY78" s="32"/>
      <c r="EZ78" s="8"/>
      <c r="FA78" s="40"/>
      <c r="FB78" s="40"/>
      <c r="FC78" s="40"/>
      <c r="FD78" s="40"/>
      <c r="FE78" s="32"/>
      <c r="FF78" s="32"/>
      <c r="FG78" s="32"/>
      <c r="FH78" s="8"/>
      <c r="FI78" s="40"/>
      <c r="FJ78" s="40"/>
      <c r="FK78" s="40"/>
      <c r="FL78" s="40"/>
      <c r="FM78" s="32"/>
      <c r="FN78" s="32"/>
      <c r="FO78" s="32"/>
      <c r="FP78" s="8"/>
      <c r="FQ78" s="40"/>
      <c r="FR78" s="40"/>
      <c r="FS78" s="40"/>
      <c r="FT78" s="40"/>
      <c r="FU78" s="32"/>
      <c r="FV78" s="32"/>
      <c r="FW78" s="32"/>
      <c r="FX78" s="8"/>
      <c r="FY78" s="40"/>
      <c r="FZ78" s="40"/>
      <c r="GA78" s="40"/>
      <c r="GB78" s="40"/>
      <c r="GC78" s="32"/>
      <c r="GD78" s="32"/>
      <c r="GE78" s="32"/>
      <c r="GF78" s="8"/>
      <c r="GG78" s="40"/>
      <c r="GH78" s="40"/>
      <c r="GI78" s="40"/>
      <c r="GJ78" s="40"/>
      <c r="GK78" s="32"/>
      <c r="GL78" s="32"/>
      <c r="GM78" s="32"/>
      <c r="GN78" s="8"/>
      <c r="GO78" s="40"/>
      <c r="GP78" s="40"/>
      <c r="GQ78" s="40"/>
      <c r="GR78" s="40"/>
      <c r="GS78" s="32"/>
      <c r="GT78" s="32"/>
      <c r="GU78" s="32"/>
      <c r="GV78" s="8"/>
      <c r="GW78" s="40"/>
      <c r="GX78" s="40"/>
      <c r="GY78" s="40"/>
      <c r="GZ78" s="40"/>
      <c r="HA78" s="32"/>
      <c r="HB78" s="32"/>
      <c r="HC78" s="32"/>
      <c r="HD78" s="8"/>
      <c r="HE78" s="40"/>
      <c r="HF78" s="40"/>
      <c r="HG78" s="40"/>
      <c r="HH78" s="40"/>
      <c r="HI78" s="32"/>
      <c r="HJ78" s="32"/>
      <c r="HK78" s="32"/>
      <c r="HL78" s="8"/>
      <c r="HM78" s="40"/>
      <c r="HN78" s="40"/>
      <c r="HO78" s="40"/>
      <c r="HP78" s="40"/>
      <c r="HQ78" s="32"/>
      <c r="HR78" s="32"/>
      <c r="HS78" s="32"/>
      <c r="HT78" s="8"/>
      <c r="HU78" s="40"/>
      <c r="HV78" s="40"/>
      <c r="HW78" s="40"/>
      <c r="HX78" s="40"/>
      <c r="HY78" s="32"/>
      <c r="HZ78" s="32"/>
      <c r="IA78" s="32"/>
      <c r="IB78" s="8"/>
      <c r="IC78" s="40"/>
      <c r="ID78" s="40"/>
      <c r="IE78" s="40"/>
      <c r="IF78" s="40"/>
      <c r="IG78" s="32"/>
      <c r="IH78" s="32"/>
      <c r="II78" s="32"/>
      <c r="IJ78" s="8"/>
      <c r="IK78" s="40"/>
      <c r="IL78" s="40"/>
      <c r="IM78" s="40"/>
      <c r="IN78" s="40"/>
      <c r="IO78" s="32"/>
      <c r="IP78" s="32"/>
      <c r="IQ78" s="32"/>
    </row>
    <row r="79" spans="1:251" ht="13.9" customHeight="1">
      <c r="A79" s="27"/>
      <c r="B79" s="83" t="s">
        <v>860</v>
      </c>
      <c r="C79" s="29"/>
      <c r="D79" s="3"/>
      <c r="E79" s="152"/>
      <c r="G79" s="133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  <c r="K79" s="32"/>
      <c r="L79" s="32"/>
      <c r="M79" s="8"/>
      <c r="N79" s="40"/>
      <c r="O79" s="40"/>
      <c r="P79" s="40"/>
      <c r="Q79" s="40"/>
      <c r="R79" s="32"/>
      <c r="S79" s="32"/>
      <c r="T79" s="8"/>
      <c r="U79" s="40"/>
      <c r="V79" s="40"/>
      <c r="W79" s="40"/>
      <c r="X79" s="40"/>
      <c r="Y79" s="32"/>
      <c r="Z79" s="32"/>
      <c r="AA79" s="32"/>
      <c r="AB79" s="8"/>
      <c r="AC79" s="40"/>
      <c r="AD79" s="40"/>
      <c r="AE79" s="40"/>
      <c r="AF79" s="40"/>
      <c r="AG79" s="32"/>
      <c r="AH79" s="32"/>
      <c r="AI79" s="32"/>
      <c r="AJ79" s="8"/>
      <c r="AK79" s="40"/>
      <c r="AL79" s="40"/>
      <c r="AM79" s="40"/>
      <c r="AN79" s="40"/>
      <c r="AO79" s="32"/>
      <c r="AP79" s="32"/>
      <c r="AQ79" s="32"/>
      <c r="AR79" s="8"/>
      <c r="AS79" s="40"/>
      <c r="AT79" s="40"/>
      <c r="AU79" s="40"/>
      <c r="AV79" s="40"/>
      <c r="AW79" s="32"/>
      <c r="AX79" s="32"/>
      <c r="AY79" s="32"/>
      <c r="AZ79" s="8"/>
      <c r="BA79" s="40"/>
      <c r="BB79" s="40"/>
      <c r="BC79" s="40"/>
      <c r="BD79" s="40"/>
      <c r="BE79" s="32"/>
      <c r="BF79" s="32"/>
      <c r="BG79" s="32"/>
      <c r="BH79" s="8"/>
      <c r="BI79" s="40"/>
      <c r="BJ79" s="40"/>
      <c r="BK79" s="40"/>
      <c r="BL79" s="40"/>
      <c r="BM79" s="32"/>
      <c r="BN79" s="32"/>
      <c r="BO79" s="32"/>
      <c r="BP79" s="8"/>
      <c r="BQ79" s="40"/>
      <c r="BR79" s="40"/>
      <c r="BS79" s="40"/>
      <c r="BT79" s="40"/>
      <c r="BU79" s="32"/>
      <c r="BV79" s="32"/>
      <c r="BW79" s="32"/>
      <c r="BX79" s="8"/>
      <c r="BY79" s="40"/>
      <c r="BZ79" s="40"/>
      <c r="CA79" s="40"/>
      <c r="CB79" s="40"/>
      <c r="CC79" s="32"/>
      <c r="CD79" s="32"/>
      <c r="CE79" s="32"/>
      <c r="CF79" s="8"/>
      <c r="CG79" s="40"/>
      <c r="CH79" s="40"/>
      <c r="CI79" s="40"/>
      <c r="CJ79" s="40"/>
      <c r="CK79" s="32"/>
      <c r="CL79" s="32"/>
      <c r="CM79" s="32"/>
      <c r="CN79" s="8"/>
      <c r="CO79" s="40"/>
      <c r="CP79" s="40"/>
      <c r="CQ79" s="40"/>
      <c r="CR79" s="40"/>
      <c r="CS79" s="32"/>
      <c r="CT79" s="32"/>
      <c r="CU79" s="32"/>
      <c r="CV79" s="8"/>
      <c r="CW79" s="40"/>
      <c r="CX79" s="40"/>
      <c r="CY79" s="40"/>
      <c r="CZ79" s="40"/>
      <c r="DA79" s="32"/>
      <c r="DB79" s="32"/>
      <c r="DC79" s="32"/>
      <c r="DD79" s="8"/>
      <c r="DE79" s="40"/>
      <c r="DF79" s="40"/>
      <c r="DG79" s="40"/>
      <c r="DH79" s="40"/>
      <c r="DI79" s="32"/>
      <c r="DJ79" s="32"/>
      <c r="DK79" s="32"/>
      <c r="DL79" s="8"/>
      <c r="DM79" s="40"/>
      <c r="DN79" s="40"/>
      <c r="DO79" s="40"/>
      <c r="DP79" s="40"/>
      <c r="DQ79" s="32"/>
      <c r="DR79" s="32"/>
      <c r="DS79" s="32"/>
      <c r="DT79" s="8"/>
      <c r="DU79" s="40"/>
      <c r="DV79" s="40"/>
      <c r="DW79" s="40"/>
      <c r="DX79" s="40"/>
      <c r="DY79" s="32"/>
      <c r="DZ79" s="32"/>
      <c r="EA79" s="32"/>
      <c r="EB79" s="8"/>
      <c r="EC79" s="40"/>
      <c r="ED79" s="40"/>
      <c r="EE79" s="40"/>
      <c r="EF79" s="40"/>
      <c r="EG79" s="32"/>
      <c r="EH79" s="32"/>
      <c r="EI79" s="32"/>
      <c r="EJ79" s="8"/>
      <c r="EK79" s="40"/>
      <c r="EL79" s="40"/>
      <c r="EM79" s="40"/>
      <c r="EN79" s="40"/>
      <c r="EO79" s="32"/>
      <c r="EP79" s="32"/>
      <c r="EQ79" s="32"/>
      <c r="ER79" s="8"/>
      <c r="ES79" s="40"/>
      <c r="ET79" s="40"/>
      <c r="EU79" s="40"/>
      <c r="EV79" s="40"/>
      <c r="EW79" s="32"/>
      <c r="EX79" s="32"/>
      <c r="EY79" s="32"/>
      <c r="EZ79" s="8"/>
      <c r="FA79" s="40"/>
      <c r="FB79" s="40"/>
      <c r="FC79" s="40"/>
      <c r="FD79" s="40"/>
      <c r="FE79" s="32"/>
      <c r="FF79" s="32"/>
      <c r="FG79" s="32"/>
      <c r="FH79" s="8"/>
      <c r="FI79" s="40"/>
      <c r="FJ79" s="40"/>
      <c r="FK79" s="40"/>
      <c r="FL79" s="40"/>
      <c r="FM79" s="32"/>
      <c r="FN79" s="32"/>
      <c r="FO79" s="32"/>
      <c r="FP79" s="8"/>
      <c r="FQ79" s="40"/>
      <c r="FR79" s="40"/>
      <c r="FS79" s="40"/>
      <c r="FT79" s="40"/>
      <c r="FU79" s="32"/>
      <c r="FV79" s="32"/>
      <c r="FW79" s="32"/>
      <c r="FX79" s="8"/>
      <c r="FY79" s="40"/>
      <c r="FZ79" s="40"/>
      <c r="GA79" s="40"/>
      <c r="GB79" s="40"/>
      <c r="GC79" s="32"/>
      <c r="GD79" s="32"/>
      <c r="GE79" s="32"/>
      <c r="GF79" s="8"/>
      <c r="GG79" s="40"/>
      <c r="GH79" s="40"/>
      <c r="GI79" s="40"/>
      <c r="GJ79" s="40"/>
      <c r="GK79" s="32"/>
      <c r="GL79" s="32"/>
      <c r="GM79" s="32"/>
      <c r="GN79" s="8"/>
      <c r="GO79" s="40"/>
      <c r="GP79" s="40"/>
      <c r="GQ79" s="40"/>
      <c r="GR79" s="40"/>
      <c r="GS79" s="32"/>
      <c r="GT79" s="32"/>
      <c r="GU79" s="32"/>
      <c r="GV79" s="8"/>
      <c r="GW79" s="40"/>
      <c r="GX79" s="40"/>
      <c r="GY79" s="40"/>
      <c r="GZ79" s="40"/>
      <c r="HA79" s="32"/>
      <c r="HB79" s="32"/>
      <c r="HC79" s="32"/>
      <c r="HD79" s="8"/>
      <c r="HE79" s="40"/>
      <c r="HF79" s="40"/>
      <c r="HG79" s="40"/>
      <c r="HH79" s="40"/>
      <c r="HI79" s="32"/>
      <c r="HJ79" s="32"/>
      <c r="HK79" s="32"/>
      <c r="HL79" s="8"/>
      <c r="HM79" s="40"/>
      <c r="HN79" s="40"/>
      <c r="HO79" s="40"/>
      <c r="HP79" s="40"/>
      <c r="HQ79" s="32"/>
      <c r="HR79" s="32"/>
      <c r="HS79" s="32"/>
      <c r="HT79" s="8"/>
      <c r="HU79" s="40"/>
      <c r="HV79" s="40"/>
      <c r="HW79" s="40"/>
      <c r="HX79" s="40"/>
      <c r="HY79" s="32"/>
      <c r="HZ79" s="32"/>
      <c r="IA79" s="32"/>
      <c r="IB79" s="8"/>
      <c r="IC79" s="40"/>
      <c r="ID79" s="40"/>
      <c r="IE79" s="40"/>
      <c r="IF79" s="40"/>
      <c r="IG79" s="32"/>
      <c r="IH79" s="32"/>
      <c r="II79" s="32"/>
      <c r="IJ79" s="8"/>
      <c r="IK79" s="40"/>
      <c r="IL79" s="40"/>
      <c r="IM79" s="40"/>
      <c r="IN79" s="40"/>
      <c r="IO79" s="32"/>
      <c r="IP79" s="32"/>
      <c r="IQ79" s="32"/>
    </row>
    <row r="80" spans="1:251" ht="13.9" customHeight="1">
      <c r="B80" s="28" t="s">
        <v>861</v>
      </c>
      <c r="C80" s="126"/>
      <c r="D80" s="3"/>
      <c r="E80" s="152"/>
      <c r="F80" s="140"/>
      <c r="G80" s="140" t="str">
        <f t="shared" si="0"/>
        <v/>
      </c>
      <c r="H80" s="163" t="str">
        <f t="shared" si="1"/>
        <v/>
      </c>
      <c r="I80" s="157" t="str">
        <f t="shared" si="2"/>
        <v/>
      </c>
      <c r="J80" s="254" t="str">
        <f t="shared" si="3"/>
        <v/>
      </c>
      <c r="K80" s="32"/>
      <c r="L80" s="32"/>
      <c r="M80" s="8"/>
      <c r="N80" s="40"/>
      <c r="O80" s="40"/>
      <c r="P80" s="40"/>
      <c r="Q80" s="40"/>
      <c r="R80" s="32"/>
      <c r="S80" s="32"/>
      <c r="T80" s="8"/>
      <c r="U80" s="40"/>
      <c r="V80" s="40"/>
      <c r="W80" s="40"/>
      <c r="X80" s="40"/>
      <c r="Y80" s="32"/>
      <c r="Z80" s="32"/>
      <c r="AA80" s="32"/>
      <c r="AB80" s="8"/>
      <c r="AC80" s="40"/>
      <c r="AD80" s="40"/>
      <c r="AE80" s="40"/>
      <c r="AF80" s="40"/>
      <c r="AG80" s="32"/>
      <c r="AH80" s="32"/>
      <c r="AI80" s="32"/>
      <c r="AJ80" s="8"/>
      <c r="AK80" s="40"/>
      <c r="AL80" s="40"/>
      <c r="AM80" s="40"/>
      <c r="AN80" s="40"/>
      <c r="AO80" s="32"/>
      <c r="AP80" s="32"/>
      <c r="AQ80" s="32"/>
      <c r="AR80" s="8"/>
      <c r="AS80" s="40"/>
      <c r="AT80" s="40"/>
      <c r="AU80" s="40"/>
      <c r="AV80" s="40"/>
      <c r="AW80" s="32"/>
      <c r="AX80" s="32"/>
      <c r="AY80" s="32"/>
      <c r="AZ80" s="8"/>
      <c r="BA80" s="40"/>
      <c r="BB80" s="40"/>
      <c r="BC80" s="40"/>
      <c r="BD80" s="40"/>
      <c r="BE80" s="32"/>
      <c r="BF80" s="32"/>
      <c r="BG80" s="32"/>
      <c r="BH80" s="8"/>
      <c r="BI80" s="40"/>
      <c r="BJ80" s="40"/>
      <c r="BK80" s="40"/>
      <c r="BL80" s="40"/>
      <c r="BM80" s="32"/>
      <c r="BN80" s="32"/>
      <c r="BO80" s="32"/>
      <c r="BP80" s="8"/>
      <c r="BQ80" s="40"/>
      <c r="BR80" s="40"/>
      <c r="BS80" s="40"/>
      <c r="BT80" s="40"/>
      <c r="BU80" s="32"/>
      <c r="BV80" s="32"/>
      <c r="BW80" s="32"/>
      <c r="BX80" s="8"/>
      <c r="BY80" s="40"/>
      <c r="BZ80" s="40"/>
      <c r="CA80" s="40"/>
      <c r="CB80" s="40"/>
      <c r="CC80" s="32"/>
      <c r="CD80" s="32"/>
      <c r="CE80" s="32"/>
      <c r="CF80" s="8"/>
      <c r="CG80" s="40"/>
      <c r="CH80" s="40"/>
      <c r="CI80" s="40"/>
      <c r="CJ80" s="40"/>
      <c r="CK80" s="32"/>
      <c r="CL80" s="32"/>
      <c r="CM80" s="32"/>
      <c r="CN80" s="8"/>
      <c r="CO80" s="40"/>
      <c r="CP80" s="40"/>
      <c r="CQ80" s="40"/>
      <c r="CR80" s="40"/>
      <c r="CS80" s="32"/>
      <c r="CT80" s="32"/>
      <c r="CU80" s="32"/>
      <c r="CV80" s="8"/>
      <c r="CW80" s="40"/>
      <c r="CX80" s="40"/>
      <c r="CY80" s="40"/>
      <c r="CZ80" s="40"/>
      <c r="DA80" s="32"/>
      <c r="DB80" s="32"/>
      <c r="DC80" s="32"/>
      <c r="DD80" s="8"/>
      <c r="DE80" s="40"/>
      <c r="DF80" s="40"/>
      <c r="DG80" s="40"/>
      <c r="DH80" s="40"/>
      <c r="DI80" s="32"/>
      <c r="DJ80" s="32"/>
      <c r="DK80" s="32"/>
      <c r="DL80" s="8"/>
      <c r="DM80" s="40"/>
      <c r="DN80" s="40"/>
      <c r="DO80" s="40"/>
      <c r="DP80" s="40"/>
      <c r="DQ80" s="32"/>
      <c r="DR80" s="32"/>
      <c r="DS80" s="32"/>
      <c r="DT80" s="8"/>
      <c r="DU80" s="40"/>
      <c r="DV80" s="40"/>
      <c r="DW80" s="40"/>
      <c r="DX80" s="40"/>
      <c r="DY80" s="32"/>
      <c r="DZ80" s="32"/>
      <c r="EA80" s="32"/>
      <c r="EB80" s="8"/>
      <c r="EC80" s="40"/>
      <c r="ED80" s="40"/>
      <c r="EE80" s="40"/>
      <c r="EF80" s="40"/>
      <c r="EG80" s="32"/>
      <c r="EH80" s="32"/>
      <c r="EI80" s="32"/>
      <c r="EJ80" s="8"/>
      <c r="EK80" s="40"/>
      <c r="EL80" s="40"/>
      <c r="EM80" s="40"/>
      <c r="EN80" s="40"/>
      <c r="EO80" s="32"/>
      <c r="EP80" s="32"/>
      <c r="EQ80" s="32"/>
      <c r="ER80" s="8"/>
      <c r="ES80" s="40"/>
      <c r="ET80" s="40"/>
      <c r="EU80" s="40"/>
      <c r="EV80" s="40"/>
      <c r="EW80" s="32"/>
      <c r="EX80" s="32"/>
      <c r="EY80" s="32"/>
      <c r="EZ80" s="8"/>
      <c r="FA80" s="40"/>
      <c r="FB80" s="40"/>
      <c r="FC80" s="40"/>
      <c r="FD80" s="40"/>
      <c r="FE80" s="32"/>
      <c r="FF80" s="32"/>
      <c r="FG80" s="32"/>
      <c r="FH80" s="8"/>
      <c r="FI80" s="40"/>
      <c r="FJ80" s="40"/>
      <c r="FK80" s="40"/>
      <c r="FL80" s="40"/>
      <c r="FM80" s="32"/>
      <c r="FN80" s="32"/>
      <c r="FO80" s="32"/>
      <c r="FP80" s="8"/>
      <c r="FQ80" s="40"/>
      <c r="FR80" s="40"/>
      <c r="FS80" s="40"/>
      <c r="FT80" s="40"/>
      <c r="FU80" s="32"/>
      <c r="FV80" s="32"/>
      <c r="FW80" s="32"/>
      <c r="FX80" s="8"/>
      <c r="FY80" s="40"/>
      <c r="FZ80" s="40"/>
      <c r="GA80" s="40"/>
      <c r="GB80" s="40"/>
      <c r="GC80" s="32"/>
      <c r="GD80" s="32"/>
      <c r="GE80" s="32"/>
      <c r="GF80" s="8"/>
      <c r="GG80" s="40"/>
      <c r="GH80" s="40"/>
      <c r="GI80" s="40"/>
      <c r="GJ80" s="40"/>
      <c r="GK80" s="32"/>
      <c r="GL80" s="32"/>
      <c r="GM80" s="32"/>
      <c r="GN80" s="8"/>
      <c r="GO80" s="40"/>
      <c r="GP80" s="40"/>
      <c r="GQ80" s="40"/>
      <c r="GR80" s="40"/>
      <c r="GS80" s="32"/>
      <c r="GT80" s="32"/>
      <c r="GU80" s="32"/>
      <c r="GV80" s="8"/>
      <c r="GW80" s="40"/>
      <c r="GX80" s="40"/>
      <c r="GY80" s="40"/>
      <c r="GZ80" s="40"/>
      <c r="HA80" s="32"/>
      <c r="HB80" s="32"/>
      <c r="HC80" s="32"/>
      <c r="HD80" s="8"/>
      <c r="HE80" s="40"/>
      <c r="HF80" s="40"/>
      <c r="HG80" s="40"/>
      <c r="HH80" s="40"/>
      <c r="HI80" s="32"/>
      <c r="HJ80" s="32"/>
      <c r="HK80" s="32"/>
      <c r="HL80" s="8"/>
      <c r="HM80" s="40"/>
      <c r="HN80" s="40"/>
      <c r="HO80" s="40"/>
      <c r="HP80" s="40"/>
      <c r="HQ80" s="32"/>
      <c r="HR80" s="32"/>
      <c r="HS80" s="32"/>
      <c r="HT80" s="8"/>
      <c r="HU80" s="40"/>
      <c r="HV80" s="40"/>
      <c r="HW80" s="40"/>
      <c r="HX80" s="40"/>
      <c r="HY80" s="32"/>
      <c r="HZ80" s="32"/>
      <c r="IA80" s="32"/>
      <c r="IB80" s="8"/>
      <c r="IC80" s="40"/>
      <c r="ID80" s="40"/>
      <c r="IE80" s="40"/>
      <c r="IF80" s="40"/>
      <c r="IG80" s="32"/>
      <c r="IH80" s="32"/>
      <c r="II80" s="32"/>
      <c r="IJ80" s="8"/>
      <c r="IK80" s="40"/>
      <c r="IL80" s="40"/>
      <c r="IM80" s="40"/>
      <c r="IN80" s="40"/>
      <c r="IO80" s="32"/>
      <c r="IP80" s="32"/>
      <c r="IQ80" s="32"/>
    </row>
    <row r="81" spans="1:251" ht="13.9" customHeight="1">
      <c r="A81" s="27"/>
      <c r="B81" s="83" t="s">
        <v>862</v>
      </c>
      <c r="C81" s="29"/>
      <c r="D81" s="3"/>
      <c r="E81" s="152"/>
      <c r="F81" s="140"/>
      <c r="G81" s="140" t="str">
        <f t="shared" si="0"/>
        <v/>
      </c>
      <c r="H81" s="163" t="str">
        <f t="shared" si="1"/>
        <v/>
      </c>
      <c r="I81" s="157" t="str">
        <f t="shared" si="2"/>
        <v/>
      </c>
      <c r="J81" s="254" t="str">
        <f t="shared" si="3"/>
        <v/>
      </c>
      <c r="K81" s="32"/>
      <c r="L81" s="32"/>
      <c r="M81" s="8"/>
      <c r="N81" s="40"/>
      <c r="O81" s="40"/>
      <c r="P81" s="40"/>
      <c r="Q81" s="40"/>
      <c r="R81" s="32"/>
      <c r="S81" s="32"/>
      <c r="T81" s="8"/>
      <c r="U81" s="40"/>
      <c r="V81" s="40"/>
      <c r="W81" s="40"/>
      <c r="X81" s="40"/>
      <c r="Y81" s="32"/>
      <c r="Z81" s="32"/>
      <c r="AA81" s="32"/>
      <c r="AB81" s="8"/>
      <c r="AC81" s="40"/>
      <c r="AD81" s="40"/>
      <c r="AE81" s="40"/>
      <c r="AF81" s="40"/>
      <c r="AG81" s="32"/>
      <c r="AH81" s="32"/>
      <c r="AI81" s="32"/>
      <c r="AJ81" s="8"/>
      <c r="AK81" s="40"/>
      <c r="AL81" s="40"/>
      <c r="AM81" s="40"/>
      <c r="AN81" s="40"/>
      <c r="AO81" s="32"/>
      <c r="AP81" s="32"/>
      <c r="AQ81" s="32"/>
      <c r="AR81" s="8"/>
      <c r="AS81" s="40"/>
      <c r="AT81" s="40"/>
      <c r="AU81" s="40"/>
      <c r="AV81" s="40"/>
      <c r="AW81" s="32"/>
      <c r="AX81" s="32"/>
      <c r="AY81" s="32"/>
      <c r="AZ81" s="8"/>
      <c r="BA81" s="40"/>
      <c r="BB81" s="40"/>
      <c r="BC81" s="40"/>
      <c r="BD81" s="40"/>
      <c r="BE81" s="32"/>
      <c r="BF81" s="32"/>
      <c r="BG81" s="32"/>
      <c r="BH81" s="8"/>
      <c r="BI81" s="40"/>
      <c r="BJ81" s="40"/>
      <c r="BK81" s="40"/>
      <c r="BL81" s="40"/>
      <c r="BM81" s="32"/>
      <c r="BN81" s="32"/>
      <c r="BO81" s="32"/>
      <c r="BP81" s="8"/>
      <c r="BQ81" s="40"/>
      <c r="BR81" s="40"/>
      <c r="BS81" s="40"/>
      <c r="BT81" s="40"/>
      <c r="BU81" s="32"/>
      <c r="BV81" s="32"/>
      <c r="BW81" s="32"/>
      <c r="BX81" s="8"/>
      <c r="BY81" s="40"/>
      <c r="BZ81" s="40"/>
      <c r="CA81" s="40"/>
      <c r="CB81" s="40"/>
      <c r="CC81" s="32"/>
      <c r="CD81" s="32"/>
      <c r="CE81" s="32"/>
      <c r="CF81" s="8"/>
      <c r="CG81" s="40"/>
      <c r="CH81" s="40"/>
      <c r="CI81" s="40"/>
      <c r="CJ81" s="40"/>
      <c r="CK81" s="32"/>
      <c r="CL81" s="32"/>
      <c r="CM81" s="32"/>
      <c r="CN81" s="8"/>
      <c r="CO81" s="40"/>
      <c r="CP81" s="40"/>
      <c r="CQ81" s="40"/>
      <c r="CR81" s="40"/>
      <c r="CS81" s="32"/>
      <c r="CT81" s="32"/>
      <c r="CU81" s="32"/>
      <c r="CV81" s="8"/>
      <c r="CW81" s="40"/>
      <c r="CX81" s="40"/>
      <c r="CY81" s="40"/>
      <c r="CZ81" s="40"/>
      <c r="DA81" s="32"/>
      <c r="DB81" s="32"/>
      <c r="DC81" s="32"/>
      <c r="DD81" s="8"/>
      <c r="DE81" s="40"/>
      <c r="DF81" s="40"/>
      <c r="DG81" s="40"/>
      <c r="DH81" s="40"/>
      <c r="DI81" s="32"/>
      <c r="DJ81" s="32"/>
      <c r="DK81" s="32"/>
      <c r="DL81" s="8"/>
      <c r="DM81" s="40"/>
      <c r="DN81" s="40"/>
      <c r="DO81" s="40"/>
      <c r="DP81" s="40"/>
      <c r="DQ81" s="32"/>
      <c r="DR81" s="32"/>
      <c r="DS81" s="32"/>
      <c r="DT81" s="8"/>
      <c r="DU81" s="40"/>
      <c r="DV81" s="40"/>
      <c r="DW81" s="40"/>
      <c r="DX81" s="40"/>
      <c r="DY81" s="32"/>
      <c r="DZ81" s="32"/>
      <c r="EA81" s="32"/>
      <c r="EB81" s="8"/>
      <c r="EC81" s="40"/>
      <c r="ED81" s="40"/>
      <c r="EE81" s="40"/>
      <c r="EF81" s="40"/>
      <c r="EG81" s="32"/>
      <c r="EH81" s="32"/>
      <c r="EI81" s="32"/>
      <c r="EJ81" s="8"/>
      <c r="EK81" s="40"/>
      <c r="EL81" s="40"/>
      <c r="EM81" s="40"/>
      <c r="EN81" s="40"/>
      <c r="EO81" s="32"/>
      <c r="EP81" s="32"/>
      <c r="EQ81" s="32"/>
      <c r="ER81" s="8"/>
      <c r="ES81" s="40"/>
      <c r="ET81" s="40"/>
      <c r="EU81" s="40"/>
      <c r="EV81" s="40"/>
      <c r="EW81" s="32"/>
      <c r="EX81" s="32"/>
      <c r="EY81" s="32"/>
      <c r="EZ81" s="8"/>
      <c r="FA81" s="40"/>
      <c r="FB81" s="40"/>
      <c r="FC81" s="40"/>
      <c r="FD81" s="40"/>
      <c r="FE81" s="32"/>
      <c r="FF81" s="32"/>
      <c r="FG81" s="32"/>
      <c r="FH81" s="8"/>
      <c r="FI81" s="40"/>
      <c r="FJ81" s="40"/>
      <c r="FK81" s="40"/>
      <c r="FL81" s="40"/>
      <c r="FM81" s="32"/>
      <c r="FN81" s="32"/>
      <c r="FO81" s="32"/>
      <c r="FP81" s="8"/>
      <c r="FQ81" s="40"/>
      <c r="FR81" s="40"/>
      <c r="FS81" s="40"/>
      <c r="FT81" s="40"/>
      <c r="FU81" s="32"/>
      <c r="FV81" s="32"/>
      <c r="FW81" s="32"/>
      <c r="FX81" s="8"/>
      <c r="FY81" s="40"/>
      <c r="FZ81" s="40"/>
      <c r="GA81" s="40"/>
      <c r="GB81" s="40"/>
      <c r="GC81" s="32"/>
      <c r="GD81" s="32"/>
      <c r="GE81" s="32"/>
      <c r="GF81" s="8"/>
      <c r="GG81" s="40"/>
      <c r="GH81" s="40"/>
      <c r="GI81" s="40"/>
      <c r="GJ81" s="40"/>
      <c r="GK81" s="32"/>
      <c r="GL81" s="32"/>
      <c r="GM81" s="32"/>
      <c r="GN81" s="8"/>
      <c r="GO81" s="40"/>
      <c r="GP81" s="40"/>
      <c r="GQ81" s="40"/>
      <c r="GR81" s="40"/>
      <c r="GS81" s="32"/>
      <c r="GT81" s="32"/>
      <c r="GU81" s="32"/>
      <c r="GV81" s="8"/>
      <c r="GW81" s="40"/>
      <c r="GX81" s="40"/>
      <c r="GY81" s="40"/>
      <c r="GZ81" s="40"/>
      <c r="HA81" s="32"/>
      <c r="HB81" s="32"/>
      <c r="HC81" s="32"/>
      <c r="HD81" s="8"/>
      <c r="HE81" s="40"/>
      <c r="HF81" s="40"/>
      <c r="HG81" s="40"/>
      <c r="HH81" s="40"/>
      <c r="HI81" s="32"/>
      <c r="HJ81" s="32"/>
      <c r="HK81" s="32"/>
      <c r="HL81" s="8"/>
      <c r="HM81" s="40"/>
      <c r="HN81" s="40"/>
      <c r="HO81" s="40"/>
      <c r="HP81" s="40"/>
      <c r="HQ81" s="32"/>
      <c r="HR81" s="32"/>
      <c r="HS81" s="32"/>
      <c r="HT81" s="8"/>
      <c r="HU81" s="40"/>
      <c r="HV81" s="40"/>
      <c r="HW81" s="40"/>
      <c r="HX81" s="40"/>
      <c r="HY81" s="32"/>
      <c r="HZ81" s="32"/>
      <c r="IA81" s="32"/>
      <c r="IB81" s="8"/>
      <c r="IC81" s="40"/>
      <c r="ID81" s="40"/>
      <c r="IE81" s="40"/>
      <c r="IF81" s="40"/>
      <c r="IG81" s="32"/>
      <c r="IH81" s="32"/>
      <c r="II81" s="32"/>
      <c r="IJ81" s="8"/>
      <c r="IK81" s="40"/>
      <c r="IL81" s="40"/>
      <c r="IM81" s="40"/>
      <c r="IN81" s="40"/>
      <c r="IO81" s="32"/>
      <c r="IP81" s="32"/>
      <c r="IQ81" s="32"/>
    </row>
    <row r="82" spans="1:251" ht="13.9" customHeight="1">
      <c r="B82" s="38" t="s">
        <v>535</v>
      </c>
      <c r="C82" s="64"/>
      <c r="D82" s="3"/>
      <c r="E82" s="152"/>
      <c r="F82" s="140"/>
      <c r="G82" s="140" t="str">
        <f t="shared" si="0"/>
        <v/>
      </c>
      <c r="H82" s="163" t="str">
        <f t="shared" si="1"/>
        <v/>
      </c>
      <c r="I82" s="157" t="str">
        <f t="shared" si="2"/>
        <v/>
      </c>
      <c r="J82" s="254" t="str">
        <f t="shared" si="3"/>
        <v/>
      </c>
      <c r="K82" s="32"/>
      <c r="L82" s="32"/>
      <c r="M82" s="8"/>
      <c r="N82" s="40"/>
      <c r="O82" s="40"/>
      <c r="P82" s="40"/>
      <c r="Q82" s="40"/>
      <c r="R82" s="32"/>
      <c r="S82" s="32"/>
      <c r="T82" s="8"/>
      <c r="U82" s="40"/>
      <c r="V82" s="40"/>
      <c r="W82" s="40"/>
      <c r="X82" s="40"/>
      <c r="Y82" s="32"/>
      <c r="Z82" s="32"/>
      <c r="AA82" s="32"/>
      <c r="AB82" s="8"/>
      <c r="AC82" s="40"/>
      <c r="AD82" s="40"/>
      <c r="AE82" s="40"/>
      <c r="AF82" s="40"/>
      <c r="AG82" s="32"/>
      <c r="AH82" s="32"/>
      <c r="AI82" s="32"/>
      <c r="AJ82" s="8"/>
      <c r="AK82" s="40"/>
      <c r="AL82" s="40"/>
      <c r="AM82" s="40"/>
      <c r="AN82" s="40"/>
      <c r="AO82" s="32"/>
      <c r="AP82" s="32"/>
      <c r="AQ82" s="32"/>
      <c r="AR82" s="8"/>
      <c r="AS82" s="40"/>
      <c r="AT82" s="40"/>
      <c r="AU82" s="40"/>
      <c r="AV82" s="40"/>
      <c r="AW82" s="32"/>
      <c r="AX82" s="32"/>
      <c r="AY82" s="32"/>
      <c r="AZ82" s="8"/>
      <c r="BA82" s="40"/>
      <c r="BB82" s="40"/>
      <c r="BC82" s="40"/>
      <c r="BD82" s="40"/>
      <c r="BE82" s="32"/>
      <c r="BF82" s="32"/>
      <c r="BG82" s="32"/>
      <c r="BH82" s="8"/>
      <c r="BI82" s="40"/>
      <c r="BJ82" s="40"/>
      <c r="BK82" s="40"/>
      <c r="BL82" s="40"/>
      <c r="BM82" s="32"/>
      <c r="BN82" s="32"/>
      <c r="BO82" s="32"/>
      <c r="BP82" s="8"/>
      <c r="BQ82" s="40"/>
      <c r="BR82" s="40"/>
      <c r="BS82" s="40"/>
      <c r="BT82" s="40"/>
      <c r="BU82" s="32"/>
      <c r="BV82" s="32"/>
      <c r="BW82" s="32"/>
      <c r="BX82" s="8"/>
      <c r="BY82" s="40"/>
      <c r="BZ82" s="40"/>
      <c r="CA82" s="40"/>
      <c r="CB82" s="40"/>
      <c r="CC82" s="32"/>
      <c r="CD82" s="32"/>
      <c r="CE82" s="32"/>
      <c r="CF82" s="8"/>
      <c r="CG82" s="40"/>
      <c r="CH82" s="40"/>
      <c r="CI82" s="40"/>
      <c r="CJ82" s="40"/>
      <c r="CK82" s="32"/>
      <c r="CL82" s="32"/>
      <c r="CM82" s="32"/>
      <c r="CN82" s="8"/>
      <c r="CO82" s="40"/>
      <c r="CP82" s="40"/>
      <c r="CQ82" s="40"/>
      <c r="CR82" s="40"/>
      <c r="CS82" s="32"/>
      <c r="CT82" s="32"/>
      <c r="CU82" s="32"/>
      <c r="CV82" s="8"/>
      <c r="CW82" s="40"/>
      <c r="CX82" s="40"/>
      <c r="CY82" s="40"/>
      <c r="CZ82" s="40"/>
      <c r="DA82" s="32"/>
      <c r="DB82" s="32"/>
      <c r="DC82" s="32"/>
      <c r="DD82" s="8"/>
      <c r="DE82" s="40"/>
      <c r="DF82" s="40"/>
      <c r="DG82" s="40"/>
      <c r="DH82" s="40"/>
      <c r="DI82" s="32"/>
      <c r="DJ82" s="32"/>
      <c r="DK82" s="32"/>
      <c r="DL82" s="8"/>
      <c r="DM82" s="40"/>
      <c r="DN82" s="40"/>
      <c r="DO82" s="40"/>
      <c r="DP82" s="40"/>
      <c r="DQ82" s="32"/>
      <c r="DR82" s="32"/>
      <c r="DS82" s="32"/>
      <c r="DT82" s="8"/>
      <c r="DU82" s="40"/>
      <c r="DV82" s="40"/>
      <c r="DW82" s="40"/>
      <c r="DX82" s="40"/>
      <c r="DY82" s="32"/>
      <c r="DZ82" s="32"/>
      <c r="EA82" s="32"/>
      <c r="EB82" s="8"/>
      <c r="EC82" s="40"/>
      <c r="ED82" s="40"/>
      <c r="EE82" s="40"/>
      <c r="EF82" s="40"/>
      <c r="EG82" s="32"/>
      <c r="EH82" s="32"/>
      <c r="EI82" s="32"/>
      <c r="EJ82" s="8"/>
      <c r="EK82" s="40"/>
      <c r="EL82" s="40"/>
      <c r="EM82" s="40"/>
      <c r="EN82" s="40"/>
      <c r="EO82" s="32"/>
      <c r="EP82" s="32"/>
      <c r="EQ82" s="32"/>
      <c r="ER82" s="8"/>
      <c r="ES82" s="40"/>
      <c r="ET82" s="40"/>
      <c r="EU82" s="40"/>
      <c r="EV82" s="40"/>
      <c r="EW82" s="32"/>
      <c r="EX82" s="32"/>
      <c r="EY82" s="32"/>
      <c r="EZ82" s="8"/>
      <c r="FA82" s="40"/>
      <c r="FB82" s="40"/>
      <c r="FC82" s="40"/>
      <c r="FD82" s="40"/>
      <c r="FE82" s="32"/>
      <c r="FF82" s="32"/>
      <c r="FG82" s="32"/>
      <c r="FH82" s="8"/>
      <c r="FI82" s="40"/>
      <c r="FJ82" s="40"/>
      <c r="FK82" s="40"/>
      <c r="FL82" s="40"/>
      <c r="FM82" s="32"/>
      <c r="FN82" s="32"/>
      <c r="FO82" s="32"/>
      <c r="FP82" s="8"/>
      <c r="FQ82" s="40"/>
      <c r="FR82" s="40"/>
      <c r="FS82" s="40"/>
      <c r="FT82" s="40"/>
      <c r="FU82" s="32"/>
      <c r="FV82" s="32"/>
      <c r="FW82" s="32"/>
      <c r="FX82" s="8"/>
      <c r="FY82" s="40"/>
      <c r="FZ82" s="40"/>
      <c r="GA82" s="40"/>
      <c r="GB82" s="40"/>
      <c r="GC82" s="32"/>
      <c r="GD82" s="32"/>
      <c r="GE82" s="32"/>
      <c r="GF82" s="8"/>
      <c r="GG82" s="40"/>
      <c r="GH82" s="40"/>
      <c r="GI82" s="40"/>
      <c r="GJ82" s="40"/>
      <c r="GK82" s="32"/>
      <c r="GL82" s="32"/>
      <c r="GM82" s="32"/>
      <c r="GN82" s="8"/>
      <c r="GO82" s="40"/>
      <c r="GP82" s="40"/>
      <c r="GQ82" s="40"/>
      <c r="GR82" s="40"/>
      <c r="GS82" s="32"/>
      <c r="GT82" s="32"/>
      <c r="GU82" s="32"/>
      <c r="GV82" s="8"/>
      <c r="GW82" s="40"/>
      <c r="GX82" s="40"/>
      <c r="GY82" s="40"/>
      <c r="GZ82" s="40"/>
      <c r="HA82" s="32"/>
      <c r="HB82" s="32"/>
      <c r="HC82" s="32"/>
      <c r="HD82" s="8"/>
      <c r="HE82" s="40"/>
      <c r="HF82" s="40"/>
      <c r="HG82" s="40"/>
      <c r="HH82" s="40"/>
      <c r="HI82" s="32"/>
      <c r="HJ82" s="32"/>
      <c r="HK82" s="32"/>
      <c r="HL82" s="8"/>
      <c r="HM82" s="40"/>
      <c r="HN82" s="40"/>
      <c r="HO82" s="40"/>
      <c r="HP82" s="40"/>
      <c r="HQ82" s="32"/>
      <c r="HR82" s="32"/>
      <c r="HS82" s="32"/>
      <c r="HT82" s="8"/>
      <c r="HU82" s="40"/>
      <c r="HV82" s="40"/>
      <c r="HW82" s="40"/>
      <c r="HX82" s="40"/>
      <c r="HY82" s="32"/>
      <c r="HZ82" s="32"/>
      <c r="IA82" s="32"/>
      <c r="IB82" s="8"/>
      <c r="IC82" s="40"/>
      <c r="ID82" s="40"/>
      <c r="IE82" s="40"/>
      <c r="IF82" s="40"/>
      <c r="IG82" s="32"/>
      <c r="IH82" s="32"/>
      <c r="II82" s="32"/>
      <c r="IJ82" s="8"/>
      <c r="IK82" s="40"/>
      <c r="IL82" s="40"/>
      <c r="IM82" s="40"/>
      <c r="IN82" s="40"/>
      <c r="IO82" s="32"/>
      <c r="IP82" s="32"/>
      <c r="IQ82" s="32"/>
    </row>
    <row r="83" spans="1:251" ht="13.9" customHeight="1">
      <c r="A83" s="15"/>
      <c r="B83" s="38" t="s">
        <v>890</v>
      </c>
      <c r="C83" s="4"/>
      <c r="D83" s="3"/>
      <c r="E83" s="150"/>
      <c r="F83" s="142"/>
      <c r="G83" s="142" t="str">
        <f t="shared" si="0"/>
        <v/>
      </c>
      <c r="H83" s="163" t="str">
        <f t="shared" si="1"/>
        <v/>
      </c>
      <c r="I83" s="157" t="str">
        <f t="shared" si="2"/>
        <v/>
      </c>
      <c r="J83" s="254" t="str">
        <f t="shared" si="3"/>
        <v/>
      </c>
      <c r="K83" s="32"/>
      <c r="L83" s="32"/>
      <c r="M83" s="8"/>
      <c r="N83" s="40"/>
      <c r="O83" s="40"/>
      <c r="P83" s="40"/>
      <c r="Q83" s="40"/>
      <c r="R83" s="32"/>
      <c r="S83" s="32"/>
      <c r="T83" s="8"/>
      <c r="U83" s="40"/>
      <c r="V83" s="40"/>
      <c r="W83" s="40"/>
      <c r="X83" s="40"/>
      <c r="Y83" s="32"/>
      <c r="Z83" s="32"/>
      <c r="AA83" s="32"/>
      <c r="AB83" s="8"/>
      <c r="AC83" s="40"/>
      <c r="AD83" s="40"/>
      <c r="AE83" s="40"/>
      <c r="AF83" s="40"/>
      <c r="AG83" s="32"/>
      <c r="AH83" s="32"/>
      <c r="AI83" s="32"/>
      <c r="AJ83" s="8"/>
      <c r="AK83" s="40"/>
      <c r="AL83" s="40"/>
      <c r="AM83" s="40"/>
      <c r="AN83" s="40"/>
      <c r="AO83" s="32"/>
      <c r="AP83" s="32"/>
      <c r="AQ83" s="32"/>
      <c r="AR83" s="8"/>
      <c r="AS83" s="40"/>
      <c r="AT83" s="40"/>
      <c r="AU83" s="40"/>
      <c r="AV83" s="40"/>
      <c r="AW83" s="32"/>
      <c r="AX83" s="32"/>
      <c r="AY83" s="32"/>
      <c r="AZ83" s="8"/>
      <c r="BA83" s="40"/>
      <c r="BB83" s="40"/>
      <c r="BC83" s="40"/>
      <c r="BD83" s="40"/>
      <c r="BE83" s="32"/>
      <c r="BF83" s="32"/>
      <c r="BG83" s="32"/>
      <c r="BH83" s="8"/>
      <c r="BI83" s="40"/>
      <c r="BJ83" s="40"/>
      <c r="BK83" s="40"/>
      <c r="BL83" s="40"/>
      <c r="BM83" s="32"/>
      <c r="BN83" s="32"/>
      <c r="BO83" s="32"/>
      <c r="BP83" s="8"/>
      <c r="BQ83" s="40"/>
      <c r="BR83" s="40"/>
      <c r="BS83" s="40"/>
      <c r="BT83" s="40"/>
      <c r="BU83" s="32"/>
      <c r="BV83" s="32"/>
      <c r="BW83" s="32"/>
      <c r="BX83" s="8"/>
      <c r="BY83" s="40"/>
      <c r="BZ83" s="40"/>
      <c r="CA83" s="40"/>
      <c r="CB83" s="40"/>
      <c r="CC83" s="32"/>
      <c r="CD83" s="32"/>
      <c r="CE83" s="32"/>
      <c r="CF83" s="8"/>
      <c r="CG83" s="40"/>
      <c r="CH83" s="40"/>
      <c r="CI83" s="40"/>
      <c r="CJ83" s="40"/>
      <c r="CK83" s="32"/>
      <c r="CL83" s="32"/>
      <c r="CM83" s="32"/>
      <c r="CN83" s="8"/>
      <c r="CO83" s="40"/>
      <c r="CP83" s="40"/>
      <c r="CQ83" s="40"/>
      <c r="CR83" s="40"/>
      <c r="CS83" s="32"/>
      <c r="CT83" s="32"/>
      <c r="CU83" s="32"/>
      <c r="CV83" s="8"/>
      <c r="CW83" s="40"/>
      <c r="CX83" s="40"/>
      <c r="CY83" s="40"/>
      <c r="CZ83" s="40"/>
      <c r="DA83" s="32"/>
      <c r="DB83" s="32"/>
      <c r="DC83" s="32"/>
      <c r="DD83" s="8"/>
      <c r="DE83" s="40"/>
      <c r="DF83" s="40"/>
      <c r="DG83" s="40"/>
      <c r="DH83" s="40"/>
      <c r="DI83" s="32"/>
      <c r="DJ83" s="32"/>
      <c r="DK83" s="32"/>
      <c r="DL83" s="8"/>
      <c r="DM83" s="40"/>
      <c r="DN83" s="40"/>
      <c r="DO83" s="40"/>
      <c r="DP83" s="40"/>
      <c r="DQ83" s="32"/>
      <c r="DR83" s="32"/>
      <c r="DS83" s="32"/>
      <c r="DT83" s="8"/>
      <c r="DU83" s="40"/>
      <c r="DV83" s="40"/>
      <c r="DW83" s="40"/>
      <c r="DX83" s="40"/>
      <c r="DY83" s="32"/>
      <c r="DZ83" s="32"/>
      <c r="EA83" s="32"/>
      <c r="EB83" s="8"/>
      <c r="EC83" s="40"/>
      <c r="ED83" s="40"/>
      <c r="EE83" s="40"/>
      <c r="EF83" s="40"/>
      <c r="EG83" s="32"/>
      <c r="EH83" s="32"/>
      <c r="EI83" s="32"/>
      <c r="EJ83" s="8"/>
      <c r="EK83" s="40"/>
      <c r="EL83" s="40"/>
      <c r="EM83" s="40"/>
      <c r="EN83" s="40"/>
      <c r="EO83" s="32"/>
      <c r="EP83" s="32"/>
      <c r="EQ83" s="32"/>
      <c r="ER83" s="8"/>
      <c r="ES83" s="40"/>
      <c r="ET83" s="40"/>
      <c r="EU83" s="40"/>
      <c r="EV83" s="40"/>
      <c r="EW83" s="32"/>
      <c r="EX83" s="32"/>
      <c r="EY83" s="32"/>
      <c r="EZ83" s="8"/>
      <c r="FA83" s="40"/>
      <c r="FB83" s="40"/>
      <c r="FC83" s="40"/>
      <c r="FD83" s="40"/>
      <c r="FE83" s="32"/>
      <c r="FF83" s="32"/>
      <c r="FG83" s="32"/>
      <c r="FH83" s="8"/>
      <c r="FI83" s="40"/>
      <c r="FJ83" s="40"/>
      <c r="FK83" s="40"/>
      <c r="FL83" s="40"/>
      <c r="FM83" s="32"/>
      <c r="FN83" s="32"/>
      <c r="FO83" s="32"/>
      <c r="FP83" s="8"/>
      <c r="FQ83" s="40"/>
      <c r="FR83" s="40"/>
      <c r="FS83" s="40"/>
      <c r="FT83" s="40"/>
      <c r="FU83" s="32"/>
      <c r="FV83" s="32"/>
      <c r="FW83" s="32"/>
      <c r="FX83" s="8"/>
      <c r="FY83" s="40"/>
      <c r="FZ83" s="40"/>
      <c r="GA83" s="40"/>
      <c r="GB83" s="40"/>
      <c r="GC83" s="32"/>
      <c r="GD83" s="32"/>
      <c r="GE83" s="32"/>
      <c r="GF83" s="8"/>
      <c r="GG83" s="40"/>
      <c r="GH83" s="40"/>
      <c r="GI83" s="40"/>
      <c r="GJ83" s="40"/>
      <c r="GK83" s="32"/>
      <c r="GL83" s="32"/>
      <c r="GM83" s="32"/>
      <c r="GN83" s="8"/>
      <c r="GO83" s="40"/>
      <c r="GP83" s="40"/>
      <c r="GQ83" s="40"/>
      <c r="GR83" s="40"/>
      <c r="GS83" s="32"/>
      <c r="GT83" s="32"/>
      <c r="GU83" s="32"/>
      <c r="GV83" s="8"/>
      <c r="GW83" s="40"/>
      <c r="GX83" s="40"/>
      <c r="GY83" s="40"/>
      <c r="GZ83" s="40"/>
      <c r="HA83" s="32"/>
      <c r="HB83" s="32"/>
      <c r="HC83" s="32"/>
      <c r="HD83" s="8"/>
      <c r="HE83" s="40"/>
      <c r="HF83" s="40"/>
      <c r="HG83" s="40"/>
      <c r="HH83" s="40"/>
      <c r="HI83" s="32"/>
      <c r="HJ83" s="32"/>
      <c r="HK83" s="32"/>
      <c r="HL83" s="8"/>
      <c r="HM83" s="40"/>
      <c r="HN83" s="40"/>
      <c r="HO83" s="40"/>
      <c r="HP83" s="40"/>
      <c r="HQ83" s="32"/>
      <c r="HR83" s="32"/>
      <c r="HS83" s="32"/>
      <c r="HT83" s="8"/>
      <c r="HU83" s="40"/>
      <c r="HV83" s="40"/>
      <c r="HW83" s="40"/>
      <c r="HX83" s="40"/>
      <c r="HY83" s="32"/>
      <c r="HZ83" s="32"/>
      <c r="IA83" s="32"/>
      <c r="IB83" s="8"/>
      <c r="IC83" s="40"/>
      <c r="ID83" s="40"/>
      <c r="IE83" s="40"/>
      <c r="IF83" s="40"/>
      <c r="IG83" s="32"/>
      <c r="IH83" s="32"/>
      <c r="II83" s="32"/>
      <c r="IJ83" s="8"/>
      <c r="IK83" s="40"/>
      <c r="IL83" s="40"/>
      <c r="IM83" s="40"/>
      <c r="IN83" s="40"/>
      <c r="IO83" s="32"/>
      <c r="IP83" s="32"/>
      <c r="IQ83" s="32"/>
    </row>
    <row r="84" spans="1:251" ht="13.9" customHeight="1">
      <c r="A84" s="15"/>
      <c r="B84" s="38"/>
      <c r="C84" s="4"/>
      <c r="D84" s="3"/>
      <c r="E84" s="150"/>
      <c r="F84" s="142"/>
      <c r="G84" s="142" t="str">
        <f t="shared" ref="G84:G136" si="4">IF(F84-F84*$G$16=0,"",F84-F84*$G$16)</f>
        <v/>
      </c>
      <c r="H84" s="163" t="str">
        <f t="shared" ref="H84:H136" si="5">IFERROR(G84*$H$16,"")</f>
        <v/>
      </c>
      <c r="I84" s="157" t="str">
        <f t="shared" ref="I84:I136" si="6">IFERROR(ROUND(H84*$I$16,0),"")</f>
        <v/>
      </c>
      <c r="J84" s="254" t="str">
        <f t="shared" ref="J84:J136" si="7">IFERROR((I84-H84)/I84,"")</f>
        <v/>
      </c>
      <c r="K84" s="32"/>
      <c r="L84" s="32"/>
      <c r="M84" s="8"/>
      <c r="N84" s="40"/>
      <c r="O84" s="40"/>
      <c r="P84" s="40"/>
      <c r="Q84" s="40"/>
      <c r="R84" s="32"/>
      <c r="S84" s="32"/>
      <c r="T84" s="8"/>
      <c r="U84" s="40"/>
      <c r="V84" s="40"/>
      <c r="W84" s="40"/>
      <c r="X84" s="40"/>
      <c r="Y84" s="32"/>
      <c r="Z84" s="32"/>
      <c r="AA84" s="32"/>
      <c r="AB84" s="8"/>
      <c r="AC84" s="40"/>
      <c r="AD84" s="40"/>
      <c r="AE84" s="40"/>
      <c r="AF84" s="40"/>
      <c r="AG84" s="32"/>
      <c r="AH84" s="32"/>
      <c r="AI84" s="32"/>
      <c r="AJ84" s="8"/>
      <c r="AK84" s="40"/>
      <c r="AL84" s="40"/>
      <c r="AM84" s="40"/>
      <c r="AN84" s="40"/>
      <c r="AO84" s="32"/>
      <c r="AP84" s="32"/>
      <c r="AQ84" s="32"/>
      <c r="AR84" s="8"/>
      <c r="AS84" s="40"/>
      <c r="AT84" s="40"/>
      <c r="AU84" s="40"/>
      <c r="AV84" s="40"/>
      <c r="AW84" s="32"/>
      <c r="AX84" s="32"/>
      <c r="AY84" s="32"/>
      <c r="AZ84" s="8"/>
      <c r="BA84" s="40"/>
      <c r="BB84" s="40"/>
      <c r="BC84" s="40"/>
      <c r="BD84" s="40"/>
      <c r="BE84" s="32"/>
      <c r="BF84" s="32"/>
      <c r="BG84" s="32"/>
      <c r="BH84" s="8"/>
      <c r="BI84" s="40"/>
      <c r="BJ84" s="40"/>
      <c r="BK84" s="40"/>
      <c r="BL84" s="40"/>
      <c r="BM84" s="32"/>
      <c r="BN84" s="32"/>
      <c r="BO84" s="32"/>
      <c r="BP84" s="8"/>
      <c r="BQ84" s="40"/>
      <c r="BR84" s="40"/>
      <c r="BS84" s="40"/>
      <c r="BT84" s="40"/>
      <c r="BU84" s="32"/>
      <c r="BV84" s="32"/>
      <c r="BW84" s="32"/>
      <c r="BX84" s="8"/>
      <c r="BY84" s="40"/>
      <c r="BZ84" s="40"/>
      <c r="CA84" s="40"/>
      <c r="CB84" s="40"/>
      <c r="CC84" s="32"/>
      <c r="CD84" s="32"/>
      <c r="CE84" s="32"/>
      <c r="CF84" s="8"/>
      <c r="CG84" s="40"/>
      <c r="CH84" s="40"/>
      <c r="CI84" s="40"/>
      <c r="CJ84" s="40"/>
      <c r="CK84" s="32"/>
      <c r="CL84" s="32"/>
      <c r="CM84" s="32"/>
      <c r="CN84" s="8"/>
      <c r="CO84" s="40"/>
      <c r="CP84" s="40"/>
      <c r="CQ84" s="40"/>
      <c r="CR84" s="40"/>
      <c r="CS84" s="32"/>
      <c r="CT84" s="32"/>
      <c r="CU84" s="32"/>
      <c r="CV84" s="8"/>
      <c r="CW84" s="40"/>
      <c r="CX84" s="40"/>
      <c r="CY84" s="40"/>
      <c r="CZ84" s="40"/>
      <c r="DA84" s="32"/>
      <c r="DB84" s="32"/>
      <c r="DC84" s="32"/>
      <c r="DD84" s="8"/>
      <c r="DE84" s="40"/>
      <c r="DF84" s="40"/>
      <c r="DG84" s="40"/>
      <c r="DH84" s="40"/>
      <c r="DI84" s="32"/>
      <c r="DJ84" s="32"/>
      <c r="DK84" s="32"/>
      <c r="DL84" s="8"/>
      <c r="DM84" s="40"/>
      <c r="DN84" s="40"/>
      <c r="DO84" s="40"/>
      <c r="DP84" s="40"/>
      <c r="DQ84" s="32"/>
      <c r="DR84" s="32"/>
      <c r="DS84" s="32"/>
      <c r="DT84" s="8"/>
      <c r="DU84" s="40"/>
      <c r="DV84" s="40"/>
      <c r="DW84" s="40"/>
      <c r="DX84" s="40"/>
      <c r="DY84" s="32"/>
      <c r="DZ84" s="32"/>
      <c r="EA84" s="32"/>
      <c r="EB84" s="8"/>
      <c r="EC84" s="40"/>
      <c r="ED84" s="40"/>
      <c r="EE84" s="40"/>
      <c r="EF84" s="40"/>
      <c r="EG84" s="32"/>
      <c r="EH84" s="32"/>
      <c r="EI84" s="32"/>
      <c r="EJ84" s="8"/>
      <c r="EK84" s="40"/>
      <c r="EL84" s="40"/>
      <c r="EM84" s="40"/>
      <c r="EN84" s="40"/>
      <c r="EO84" s="32"/>
      <c r="EP84" s="32"/>
      <c r="EQ84" s="32"/>
      <c r="ER84" s="8"/>
      <c r="ES84" s="40"/>
      <c r="ET84" s="40"/>
      <c r="EU84" s="40"/>
      <c r="EV84" s="40"/>
      <c r="EW84" s="32"/>
      <c r="EX84" s="32"/>
      <c r="EY84" s="32"/>
      <c r="EZ84" s="8"/>
      <c r="FA84" s="40"/>
      <c r="FB84" s="40"/>
      <c r="FC84" s="40"/>
      <c r="FD84" s="40"/>
      <c r="FE84" s="32"/>
      <c r="FF84" s="32"/>
      <c r="FG84" s="32"/>
      <c r="FH84" s="8"/>
      <c r="FI84" s="40"/>
      <c r="FJ84" s="40"/>
      <c r="FK84" s="40"/>
      <c r="FL84" s="40"/>
      <c r="FM84" s="32"/>
      <c r="FN84" s="32"/>
      <c r="FO84" s="32"/>
      <c r="FP84" s="8"/>
      <c r="FQ84" s="40"/>
      <c r="FR84" s="40"/>
      <c r="FS84" s="40"/>
      <c r="FT84" s="40"/>
      <c r="FU84" s="32"/>
      <c r="FV84" s="32"/>
      <c r="FW84" s="32"/>
      <c r="FX84" s="8"/>
      <c r="FY84" s="40"/>
      <c r="FZ84" s="40"/>
      <c r="GA84" s="40"/>
      <c r="GB84" s="40"/>
      <c r="GC84" s="32"/>
      <c r="GD84" s="32"/>
      <c r="GE84" s="32"/>
      <c r="GF84" s="8"/>
      <c r="GG84" s="40"/>
      <c r="GH84" s="40"/>
      <c r="GI84" s="40"/>
      <c r="GJ84" s="40"/>
      <c r="GK84" s="32"/>
      <c r="GL84" s="32"/>
      <c r="GM84" s="32"/>
      <c r="GN84" s="8"/>
      <c r="GO84" s="40"/>
      <c r="GP84" s="40"/>
      <c r="GQ84" s="40"/>
      <c r="GR84" s="40"/>
      <c r="GS84" s="32"/>
      <c r="GT84" s="32"/>
      <c r="GU84" s="32"/>
      <c r="GV84" s="8"/>
      <c r="GW84" s="40"/>
      <c r="GX84" s="40"/>
      <c r="GY84" s="40"/>
      <c r="GZ84" s="40"/>
      <c r="HA84" s="32"/>
      <c r="HB84" s="32"/>
      <c r="HC84" s="32"/>
      <c r="HD84" s="8"/>
      <c r="HE84" s="40"/>
      <c r="HF84" s="40"/>
      <c r="HG84" s="40"/>
      <c r="HH84" s="40"/>
      <c r="HI84" s="32"/>
      <c r="HJ84" s="32"/>
      <c r="HK84" s="32"/>
      <c r="HL84" s="8"/>
      <c r="HM84" s="40"/>
      <c r="HN84" s="40"/>
      <c r="HO84" s="40"/>
      <c r="HP84" s="40"/>
      <c r="HQ84" s="32"/>
      <c r="HR84" s="32"/>
      <c r="HS84" s="32"/>
      <c r="HT84" s="8"/>
      <c r="HU84" s="40"/>
      <c r="HV84" s="40"/>
      <c r="HW84" s="40"/>
      <c r="HX84" s="40"/>
      <c r="HY84" s="32"/>
      <c r="HZ84" s="32"/>
      <c r="IA84" s="32"/>
      <c r="IB84" s="8"/>
      <c r="IC84" s="40"/>
      <c r="ID84" s="40"/>
      <c r="IE84" s="40"/>
      <c r="IF84" s="40"/>
      <c r="IG84" s="32"/>
      <c r="IH84" s="32"/>
      <c r="II84" s="32"/>
      <c r="IJ84" s="8"/>
      <c r="IK84" s="40"/>
      <c r="IL84" s="40"/>
      <c r="IM84" s="40"/>
      <c r="IN84" s="40"/>
      <c r="IO84" s="32"/>
      <c r="IP84" s="32"/>
      <c r="IQ84" s="32"/>
    </row>
    <row r="85" spans="1:251" ht="13.9" customHeight="1">
      <c r="A85" s="58" t="s">
        <v>891</v>
      </c>
      <c r="B85" s="58"/>
      <c r="C85" s="22"/>
      <c r="D85" s="20"/>
      <c r="E85" s="174"/>
      <c r="F85" s="209"/>
      <c r="G85" s="209" t="str">
        <f t="shared" si="4"/>
        <v/>
      </c>
      <c r="H85" s="163" t="str">
        <f t="shared" si="5"/>
        <v/>
      </c>
      <c r="I85" s="157" t="str">
        <f t="shared" si="6"/>
        <v/>
      </c>
      <c r="J85" s="254" t="str">
        <f t="shared" si="7"/>
        <v/>
      </c>
      <c r="K85" s="32"/>
      <c r="L85" s="32"/>
      <c r="M85" s="8"/>
      <c r="N85" s="40"/>
      <c r="O85" s="40"/>
      <c r="P85" s="40"/>
      <c r="Q85" s="40"/>
      <c r="R85" s="32"/>
      <c r="S85" s="32"/>
      <c r="T85" s="8"/>
      <c r="U85" s="40"/>
      <c r="V85" s="40"/>
      <c r="W85" s="40"/>
      <c r="X85" s="40"/>
      <c r="Y85" s="32"/>
      <c r="Z85" s="32"/>
      <c r="AA85" s="32"/>
      <c r="AB85" s="8"/>
      <c r="AC85" s="40"/>
      <c r="AD85" s="40"/>
      <c r="AE85" s="40"/>
      <c r="AF85" s="40"/>
      <c r="AG85" s="32"/>
      <c r="AH85" s="32"/>
      <c r="AI85" s="32"/>
      <c r="AJ85" s="8"/>
      <c r="AK85" s="40"/>
      <c r="AL85" s="40"/>
      <c r="AM85" s="40"/>
      <c r="AN85" s="40"/>
      <c r="AO85" s="32"/>
      <c r="AP85" s="32"/>
      <c r="AQ85" s="32"/>
      <c r="AR85" s="8"/>
      <c r="AS85" s="40"/>
      <c r="AT85" s="40"/>
      <c r="AU85" s="40"/>
      <c r="AV85" s="40"/>
      <c r="AW85" s="32"/>
      <c r="AX85" s="32"/>
      <c r="AY85" s="32"/>
      <c r="AZ85" s="8"/>
      <c r="BA85" s="40"/>
      <c r="BB85" s="40"/>
      <c r="BC85" s="40"/>
      <c r="BD85" s="40"/>
      <c r="BE85" s="32"/>
      <c r="BF85" s="32"/>
      <c r="BG85" s="32"/>
      <c r="BH85" s="8"/>
      <c r="BI85" s="40"/>
      <c r="BJ85" s="40"/>
      <c r="BK85" s="40"/>
      <c r="BL85" s="40"/>
      <c r="BM85" s="32"/>
      <c r="BN85" s="32"/>
      <c r="BO85" s="32"/>
      <c r="BP85" s="8"/>
      <c r="BQ85" s="40"/>
      <c r="BR85" s="40"/>
      <c r="BS85" s="40"/>
      <c r="BT85" s="40"/>
      <c r="BU85" s="32"/>
      <c r="BV85" s="32"/>
      <c r="BW85" s="32"/>
      <c r="BX85" s="8"/>
      <c r="BY85" s="40"/>
      <c r="BZ85" s="40"/>
      <c r="CA85" s="40"/>
      <c r="CB85" s="40"/>
      <c r="CC85" s="32"/>
      <c r="CD85" s="32"/>
      <c r="CE85" s="32"/>
      <c r="CF85" s="8"/>
      <c r="CG85" s="40"/>
      <c r="CH85" s="40"/>
      <c r="CI85" s="40"/>
      <c r="CJ85" s="40"/>
      <c r="CK85" s="32"/>
      <c r="CL85" s="32"/>
      <c r="CM85" s="32"/>
      <c r="CN85" s="8"/>
      <c r="CO85" s="40"/>
      <c r="CP85" s="40"/>
      <c r="CQ85" s="40"/>
      <c r="CR85" s="40"/>
      <c r="CS85" s="32"/>
      <c r="CT85" s="32"/>
      <c r="CU85" s="32"/>
      <c r="CV85" s="8"/>
      <c r="CW85" s="40"/>
      <c r="CX85" s="40"/>
      <c r="CY85" s="40"/>
      <c r="CZ85" s="40"/>
      <c r="DA85" s="32"/>
      <c r="DB85" s="32"/>
      <c r="DC85" s="32"/>
      <c r="DD85" s="8"/>
      <c r="DE85" s="40"/>
      <c r="DF85" s="40"/>
      <c r="DG85" s="40"/>
      <c r="DH85" s="40"/>
      <c r="DI85" s="32"/>
      <c r="DJ85" s="32"/>
      <c r="DK85" s="32"/>
      <c r="DL85" s="8"/>
      <c r="DM85" s="40"/>
      <c r="DN85" s="40"/>
      <c r="DO85" s="40"/>
      <c r="DP85" s="40"/>
      <c r="DQ85" s="32"/>
      <c r="DR85" s="32"/>
      <c r="DS85" s="32"/>
      <c r="DT85" s="8"/>
      <c r="DU85" s="40"/>
      <c r="DV85" s="40"/>
      <c r="DW85" s="40"/>
      <c r="DX85" s="40"/>
      <c r="DY85" s="32"/>
      <c r="DZ85" s="32"/>
      <c r="EA85" s="32"/>
      <c r="EB85" s="8"/>
      <c r="EC85" s="40"/>
      <c r="ED85" s="40"/>
      <c r="EE85" s="40"/>
      <c r="EF85" s="40"/>
      <c r="EG85" s="32"/>
      <c r="EH85" s="32"/>
      <c r="EI85" s="32"/>
      <c r="EJ85" s="8"/>
      <c r="EK85" s="40"/>
      <c r="EL85" s="40"/>
      <c r="EM85" s="40"/>
      <c r="EN85" s="40"/>
      <c r="EO85" s="32"/>
      <c r="EP85" s="32"/>
      <c r="EQ85" s="32"/>
      <c r="ER85" s="8"/>
      <c r="ES85" s="40"/>
      <c r="ET85" s="40"/>
      <c r="EU85" s="40"/>
      <c r="EV85" s="40"/>
      <c r="EW85" s="32"/>
      <c r="EX85" s="32"/>
      <c r="EY85" s="32"/>
      <c r="EZ85" s="8"/>
      <c r="FA85" s="40"/>
      <c r="FB85" s="40"/>
      <c r="FC85" s="40"/>
      <c r="FD85" s="40"/>
      <c r="FE85" s="32"/>
      <c r="FF85" s="32"/>
      <c r="FG85" s="32"/>
      <c r="FH85" s="8"/>
      <c r="FI85" s="40"/>
      <c r="FJ85" s="40"/>
      <c r="FK85" s="40"/>
      <c r="FL85" s="40"/>
      <c r="FM85" s="32"/>
      <c r="FN85" s="32"/>
      <c r="FO85" s="32"/>
      <c r="FP85" s="8"/>
      <c r="FQ85" s="40"/>
      <c r="FR85" s="40"/>
      <c r="FS85" s="40"/>
      <c r="FT85" s="40"/>
      <c r="FU85" s="32"/>
      <c r="FV85" s="32"/>
      <c r="FW85" s="32"/>
      <c r="FX85" s="8"/>
      <c r="FY85" s="40"/>
      <c r="FZ85" s="40"/>
      <c r="GA85" s="40"/>
      <c r="GB85" s="40"/>
      <c r="GC85" s="32"/>
      <c r="GD85" s="32"/>
      <c r="GE85" s="32"/>
      <c r="GF85" s="8"/>
      <c r="GG85" s="40"/>
      <c r="GH85" s="40"/>
      <c r="GI85" s="40"/>
      <c r="GJ85" s="40"/>
      <c r="GK85" s="32"/>
      <c r="GL85" s="32"/>
      <c r="GM85" s="32"/>
      <c r="GN85" s="8"/>
      <c r="GO85" s="40"/>
      <c r="GP85" s="40"/>
      <c r="GQ85" s="40"/>
      <c r="GR85" s="40"/>
      <c r="GS85" s="32"/>
      <c r="GT85" s="32"/>
      <c r="GU85" s="32"/>
      <c r="GV85" s="8"/>
      <c r="GW85" s="40"/>
      <c r="GX85" s="40"/>
      <c r="GY85" s="40"/>
      <c r="GZ85" s="40"/>
      <c r="HA85" s="32"/>
      <c r="HB85" s="32"/>
      <c r="HC85" s="32"/>
      <c r="HD85" s="8"/>
      <c r="HE85" s="40"/>
      <c r="HF85" s="40"/>
      <c r="HG85" s="40"/>
      <c r="HH85" s="40"/>
      <c r="HI85" s="32"/>
      <c r="HJ85" s="32"/>
      <c r="HK85" s="32"/>
      <c r="HL85" s="8"/>
      <c r="HM85" s="40"/>
      <c r="HN85" s="40"/>
      <c r="HO85" s="40"/>
      <c r="HP85" s="40"/>
      <c r="HQ85" s="32"/>
      <c r="HR85" s="32"/>
      <c r="HS85" s="32"/>
      <c r="HT85" s="8"/>
      <c r="HU85" s="40"/>
      <c r="HV85" s="40"/>
      <c r="HW85" s="40"/>
      <c r="HX85" s="40"/>
      <c r="HY85" s="32"/>
      <c r="HZ85" s="32"/>
      <c r="IA85" s="32"/>
      <c r="IB85" s="8"/>
      <c r="IC85" s="40"/>
      <c r="ID85" s="40"/>
      <c r="IE85" s="40"/>
      <c r="IF85" s="40"/>
      <c r="IG85" s="32"/>
      <c r="IH85" s="32"/>
      <c r="II85" s="32"/>
      <c r="IJ85" s="8"/>
      <c r="IK85" s="40"/>
      <c r="IL85" s="40"/>
      <c r="IM85" s="40"/>
      <c r="IN85" s="40"/>
      <c r="IO85" s="32"/>
      <c r="IP85" s="32"/>
      <c r="IQ85" s="32"/>
    </row>
    <row r="86" spans="1:251" ht="13.9" customHeight="1">
      <c r="B86"/>
      <c r="C86"/>
      <c r="D86" s="3"/>
      <c r="E86" s="152"/>
      <c r="F86" s="140"/>
      <c r="G86" s="140" t="str">
        <f t="shared" si="4"/>
        <v/>
      </c>
      <c r="H86" s="163" t="str">
        <f t="shared" si="5"/>
        <v/>
      </c>
      <c r="I86" s="157" t="str">
        <f t="shared" si="6"/>
        <v/>
      </c>
      <c r="J86" s="254" t="str">
        <f t="shared" si="7"/>
        <v/>
      </c>
      <c r="K86" s="32"/>
      <c r="L86" s="32"/>
      <c r="M86" s="8"/>
      <c r="N86" s="40"/>
      <c r="O86" s="40"/>
      <c r="P86" s="40"/>
      <c r="Q86" s="40"/>
      <c r="R86" s="32"/>
      <c r="S86" s="32"/>
      <c r="T86" s="8"/>
      <c r="U86" s="40"/>
      <c r="V86" s="40"/>
      <c r="W86" s="40"/>
      <c r="X86" s="40"/>
      <c r="Y86" s="32"/>
      <c r="Z86" s="32"/>
      <c r="AA86" s="32"/>
      <c r="AB86" s="8"/>
      <c r="AC86" s="40"/>
      <c r="AD86" s="40"/>
      <c r="AE86" s="40"/>
      <c r="AF86" s="40"/>
      <c r="AG86" s="32"/>
      <c r="AH86" s="32"/>
      <c r="AI86" s="32"/>
      <c r="AJ86" s="8"/>
      <c r="AK86" s="40"/>
      <c r="AL86" s="40"/>
      <c r="AM86" s="40"/>
      <c r="AN86" s="40"/>
      <c r="AO86" s="32"/>
      <c r="AP86" s="32"/>
      <c r="AQ86" s="32"/>
      <c r="AR86" s="8"/>
      <c r="AS86" s="40"/>
      <c r="AT86" s="40"/>
      <c r="AU86" s="40"/>
      <c r="AV86" s="40"/>
      <c r="AW86" s="32"/>
      <c r="AX86" s="32"/>
      <c r="AY86" s="32"/>
      <c r="AZ86" s="8"/>
      <c r="BA86" s="40"/>
      <c r="BB86" s="40"/>
      <c r="BC86" s="40"/>
      <c r="BD86" s="40"/>
      <c r="BE86" s="32"/>
      <c r="BF86" s="32"/>
      <c r="BG86" s="32"/>
      <c r="BH86" s="8"/>
      <c r="BI86" s="40"/>
      <c r="BJ86" s="40"/>
      <c r="BK86" s="40"/>
      <c r="BL86" s="40"/>
      <c r="BM86" s="32"/>
      <c r="BN86" s="32"/>
      <c r="BO86" s="32"/>
      <c r="BP86" s="8"/>
      <c r="BQ86" s="40"/>
      <c r="BR86" s="40"/>
      <c r="BS86" s="40"/>
      <c r="BT86" s="40"/>
      <c r="BU86" s="32"/>
      <c r="BV86" s="32"/>
      <c r="BW86" s="32"/>
      <c r="BX86" s="8"/>
      <c r="BY86" s="40"/>
      <c r="BZ86" s="40"/>
      <c r="CA86" s="40"/>
      <c r="CB86" s="40"/>
      <c r="CC86" s="32"/>
      <c r="CD86" s="32"/>
      <c r="CE86" s="32"/>
      <c r="CF86" s="8"/>
      <c r="CG86" s="40"/>
      <c r="CH86" s="40"/>
      <c r="CI86" s="40"/>
      <c r="CJ86" s="40"/>
      <c r="CK86" s="32"/>
      <c r="CL86" s="32"/>
      <c r="CM86" s="32"/>
      <c r="CN86" s="8"/>
      <c r="CO86" s="40"/>
      <c r="CP86" s="40"/>
      <c r="CQ86" s="40"/>
      <c r="CR86" s="40"/>
      <c r="CS86" s="32"/>
      <c r="CT86" s="32"/>
      <c r="CU86" s="32"/>
      <c r="CV86" s="8"/>
      <c r="CW86" s="40"/>
      <c r="CX86" s="40"/>
      <c r="CY86" s="40"/>
      <c r="CZ86" s="40"/>
      <c r="DA86" s="32"/>
      <c r="DB86" s="32"/>
      <c r="DC86" s="32"/>
      <c r="DD86" s="8"/>
      <c r="DE86" s="40"/>
      <c r="DF86" s="40"/>
      <c r="DG86" s="40"/>
      <c r="DH86" s="40"/>
      <c r="DI86" s="32"/>
      <c r="DJ86" s="32"/>
      <c r="DK86" s="32"/>
      <c r="DL86" s="8"/>
      <c r="DM86" s="40"/>
      <c r="DN86" s="40"/>
      <c r="DO86" s="40"/>
      <c r="DP86" s="40"/>
      <c r="DQ86" s="32"/>
      <c r="DR86" s="32"/>
      <c r="DS86" s="32"/>
      <c r="DT86" s="8"/>
      <c r="DU86" s="40"/>
      <c r="DV86" s="40"/>
      <c r="DW86" s="40"/>
      <c r="DX86" s="40"/>
      <c r="DY86" s="32"/>
      <c r="DZ86" s="32"/>
      <c r="EA86" s="32"/>
      <c r="EB86" s="8"/>
      <c r="EC86" s="40"/>
      <c r="ED86" s="40"/>
      <c r="EE86" s="40"/>
      <c r="EF86" s="40"/>
      <c r="EG86" s="32"/>
      <c r="EH86" s="32"/>
      <c r="EI86" s="32"/>
      <c r="EJ86" s="8"/>
      <c r="EK86" s="40"/>
      <c r="EL86" s="40"/>
      <c r="EM86" s="40"/>
      <c r="EN86" s="40"/>
      <c r="EO86" s="32"/>
      <c r="EP86" s="32"/>
      <c r="EQ86" s="32"/>
      <c r="ER86" s="8"/>
      <c r="ES86" s="40"/>
      <c r="ET86" s="40"/>
      <c r="EU86" s="40"/>
      <c r="EV86" s="40"/>
      <c r="EW86" s="32"/>
      <c r="EX86" s="32"/>
      <c r="EY86" s="32"/>
      <c r="EZ86" s="8"/>
      <c r="FA86" s="40"/>
      <c r="FB86" s="40"/>
      <c r="FC86" s="40"/>
      <c r="FD86" s="40"/>
      <c r="FE86" s="32"/>
      <c r="FF86" s="32"/>
      <c r="FG86" s="32"/>
      <c r="FH86" s="8"/>
      <c r="FI86" s="40"/>
      <c r="FJ86" s="40"/>
      <c r="FK86" s="40"/>
      <c r="FL86" s="40"/>
      <c r="FM86" s="32"/>
      <c r="FN86" s="32"/>
      <c r="FO86" s="32"/>
      <c r="FP86" s="8"/>
      <c r="FQ86" s="40"/>
      <c r="FR86" s="40"/>
      <c r="FS86" s="40"/>
      <c r="FT86" s="40"/>
      <c r="FU86" s="32"/>
      <c r="FV86" s="32"/>
      <c r="FW86" s="32"/>
      <c r="FX86" s="8"/>
      <c r="FY86" s="40"/>
      <c r="FZ86" s="40"/>
      <c r="GA86" s="40"/>
      <c r="GB86" s="40"/>
      <c r="GC86" s="32"/>
      <c r="GD86" s="32"/>
      <c r="GE86" s="32"/>
      <c r="GF86" s="8"/>
      <c r="GG86" s="40"/>
      <c r="GH86" s="40"/>
      <c r="GI86" s="40"/>
      <c r="GJ86" s="40"/>
      <c r="GK86" s="32"/>
      <c r="GL86" s="32"/>
      <c r="GM86" s="32"/>
      <c r="GN86" s="8"/>
      <c r="GO86" s="40"/>
      <c r="GP86" s="40"/>
      <c r="GQ86" s="40"/>
      <c r="GR86" s="40"/>
      <c r="GS86" s="32"/>
      <c r="GT86" s="32"/>
      <c r="GU86" s="32"/>
      <c r="GV86" s="8"/>
      <c r="GW86" s="40"/>
      <c r="GX86" s="40"/>
      <c r="GY86" s="40"/>
      <c r="GZ86" s="40"/>
      <c r="HA86" s="32"/>
      <c r="HB86" s="32"/>
      <c r="HC86" s="32"/>
      <c r="HD86" s="8"/>
      <c r="HE86" s="40"/>
      <c r="HF86" s="40"/>
      <c r="HG86" s="40"/>
      <c r="HH86" s="40"/>
      <c r="HI86" s="32"/>
      <c r="HJ86" s="32"/>
      <c r="HK86" s="32"/>
      <c r="HL86" s="8"/>
      <c r="HM86" s="40"/>
      <c r="HN86" s="40"/>
      <c r="HO86" s="40"/>
      <c r="HP86" s="40"/>
      <c r="HQ86" s="32"/>
      <c r="HR86" s="32"/>
      <c r="HS86" s="32"/>
      <c r="HT86" s="8"/>
      <c r="HU86" s="40"/>
      <c r="HV86" s="40"/>
      <c r="HW86" s="40"/>
      <c r="HX86" s="40"/>
      <c r="HY86" s="32"/>
      <c r="HZ86" s="32"/>
      <c r="IA86" s="32"/>
      <c r="IB86" s="8"/>
      <c r="IC86" s="40"/>
      <c r="ID86" s="40"/>
      <c r="IE86" s="40"/>
      <c r="IF86" s="40"/>
      <c r="IG86" s="32"/>
      <c r="IH86" s="32"/>
      <c r="II86" s="32"/>
      <c r="IJ86" s="8"/>
      <c r="IK86" s="40"/>
      <c r="IL86" s="40"/>
      <c r="IM86" s="40"/>
      <c r="IN86" s="40"/>
      <c r="IO86" s="32"/>
      <c r="IP86" s="32"/>
      <c r="IQ86" s="32"/>
    </row>
    <row r="87" spans="1:251" ht="13.9" customHeight="1">
      <c r="A87" s="8" t="s">
        <v>892</v>
      </c>
      <c r="B87" s="8" t="s">
        <v>893</v>
      </c>
      <c r="C87" s="3"/>
      <c r="D87" s="3"/>
      <c r="E87" s="149">
        <f>ROUND(F87/0.54,0)</f>
        <v>11021</v>
      </c>
      <c r="F87" s="140">
        <v>5951.38</v>
      </c>
      <c r="G87" s="140">
        <f t="shared" si="4"/>
        <v>5356.2420000000002</v>
      </c>
      <c r="H87" s="163">
        <f t="shared" si="5"/>
        <v>787367.57400000002</v>
      </c>
      <c r="I87" s="157">
        <f t="shared" si="6"/>
        <v>1118062</v>
      </c>
      <c r="J87" s="254">
        <f t="shared" si="7"/>
        <v>0.29577467618074843</v>
      </c>
      <c r="K87" s="32"/>
      <c r="L87" s="32"/>
      <c r="M87" s="8"/>
      <c r="N87" s="40"/>
      <c r="O87" s="40"/>
      <c r="P87" s="40"/>
      <c r="Q87" s="40"/>
      <c r="R87" s="32"/>
      <c r="S87" s="32"/>
      <c r="T87" s="8"/>
      <c r="U87" s="40"/>
      <c r="V87" s="40"/>
      <c r="W87" s="40"/>
      <c r="X87" s="40"/>
      <c r="Y87" s="32"/>
      <c r="Z87" s="32"/>
      <c r="AA87" s="32"/>
      <c r="AB87" s="8"/>
      <c r="AC87" s="40"/>
      <c r="AD87" s="40"/>
      <c r="AE87" s="40"/>
      <c r="AF87" s="40"/>
      <c r="AG87" s="32"/>
      <c r="AH87" s="32"/>
      <c r="AI87" s="32"/>
      <c r="AJ87" s="8"/>
      <c r="AK87" s="40"/>
      <c r="AL87" s="40"/>
      <c r="AM87" s="40"/>
      <c r="AN87" s="40"/>
      <c r="AO87" s="32"/>
      <c r="AP87" s="32"/>
      <c r="AQ87" s="32"/>
      <c r="AR87" s="8"/>
      <c r="AS87" s="40"/>
      <c r="AT87" s="40"/>
      <c r="AU87" s="40"/>
      <c r="AV87" s="40"/>
      <c r="AW87" s="32"/>
      <c r="AX87" s="32"/>
      <c r="AY87" s="32"/>
      <c r="AZ87" s="8"/>
      <c r="BA87" s="40"/>
      <c r="BB87" s="40"/>
      <c r="BC87" s="40"/>
      <c r="BD87" s="40"/>
      <c r="BE87" s="32"/>
      <c r="BF87" s="32"/>
      <c r="BG87" s="32"/>
      <c r="BH87" s="8"/>
      <c r="BI87" s="40"/>
      <c r="BJ87" s="40"/>
      <c r="BK87" s="40"/>
      <c r="BL87" s="40"/>
      <c r="BM87" s="32"/>
      <c r="BN87" s="32"/>
      <c r="BO87" s="32"/>
      <c r="BP87" s="8"/>
      <c r="BQ87" s="40"/>
      <c r="BR87" s="40"/>
      <c r="BS87" s="40"/>
      <c r="BT87" s="40"/>
      <c r="BU87" s="32"/>
      <c r="BV87" s="32"/>
      <c r="BW87" s="32"/>
      <c r="BX87" s="8"/>
      <c r="BY87" s="40"/>
      <c r="BZ87" s="40"/>
      <c r="CA87" s="40"/>
      <c r="CB87" s="40"/>
      <c r="CC87" s="32"/>
      <c r="CD87" s="32"/>
      <c r="CE87" s="32"/>
      <c r="CF87" s="8"/>
      <c r="CG87" s="40"/>
      <c r="CH87" s="40"/>
      <c r="CI87" s="40"/>
      <c r="CJ87" s="40"/>
      <c r="CK87" s="32"/>
      <c r="CL87" s="32"/>
      <c r="CM87" s="32"/>
      <c r="CN87" s="8"/>
      <c r="CO87" s="40"/>
      <c r="CP87" s="40"/>
      <c r="CQ87" s="40"/>
      <c r="CR87" s="40"/>
      <c r="CS87" s="32"/>
      <c r="CT87" s="32"/>
      <c r="CU87" s="32"/>
      <c r="CV87" s="8"/>
      <c r="CW87" s="40"/>
      <c r="CX87" s="40"/>
      <c r="CY87" s="40"/>
      <c r="CZ87" s="40"/>
      <c r="DA87" s="32"/>
      <c r="DB87" s="32"/>
      <c r="DC87" s="32"/>
      <c r="DD87" s="8"/>
      <c r="DE87" s="40"/>
      <c r="DF87" s="40"/>
      <c r="DG87" s="40"/>
      <c r="DH87" s="40"/>
      <c r="DI87" s="32"/>
      <c r="DJ87" s="32"/>
      <c r="DK87" s="32"/>
      <c r="DL87" s="8"/>
      <c r="DM87" s="40"/>
      <c r="DN87" s="40"/>
      <c r="DO87" s="40"/>
      <c r="DP87" s="40"/>
      <c r="DQ87" s="32"/>
      <c r="DR87" s="32"/>
      <c r="DS87" s="32"/>
      <c r="DT87" s="8"/>
      <c r="DU87" s="40"/>
      <c r="DV87" s="40"/>
      <c r="DW87" s="40"/>
      <c r="DX87" s="40"/>
      <c r="DY87" s="32"/>
      <c r="DZ87" s="32"/>
      <c r="EA87" s="32"/>
      <c r="EB87" s="8"/>
      <c r="EC87" s="40"/>
      <c r="ED87" s="40"/>
      <c r="EE87" s="40"/>
      <c r="EF87" s="40"/>
      <c r="EG87" s="32"/>
      <c r="EH87" s="32"/>
      <c r="EI87" s="32"/>
      <c r="EJ87" s="8"/>
      <c r="EK87" s="40"/>
      <c r="EL87" s="40"/>
      <c r="EM87" s="40"/>
      <c r="EN87" s="40"/>
      <c r="EO87" s="32"/>
      <c r="EP87" s="32"/>
      <c r="EQ87" s="32"/>
      <c r="ER87" s="8"/>
      <c r="ES87" s="40"/>
      <c r="ET87" s="40"/>
      <c r="EU87" s="40"/>
      <c r="EV87" s="40"/>
      <c r="EW87" s="32"/>
      <c r="EX87" s="32"/>
      <c r="EY87" s="32"/>
      <c r="EZ87" s="8"/>
      <c r="FA87" s="40"/>
      <c r="FB87" s="40"/>
      <c r="FC87" s="40"/>
      <c r="FD87" s="40"/>
      <c r="FE87" s="32"/>
      <c r="FF87" s="32"/>
      <c r="FG87" s="32"/>
      <c r="FH87" s="8"/>
      <c r="FI87" s="40"/>
      <c r="FJ87" s="40"/>
      <c r="FK87" s="40"/>
      <c r="FL87" s="40"/>
      <c r="FM87" s="32"/>
      <c r="FN87" s="32"/>
      <c r="FO87" s="32"/>
      <c r="FP87" s="8"/>
      <c r="FQ87" s="40"/>
      <c r="FR87" s="40"/>
      <c r="FS87" s="40"/>
      <c r="FT87" s="40"/>
      <c r="FU87" s="32"/>
      <c r="FV87" s="32"/>
      <c r="FW87" s="32"/>
      <c r="FX87" s="8"/>
      <c r="FY87" s="40"/>
      <c r="FZ87" s="40"/>
      <c r="GA87" s="40"/>
      <c r="GB87" s="40"/>
      <c r="GC87" s="32"/>
      <c r="GD87" s="32"/>
      <c r="GE87" s="32"/>
      <c r="GF87" s="8"/>
      <c r="GG87" s="40"/>
      <c r="GH87" s="40"/>
      <c r="GI87" s="40"/>
      <c r="GJ87" s="40"/>
      <c r="GK87" s="32"/>
      <c r="GL87" s="32"/>
      <c r="GM87" s="32"/>
      <c r="GN87" s="8"/>
      <c r="GO87" s="40"/>
      <c r="GP87" s="40"/>
      <c r="GQ87" s="40"/>
      <c r="GR87" s="40"/>
      <c r="GS87" s="32"/>
      <c r="GT87" s="32"/>
      <c r="GU87" s="32"/>
      <c r="GV87" s="8"/>
      <c r="GW87" s="40"/>
      <c r="GX87" s="40"/>
      <c r="GY87" s="40"/>
      <c r="GZ87" s="40"/>
      <c r="HA87" s="32"/>
      <c r="HB87" s="32"/>
      <c r="HC87" s="32"/>
      <c r="HD87" s="8"/>
      <c r="HE87" s="40"/>
      <c r="HF87" s="40"/>
      <c r="HG87" s="40"/>
      <c r="HH87" s="40"/>
      <c r="HI87" s="32"/>
      <c r="HJ87" s="32"/>
      <c r="HK87" s="32"/>
      <c r="HL87" s="8"/>
      <c r="HM87" s="40"/>
      <c r="HN87" s="40"/>
      <c r="HO87" s="40"/>
      <c r="HP87" s="40"/>
      <c r="HQ87" s="32"/>
      <c r="HR87" s="32"/>
      <c r="HS87" s="32"/>
      <c r="HT87" s="8"/>
      <c r="HU87" s="40"/>
      <c r="HV87" s="40"/>
      <c r="HW87" s="40"/>
      <c r="HX87" s="40"/>
      <c r="HY87" s="32"/>
      <c r="HZ87" s="32"/>
      <c r="IA87" s="32"/>
      <c r="IB87" s="8"/>
      <c r="IC87" s="40"/>
      <c r="ID87" s="40"/>
      <c r="IE87" s="40"/>
      <c r="IF87" s="40"/>
      <c r="IG87" s="32"/>
      <c r="IH87" s="32"/>
      <c r="II87" s="32"/>
      <c r="IJ87" s="8"/>
      <c r="IK87" s="40"/>
      <c r="IL87" s="40"/>
      <c r="IM87" s="40"/>
      <c r="IN87" s="40"/>
      <c r="IO87" s="32"/>
      <c r="IP87" s="32"/>
      <c r="IQ87" s="32"/>
    </row>
    <row r="88" spans="1:251" ht="13.9" customHeight="1">
      <c r="A88" s="27"/>
      <c r="B88" s="83" t="s">
        <v>894</v>
      </c>
      <c r="C88" s="62"/>
      <c r="D88" s="3"/>
      <c r="E88" s="195"/>
      <c r="F88" s="140"/>
      <c r="G88" s="140" t="str">
        <f t="shared" si="4"/>
        <v/>
      </c>
      <c r="H88" s="163" t="str">
        <f t="shared" si="5"/>
        <v/>
      </c>
      <c r="I88" s="157" t="str">
        <f t="shared" si="6"/>
        <v/>
      </c>
      <c r="J88" s="254" t="str">
        <f t="shared" si="7"/>
        <v/>
      </c>
      <c r="K88" s="32"/>
      <c r="L88" s="32"/>
      <c r="M88" s="8"/>
      <c r="N88" s="40"/>
      <c r="O88" s="40"/>
      <c r="P88" s="40"/>
      <c r="Q88" s="40"/>
      <c r="R88" s="32"/>
      <c r="S88" s="32"/>
      <c r="T88" s="8"/>
      <c r="U88" s="40"/>
      <c r="V88" s="40"/>
      <c r="W88" s="40"/>
      <c r="X88" s="40"/>
      <c r="Y88" s="32"/>
      <c r="Z88" s="32"/>
      <c r="AA88" s="32"/>
      <c r="AB88" s="8"/>
      <c r="AC88" s="40"/>
      <c r="AD88" s="40"/>
      <c r="AE88" s="40"/>
      <c r="AF88" s="40"/>
      <c r="AG88" s="32"/>
      <c r="AH88" s="32"/>
      <c r="AI88" s="32"/>
      <c r="AJ88" s="8"/>
      <c r="AK88" s="40"/>
      <c r="AL88" s="40"/>
      <c r="AM88" s="40"/>
      <c r="AN88" s="40"/>
      <c r="AO88" s="32"/>
      <c r="AP88" s="32"/>
      <c r="AQ88" s="32"/>
      <c r="AR88" s="8"/>
      <c r="AS88" s="40"/>
      <c r="AT88" s="40"/>
      <c r="AU88" s="40"/>
      <c r="AV88" s="40"/>
      <c r="AW88" s="32"/>
      <c r="AX88" s="32"/>
      <c r="AY88" s="32"/>
      <c r="AZ88" s="8"/>
      <c r="BA88" s="40"/>
      <c r="BB88" s="40"/>
      <c r="BC88" s="40"/>
      <c r="BD88" s="40"/>
      <c r="BE88" s="32"/>
      <c r="BF88" s="32"/>
      <c r="BG88" s="32"/>
      <c r="BH88" s="8"/>
      <c r="BI88" s="40"/>
      <c r="BJ88" s="40"/>
      <c r="BK88" s="40"/>
      <c r="BL88" s="40"/>
      <c r="BM88" s="32"/>
      <c r="BN88" s="32"/>
      <c r="BO88" s="32"/>
      <c r="BP88" s="8"/>
      <c r="BQ88" s="40"/>
      <c r="BR88" s="40"/>
      <c r="BS88" s="40"/>
      <c r="BT88" s="40"/>
      <c r="BU88" s="32"/>
      <c r="BV88" s="32"/>
      <c r="BW88" s="32"/>
      <c r="BX88" s="8"/>
      <c r="BY88" s="40"/>
      <c r="BZ88" s="40"/>
      <c r="CA88" s="40"/>
      <c r="CB88" s="40"/>
      <c r="CC88" s="32"/>
      <c r="CD88" s="32"/>
      <c r="CE88" s="32"/>
      <c r="CF88" s="8"/>
      <c r="CG88" s="40"/>
      <c r="CH88" s="40"/>
      <c r="CI88" s="40"/>
      <c r="CJ88" s="40"/>
      <c r="CK88" s="32"/>
      <c r="CL88" s="32"/>
      <c r="CM88" s="32"/>
      <c r="CN88" s="8"/>
      <c r="CO88" s="40"/>
      <c r="CP88" s="40"/>
      <c r="CQ88" s="40"/>
      <c r="CR88" s="40"/>
      <c r="CS88" s="32"/>
      <c r="CT88" s="32"/>
      <c r="CU88" s="32"/>
      <c r="CV88" s="8"/>
      <c r="CW88" s="40"/>
      <c r="CX88" s="40"/>
      <c r="CY88" s="40"/>
      <c r="CZ88" s="40"/>
      <c r="DA88" s="32"/>
      <c r="DB88" s="32"/>
      <c r="DC88" s="32"/>
      <c r="DD88" s="8"/>
      <c r="DE88" s="40"/>
      <c r="DF88" s="40"/>
      <c r="DG88" s="40"/>
      <c r="DH88" s="40"/>
      <c r="DI88" s="32"/>
      <c r="DJ88" s="32"/>
      <c r="DK88" s="32"/>
      <c r="DL88" s="8"/>
      <c r="DM88" s="40"/>
      <c r="DN88" s="40"/>
      <c r="DO88" s="40"/>
      <c r="DP88" s="40"/>
      <c r="DQ88" s="32"/>
      <c r="DR88" s="32"/>
      <c r="DS88" s="32"/>
      <c r="DT88" s="8"/>
      <c r="DU88" s="40"/>
      <c r="DV88" s="40"/>
      <c r="DW88" s="40"/>
      <c r="DX88" s="40"/>
      <c r="DY88" s="32"/>
      <c r="DZ88" s="32"/>
      <c r="EA88" s="32"/>
      <c r="EB88" s="8"/>
      <c r="EC88" s="40"/>
      <c r="ED88" s="40"/>
      <c r="EE88" s="40"/>
      <c r="EF88" s="40"/>
      <c r="EG88" s="32"/>
      <c r="EH88" s="32"/>
      <c r="EI88" s="32"/>
      <c r="EJ88" s="8"/>
      <c r="EK88" s="40"/>
      <c r="EL88" s="40"/>
      <c r="EM88" s="40"/>
      <c r="EN88" s="40"/>
      <c r="EO88" s="32"/>
      <c r="EP88" s="32"/>
      <c r="EQ88" s="32"/>
      <c r="ER88" s="8"/>
      <c r="ES88" s="40"/>
      <c r="ET88" s="40"/>
      <c r="EU88" s="40"/>
      <c r="EV88" s="40"/>
      <c r="EW88" s="32"/>
      <c r="EX88" s="32"/>
      <c r="EY88" s="32"/>
      <c r="EZ88" s="8"/>
      <c r="FA88" s="40"/>
      <c r="FB88" s="40"/>
      <c r="FC88" s="40"/>
      <c r="FD88" s="40"/>
      <c r="FE88" s="32"/>
      <c r="FF88" s="32"/>
      <c r="FG88" s="32"/>
      <c r="FH88" s="8"/>
      <c r="FI88" s="40"/>
      <c r="FJ88" s="40"/>
      <c r="FK88" s="40"/>
      <c r="FL88" s="40"/>
      <c r="FM88" s="32"/>
      <c r="FN88" s="32"/>
      <c r="FO88" s="32"/>
      <c r="FP88" s="8"/>
      <c r="FQ88" s="40"/>
      <c r="FR88" s="40"/>
      <c r="FS88" s="40"/>
      <c r="FT88" s="40"/>
      <c r="FU88" s="32"/>
      <c r="FV88" s="32"/>
      <c r="FW88" s="32"/>
      <c r="FX88" s="8"/>
      <c r="FY88" s="40"/>
      <c r="FZ88" s="40"/>
      <c r="GA88" s="40"/>
      <c r="GB88" s="40"/>
      <c r="GC88" s="32"/>
      <c r="GD88" s="32"/>
      <c r="GE88" s="32"/>
      <c r="GF88" s="8"/>
      <c r="GG88" s="40"/>
      <c r="GH88" s="40"/>
      <c r="GI88" s="40"/>
      <c r="GJ88" s="40"/>
      <c r="GK88" s="32"/>
      <c r="GL88" s="32"/>
      <c r="GM88" s="32"/>
      <c r="GN88" s="8"/>
      <c r="GO88" s="40"/>
      <c r="GP88" s="40"/>
      <c r="GQ88" s="40"/>
      <c r="GR88" s="40"/>
      <c r="GS88" s="32"/>
      <c r="GT88" s="32"/>
      <c r="GU88" s="32"/>
      <c r="GV88" s="8"/>
      <c r="GW88" s="40"/>
      <c r="GX88" s="40"/>
      <c r="GY88" s="40"/>
      <c r="GZ88" s="40"/>
      <c r="HA88" s="32"/>
      <c r="HB88" s="32"/>
      <c r="HC88" s="32"/>
      <c r="HD88" s="8"/>
      <c r="HE88" s="40"/>
      <c r="HF88" s="40"/>
      <c r="HG88" s="40"/>
      <c r="HH88" s="40"/>
      <c r="HI88" s="32"/>
      <c r="HJ88" s="32"/>
      <c r="HK88" s="32"/>
      <c r="HL88" s="8"/>
      <c r="HM88" s="40"/>
      <c r="HN88" s="40"/>
      <c r="HO88" s="40"/>
      <c r="HP88" s="40"/>
      <c r="HQ88" s="32"/>
      <c r="HR88" s="32"/>
      <c r="HS88" s="32"/>
      <c r="HT88" s="8"/>
      <c r="HU88" s="40"/>
      <c r="HV88" s="40"/>
      <c r="HW88" s="40"/>
      <c r="HX88" s="40"/>
      <c r="HY88" s="32"/>
      <c r="HZ88" s="32"/>
      <c r="IA88" s="32"/>
      <c r="IB88" s="8"/>
      <c r="IC88" s="40"/>
      <c r="ID88" s="40"/>
      <c r="IE88" s="40"/>
      <c r="IF88" s="40"/>
      <c r="IG88" s="32"/>
      <c r="IH88" s="32"/>
      <c r="II88" s="32"/>
      <c r="IJ88" s="8"/>
      <c r="IK88" s="40"/>
      <c r="IL88" s="40"/>
      <c r="IM88" s="40"/>
      <c r="IN88" s="40"/>
      <c r="IO88" s="32"/>
      <c r="IP88" s="32"/>
      <c r="IQ88" s="32"/>
    </row>
    <row r="89" spans="1:251" ht="13.9" customHeight="1">
      <c r="A89" s="27"/>
      <c r="B89" s="28" t="s">
        <v>868</v>
      </c>
      <c r="C89" s="62"/>
      <c r="D89" s="3"/>
      <c r="E89" s="152"/>
      <c r="F89" s="140"/>
      <c r="G89" s="140" t="str">
        <f t="shared" si="4"/>
        <v/>
      </c>
      <c r="H89" s="163" t="str">
        <f t="shared" si="5"/>
        <v/>
      </c>
      <c r="I89" s="157" t="str">
        <f t="shared" si="6"/>
        <v/>
      </c>
      <c r="J89" s="254" t="str">
        <f t="shared" si="7"/>
        <v/>
      </c>
      <c r="K89" s="32"/>
      <c r="L89" s="32"/>
      <c r="M89" s="8"/>
      <c r="N89" s="40"/>
      <c r="O89" s="40"/>
      <c r="P89" s="40"/>
      <c r="Q89" s="40"/>
      <c r="R89" s="32"/>
      <c r="S89" s="32"/>
      <c r="T89" s="8"/>
      <c r="U89" s="40"/>
      <c r="V89" s="40"/>
      <c r="W89" s="40"/>
      <c r="X89" s="40"/>
      <c r="Y89" s="32"/>
      <c r="Z89" s="32"/>
      <c r="AA89" s="32"/>
      <c r="AB89" s="8"/>
      <c r="AC89" s="40"/>
      <c r="AD89" s="40"/>
      <c r="AE89" s="40"/>
      <c r="AF89" s="40"/>
      <c r="AG89" s="32"/>
      <c r="AH89" s="32"/>
      <c r="AI89" s="32"/>
      <c r="AJ89" s="8"/>
      <c r="AK89" s="40"/>
      <c r="AL89" s="40"/>
      <c r="AM89" s="40"/>
      <c r="AN89" s="40"/>
      <c r="AO89" s="32"/>
      <c r="AP89" s="32"/>
      <c r="AQ89" s="32"/>
      <c r="AR89" s="8"/>
      <c r="AS89" s="40"/>
      <c r="AT89" s="40"/>
      <c r="AU89" s="40"/>
      <c r="AV89" s="40"/>
      <c r="AW89" s="32"/>
      <c r="AX89" s="32"/>
      <c r="AY89" s="32"/>
      <c r="AZ89" s="8"/>
      <c r="BA89" s="40"/>
      <c r="BB89" s="40"/>
      <c r="BC89" s="40"/>
      <c r="BD89" s="40"/>
      <c r="BE89" s="32"/>
      <c r="BF89" s="32"/>
      <c r="BG89" s="32"/>
      <c r="BH89" s="8"/>
      <c r="BI89" s="40"/>
      <c r="BJ89" s="40"/>
      <c r="BK89" s="40"/>
      <c r="BL89" s="40"/>
      <c r="BM89" s="32"/>
      <c r="BN89" s="32"/>
      <c r="BO89" s="32"/>
      <c r="BP89" s="8"/>
      <c r="BQ89" s="40"/>
      <c r="BR89" s="40"/>
      <c r="BS89" s="40"/>
      <c r="BT89" s="40"/>
      <c r="BU89" s="32"/>
      <c r="BV89" s="32"/>
      <c r="BW89" s="32"/>
      <c r="BX89" s="8"/>
      <c r="BY89" s="40"/>
      <c r="BZ89" s="40"/>
      <c r="CA89" s="40"/>
      <c r="CB89" s="40"/>
      <c r="CC89" s="32"/>
      <c r="CD89" s="32"/>
      <c r="CE89" s="32"/>
      <c r="CF89" s="8"/>
      <c r="CG89" s="40"/>
      <c r="CH89" s="40"/>
      <c r="CI89" s="40"/>
      <c r="CJ89" s="40"/>
      <c r="CK89" s="32"/>
      <c r="CL89" s="32"/>
      <c r="CM89" s="32"/>
      <c r="CN89" s="8"/>
      <c r="CO89" s="40"/>
      <c r="CP89" s="40"/>
      <c r="CQ89" s="40"/>
      <c r="CR89" s="40"/>
      <c r="CS89" s="32"/>
      <c r="CT89" s="32"/>
      <c r="CU89" s="32"/>
      <c r="CV89" s="8"/>
      <c r="CW89" s="40"/>
      <c r="CX89" s="40"/>
      <c r="CY89" s="40"/>
      <c r="CZ89" s="40"/>
      <c r="DA89" s="32"/>
      <c r="DB89" s="32"/>
      <c r="DC89" s="32"/>
      <c r="DD89" s="8"/>
      <c r="DE89" s="40"/>
      <c r="DF89" s="40"/>
      <c r="DG89" s="40"/>
      <c r="DH89" s="40"/>
      <c r="DI89" s="32"/>
      <c r="DJ89" s="32"/>
      <c r="DK89" s="32"/>
      <c r="DL89" s="8"/>
      <c r="DM89" s="40"/>
      <c r="DN89" s="40"/>
      <c r="DO89" s="40"/>
      <c r="DP89" s="40"/>
      <c r="DQ89" s="32"/>
      <c r="DR89" s="32"/>
      <c r="DS89" s="32"/>
      <c r="DT89" s="8"/>
      <c r="DU89" s="40"/>
      <c r="DV89" s="40"/>
      <c r="DW89" s="40"/>
      <c r="DX89" s="40"/>
      <c r="DY89" s="32"/>
      <c r="DZ89" s="32"/>
      <c r="EA89" s="32"/>
      <c r="EB89" s="8"/>
      <c r="EC89" s="40"/>
      <c r="ED89" s="40"/>
      <c r="EE89" s="40"/>
      <c r="EF89" s="40"/>
      <c r="EG89" s="32"/>
      <c r="EH89" s="32"/>
      <c r="EI89" s="32"/>
      <c r="EJ89" s="8"/>
      <c r="EK89" s="40"/>
      <c r="EL89" s="40"/>
      <c r="EM89" s="40"/>
      <c r="EN89" s="40"/>
      <c r="EO89" s="32"/>
      <c r="EP89" s="32"/>
      <c r="EQ89" s="32"/>
      <c r="ER89" s="8"/>
      <c r="ES89" s="40"/>
      <c r="ET89" s="40"/>
      <c r="EU89" s="40"/>
      <c r="EV89" s="40"/>
      <c r="EW89" s="32"/>
      <c r="EX89" s="32"/>
      <c r="EY89" s="32"/>
      <c r="EZ89" s="8"/>
      <c r="FA89" s="40"/>
      <c r="FB89" s="40"/>
      <c r="FC89" s="40"/>
      <c r="FD89" s="40"/>
      <c r="FE89" s="32"/>
      <c r="FF89" s="32"/>
      <c r="FG89" s="32"/>
      <c r="FH89" s="8"/>
      <c r="FI89" s="40"/>
      <c r="FJ89" s="40"/>
      <c r="FK89" s="40"/>
      <c r="FL89" s="40"/>
      <c r="FM89" s="32"/>
      <c r="FN89" s="32"/>
      <c r="FO89" s="32"/>
      <c r="FP89" s="8"/>
      <c r="FQ89" s="40"/>
      <c r="FR89" s="40"/>
      <c r="FS89" s="40"/>
      <c r="FT89" s="40"/>
      <c r="FU89" s="32"/>
      <c r="FV89" s="32"/>
      <c r="FW89" s="32"/>
      <c r="FX89" s="8"/>
      <c r="FY89" s="40"/>
      <c r="FZ89" s="40"/>
      <c r="GA89" s="40"/>
      <c r="GB89" s="40"/>
      <c r="GC89" s="32"/>
      <c r="GD89" s="32"/>
      <c r="GE89" s="32"/>
      <c r="GF89" s="8"/>
      <c r="GG89" s="40"/>
      <c r="GH89" s="40"/>
      <c r="GI89" s="40"/>
      <c r="GJ89" s="40"/>
      <c r="GK89" s="32"/>
      <c r="GL89" s="32"/>
      <c r="GM89" s="32"/>
      <c r="GN89" s="8"/>
      <c r="GO89" s="40"/>
      <c r="GP89" s="40"/>
      <c r="GQ89" s="40"/>
      <c r="GR89" s="40"/>
      <c r="GS89" s="32"/>
      <c r="GT89" s="32"/>
      <c r="GU89" s="32"/>
      <c r="GV89" s="8"/>
      <c r="GW89" s="40"/>
      <c r="GX89" s="40"/>
      <c r="GY89" s="40"/>
      <c r="GZ89" s="40"/>
      <c r="HA89" s="32"/>
      <c r="HB89" s="32"/>
      <c r="HC89" s="32"/>
      <c r="HD89" s="8"/>
      <c r="HE89" s="40"/>
      <c r="HF89" s="40"/>
      <c r="HG89" s="40"/>
      <c r="HH89" s="40"/>
      <c r="HI89" s="32"/>
      <c r="HJ89" s="32"/>
      <c r="HK89" s="32"/>
      <c r="HL89" s="8"/>
      <c r="HM89" s="40"/>
      <c r="HN89" s="40"/>
      <c r="HO89" s="40"/>
      <c r="HP89" s="40"/>
      <c r="HQ89" s="32"/>
      <c r="HR89" s="32"/>
      <c r="HS89" s="32"/>
      <c r="HT89" s="8"/>
      <c r="HU89" s="40"/>
      <c r="HV89" s="40"/>
      <c r="HW89" s="40"/>
      <c r="HX89" s="40"/>
      <c r="HY89" s="32"/>
      <c r="HZ89" s="32"/>
      <c r="IA89" s="32"/>
      <c r="IB89" s="8"/>
      <c r="IC89" s="40"/>
      <c r="ID89" s="40"/>
      <c r="IE89" s="40"/>
      <c r="IF89" s="40"/>
      <c r="IG89" s="32"/>
      <c r="IH89" s="32"/>
      <c r="II89" s="32"/>
      <c r="IJ89" s="8"/>
      <c r="IK89" s="40"/>
      <c r="IL89" s="40"/>
      <c r="IM89" s="40"/>
      <c r="IN89" s="40"/>
      <c r="IO89" s="32"/>
      <c r="IP89" s="32"/>
      <c r="IQ89" s="32"/>
    </row>
    <row r="90" spans="1:251" ht="13.9" customHeight="1">
      <c r="A90" s="27"/>
      <c r="B90" s="83" t="s">
        <v>869</v>
      </c>
      <c r="C90" s="29"/>
      <c r="D90" s="3"/>
      <c r="E90" s="152"/>
      <c r="G90" s="133" t="str">
        <f t="shared" si="4"/>
        <v/>
      </c>
      <c r="H90" s="163" t="str">
        <f t="shared" si="5"/>
        <v/>
      </c>
      <c r="I90" s="157" t="str">
        <f t="shared" si="6"/>
        <v/>
      </c>
      <c r="J90" s="254" t="str">
        <f t="shared" si="7"/>
        <v/>
      </c>
      <c r="K90" s="32"/>
      <c r="L90" s="32"/>
      <c r="M90" s="8"/>
      <c r="N90" s="40"/>
      <c r="O90" s="40"/>
      <c r="P90" s="40"/>
      <c r="Q90" s="40"/>
      <c r="R90" s="32"/>
      <c r="S90" s="32"/>
      <c r="T90" s="8"/>
      <c r="U90" s="40"/>
      <c r="V90" s="40"/>
      <c r="W90" s="40"/>
      <c r="X90" s="40"/>
      <c r="Y90" s="32"/>
      <c r="Z90" s="32"/>
      <c r="AA90" s="32"/>
      <c r="AB90" s="8"/>
      <c r="AC90" s="40"/>
      <c r="AD90" s="40"/>
      <c r="AE90" s="40"/>
      <c r="AF90" s="40"/>
      <c r="AG90" s="32"/>
      <c r="AH90" s="32"/>
      <c r="AI90" s="32"/>
      <c r="AJ90" s="8"/>
      <c r="AK90" s="40"/>
      <c r="AL90" s="40"/>
      <c r="AM90" s="40"/>
      <c r="AN90" s="40"/>
      <c r="AO90" s="32"/>
      <c r="AP90" s="32"/>
      <c r="AQ90" s="32"/>
      <c r="AR90" s="8"/>
      <c r="AS90" s="40"/>
      <c r="AT90" s="40"/>
      <c r="AU90" s="40"/>
      <c r="AV90" s="40"/>
      <c r="AW90" s="32"/>
      <c r="AX90" s="32"/>
      <c r="AY90" s="32"/>
      <c r="AZ90" s="8"/>
      <c r="BA90" s="40"/>
      <c r="BB90" s="40"/>
      <c r="BC90" s="40"/>
      <c r="BD90" s="40"/>
      <c r="BE90" s="32"/>
      <c r="BF90" s="32"/>
      <c r="BG90" s="32"/>
      <c r="BH90" s="8"/>
      <c r="BI90" s="40"/>
      <c r="BJ90" s="40"/>
      <c r="BK90" s="40"/>
      <c r="BL90" s="40"/>
      <c r="BM90" s="32"/>
      <c r="BN90" s="32"/>
      <c r="BO90" s="32"/>
      <c r="BP90" s="8"/>
      <c r="BQ90" s="40"/>
      <c r="BR90" s="40"/>
      <c r="BS90" s="40"/>
      <c r="BT90" s="40"/>
      <c r="BU90" s="32"/>
      <c r="BV90" s="32"/>
      <c r="BW90" s="32"/>
      <c r="BX90" s="8"/>
      <c r="BY90" s="40"/>
      <c r="BZ90" s="40"/>
      <c r="CA90" s="40"/>
      <c r="CB90" s="40"/>
      <c r="CC90" s="32"/>
      <c r="CD90" s="32"/>
      <c r="CE90" s="32"/>
      <c r="CF90" s="8"/>
      <c r="CG90" s="40"/>
      <c r="CH90" s="40"/>
      <c r="CI90" s="40"/>
      <c r="CJ90" s="40"/>
      <c r="CK90" s="32"/>
      <c r="CL90" s="32"/>
      <c r="CM90" s="32"/>
      <c r="CN90" s="8"/>
      <c r="CO90" s="40"/>
      <c r="CP90" s="40"/>
      <c r="CQ90" s="40"/>
      <c r="CR90" s="40"/>
      <c r="CS90" s="32"/>
      <c r="CT90" s="32"/>
      <c r="CU90" s="32"/>
      <c r="CV90" s="8"/>
      <c r="CW90" s="40"/>
      <c r="CX90" s="40"/>
      <c r="CY90" s="40"/>
      <c r="CZ90" s="40"/>
      <c r="DA90" s="32"/>
      <c r="DB90" s="32"/>
      <c r="DC90" s="32"/>
      <c r="DD90" s="8"/>
      <c r="DE90" s="40"/>
      <c r="DF90" s="40"/>
      <c r="DG90" s="40"/>
      <c r="DH90" s="40"/>
      <c r="DI90" s="32"/>
      <c r="DJ90" s="32"/>
      <c r="DK90" s="32"/>
      <c r="DL90" s="8"/>
      <c r="DM90" s="40"/>
      <c r="DN90" s="40"/>
      <c r="DO90" s="40"/>
      <c r="DP90" s="40"/>
      <c r="DQ90" s="32"/>
      <c r="DR90" s="32"/>
      <c r="DS90" s="32"/>
      <c r="DT90" s="8"/>
      <c r="DU90" s="40"/>
      <c r="DV90" s="40"/>
      <c r="DW90" s="40"/>
      <c r="DX90" s="40"/>
      <c r="DY90" s="32"/>
      <c r="DZ90" s="32"/>
      <c r="EA90" s="32"/>
      <c r="EB90" s="8"/>
      <c r="EC90" s="40"/>
      <c r="ED90" s="40"/>
      <c r="EE90" s="40"/>
      <c r="EF90" s="40"/>
      <c r="EG90" s="32"/>
      <c r="EH90" s="32"/>
      <c r="EI90" s="32"/>
      <c r="EJ90" s="8"/>
      <c r="EK90" s="40"/>
      <c r="EL90" s="40"/>
      <c r="EM90" s="40"/>
      <c r="EN90" s="40"/>
      <c r="EO90" s="32"/>
      <c r="EP90" s="32"/>
      <c r="EQ90" s="32"/>
      <c r="ER90" s="8"/>
      <c r="ES90" s="40"/>
      <c r="ET90" s="40"/>
      <c r="EU90" s="40"/>
      <c r="EV90" s="40"/>
      <c r="EW90" s="32"/>
      <c r="EX90" s="32"/>
      <c r="EY90" s="32"/>
      <c r="EZ90" s="8"/>
      <c r="FA90" s="40"/>
      <c r="FB90" s="40"/>
      <c r="FC90" s="40"/>
      <c r="FD90" s="40"/>
      <c r="FE90" s="32"/>
      <c r="FF90" s="32"/>
      <c r="FG90" s="32"/>
      <c r="FH90" s="8"/>
      <c r="FI90" s="40"/>
      <c r="FJ90" s="40"/>
      <c r="FK90" s="40"/>
      <c r="FL90" s="40"/>
      <c r="FM90" s="32"/>
      <c r="FN90" s="32"/>
      <c r="FO90" s="32"/>
      <c r="FP90" s="8"/>
      <c r="FQ90" s="40"/>
      <c r="FR90" s="40"/>
      <c r="FS90" s="40"/>
      <c r="FT90" s="40"/>
      <c r="FU90" s="32"/>
      <c r="FV90" s="32"/>
      <c r="FW90" s="32"/>
      <c r="FX90" s="8"/>
      <c r="FY90" s="40"/>
      <c r="FZ90" s="40"/>
      <c r="GA90" s="40"/>
      <c r="GB90" s="40"/>
      <c r="GC90" s="32"/>
      <c r="GD90" s="32"/>
      <c r="GE90" s="32"/>
      <c r="GF90" s="8"/>
      <c r="GG90" s="40"/>
      <c r="GH90" s="40"/>
      <c r="GI90" s="40"/>
      <c r="GJ90" s="40"/>
      <c r="GK90" s="32"/>
      <c r="GL90" s="32"/>
      <c r="GM90" s="32"/>
      <c r="GN90" s="8"/>
      <c r="GO90" s="40"/>
      <c r="GP90" s="40"/>
      <c r="GQ90" s="40"/>
      <c r="GR90" s="40"/>
      <c r="GS90" s="32"/>
      <c r="GT90" s="32"/>
      <c r="GU90" s="32"/>
      <c r="GV90" s="8"/>
      <c r="GW90" s="40"/>
      <c r="GX90" s="40"/>
      <c r="GY90" s="40"/>
      <c r="GZ90" s="40"/>
      <c r="HA90" s="32"/>
      <c r="HB90" s="32"/>
      <c r="HC90" s="32"/>
      <c r="HD90" s="8"/>
      <c r="HE90" s="40"/>
      <c r="HF90" s="40"/>
      <c r="HG90" s="40"/>
      <c r="HH90" s="40"/>
      <c r="HI90" s="32"/>
      <c r="HJ90" s="32"/>
      <c r="HK90" s="32"/>
      <c r="HL90" s="8"/>
      <c r="HM90" s="40"/>
      <c r="HN90" s="40"/>
      <c r="HO90" s="40"/>
      <c r="HP90" s="40"/>
      <c r="HQ90" s="32"/>
      <c r="HR90" s="32"/>
      <c r="HS90" s="32"/>
      <c r="HT90" s="8"/>
      <c r="HU90" s="40"/>
      <c r="HV90" s="40"/>
      <c r="HW90" s="40"/>
      <c r="HX90" s="40"/>
      <c r="HY90" s="32"/>
      <c r="HZ90" s="32"/>
      <c r="IA90" s="32"/>
      <c r="IB90" s="8"/>
      <c r="IC90" s="40"/>
      <c r="ID90" s="40"/>
      <c r="IE90" s="40"/>
      <c r="IF90" s="40"/>
      <c r="IG90" s="32"/>
      <c r="IH90" s="32"/>
      <c r="II90" s="32"/>
      <c r="IJ90" s="8"/>
      <c r="IK90" s="40"/>
      <c r="IL90" s="40"/>
      <c r="IM90" s="40"/>
      <c r="IN90" s="40"/>
      <c r="IO90" s="32"/>
      <c r="IP90" s="32"/>
      <c r="IQ90" s="32"/>
    </row>
    <row r="91" spans="1:251" ht="13.9" customHeight="1">
      <c r="B91" s="28" t="s">
        <v>870</v>
      </c>
      <c r="C91" s="126"/>
      <c r="D91" s="17"/>
      <c r="E91" s="152"/>
      <c r="F91" s="140"/>
      <c r="G91" s="140" t="str">
        <f t="shared" si="4"/>
        <v/>
      </c>
      <c r="H91" s="163" t="str">
        <f t="shared" si="5"/>
        <v/>
      </c>
      <c r="I91" s="157" t="str">
        <f t="shared" si="6"/>
        <v/>
      </c>
      <c r="J91" s="254" t="str">
        <f t="shared" si="7"/>
        <v/>
      </c>
    </row>
    <row r="92" spans="1:251" ht="13.9" customHeight="1">
      <c r="A92" s="27"/>
      <c r="B92" s="83" t="s">
        <v>871</v>
      </c>
      <c r="C92" s="29"/>
      <c r="D92" s="17"/>
      <c r="E92" s="152"/>
      <c r="F92" s="140"/>
      <c r="G92" s="140" t="str">
        <f t="shared" si="4"/>
        <v/>
      </c>
      <c r="H92" s="163" t="str">
        <f t="shared" si="5"/>
        <v/>
      </c>
      <c r="I92" s="157" t="str">
        <f t="shared" si="6"/>
        <v/>
      </c>
      <c r="J92" s="254" t="str">
        <f t="shared" si="7"/>
        <v/>
      </c>
    </row>
    <row r="93" spans="1:251" ht="13.9" customHeight="1">
      <c r="B93" s="38" t="s">
        <v>513</v>
      </c>
      <c r="C93" s="64"/>
      <c r="D93" s="3"/>
      <c r="E93" s="152"/>
      <c r="F93" s="140"/>
      <c r="G93" s="140" t="str">
        <f t="shared" si="4"/>
        <v/>
      </c>
      <c r="H93" s="163" t="str">
        <f t="shared" si="5"/>
        <v/>
      </c>
      <c r="I93" s="157" t="str">
        <f t="shared" si="6"/>
        <v/>
      </c>
      <c r="J93" s="254" t="str">
        <f t="shared" si="7"/>
        <v/>
      </c>
      <c r="K93" s="32"/>
      <c r="L93" s="32"/>
      <c r="M93" s="8"/>
      <c r="N93" s="40"/>
      <c r="O93" s="40"/>
      <c r="P93" s="40"/>
      <c r="Q93" s="40"/>
      <c r="R93" s="32"/>
      <c r="S93" s="32"/>
      <c r="T93" s="8"/>
      <c r="U93" s="40"/>
      <c r="V93" s="40"/>
      <c r="W93" s="40"/>
      <c r="X93" s="40"/>
      <c r="Y93" s="32"/>
      <c r="Z93" s="32"/>
      <c r="AA93" s="32"/>
      <c r="AB93" s="8"/>
      <c r="AC93" s="40"/>
      <c r="AD93" s="40"/>
      <c r="AE93" s="40"/>
      <c r="AF93" s="40"/>
      <c r="AG93" s="32"/>
      <c r="AH93" s="32"/>
      <c r="AI93" s="32"/>
      <c r="AJ93" s="8"/>
      <c r="AK93" s="40"/>
      <c r="AL93" s="40"/>
      <c r="AM93" s="40"/>
      <c r="AN93" s="40"/>
      <c r="AO93" s="32"/>
      <c r="AP93" s="32"/>
      <c r="AQ93" s="32"/>
      <c r="AR93" s="8"/>
      <c r="AS93" s="40"/>
      <c r="AT93" s="40"/>
      <c r="AU93" s="40"/>
      <c r="AV93" s="40"/>
      <c r="AW93" s="32"/>
      <c r="AX93" s="32"/>
      <c r="AY93" s="32"/>
      <c r="AZ93" s="8"/>
      <c r="BA93" s="40"/>
      <c r="BB93" s="40"/>
      <c r="BC93" s="40"/>
      <c r="BD93" s="40"/>
      <c r="BE93" s="32"/>
      <c r="BF93" s="32"/>
      <c r="BG93" s="32"/>
      <c r="BH93" s="8"/>
      <c r="BI93" s="40"/>
      <c r="BJ93" s="40"/>
      <c r="BK93" s="40"/>
      <c r="BL93" s="40"/>
      <c r="BM93" s="32"/>
      <c r="BN93" s="32"/>
      <c r="BO93" s="32"/>
      <c r="BP93" s="8"/>
      <c r="BQ93" s="40"/>
      <c r="BR93" s="40"/>
      <c r="BS93" s="40"/>
      <c r="BT93" s="40"/>
      <c r="BU93" s="32"/>
      <c r="BV93" s="32"/>
      <c r="BW93" s="32"/>
      <c r="BX93" s="8"/>
      <c r="BY93" s="40"/>
      <c r="BZ93" s="40"/>
      <c r="CA93" s="40"/>
      <c r="CB93" s="40"/>
      <c r="CC93" s="32"/>
      <c r="CD93" s="32"/>
      <c r="CE93" s="32"/>
      <c r="CF93" s="8"/>
      <c r="CG93" s="40"/>
      <c r="CH93" s="40"/>
      <c r="CI93" s="40"/>
      <c r="CJ93" s="40"/>
      <c r="CK93" s="32"/>
      <c r="CL93" s="32"/>
      <c r="CM93" s="32"/>
      <c r="CN93" s="8"/>
      <c r="CO93" s="40"/>
      <c r="CP93" s="40"/>
      <c r="CQ93" s="40"/>
      <c r="CR93" s="40"/>
      <c r="CS93" s="32"/>
      <c r="CT93" s="32"/>
      <c r="CU93" s="32"/>
      <c r="CV93" s="8"/>
      <c r="CW93" s="40"/>
      <c r="CX93" s="40"/>
      <c r="CY93" s="40"/>
      <c r="CZ93" s="40"/>
      <c r="DA93" s="32"/>
      <c r="DB93" s="32"/>
      <c r="DC93" s="32"/>
      <c r="DD93" s="8"/>
      <c r="DE93" s="40"/>
      <c r="DF93" s="40"/>
      <c r="DG93" s="40"/>
      <c r="DH93" s="40"/>
      <c r="DI93" s="32"/>
      <c r="DJ93" s="32"/>
      <c r="DK93" s="32"/>
      <c r="DL93" s="8"/>
      <c r="DM93" s="40"/>
      <c r="DN93" s="40"/>
      <c r="DO93" s="40"/>
      <c r="DP93" s="40"/>
      <c r="DQ93" s="32"/>
      <c r="DR93" s="32"/>
      <c r="DS93" s="32"/>
      <c r="DT93" s="8"/>
      <c r="DU93" s="40"/>
      <c r="DV93" s="40"/>
      <c r="DW93" s="40"/>
      <c r="DX93" s="40"/>
      <c r="DY93" s="32"/>
      <c r="DZ93" s="32"/>
      <c r="EA93" s="32"/>
      <c r="EB93" s="8"/>
      <c r="EC93" s="40"/>
      <c r="ED93" s="40"/>
      <c r="EE93" s="40"/>
      <c r="EF93" s="40"/>
      <c r="EG93" s="32"/>
      <c r="EH93" s="32"/>
      <c r="EI93" s="32"/>
      <c r="EJ93" s="8"/>
      <c r="EK93" s="40"/>
      <c r="EL93" s="40"/>
      <c r="EM93" s="40"/>
      <c r="EN93" s="40"/>
      <c r="EO93" s="32"/>
      <c r="EP93" s="32"/>
      <c r="EQ93" s="32"/>
      <c r="ER93" s="8"/>
      <c r="ES93" s="40"/>
      <c r="ET93" s="40"/>
      <c r="EU93" s="40"/>
      <c r="EV93" s="40"/>
      <c r="EW93" s="32"/>
      <c r="EX93" s="32"/>
      <c r="EY93" s="32"/>
      <c r="EZ93" s="8"/>
      <c r="FA93" s="40"/>
      <c r="FB93" s="40"/>
      <c r="FC93" s="40"/>
      <c r="FD93" s="40"/>
      <c r="FE93" s="32"/>
      <c r="FF93" s="32"/>
      <c r="FG93" s="32"/>
      <c r="FH93" s="8"/>
      <c r="FI93" s="40"/>
      <c r="FJ93" s="40"/>
      <c r="FK93" s="40"/>
      <c r="FL93" s="40"/>
      <c r="FM93" s="32"/>
      <c r="FN93" s="32"/>
      <c r="FO93" s="32"/>
      <c r="FP93" s="8"/>
      <c r="FQ93" s="40"/>
      <c r="FR93" s="40"/>
      <c r="FS93" s="40"/>
      <c r="FT93" s="40"/>
      <c r="FU93" s="32"/>
      <c r="FV93" s="32"/>
      <c r="FW93" s="32"/>
      <c r="FX93" s="8"/>
      <c r="FY93" s="40"/>
      <c r="FZ93" s="40"/>
      <c r="GA93" s="40"/>
      <c r="GB93" s="40"/>
      <c r="GC93" s="32"/>
      <c r="GD93" s="32"/>
      <c r="GE93" s="32"/>
      <c r="GF93" s="8"/>
      <c r="GG93" s="40"/>
      <c r="GH93" s="40"/>
      <c r="GI93" s="40"/>
      <c r="GJ93" s="40"/>
      <c r="GK93" s="32"/>
      <c r="GL93" s="32"/>
      <c r="GM93" s="32"/>
      <c r="GN93" s="8"/>
      <c r="GO93" s="40"/>
      <c r="GP93" s="40"/>
      <c r="GQ93" s="40"/>
      <c r="GR93" s="40"/>
      <c r="GS93" s="32"/>
      <c r="GT93" s="32"/>
      <c r="GU93" s="32"/>
      <c r="GV93" s="8"/>
      <c r="GW93" s="40"/>
      <c r="GX93" s="40"/>
      <c r="GY93" s="40"/>
      <c r="GZ93" s="40"/>
      <c r="HA93" s="32"/>
      <c r="HB93" s="32"/>
      <c r="HC93" s="32"/>
      <c r="HD93" s="8"/>
      <c r="HE93" s="40"/>
      <c r="HF93" s="40"/>
      <c r="HG93" s="40"/>
      <c r="HH93" s="40"/>
      <c r="HI93" s="32"/>
      <c r="HJ93" s="32"/>
      <c r="HK93" s="32"/>
      <c r="HL93" s="8"/>
      <c r="HM93" s="40"/>
      <c r="HN93" s="40"/>
      <c r="HO93" s="40"/>
      <c r="HP93" s="40"/>
      <c r="HQ93" s="32"/>
      <c r="HR93" s="32"/>
      <c r="HS93" s="32"/>
      <c r="HT93" s="8"/>
      <c r="HU93" s="40"/>
      <c r="HV93" s="40"/>
      <c r="HW93" s="40"/>
      <c r="HX93" s="40"/>
      <c r="HY93" s="32"/>
      <c r="HZ93" s="32"/>
      <c r="IA93" s="32"/>
      <c r="IB93" s="8"/>
      <c r="IC93" s="40"/>
      <c r="ID93" s="40"/>
      <c r="IE93" s="40"/>
      <c r="IF93" s="40"/>
      <c r="IG93" s="32"/>
      <c r="IH93" s="32"/>
      <c r="II93" s="32"/>
      <c r="IJ93" s="8"/>
      <c r="IK93" s="40"/>
      <c r="IL93" s="40"/>
      <c r="IM93" s="40"/>
      <c r="IN93" s="40"/>
      <c r="IO93" s="32"/>
      <c r="IP93" s="32"/>
      <c r="IQ93" s="32"/>
    </row>
    <row r="94" spans="1:251" ht="13.9" customHeight="1">
      <c r="A94" s="27"/>
      <c r="B94" s="83" t="s">
        <v>872</v>
      </c>
      <c r="C94" s="62"/>
      <c r="D94" s="3"/>
      <c r="E94" s="152"/>
      <c r="F94" s="140"/>
      <c r="G94" s="140" t="str">
        <f t="shared" si="4"/>
        <v/>
      </c>
      <c r="H94" s="163" t="str">
        <f t="shared" si="5"/>
        <v/>
      </c>
      <c r="I94" s="157" t="str">
        <f t="shared" si="6"/>
        <v/>
      </c>
      <c r="J94" s="254" t="str">
        <f t="shared" si="7"/>
        <v/>
      </c>
      <c r="K94" s="32"/>
      <c r="L94" s="32"/>
      <c r="M94" s="8"/>
      <c r="N94" s="40"/>
      <c r="O94" s="40"/>
      <c r="P94" s="40"/>
      <c r="Q94" s="40"/>
      <c r="R94" s="32"/>
      <c r="S94" s="32"/>
      <c r="T94" s="8"/>
      <c r="U94" s="40"/>
      <c r="V94" s="40"/>
      <c r="W94" s="40"/>
      <c r="X94" s="40"/>
      <c r="Y94" s="32"/>
      <c r="Z94" s="32"/>
      <c r="AA94" s="32"/>
      <c r="AB94" s="8"/>
      <c r="AC94" s="40"/>
      <c r="AD94" s="40"/>
      <c r="AE94" s="40"/>
      <c r="AF94" s="40"/>
      <c r="AG94" s="32"/>
      <c r="AH94" s="32"/>
      <c r="AI94" s="32"/>
      <c r="AJ94" s="8"/>
      <c r="AK94" s="40"/>
      <c r="AL94" s="40"/>
      <c r="AM94" s="40"/>
      <c r="AN94" s="40"/>
      <c r="AO94" s="32"/>
      <c r="AP94" s="32"/>
      <c r="AQ94" s="32"/>
      <c r="AR94" s="8"/>
      <c r="AS94" s="40"/>
      <c r="AT94" s="40"/>
      <c r="AU94" s="40"/>
      <c r="AV94" s="40"/>
      <c r="AW94" s="32"/>
      <c r="AX94" s="32"/>
      <c r="AY94" s="32"/>
      <c r="AZ94" s="8"/>
      <c r="BA94" s="40"/>
      <c r="BB94" s="40"/>
      <c r="BC94" s="40"/>
      <c r="BD94" s="40"/>
      <c r="BE94" s="32"/>
      <c r="BF94" s="32"/>
      <c r="BG94" s="32"/>
      <c r="BH94" s="8"/>
      <c r="BI94" s="40"/>
      <c r="BJ94" s="40"/>
      <c r="BK94" s="40"/>
      <c r="BL94" s="40"/>
      <c r="BM94" s="32"/>
      <c r="BN94" s="32"/>
      <c r="BO94" s="32"/>
      <c r="BP94" s="8"/>
      <c r="BQ94" s="40"/>
      <c r="BR94" s="40"/>
      <c r="BS94" s="40"/>
      <c r="BT94" s="40"/>
      <c r="BU94" s="32"/>
      <c r="BV94" s="32"/>
      <c r="BW94" s="32"/>
      <c r="BX94" s="8"/>
      <c r="BY94" s="40"/>
      <c r="BZ94" s="40"/>
      <c r="CA94" s="40"/>
      <c r="CB94" s="40"/>
      <c r="CC94" s="32"/>
      <c r="CD94" s="32"/>
      <c r="CE94" s="32"/>
      <c r="CF94" s="8"/>
      <c r="CG94" s="40"/>
      <c r="CH94" s="40"/>
      <c r="CI94" s="40"/>
      <c r="CJ94" s="40"/>
      <c r="CK94" s="32"/>
      <c r="CL94" s="32"/>
      <c r="CM94" s="32"/>
      <c r="CN94" s="8"/>
      <c r="CO94" s="40"/>
      <c r="CP94" s="40"/>
      <c r="CQ94" s="40"/>
      <c r="CR94" s="40"/>
      <c r="CS94" s="32"/>
      <c r="CT94" s="32"/>
      <c r="CU94" s="32"/>
      <c r="CV94" s="8"/>
      <c r="CW94" s="40"/>
      <c r="CX94" s="40"/>
      <c r="CY94" s="40"/>
      <c r="CZ94" s="40"/>
      <c r="DA94" s="32"/>
      <c r="DB94" s="32"/>
      <c r="DC94" s="32"/>
      <c r="DD94" s="8"/>
      <c r="DE94" s="40"/>
      <c r="DF94" s="40"/>
      <c r="DG94" s="40"/>
      <c r="DH94" s="40"/>
      <c r="DI94" s="32"/>
      <c r="DJ94" s="32"/>
      <c r="DK94" s="32"/>
      <c r="DL94" s="8"/>
      <c r="DM94" s="40"/>
      <c r="DN94" s="40"/>
      <c r="DO94" s="40"/>
      <c r="DP94" s="40"/>
      <c r="DQ94" s="32"/>
      <c r="DR94" s="32"/>
      <c r="DS94" s="32"/>
      <c r="DT94" s="8"/>
      <c r="DU94" s="40"/>
      <c r="DV94" s="40"/>
      <c r="DW94" s="40"/>
      <c r="DX94" s="40"/>
      <c r="DY94" s="32"/>
      <c r="DZ94" s="32"/>
      <c r="EA94" s="32"/>
      <c r="EB94" s="8"/>
      <c r="EC94" s="40"/>
      <c r="ED94" s="40"/>
      <c r="EE94" s="40"/>
      <c r="EF94" s="40"/>
      <c r="EG94" s="32"/>
      <c r="EH94" s="32"/>
      <c r="EI94" s="32"/>
      <c r="EJ94" s="8"/>
      <c r="EK94" s="40"/>
      <c r="EL94" s="40"/>
      <c r="EM94" s="40"/>
      <c r="EN94" s="40"/>
      <c r="EO94" s="32"/>
      <c r="EP94" s="32"/>
      <c r="EQ94" s="32"/>
      <c r="ER94" s="8"/>
      <c r="ES94" s="40"/>
      <c r="ET94" s="40"/>
      <c r="EU94" s="40"/>
      <c r="EV94" s="40"/>
      <c r="EW94" s="32"/>
      <c r="EX94" s="32"/>
      <c r="EY94" s="32"/>
      <c r="EZ94" s="8"/>
      <c r="FA94" s="40"/>
      <c r="FB94" s="40"/>
      <c r="FC94" s="40"/>
      <c r="FD94" s="40"/>
      <c r="FE94" s="32"/>
      <c r="FF94" s="32"/>
      <c r="FG94" s="32"/>
      <c r="FH94" s="8"/>
      <c r="FI94" s="40"/>
      <c r="FJ94" s="40"/>
      <c r="FK94" s="40"/>
      <c r="FL94" s="40"/>
      <c r="FM94" s="32"/>
      <c r="FN94" s="32"/>
      <c r="FO94" s="32"/>
      <c r="FP94" s="8"/>
      <c r="FQ94" s="40"/>
      <c r="FR94" s="40"/>
      <c r="FS94" s="40"/>
      <c r="FT94" s="40"/>
      <c r="FU94" s="32"/>
      <c r="FV94" s="32"/>
      <c r="FW94" s="32"/>
      <c r="FX94" s="8"/>
      <c r="FY94" s="40"/>
      <c r="FZ94" s="40"/>
      <c r="GA94" s="40"/>
      <c r="GB94" s="40"/>
      <c r="GC94" s="32"/>
      <c r="GD94" s="32"/>
      <c r="GE94" s="32"/>
      <c r="GF94" s="8"/>
      <c r="GG94" s="40"/>
      <c r="GH94" s="40"/>
      <c r="GI94" s="40"/>
      <c r="GJ94" s="40"/>
      <c r="GK94" s="32"/>
      <c r="GL94" s="32"/>
      <c r="GM94" s="32"/>
      <c r="GN94" s="8"/>
      <c r="GO94" s="40"/>
      <c r="GP94" s="40"/>
      <c r="GQ94" s="40"/>
      <c r="GR94" s="40"/>
      <c r="GS94" s="32"/>
      <c r="GT94" s="32"/>
      <c r="GU94" s="32"/>
      <c r="GV94" s="8"/>
      <c r="GW94" s="40"/>
      <c r="GX94" s="40"/>
      <c r="GY94" s="40"/>
      <c r="GZ94" s="40"/>
      <c r="HA94" s="32"/>
      <c r="HB94" s="32"/>
      <c r="HC94" s="32"/>
      <c r="HD94" s="8"/>
      <c r="HE94" s="40"/>
      <c r="HF94" s="40"/>
      <c r="HG94" s="40"/>
      <c r="HH94" s="40"/>
      <c r="HI94" s="32"/>
      <c r="HJ94" s="32"/>
      <c r="HK94" s="32"/>
      <c r="HL94" s="8"/>
      <c r="HM94" s="40"/>
      <c r="HN94" s="40"/>
      <c r="HO94" s="40"/>
      <c r="HP94" s="40"/>
      <c r="HQ94" s="32"/>
      <c r="HR94" s="32"/>
      <c r="HS94" s="32"/>
      <c r="HT94" s="8"/>
      <c r="HU94" s="40"/>
      <c r="HV94" s="40"/>
      <c r="HW94" s="40"/>
      <c r="HX94" s="40"/>
      <c r="HY94" s="32"/>
      <c r="HZ94" s="32"/>
      <c r="IA94" s="32"/>
      <c r="IB94" s="8"/>
      <c r="IC94" s="40"/>
      <c r="ID94" s="40"/>
      <c r="IE94" s="40"/>
      <c r="IF94" s="40"/>
      <c r="IG94" s="32"/>
      <c r="IH94" s="32"/>
      <c r="II94" s="32"/>
      <c r="IJ94" s="8"/>
      <c r="IK94" s="40"/>
      <c r="IL94" s="40"/>
      <c r="IM94" s="40"/>
      <c r="IN94" s="40"/>
      <c r="IO94" s="32"/>
      <c r="IP94" s="32"/>
      <c r="IQ94" s="32"/>
    </row>
    <row r="95" spans="1:251" ht="13.9" customHeight="1">
      <c r="A95" s="27"/>
      <c r="B95" s="83" t="s">
        <v>873</v>
      </c>
      <c r="C95" s="62"/>
      <c r="D95" s="3"/>
      <c r="E95" s="152"/>
      <c r="F95" s="140"/>
      <c r="G95" s="140" t="str">
        <f t="shared" si="4"/>
        <v/>
      </c>
      <c r="H95" s="163" t="str">
        <f t="shared" si="5"/>
        <v/>
      </c>
      <c r="I95" s="157" t="str">
        <f t="shared" si="6"/>
        <v/>
      </c>
      <c r="J95" s="254" t="str">
        <f t="shared" si="7"/>
        <v/>
      </c>
      <c r="K95" s="32"/>
      <c r="L95" s="32"/>
      <c r="M95" s="8"/>
      <c r="N95" s="40"/>
      <c r="O95" s="40"/>
      <c r="P95" s="40"/>
      <c r="Q95" s="40"/>
      <c r="R95" s="32"/>
      <c r="S95" s="32"/>
      <c r="T95" s="8"/>
      <c r="U95" s="40"/>
      <c r="V95" s="40"/>
      <c r="W95" s="40"/>
      <c r="X95" s="40"/>
      <c r="Y95" s="32"/>
      <c r="Z95" s="32"/>
      <c r="AA95" s="32"/>
      <c r="AB95" s="8"/>
      <c r="AC95" s="40"/>
      <c r="AD95" s="40"/>
      <c r="AE95" s="40"/>
      <c r="AF95" s="40"/>
      <c r="AG95" s="32"/>
      <c r="AH95" s="32"/>
      <c r="AI95" s="32"/>
      <c r="AJ95" s="8"/>
      <c r="AK95" s="40"/>
      <c r="AL95" s="40"/>
      <c r="AM95" s="40"/>
      <c r="AN95" s="40"/>
      <c r="AO95" s="32"/>
      <c r="AP95" s="32"/>
      <c r="AQ95" s="32"/>
      <c r="AR95" s="8"/>
      <c r="AS95" s="40"/>
      <c r="AT95" s="40"/>
      <c r="AU95" s="40"/>
      <c r="AV95" s="40"/>
      <c r="AW95" s="32"/>
      <c r="AX95" s="32"/>
      <c r="AY95" s="32"/>
      <c r="AZ95" s="8"/>
      <c r="BA95" s="40"/>
      <c r="BB95" s="40"/>
      <c r="BC95" s="40"/>
      <c r="BD95" s="40"/>
      <c r="BE95" s="32"/>
      <c r="BF95" s="32"/>
      <c r="BG95" s="32"/>
      <c r="BH95" s="8"/>
      <c r="BI95" s="40"/>
      <c r="BJ95" s="40"/>
      <c r="BK95" s="40"/>
      <c r="BL95" s="40"/>
      <c r="BM95" s="32"/>
      <c r="BN95" s="32"/>
      <c r="BO95" s="32"/>
      <c r="BP95" s="8"/>
      <c r="BQ95" s="40"/>
      <c r="BR95" s="40"/>
      <c r="BS95" s="40"/>
      <c r="BT95" s="40"/>
      <c r="BU95" s="32"/>
      <c r="BV95" s="32"/>
      <c r="BW95" s="32"/>
      <c r="BX95" s="8"/>
      <c r="BY95" s="40"/>
      <c r="BZ95" s="40"/>
      <c r="CA95" s="40"/>
      <c r="CB95" s="40"/>
      <c r="CC95" s="32"/>
      <c r="CD95" s="32"/>
      <c r="CE95" s="32"/>
      <c r="CF95" s="8"/>
      <c r="CG95" s="40"/>
      <c r="CH95" s="40"/>
      <c r="CI95" s="40"/>
      <c r="CJ95" s="40"/>
      <c r="CK95" s="32"/>
      <c r="CL95" s="32"/>
      <c r="CM95" s="32"/>
      <c r="CN95" s="8"/>
      <c r="CO95" s="40"/>
      <c r="CP95" s="40"/>
      <c r="CQ95" s="40"/>
      <c r="CR95" s="40"/>
      <c r="CS95" s="32"/>
      <c r="CT95" s="32"/>
      <c r="CU95" s="32"/>
      <c r="CV95" s="8"/>
      <c r="CW95" s="40"/>
      <c r="CX95" s="40"/>
      <c r="CY95" s="40"/>
      <c r="CZ95" s="40"/>
      <c r="DA95" s="32"/>
      <c r="DB95" s="32"/>
      <c r="DC95" s="32"/>
      <c r="DD95" s="8"/>
      <c r="DE95" s="40"/>
      <c r="DF95" s="40"/>
      <c r="DG95" s="40"/>
      <c r="DH95" s="40"/>
      <c r="DI95" s="32"/>
      <c r="DJ95" s="32"/>
      <c r="DK95" s="32"/>
      <c r="DL95" s="8"/>
      <c r="DM95" s="40"/>
      <c r="DN95" s="40"/>
      <c r="DO95" s="40"/>
      <c r="DP95" s="40"/>
      <c r="DQ95" s="32"/>
      <c r="DR95" s="32"/>
      <c r="DS95" s="32"/>
      <c r="DT95" s="8"/>
      <c r="DU95" s="40"/>
      <c r="DV95" s="40"/>
      <c r="DW95" s="40"/>
      <c r="DX95" s="40"/>
      <c r="DY95" s="32"/>
      <c r="DZ95" s="32"/>
      <c r="EA95" s="32"/>
      <c r="EB95" s="8"/>
      <c r="EC95" s="40"/>
      <c r="ED95" s="40"/>
      <c r="EE95" s="40"/>
      <c r="EF95" s="40"/>
      <c r="EG95" s="32"/>
      <c r="EH95" s="32"/>
      <c r="EI95" s="32"/>
      <c r="EJ95" s="8"/>
      <c r="EK95" s="40"/>
      <c r="EL95" s="40"/>
      <c r="EM95" s="40"/>
      <c r="EN95" s="40"/>
      <c r="EO95" s="32"/>
      <c r="EP95" s="32"/>
      <c r="EQ95" s="32"/>
      <c r="ER95" s="8"/>
      <c r="ES95" s="40"/>
      <c r="ET95" s="40"/>
      <c r="EU95" s="40"/>
      <c r="EV95" s="40"/>
      <c r="EW95" s="32"/>
      <c r="EX95" s="32"/>
      <c r="EY95" s="32"/>
      <c r="EZ95" s="8"/>
      <c r="FA95" s="40"/>
      <c r="FB95" s="40"/>
      <c r="FC95" s="40"/>
      <c r="FD95" s="40"/>
      <c r="FE95" s="32"/>
      <c r="FF95" s="32"/>
      <c r="FG95" s="32"/>
      <c r="FH95" s="8"/>
      <c r="FI95" s="40"/>
      <c r="FJ95" s="40"/>
      <c r="FK95" s="40"/>
      <c r="FL95" s="40"/>
      <c r="FM95" s="32"/>
      <c r="FN95" s="32"/>
      <c r="FO95" s="32"/>
      <c r="FP95" s="8"/>
      <c r="FQ95" s="40"/>
      <c r="FR95" s="40"/>
      <c r="FS95" s="40"/>
      <c r="FT95" s="40"/>
      <c r="FU95" s="32"/>
      <c r="FV95" s="32"/>
      <c r="FW95" s="32"/>
      <c r="FX95" s="8"/>
      <c r="FY95" s="40"/>
      <c r="FZ95" s="40"/>
      <c r="GA95" s="40"/>
      <c r="GB95" s="40"/>
      <c r="GC95" s="32"/>
      <c r="GD95" s="32"/>
      <c r="GE95" s="32"/>
      <c r="GF95" s="8"/>
      <c r="GG95" s="40"/>
      <c r="GH95" s="40"/>
      <c r="GI95" s="40"/>
      <c r="GJ95" s="40"/>
      <c r="GK95" s="32"/>
      <c r="GL95" s="32"/>
      <c r="GM95" s="32"/>
      <c r="GN95" s="8"/>
      <c r="GO95" s="40"/>
      <c r="GP95" s="40"/>
      <c r="GQ95" s="40"/>
      <c r="GR95" s="40"/>
      <c r="GS95" s="32"/>
      <c r="GT95" s="32"/>
      <c r="GU95" s="32"/>
      <c r="GV95" s="8"/>
      <c r="GW95" s="40"/>
      <c r="GX95" s="40"/>
      <c r="GY95" s="40"/>
      <c r="GZ95" s="40"/>
      <c r="HA95" s="32"/>
      <c r="HB95" s="32"/>
      <c r="HC95" s="32"/>
      <c r="HD95" s="8"/>
      <c r="HE95" s="40"/>
      <c r="HF95" s="40"/>
      <c r="HG95" s="40"/>
      <c r="HH95" s="40"/>
      <c r="HI95" s="32"/>
      <c r="HJ95" s="32"/>
      <c r="HK95" s="32"/>
      <c r="HL95" s="8"/>
      <c r="HM95" s="40"/>
      <c r="HN95" s="40"/>
      <c r="HO95" s="40"/>
      <c r="HP95" s="40"/>
      <c r="HQ95" s="32"/>
      <c r="HR95" s="32"/>
      <c r="HS95" s="32"/>
      <c r="HT95" s="8"/>
      <c r="HU95" s="40"/>
      <c r="HV95" s="40"/>
      <c r="HW95" s="40"/>
      <c r="HX95" s="40"/>
      <c r="HY95" s="32"/>
      <c r="HZ95" s="32"/>
      <c r="IA95" s="32"/>
      <c r="IB95" s="8"/>
      <c r="IC95" s="40"/>
      <c r="ID95" s="40"/>
      <c r="IE95" s="40"/>
      <c r="IF95" s="40"/>
      <c r="IG95" s="32"/>
      <c r="IH95" s="32"/>
      <c r="II95" s="32"/>
      <c r="IJ95" s="8"/>
      <c r="IK95" s="40"/>
      <c r="IL95" s="40"/>
      <c r="IM95" s="40"/>
      <c r="IN95" s="40"/>
      <c r="IO95" s="32"/>
      <c r="IP95" s="32"/>
      <c r="IQ95" s="32"/>
    </row>
    <row r="96" spans="1:251" ht="13.9" customHeight="1">
      <c r="A96" s="27"/>
      <c r="B96" s="83" t="s">
        <v>874</v>
      </c>
      <c r="C96" s="62"/>
      <c r="D96" s="3"/>
      <c r="E96" s="152"/>
      <c r="F96" s="140"/>
      <c r="G96" s="140" t="str">
        <f t="shared" si="4"/>
        <v/>
      </c>
      <c r="H96" s="163" t="str">
        <f t="shared" si="5"/>
        <v/>
      </c>
      <c r="I96" s="157" t="str">
        <f t="shared" si="6"/>
        <v/>
      </c>
      <c r="J96" s="254" t="str">
        <f t="shared" si="7"/>
        <v/>
      </c>
      <c r="K96" s="32"/>
      <c r="L96" s="32"/>
      <c r="M96" s="8"/>
      <c r="N96" s="40"/>
      <c r="O96" s="40"/>
      <c r="P96" s="40"/>
      <c r="Q96" s="40"/>
      <c r="R96" s="32"/>
      <c r="S96" s="32"/>
      <c r="T96" s="8"/>
      <c r="U96" s="40"/>
      <c r="V96" s="40"/>
      <c r="W96" s="40"/>
      <c r="X96" s="40"/>
      <c r="Y96" s="32"/>
      <c r="Z96" s="32"/>
      <c r="AA96" s="32"/>
      <c r="AB96" s="8"/>
      <c r="AC96" s="40"/>
      <c r="AD96" s="40"/>
      <c r="AE96" s="40"/>
      <c r="AF96" s="40"/>
      <c r="AG96" s="32"/>
      <c r="AH96" s="32"/>
      <c r="AI96" s="32"/>
      <c r="AJ96" s="8"/>
      <c r="AK96" s="40"/>
      <c r="AL96" s="40"/>
      <c r="AM96" s="40"/>
      <c r="AN96" s="40"/>
      <c r="AO96" s="32"/>
      <c r="AP96" s="32"/>
      <c r="AQ96" s="32"/>
      <c r="AR96" s="8"/>
      <c r="AS96" s="40"/>
      <c r="AT96" s="40"/>
      <c r="AU96" s="40"/>
      <c r="AV96" s="40"/>
      <c r="AW96" s="32"/>
      <c r="AX96" s="32"/>
      <c r="AY96" s="32"/>
      <c r="AZ96" s="8"/>
      <c r="BA96" s="40"/>
      <c r="BB96" s="40"/>
      <c r="BC96" s="40"/>
      <c r="BD96" s="40"/>
      <c r="BE96" s="32"/>
      <c r="BF96" s="32"/>
      <c r="BG96" s="32"/>
      <c r="BH96" s="8"/>
      <c r="BI96" s="40"/>
      <c r="BJ96" s="40"/>
      <c r="BK96" s="40"/>
      <c r="BL96" s="40"/>
      <c r="BM96" s="32"/>
      <c r="BN96" s="32"/>
      <c r="BO96" s="32"/>
      <c r="BP96" s="8"/>
      <c r="BQ96" s="40"/>
      <c r="BR96" s="40"/>
      <c r="BS96" s="40"/>
      <c r="BT96" s="40"/>
      <c r="BU96" s="32"/>
      <c r="BV96" s="32"/>
      <c r="BW96" s="32"/>
      <c r="BX96" s="8"/>
      <c r="BY96" s="40"/>
      <c r="BZ96" s="40"/>
      <c r="CA96" s="40"/>
      <c r="CB96" s="40"/>
      <c r="CC96" s="32"/>
      <c r="CD96" s="32"/>
      <c r="CE96" s="32"/>
      <c r="CF96" s="8"/>
      <c r="CG96" s="40"/>
      <c r="CH96" s="40"/>
      <c r="CI96" s="40"/>
      <c r="CJ96" s="40"/>
      <c r="CK96" s="32"/>
      <c r="CL96" s="32"/>
      <c r="CM96" s="32"/>
      <c r="CN96" s="8"/>
      <c r="CO96" s="40"/>
      <c r="CP96" s="40"/>
      <c r="CQ96" s="40"/>
      <c r="CR96" s="40"/>
      <c r="CS96" s="32"/>
      <c r="CT96" s="32"/>
      <c r="CU96" s="32"/>
      <c r="CV96" s="8"/>
      <c r="CW96" s="40"/>
      <c r="CX96" s="40"/>
      <c r="CY96" s="40"/>
      <c r="CZ96" s="40"/>
      <c r="DA96" s="32"/>
      <c r="DB96" s="32"/>
      <c r="DC96" s="32"/>
      <c r="DD96" s="8"/>
      <c r="DE96" s="40"/>
      <c r="DF96" s="40"/>
      <c r="DG96" s="40"/>
      <c r="DH96" s="40"/>
      <c r="DI96" s="32"/>
      <c r="DJ96" s="32"/>
      <c r="DK96" s="32"/>
      <c r="DL96" s="8"/>
      <c r="DM96" s="40"/>
      <c r="DN96" s="40"/>
      <c r="DO96" s="40"/>
      <c r="DP96" s="40"/>
      <c r="DQ96" s="32"/>
      <c r="DR96" s="32"/>
      <c r="DS96" s="32"/>
      <c r="DT96" s="8"/>
      <c r="DU96" s="40"/>
      <c r="DV96" s="40"/>
      <c r="DW96" s="40"/>
      <c r="DX96" s="40"/>
      <c r="DY96" s="32"/>
      <c r="DZ96" s="32"/>
      <c r="EA96" s="32"/>
      <c r="EB96" s="8"/>
      <c r="EC96" s="40"/>
      <c r="ED96" s="40"/>
      <c r="EE96" s="40"/>
      <c r="EF96" s="40"/>
      <c r="EG96" s="32"/>
      <c r="EH96" s="32"/>
      <c r="EI96" s="32"/>
      <c r="EJ96" s="8"/>
      <c r="EK96" s="40"/>
      <c r="EL96" s="40"/>
      <c r="EM96" s="40"/>
      <c r="EN96" s="40"/>
      <c r="EO96" s="32"/>
      <c r="EP96" s="32"/>
      <c r="EQ96" s="32"/>
      <c r="ER96" s="8"/>
      <c r="ES96" s="40"/>
      <c r="ET96" s="40"/>
      <c r="EU96" s="40"/>
      <c r="EV96" s="40"/>
      <c r="EW96" s="32"/>
      <c r="EX96" s="32"/>
      <c r="EY96" s="32"/>
      <c r="EZ96" s="8"/>
      <c r="FA96" s="40"/>
      <c r="FB96" s="40"/>
      <c r="FC96" s="40"/>
      <c r="FD96" s="40"/>
      <c r="FE96" s="32"/>
      <c r="FF96" s="32"/>
      <c r="FG96" s="32"/>
      <c r="FH96" s="8"/>
      <c r="FI96" s="40"/>
      <c r="FJ96" s="40"/>
      <c r="FK96" s="40"/>
      <c r="FL96" s="40"/>
      <c r="FM96" s="32"/>
      <c r="FN96" s="32"/>
      <c r="FO96" s="32"/>
      <c r="FP96" s="8"/>
      <c r="FQ96" s="40"/>
      <c r="FR96" s="40"/>
      <c r="FS96" s="40"/>
      <c r="FT96" s="40"/>
      <c r="FU96" s="32"/>
      <c r="FV96" s="32"/>
      <c r="FW96" s="32"/>
      <c r="FX96" s="8"/>
      <c r="FY96" s="40"/>
      <c r="FZ96" s="40"/>
      <c r="GA96" s="40"/>
      <c r="GB96" s="40"/>
      <c r="GC96" s="32"/>
      <c r="GD96" s="32"/>
      <c r="GE96" s="32"/>
      <c r="GF96" s="8"/>
      <c r="GG96" s="40"/>
      <c r="GH96" s="40"/>
      <c r="GI96" s="40"/>
      <c r="GJ96" s="40"/>
      <c r="GK96" s="32"/>
      <c r="GL96" s="32"/>
      <c r="GM96" s="32"/>
      <c r="GN96" s="8"/>
      <c r="GO96" s="40"/>
      <c r="GP96" s="40"/>
      <c r="GQ96" s="40"/>
      <c r="GR96" s="40"/>
      <c r="GS96" s="32"/>
      <c r="GT96" s="32"/>
      <c r="GU96" s="32"/>
      <c r="GV96" s="8"/>
      <c r="GW96" s="40"/>
      <c r="GX96" s="40"/>
      <c r="GY96" s="40"/>
      <c r="GZ96" s="40"/>
      <c r="HA96" s="32"/>
      <c r="HB96" s="32"/>
      <c r="HC96" s="32"/>
      <c r="HD96" s="8"/>
      <c r="HE96" s="40"/>
      <c r="HF96" s="40"/>
      <c r="HG96" s="40"/>
      <c r="HH96" s="40"/>
      <c r="HI96" s="32"/>
      <c r="HJ96" s="32"/>
      <c r="HK96" s="32"/>
      <c r="HL96" s="8"/>
      <c r="HM96" s="40"/>
      <c r="HN96" s="40"/>
      <c r="HO96" s="40"/>
      <c r="HP96" s="40"/>
      <c r="HQ96" s="32"/>
      <c r="HR96" s="32"/>
      <c r="HS96" s="32"/>
      <c r="HT96" s="8"/>
      <c r="HU96" s="40"/>
      <c r="HV96" s="40"/>
      <c r="HW96" s="40"/>
      <c r="HX96" s="40"/>
      <c r="HY96" s="32"/>
      <c r="HZ96" s="32"/>
      <c r="IA96" s="32"/>
      <c r="IB96" s="8"/>
      <c r="IC96" s="40"/>
      <c r="ID96" s="40"/>
      <c r="IE96" s="40"/>
      <c r="IF96" s="40"/>
      <c r="IG96" s="32"/>
      <c r="IH96" s="32"/>
      <c r="II96" s="32"/>
      <c r="IJ96" s="8"/>
      <c r="IK96" s="40"/>
      <c r="IL96" s="40"/>
      <c r="IM96" s="40"/>
      <c r="IN96" s="40"/>
      <c r="IO96" s="32"/>
      <c r="IP96" s="32"/>
      <c r="IQ96" s="32"/>
    </row>
    <row r="97" spans="1:251" ht="13.9" customHeight="1">
      <c r="A97" s="27"/>
      <c r="B97" s="106" t="s">
        <v>28</v>
      </c>
      <c r="C97" s="62"/>
      <c r="D97" s="3"/>
      <c r="E97" s="152"/>
      <c r="F97" s="140"/>
      <c r="G97" s="140" t="str">
        <f t="shared" si="4"/>
        <v/>
      </c>
      <c r="H97" s="163" t="str">
        <f t="shared" si="5"/>
        <v/>
      </c>
      <c r="I97" s="157" t="str">
        <f t="shared" si="6"/>
        <v/>
      </c>
      <c r="J97" s="254" t="str">
        <f t="shared" si="7"/>
        <v/>
      </c>
      <c r="K97" s="32"/>
      <c r="L97" s="32"/>
      <c r="M97" s="8"/>
      <c r="N97" s="40"/>
      <c r="O97" s="40"/>
      <c r="P97" s="40"/>
      <c r="Q97" s="40"/>
      <c r="R97" s="32"/>
      <c r="S97" s="32"/>
      <c r="T97" s="8"/>
      <c r="U97" s="40"/>
      <c r="V97" s="40"/>
      <c r="W97" s="40"/>
      <c r="X97" s="40"/>
      <c r="Y97" s="32"/>
      <c r="Z97" s="32"/>
      <c r="AA97" s="32"/>
      <c r="AB97" s="8"/>
      <c r="AC97" s="40"/>
      <c r="AD97" s="40"/>
      <c r="AE97" s="40"/>
      <c r="AF97" s="40"/>
      <c r="AG97" s="32"/>
      <c r="AH97" s="32"/>
      <c r="AI97" s="32"/>
      <c r="AJ97" s="8"/>
      <c r="AK97" s="40"/>
      <c r="AL97" s="40"/>
      <c r="AM97" s="40"/>
      <c r="AN97" s="40"/>
      <c r="AO97" s="32"/>
      <c r="AP97" s="32"/>
      <c r="AQ97" s="32"/>
      <c r="AR97" s="8"/>
      <c r="AS97" s="40"/>
      <c r="AT97" s="40"/>
      <c r="AU97" s="40"/>
      <c r="AV97" s="40"/>
      <c r="AW97" s="32"/>
      <c r="AX97" s="32"/>
      <c r="AY97" s="32"/>
      <c r="AZ97" s="8"/>
      <c r="BA97" s="40"/>
      <c r="BB97" s="40"/>
      <c r="BC97" s="40"/>
      <c r="BD97" s="40"/>
      <c r="BE97" s="32"/>
      <c r="BF97" s="32"/>
      <c r="BG97" s="32"/>
      <c r="BH97" s="8"/>
      <c r="BI97" s="40"/>
      <c r="BJ97" s="40"/>
      <c r="BK97" s="40"/>
      <c r="BL97" s="40"/>
      <c r="BM97" s="32"/>
      <c r="BN97" s="32"/>
      <c r="BO97" s="32"/>
      <c r="BP97" s="8"/>
      <c r="BQ97" s="40"/>
      <c r="BR97" s="40"/>
      <c r="BS97" s="40"/>
      <c r="BT97" s="40"/>
      <c r="BU97" s="32"/>
      <c r="BV97" s="32"/>
      <c r="BW97" s="32"/>
      <c r="BX97" s="8"/>
      <c r="BY97" s="40"/>
      <c r="BZ97" s="40"/>
      <c r="CA97" s="40"/>
      <c r="CB97" s="40"/>
      <c r="CC97" s="32"/>
      <c r="CD97" s="32"/>
      <c r="CE97" s="32"/>
      <c r="CF97" s="8"/>
      <c r="CG97" s="40"/>
      <c r="CH97" s="40"/>
      <c r="CI97" s="40"/>
      <c r="CJ97" s="40"/>
      <c r="CK97" s="32"/>
      <c r="CL97" s="32"/>
      <c r="CM97" s="32"/>
      <c r="CN97" s="8"/>
      <c r="CO97" s="40"/>
      <c r="CP97" s="40"/>
      <c r="CQ97" s="40"/>
      <c r="CR97" s="40"/>
      <c r="CS97" s="32"/>
      <c r="CT97" s="32"/>
      <c r="CU97" s="32"/>
      <c r="CV97" s="8"/>
      <c r="CW97" s="40"/>
      <c r="CX97" s="40"/>
      <c r="CY97" s="40"/>
      <c r="CZ97" s="40"/>
      <c r="DA97" s="32"/>
      <c r="DB97" s="32"/>
      <c r="DC97" s="32"/>
      <c r="DD97" s="8"/>
      <c r="DE97" s="40"/>
      <c r="DF97" s="40"/>
      <c r="DG97" s="40"/>
      <c r="DH97" s="40"/>
      <c r="DI97" s="32"/>
      <c r="DJ97" s="32"/>
      <c r="DK97" s="32"/>
      <c r="DL97" s="8"/>
      <c r="DM97" s="40"/>
      <c r="DN97" s="40"/>
      <c r="DO97" s="40"/>
      <c r="DP97" s="40"/>
      <c r="DQ97" s="32"/>
      <c r="DR97" s="32"/>
      <c r="DS97" s="32"/>
      <c r="DT97" s="8"/>
      <c r="DU97" s="40"/>
      <c r="DV97" s="40"/>
      <c r="DW97" s="40"/>
      <c r="DX97" s="40"/>
      <c r="DY97" s="32"/>
      <c r="DZ97" s="32"/>
      <c r="EA97" s="32"/>
      <c r="EB97" s="8"/>
      <c r="EC97" s="40"/>
      <c r="ED97" s="40"/>
      <c r="EE97" s="40"/>
      <c r="EF97" s="40"/>
      <c r="EG97" s="32"/>
      <c r="EH97" s="32"/>
      <c r="EI97" s="32"/>
      <c r="EJ97" s="8"/>
      <c r="EK97" s="40"/>
      <c r="EL97" s="40"/>
      <c r="EM97" s="40"/>
      <c r="EN97" s="40"/>
      <c r="EO97" s="32"/>
      <c r="EP97" s="32"/>
      <c r="EQ97" s="32"/>
      <c r="ER97" s="8"/>
      <c r="ES97" s="40"/>
      <c r="ET97" s="40"/>
      <c r="EU97" s="40"/>
      <c r="EV97" s="40"/>
      <c r="EW97" s="32"/>
      <c r="EX97" s="32"/>
      <c r="EY97" s="32"/>
      <c r="EZ97" s="8"/>
      <c r="FA97" s="40"/>
      <c r="FB97" s="40"/>
      <c r="FC97" s="40"/>
      <c r="FD97" s="40"/>
      <c r="FE97" s="32"/>
      <c r="FF97" s="32"/>
      <c r="FG97" s="32"/>
      <c r="FH97" s="8"/>
      <c r="FI97" s="40"/>
      <c r="FJ97" s="40"/>
      <c r="FK97" s="40"/>
      <c r="FL97" s="40"/>
      <c r="FM97" s="32"/>
      <c r="FN97" s="32"/>
      <c r="FO97" s="32"/>
      <c r="FP97" s="8"/>
      <c r="FQ97" s="40"/>
      <c r="FR97" s="40"/>
      <c r="FS97" s="40"/>
      <c r="FT97" s="40"/>
      <c r="FU97" s="32"/>
      <c r="FV97" s="32"/>
      <c r="FW97" s="32"/>
      <c r="FX97" s="8"/>
      <c r="FY97" s="40"/>
      <c r="FZ97" s="40"/>
      <c r="GA97" s="40"/>
      <c r="GB97" s="40"/>
      <c r="GC97" s="32"/>
      <c r="GD97" s="32"/>
      <c r="GE97" s="32"/>
      <c r="GF97" s="8"/>
      <c r="GG97" s="40"/>
      <c r="GH97" s="40"/>
      <c r="GI97" s="40"/>
      <c r="GJ97" s="40"/>
      <c r="GK97" s="32"/>
      <c r="GL97" s="32"/>
      <c r="GM97" s="32"/>
      <c r="GN97" s="8"/>
      <c r="GO97" s="40"/>
      <c r="GP97" s="40"/>
      <c r="GQ97" s="40"/>
      <c r="GR97" s="40"/>
      <c r="GS97" s="32"/>
      <c r="GT97" s="32"/>
      <c r="GU97" s="32"/>
      <c r="GV97" s="8"/>
      <c r="GW97" s="40"/>
      <c r="GX97" s="40"/>
      <c r="GY97" s="40"/>
      <c r="GZ97" s="40"/>
      <c r="HA97" s="32"/>
      <c r="HB97" s="32"/>
      <c r="HC97" s="32"/>
      <c r="HD97" s="8"/>
      <c r="HE97" s="40"/>
      <c r="HF97" s="40"/>
      <c r="HG97" s="40"/>
      <c r="HH97" s="40"/>
      <c r="HI97" s="32"/>
      <c r="HJ97" s="32"/>
      <c r="HK97" s="32"/>
      <c r="HL97" s="8"/>
      <c r="HM97" s="40"/>
      <c r="HN97" s="40"/>
      <c r="HO97" s="40"/>
      <c r="HP97" s="40"/>
      <c r="HQ97" s="32"/>
      <c r="HR97" s="32"/>
      <c r="HS97" s="32"/>
      <c r="HT97" s="8"/>
      <c r="HU97" s="40"/>
      <c r="HV97" s="40"/>
      <c r="HW97" s="40"/>
      <c r="HX97" s="40"/>
      <c r="HY97" s="32"/>
      <c r="HZ97" s="32"/>
      <c r="IA97" s="32"/>
      <c r="IB97" s="8"/>
      <c r="IC97" s="40"/>
      <c r="ID97" s="40"/>
      <c r="IE97" s="40"/>
      <c r="IF97" s="40"/>
      <c r="IG97" s="32"/>
      <c r="IH97" s="32"/>
      <c r="II97" s="32"/>
      <c r="IJ97" s="8"/>
      <c r="IK97" s="40"/>
      <c r="IL97" s="40"/>
      <c r="IM97" s="40"/>
      <c r="IN97" s="40"/>
      <c r="IO97" s="32"/>
      <c r="IP97" s="32"/>
      <c r="IQ97" s="32"/>
    </row>
    <row r="98" spans="1:251" ht="13.9" customHeight="1">
      <c r="A98" s="27"/>
      <c r="B98" s="28"/>
      <c r="C98" s="29"/>
      <c r="D98" s="3"/>
      <c r="E98" s="152"/>
      <c r="G98" s="133" t="str">
        <f t="shared" si="4"/>
        <v/>
      </c>
      <c r="H98" s="163" t="str">
        <f t="shared" si="5"/>
        <v/>
      </c>
      <c r="I98" s="157" t="str">
        <f t="shared" si="6"/>
        <v/>
      </c>
      <c r="J98" s="254" t="str">
        <f t="shared" si="7"/>
        <v/>
      </c>
      <c r="K98" s="32"/>
      <c r="L98" s="32"/>
      <c r="M98" s="8"/>
      <c r="N98" s="40"/>
      <c r="O98" s="40"/>
      <c r="P98" s="40"/>
      <c r="Q98" s="40"/>
      <c r="R98" s="32"/>
      <c r="S98" s="32"/>
      <c r="T98" s="8"/>
      <c r="U98" s="40"/>
      <c r="V98" s="40"/>
      <c r="W98" s="40"/>
      <c r="X98" s="40"/>
      <c r="Y98" s="32"/>
      <c r="Z98" s="32"/>
      <c r="AA98" s="32"/>
      <c r="AB98" s="8"/>
      <c r="AC98" s="40"/>
      <c r="AD98" s="40"/>
      <c r="AE98" s="40"/>
      <c r="AF98" s="40"/>
      <c r="AG98" s="32"/>
      <c r="AH98" s="32"/>
      <c r="AI98" s="32"/>
      <c r="AJ98" s="8"/>
      <c r="AK98" s="40"/>
      <c r="AL98" s="40"/>
      <c r="AM98" s="40"/>
      <c r="AN98" s="40"/>
      <c r="AO98" s="32"/>
      <c r="AP98" s="32"/>
      <c r="AQ98" s="32"/>
      <c r="AR98" s="8"/>
      <c r="AS98" s="40"/>
      <c r="AT98" s="40"/>
      <c r="AU98" s="40"/>
      <c r="AV98" s="40"/>
      <c r="AW98" s="32"/>
      <c r="AX98" s="32"/>
      <c r="AY98" s="32"/>
      <c r="AZ98" s="8"/>
      <c r="BA98" s="40"/>
      <c r="BB98" s="40"/>
      <c r="BC98" s="40"/>
      <c r="BD98" s="40"/>
      <c r="BE98" s="32"/>
      <c r="BF98" s="32"/>
      <c r="BG98" s="32"/>
      <c r="BH98" s="8"/>
      <c r="BI98" s="40"/>
      <c r="BJ98" s="40"/>
      <c r="BK98" s="40"/>
      <c r="BL98" s="40"/>
      <c r="BM98" s="32"/>
      <c r="BN98" s="32"/>
      <c r="BO98" s="32"/>
      <c r="BP98" s="8"/>
      <c r="BQ98" s="40"/>
      <c r="BR98" s="40"/>
      <c r="BS98" s="40"/>
      <c r="BT98" s="40"/>
      <c r="BU98" s="32"/>
      <c r="BV98" s="32"/>
      <c r="BW98" s="32"/>
      <c r="BX98" s="8"/>
      <c r="BY98" s="40"/>
      <c r="BZ98" s="40"/>
      <c r="CA98" s="40"/>
      <c r="CB98" s="40"/>
      <c r="CC98" s="32"/>
      <c r="CD98" s="32"/>
      <c r="CE98" s="32"/>
      <c r="CF98" s="8"/>
      <c r="CG98" s="40"/>
      <c r="CH98" s="40"/>
      <c r="CI98" s="40"/>
      <c r="CJ98" s="40"/>
      <c r="CK98" s="32"/>
      <c r="CL98" s="32"/>
      <c r="CM98" s="32"/>
      <c r="CN98" s="8"/>
      <c r="CO98" s="40"/>
      <c r="CP98" s="40"/>
      <c r="CQ98" s="40"/>
      <c r="CR98" s="40"/>
      <c r="CS98" s="32"/>
      <c r="CT98" s="32"/>
      <c r="CU98" s="32"/>
      <c r="CV98" s="8"/>
      <c r="CW98" s="40"/>
      <c r="CX98" s="40"/>
      <c r="CY98" s="40"/>
      <c r="CZ98" s="40"/>
      <c r="DA98" s="32"/>
      <c r="DB98" s="32"/>
      <c r="DC98" s="32"/>
      <c r="DD98" s="8"/>
      <c r="DE98" s="40"/>
      <c r="DF98" s="40"/>
      <c r="DG98" s="40"/>
      <c r="DH98" s="40"/>
      <c r="DI98" s="32"/>
      <c r="DJ98" s="32"/>
      <c r="DK98" s="32"/>
      <c r="DL98" s="8"/>
      <c r="DM98" s="40"/>
      <c r="DN98" s="40"/>
      <c r="DO98" s="40"/>
      <c r="DP98" s="40"/>
      <c r="DQ98" s="32"/>
      <c r="DR98" s="32"/>
      <c r="DS98" s="32"/>
      <c r="DT98" s="8"/>
      <c r="DU98" s="40"/>
      <c r="DV98" s="40"/>
      <c r="DW98" s="40"/>
      <c r="DX98" s="40"/>
      <c r="DY98" s="32"/>
      <c r="DZ98" s="32"/>
      <c r="EA98" s="32"/>
      <c r="EB98" s="8"/>
      <c r="EC98" s="40"/>
      <c r="ED98" s="40"/>
      <c r="EE98" s="40"/>
      <c r="EF98" s="40"/>
      <c r="EG98" s="32"/>
      <c r="EH98" s="32"/>
      <c r="EI98" s="32"/>
      <c r="EJ98" s="8"/>
      <c r="EK98" s="40"/>
      <c r="EL98" s="40"/>
      <c r="EM98" s="40"/>
      <c r="EN98" s="40"/>
      <c r="EO98" s="32"/>
      <c r="EP98" s="32"/>
      <c r="EQ98" s="32"/>
      <c r="ER98" s="8"/>
      <c r="ES98" s="40"/>
      <c r="ET98" s="40"/>
      <c r="EU98" s="40"/>
      <c r="EV98" s="40"/>
      <c r="EW98" s="32"/>
      <c r="EX98" s="32"/>
      <c r="EY98" s="32"/>
      <c r="EZ98" s="8"/>
      <c r="FA98" s="40"/>
      <c r="FB98" s="40"/>
      <c r="FC98" s="40"/>
      <c r="FD98" s="40"/>
      <c r="FE98" s="32"/>
      <c r="FF98" s="32"/>
      <c r="FG98" s="32"/>
      <c r="FH98" s="8"/>
      <c r="FI98" s="40"/>
      <c r="FJ98" s="40"/>
      <c r="FK98" s="40"/>
      <c r="FL98" s="40"/>
      <c r="FM98" s="32"/>
      <c r="FN98" s="32"/>
      <c r="FO98" s="32"/>
      <c r="FP98" s="8"/>
      <c r="FQ98" s="40"/>
      <c r="FR98" s="40"/>
      <c r="FS98" s="40"/>
      <c r="FT98" s="40"/>
      <c r="FU98" s="32"/>
      <c r="FV98" s="32"/>
      <c r="FW98" s="32"/>
      <c r="FX98" s="8"/>
      <c r="FY98" s="40"/>
      <c r="FZ98" s="40"/>
      <c r="GA98" s="40"/>
      <c r="GB98" s="40"/>
      <c r="GC98" s="32"/>
      <c r="GD98" s="32"/>
      <c r="GE98" s="32"/>
      <c r="GF98" s="8"/>
      <c r="GG98" s="40"/>
      <c r="GH98" s="40"/>
      <c r="GI98" s="40"/>
      <c r="GJ98" s="40"/>
      <c r="GK98" s="32"/>
      <c r="GL98" s="32"/>
      <c r="GM98" s="32"/>
      <c r="GN98" s="8"/>
      <c r="GO98" s="40"/>
      <c r="GP98" s="40"/>
      <c r="GQ98" s="40"/>
      <c r="GR98" s="40"/>
      <c r="GS98" s="32"/>
      <c r="GT98" s="32"/>
      <c r="GU98" s="32"/>
      <c r="GV98" s="8"/>
      <c r="GW98" s="40"/>
      <c r="GX98" s="40"/>
      <c r="GY98" s="40"/>
      <c r="GZ98" s="40"/>
      <c r="HA98" s="32"/>
      <c r="HB98" s="32"/>
      <c r="HC98" s="32"/>
      <c r="HD98" s="8"/>
      <c r="HE98" s="40"/>
      <c r="HF98" s="40"/>
      <c r="HG98" s="40"/>
      <c r="HH98" s="40"/>
      <c r="HI98" s="32"/>
      <c r="HJ98" s="32"/>
      <c r="HK98" s="32"/>
      <c r="HL98" s="8"/>
      <c r="HM98" s="40"/>
      <c r="HN98" s="40"/>
      <c r="HO98" s="40"/>
      <c r="HP98" s="40"/>
      <c r="HQ98" s="32"/>
      <c r="HR98" s="32"/>
      <c r="HS98" s="32"/>
      <c r="HT98" s="8"/>
      <c r="HU98" s="40"/>
      <c r="HV98" s="40"/>
      <c r="HW98" s="40"/>
      <c r="HX98" s="40"/>
      <c r="HY98" s="32"/>
      <c r="HZ98" s="32"/>
      <c r="IA98" s="32"/>
      <c r="IB98" s="8"/>
      <c r="IC98" s="40"/>
      <c r="ID98" s="40"/>
      <c r="IE98" s="40"/>
      <c r="IF98" s="40"/>
      <c r="IG98" s="32"/>
      <c r="IH98" s="32"/>
      <c r="II98" s="32"/>
      <c r="IJ98" s="8"/>
      <c r="IK98" s="40"/>
      <c r="IL98" s="40"/>
      <c r="IM98" s="40"/>
      <c r="IN98" s="40"/>
      <c r="IO98" s="32"/>
      <c r="IP98" s="32"/>
      <c r="IQ98" s="32"/>
    </row>
    <row r="99" spans="1:251" ht="13.9" customHeight="1">
      <c r="A99" s="8" t="s">
        <v>895</v>
      </c>
      <c r="B99" s="8" t="s">
        <v>896</v>
      </c>
      <c r="C99" s="3"/>
      <c r="D99" s="3"/>
      <c r="E99" s="149">
        <f>ROUND(F99/0.54,0)</f>
        <v>13344</v>
      </c>
      <c r="F99" s="140">
        <v>7205.75</v>
      </c>
      <c r="G99" s="140">
        <f t="shared" si="4"/>
        <v>6485.1750000000002</v>
      </c>
      <c r="H99" s="163">
        <f t="shared" si="5"/>
        <v>953320.72499999998</v>
      </c>
      <c r="I99" s="157">
        <f t="shared" si="6"/>
        <v>1353715</v>
      </c>
      <c r="J99" s="254">
        <f t="shared" si="7"/>
        <v>0.29577442445418722</v>
      </c>
      <c r="K99" s="32"/>
      <c r="L99" s="32"/>
      <c r="M99" s="8"/>
      <c r="N99" s="40"/>
      <c r="O99" s="40"/>
      <c r="P99" s="40"/>
      <c r="Q99" s="40"/>
      <c r="R99" s="32"/>
      <c r="S99" s="32"/>
      <c r="T99" s="8"/>
      <c r="U99" s="40"/>
      <c r="V99" s="40"/>
      <c r="W99" s="40"/>
      <c r="X99" s="40"/>
      <c r="Y99" s="32"/>
      <c r="Z99" s="32"/>
      <c r="AA99" s="32"/>
      <c r="AB99" s="8"/>
      <c r="AC99" s="40"/>
      <c r="AD99" s="40"/>
      <c r="AE99" s="40"/>
      <c r="AF99" s="40"/>
      <c r="AG99" s="32"/>
      <c r="AH99" s="32"/>
      <c r="AI99" s="32"/>
      <c r="AJ99" s="8"/>
      <c r="AK99" s="40"/>
      <c r="AL99" s="40"/>
      <c r="AM99" s="40"/>
      <c r="AN99" s="40"/>
      <c r="AO99" s="32"/>
      <c r="AP99" s="32"/>
      <c r="AQ99" s="32"/>
      <c r="AR99" s="8"/>
      <c r="AS99" s="40"/>
      <c r="AT99" s="40"/>
      <c r="AU99" s="40"/>
      <c r="AV99" s="40"/>
      <c r="AW99" s="32"/>
      <c r="AX99" s="32"/>
      <c r="AY99" s="32"/>
      <c r="AZ99" s="8"/>
      <c r="BA99" s="40"/>
      <c r="BB99" s="40"/>
      <c r="BC99" s="40"/>
      <c r="BD99" s="40"/>
      <c r="BE99" s="32"/>
      <c r="BF99" s="32"/>
      <c r="BG99" s="32"/>
      <c r="BH99" s="8"/>
      <c r="BI99" s="40"/>
      <c r="BJ99" s="40"/>
      <c r="BK99" s="40"/>
      <c r="BL99" s="40"/>
      <c r="BM99" s="32"/>
      <c r="BN99" s="32"/>
      <c r="BO99" s="32"/>
      <c r="BP99" s="8"/>
      <c r="BQ99" s="40"/>
      <c r="BR99" s="40"/>
      <c r="BS99" s="40"/>
      <c r="BT99" s="40"/>
      <c r="BU99" s="32"/>
      <c r="BV99" s="32"/>
      <c r="BW99" s="32"/>
      <c r="BX99" s="8"/>
      <c r="BY99" s="40"/>
      <c r="BZ99" s="40"/>
      <c r="CA99" s="40"/>
      <c r="CB99" s="40"/>
      <c r="CC99" s="32"/>
      <c r="CD99" s="32"/>
      <c r="CE99" s="32"/>
      <c r="CF99" s="8"/>
      <c r="CG99" s="40"/>
      <c r="CH99" s="40"/>
      <c r="CI99" s="40"/>
      <c r="CJ99" s="40"/>
      <c r="CK99" s="32"/>
      <c r="CL99" s="32"/>
      <c r="CM99" s="32"/>
      <c r="CN99" s="8"/>
      <c r="CO99" s="40"/>
      <c r="CP99" s="40"/>
      <c r="CQ99" s="40"/>
      <c r="CR99" s="40"/>
      <c r="CS99" s="32"/>
      <c r="CT99" s="32"/>
      <c r="CU99" s="32"/>
      <c r="CV99" s="8"/>
      <c r="CW99" s="40"/>
      <c r="CX99" s="40"/>
      <c r="CY99" s="40"/>
      <c r="CZ99" s="40"/>
      <c r="DA99" s="32"/>
      <c r="DB99" s="32"/>
      <c r="DC99" s="32"/>
      <c r="DD99" s="8"/>
      <c r="DE99" s="40"/>
      <c r="DF99" s="40"/>
      <c r="DG99" s="40"/>
      <c r="DH99" s="40"/>
      <c r="DI99" s="32"/>
      <c r="DJ99" s="32"/>
      <c r="DK99" s="32"/>
      <c r="DL99" s="8"/>
      <c r="DM99" s="40"/>
      <c r="DN99" s="40"/>
      <c r="DO99" s="40"/>
      <c r="DP99" s="40"/>
      <c r="DQ99" s="32"/>
      <c r="DR99" s="32"/>
      <c r="DS99" s="32"/>
      <c r="DT99" s="8"/>
      <c r="DU99" s="40"/>
      <c r="DV99" s="40"/>
      <c r="DW99" s="40"/>
      <c r="DX99" s="40"/>
      <c r="DY99" s="32"/>
      <c r="DZ99" s="32"/>
      <c r="EA99" s="32"/>
      <c r="EB99" s="8"/>
      <c r="EC99" s="40"/>
      <c r="ED99" s="40"/>
      <c r="EE99" s="40"/>
      <c r="EF99" s="40"/>
      <c r="EG99" s="32"/>
      <c r="EH99" s="32"/>
      <c r="EI99" s="32"/>
      <c r="EJ99" s="8"/>
      <c r="EK99" s="40"/>
      <c r="EL99" s="40"/>
      <c r="EM99" s="40"/>
      <c r="EN99" s="40"/>
      <c r="EO99" s="32"/>
      <c r="EP99" s="32"/>
      <c r="EQ99" s="32"/>
      <c r="ER99" s="8"/>
      <c r="ES99" s="40"/>
      <c r="ET99" s="40"/>
      <c r="EU99" s="40"/>
      <c r="EV99" s="40"/>
      <c r="EW99" s="32"/>
      <c r="EX99" s="32"/>
      <c r="EY99" s="32"/>
      <c r="EZ99" s="8"/>
      <c r="FA99" s="40"/>
      <c r="FB99" s="40"/>
      <c r="FC99" s="40"/>
      <c r="FD99" s="40"/>
      <c r="FE99" s="32"/>
      <c r="FF99" s="32"/>
      <c r="FG99" s="32"/>
      <c r="FH99" s="8"/>
      <c r="FI99" s="40"/>
      <c r="FJ99" s="40"/>
      <c r="FK99" s="40"/>
      <c r="FL99" s="40"/>
      <c r="FM99" s="32"/>
      <c r="FN99" s="32"/>
      <c r="FO99" s="32"/>
      <c r="FP99" s="8"/>
      <c r="FQ99" s="40"/>
      <c r="FR99" s="40"/>
      <c r="FS99" s="40"/>
      <c r="FT99" s="40"/>
      <c r="FU99" s="32"/>
      <c r="FV99" s="32"/>
      <c r="FW99" s="32"/>
      <c r="FX99" s="8"/>
      <c r="FY99" s="40"/>
      <c r="FZ99" s="40"/>
      <c r="GA99" s="40"/>
      <c r="GB99" s="40"/>
      <c r="GC99" s="32"/>
      <c r="GD99" s="32"/>
      <c r="GE99" s="32"/>
      <c r="GF99" s="8"/>
      <c r="GG99" s="40"/>
      <c r="GH99" s="40"/>
      <c r="GI99" s="40"/>
      <c r="GJ99" s="40"/>
      <c r="GK99" s="32"/>
      <c r="GL99" s="32"/>
      <c r="GM99" s="32"/>
      <c r="GN99" s="8"/>
      <c r="GO99" s="40"/>
      <c r="GP99" s="40"/>
      <c r="GQ99" s="40"/>
      <c r="GR99" s="40"/>
      <c r="GS99" s="32"/>
      <c r="GT99" s="32"/>
      <c r="GU99" s="32"/>
      <c r="GV99" s="8"/>
      <c r="GW99" s="40"/>
      <c r="GX99" s="40"/>
      <c r="GY99" s="40"/>
      <c r="GZ99" s="40"/>
      <c r="HA99" s="32"/>
      <c r="HB99" s="32"/>
      <c r="HC99" s="32"/>
      <c r="HD99" s="8"/>
      <c r="HE99" s="40"/>
      <c r="HF99" s="40"/>
      <c r="HG99" s="40"/>
      <c r="HH99" s="40"/>
      <c r="HI99" s="32"/>
      <c r="HJ99" s="32"/>
      <c r="HK99" s="32"/>
      <c r="HL99" s="8"/>
      <c r="HM99" s="40"/>
      <c r="HN99" s="40"/>
      <c r="HO99" s="40"/>
      <c r="HP99" s="40"/>
      <c r="HQ99" s="32"/>
      <c r="HR99" s="32"/>
      <c r="HS99" s="32"/>
      <c r="HT99" s="8"/>
      <c r="HU99" s="40"/>
      <c r="HV99" s="40"/>
      <c r="HW99" s="40"/>
      <c r="HX99" s="40"/>
      <c r="HY99" s="32"/>
      <c r="HZ99" s="32"/>
      <c r="IA99" s="32"/>
      <c r="IB99" s="8"/>
      <c r="IC99" s="40"/>
      <c r="ID99" s="40"/>
      <c r="IE99" s="40"/>
      <c r="IF99" s="40"/>
      <c r="IG99" s="32"/>
      <c r="IH99" s="32"/>
      <c r="II99" s="32"/>
      <c r="IJ99" s="8"/>
      <c r="IK99" s="40"/>
      <c r="IL99" s="40"/>
      <c r="IM99" s="40"/>
      <c r="IN99" s="40"/>
      <c r="IO99" s="32"/>
      <c r="IP99" s="32"/>
      <c r="IQ99" s="32"/>
    </row>
    <row r="100" spans="1:251" ht="13.9" customHeight="1">
      <c r="A100" s="27"/>
      <c r="B100" s="83" t="s">
        <v>894</v>
      </c>
      <c r="C100" s="62"/>
      <c r="D100" s="3"/>
      <c r="E100" s="152"/>
      <c r="F100" s="140"/>
      <c r="G100" s="140" t="str">
        <f t="shared" si="4"/>
        <v/>
      </c>
      <c r="H100" s="163" t="str">
        <f t="shared" si="5"/>
        <v/>
      </c>
      <c r="I100" s="157" t="str">
        <f t="shared" si="6"/>
        <v/>
      </c>
      <c r="J100" s="254" t="str">
        <f t="shared" si="7"/>
        <v/>
      </c>
      <c r="K100" s="32"/>
      <c r="L100" s="32"/>
      <c r="M100" s="8"/>
      <c r="N100" s="40"/>
      <c r="O100" s="40"/>
      <c r="P100" s="40"/>
      <c r="Q100" s="40"/>
      <c r="R100" s="32"/>
      <c r="S100" s="32"/>
      <c r="T100" s="8"/>
      <c r="U100" s="40"/>
      <c r="V100" s="40"/>
      <c r="W100" s="40"/>
      <c r="X100" s="40"/>
      <c r="Y100" s="32"/>
      <c r="Z100" s="32"/>
      <c r="AA100" s="32"/>
      <c r="AB100" s="8"/>
      <c r="AC100" s="40"/>
      <c r="AD100" s="40"/>
      <c r="AE100" s="40"/>
      <c r="AF100" s="40"/>
      <c r="AG100" s="32"/>
      <c r="AH100" s="32"/>
      <c r="AI100" s="32"/>
      <c r="AJ100" s="8"/>
      <c r="AK100" s="40"/>
      <c r="AL100" s="40"/>
      <c r="AM100" s="40"/>
      <c r="AN100" s="40"/>
      <c r="AO100" s="32"/>
      <c r="AP100" s="32"/>
      <c r="AQ100" s="32"/>
      <c r="AR100" s="8"/>
      <c r="AS100" s="40"/>
      <c r="AT100" s="40"/>
      <c r="AU100" s="40"/>
      <c r="AV100" s="40"/>
      <c r="AW100" s="32"/>
      <c r="AX100" s="32"/>
      <c r="AY100" s="32"/>
      <c r="AZ100" s="8"/>
      <c r="BA100" s="40"/>
      <c r="BB100" s="40"/>
      <c r="BC100" s="40"/>
      <c r="BD100" s="40"/>
      <c r="BE100" s="32"/>
      <c r="BF100" s="32"/>
      <c r="BG100" s="32"/>
      <c r="BH100" s="8"/>
      <c r="BI100" s="40"/>
      <c r="BJ100" s="40"/>
      <c r="BK100" s="40"/>
      <c r="BL100" s="40"/>
      <c r="BM100" s="32"/>
      <c r="BN100" s="32"/>
      <c r="BO100" s="32"/>
      <c r="BP100" s="8"/>
      <c r="BQ100" s="40"/>
      <c r="BR100" s="40"/>
      <c r="BS100" s="40"/>
      <c r="BT100" s="40"/>
      <c r="BU100" s="32"/>
      <c r="BV100" s="32"/>
      <c r="BW100" s="32"/>
      <c r="BX100" s="8"/>
      <c r="BY100" s="40"/>
      <c r="BZ100" s="40"/>
      <c r="CA100" s="40"/>
      <c r="CB100" s="40"/>
      <c r="CC100" s="32"/>
      <c r="CD100" s="32"/>
      <c r="CE100" s="32"/>
      <c r="CF100" s="8"/>
      <c r="CG100" s="40"/>
      <c r="CH100" s="40"/>
      <c r="CI100" s="40"/>
      <c r="CJ100" s="40"/>
      <c r="CK100" s="32"/>
      <c r="CL100" s="32"/>
      <c r="CM100" s="32"/>
      <c r="CN100" s="8"/>
      <c r="CO100" s="40"/>
      <c r="CP100" s="40"/>
      <c r="CQ100" s="40"/>
      <c r="CR100" s="40"/>
      <c r="CS100" s="32"/>
      <c r="CT100" s="32"/>
      <c r="CU100" s="32"/>
      <c r="CV100" s="8"/>
      <c r="CW100" s="40"/>
      <c r="CX100" s="40"/>
      <c r="CY100" s="40"/>
      <c r="CZ100" s="40"/>
      <c r="DA100" s="32"/>
      <c r="DB100" s="32"/>
      <c r="DC100" s="32"/>
      <c r="DD100" s="8"/>
      <c r="DE100" s="40"/>
      <c r="DF100" s="40"/>
      <c r="DG100" s="40"/>
      <c r="DH100" s="40"/>
      <c r="DI100" s="32"/>
      <c r="DJ100" s="32"/>
      <c r="DK100" s="32"/>
      <c r="DL100" s="8"/>
      <c r="DM100" s="40"/>
      <c r="DN100" s="40"/>
      <c r="DO100" s="40"/>
      <c r="DP100" s="40"/>
      <c r="DQ100" s="32"/>
      <c r="DR100" s="32"/>
      <c r="DS100" s="32"/>
      <c r="DT100" s="8"/>
      <c r="DU100" s="40"/>
      <c r="DV100" s="40"/>
      <c r="DW100" s="40"/>
      <c r="DX100" s="40"/>
      <c r="DY100" s="32"/>
      <c r="DZ100" s="32"/>
      <c r="EA100" s="32"/>
      <c r="EB100" s="8"/>
      <c r="EC100" s="40"/>
      <c r="ED100" s="40"/>
      <c r="EE100" s="40"/>
      <c r="EF100" s="40"/>
      <c r="EG100" s="32"/>
      <c r="EH100" s="32"/>
      <c r="EI100" s="32"/>
      <c r="EJ100" s="8"/>
      <c r="EK100" s="40"/>
      <c r="EL100" s="40"/>
      <c r="EM100" s="40"/>
      <c r="EN100" s="40"/>
      <c r="EO100" s="32"/>
      <c r="EP100" s="32"/>
      <c r="EQ100" s="32"/>
      <c r="ER100" s="8"/>
      <c r="ES100" s="40"/>
      <c r="ET100" s="40"/>
      <c r="EU100" s="40"/>
      <c r="EV100" s="40"/>
      <c r="EW100" s="32"/>
      <c r="EX100" s="32"/>
      <c r="EY100" s="32"/>
      <c r="EZ100" s="8"/>
      <c r="FA100" s="40"/>
      <c r="FB100" s="40"/>
      <c r="FC100" s="40"/>
      <c r="FD100" s="40"/>
      <c r="FE100" s="32"/>
      <c r="FF100" s="32"/>
      <c r="FG100" s="32"/>
      <c r="FH100" s="8"/>
      <c r="FI100" s="40"/>
      <c r="FJ100" s="40"/>
      <c r="FK100" s="40"/>
      <c r="FL100" s="40"/>
      <c r="FM100" s="32"/>
      <c r="FN100" s="32"/>
      <c r="FO100" s="32"/>
      <c r="FP100" s="8"/>
      <c r="FQ100" s="40"/>
      <c r="FR100" s="40"/>
      <c r="FS100" s="40"/>
      <c r="FT100" s="40"/>
      <c r="FU100" s="32"/>
      <c r="FV100" s="32"/>
      <c r="FW100" s="32"/>
      <c r="FX100" s="8"/>
      <c r="FY100" s="40"/>
      <c r="FZ100" s="40"/>
      <c r="GA100" s="40"/>
      <c r="GB100" s="40"/>
      <c r="GC100" s="32"/>
      <c r="GD100" s="32"/>
      <c r="GE100" s="32"/>
      <c r="GF100" s="8"/>
      <c r="GG100" s="40"/>
      <c r="GH100" s="40"/>
      <c r="GI100" s="40"/>
      <c r="GJ100" s="40"/>
      <c r="GK100" s="32"/>
      <c r="GL100" s="32"/>
      <c r="GM100" s="32"/>
      <c r="GN100" s="8"/>
      <c r="GO100" s="40"/>
      <c r="GP100" s="40"/>
      <c r="GQ100" s="40"/>
      <c r="GR100" s="40"/>
      <c r="GS100" s="32"/>
      <c r="GT100" s="32"/>
      <c r="GU100" s="32"/>
      <c r="GV100" s="8"/>
      <c r="GW100" s="40"/>
      <c r="GX100" s="40"/>
      <c r="GY100" s="40"/>
      <c r="GZ100" s="40"/>
      <c r="HA100" s="32"/>
      <c r="HB100" s="32"/>
      <c r="HC100" s="32"/>
      <c r="HD100" s="8"/>
      <c r="HE100" s="40"/>
      <c r="HF100" s="40"/>
      <c r="HG100" s="40"/>
      <c r="HH100" s="40"/>
      <c r="HI100" s="32"/>
      <c r="HJ100" s="32"/>
      <c r="HK100" s="32"/>
      <c r="HL100" s="8"/>
      <c r="HM100" s="40"/>
      <c r="HN100" s="40"/>
      <c r="HO100" s="40"/>
      <c r="HP100" s="40"/>
      <c r="HQ100" s="32"/>
      <c r="HR100" s="32"/>
      <c r="HS100" s="32"/>
      <c r="HT100" s="8"/>
      <c r="HU100" s="40"/>
      <c r="HV100" s="40"/>
      <c r="HW100" s="40"/>
      <c r="HX100" s="40"/>
      <c r="HY100" s="32"/>
      <c r="HZ100" s="32"/>
      <c r="IA100" s="32"/>
      <c r="IB100" s="8"/>
      <c r="IC100" s="40"/>
      <c r="ID100" s="40"/>
      <c r="IE100" s="40"/>
      <c r="IF100" s="40"/>
      <c r="IG100" s="32"/>
      <c r="IH100" s="32"/>
      <c r="II100" s="32"/>
      <c r="IJ100" s="8"/>
      <c r="IK100" s="40"/>
      <c r="IL100" s="40"/>
      <c r="IM100" s="40"/>
      <c r="IN100" s="40"/>
      <c r="IO100" s="32"/>
      <c r="IP100" s="32"/>
      <c r="IQ100" s="32"/>
    </row>
    <row r="101" spans="1:251" ht="13.9" customHeight="1">
      <c r="A101" s="27"/>
      <c r="B101" s="28" t="s">
        <v>868</v>
      </c>
      <c r="C101" s="62"/>
      <c r="D101" s="3"/>
      <c r="E101" s="152"/>
      <c r="F101" s="140"/>
      <c r="G101" s="140" t="str">
        <f t="shared" si="4"/>
        <v/>
      </c>
      <c r="H101" s="163" t="str">
        <f t="shared" si="5"/>
        <v/>
      </c>
      <c r="I101" s="157" t="str">
        <f t="shared" si="6"/>
        <v/>
      </c>
      <c r="J101" s="254" t="str">
        <f t="shared" si="7"/>
        <v/>
      </c>
      <c r="K101" s="32"/>
      <c r="L101" s="32"/>
      <c r="M101" s="8"/>
      <c r="N101" s="40"/>
      <c r="O101" s="40"/>
      <c r="P101" s="40"/>
      <c r="Q101" s="40"/>
      <c r="R101" s="32"/>
      <c r="S101" s="32"/>
      <c r="T101" s="8"/>
      <c r="U101" s="40"/>
      <c r="V101" s="40"/>
      <c r="W101" s="40"/>
      <c r="X101" s="40"/>
      <c r="Y101" s="32"/>
      <c r="Z101" s="32"/>
      <c r="AA101" s="32"/>
      <c r="AB101" s="8"/>
      <c r="AC101" s="40"/>
      <c r="AD101" s="40"/>
      <c r="AE101" s="40"/>
      <c r="AF101" s="40"/>
      <c r="AG101" s="32"/>
      <c r="AH101" s="32"/>
      <c r="AI101" s="32"/>
      <c r="AJ101" s="8"/>
      <c r="AK101" s="40"/>
      <c r="AL101" s="40"/>
      <c r="AM101" s="40"/>
      <c r="AN101" s="40"/>
      <c r="AO101" s="32"/>
      <c r="AP101" s="32"/>
      <c r="AQ101" s="32"/>
      <c r="AR101" s="8"/>
      <c r="AS101" s="40"/>
      <c r="AT101" s="40"/>
      <c r="AU101" s="40"/>
      <c r="AV101" s="40"/>
      <c r="AW101" s="32"/>
      <c r="AX101" s="32"/>
      <c r="AY101" s="32"/>
      <c r="AZ101" s="8"/>
      <c r="BA101" s="40"/>
      <c r="BB101" s="40"/>
      <c r="BC101" s="40"/>
      <c r="BD101" s="40"/>
      <c r="BE101" s="32"/>
      <c r="BF101" s="32"/>
      <c r="BG101" s="32"/>
      <c r="BH101" s="8"/>
      <c r="BI101" s="40"/>
      <c r="BJ101" s="40"/>
      <c r="BK101" s="40"/>
      <c r="BL101" s="40"/>
      <c r="BM101" s="32"/>
      <c r="BN101" s="32"/>
      <c r="BO101" s="32"/>
      <c r="BP101" s="8"/>
      <c r="BQ101" s="40"/>
      <c r="BR101" s="40"/>
      <c r="BS101" s="40"/>
      <c r="BT101" s="40"/>
      <c r="BU101" s="32"/>
      <c r="BV101" s="32"/>
      <c r="BW101" s="32"/>
      <c r="BX101" s="8"/>
      <c r="BY101" s="40"/>
      <c r="BZ101" s="40"/>
      <c r="CA101" s="40"/>
      <c r="CB101" s="40"/>
      <c r="CC101" s="32"/>
      <c r="CD101" s="32"/>
      <c r="CE101" s="32"/>
      <c r="CF101" s="8"/>
      <c r="CG101" s="40"/>
      <c r="CH101" s="40"/>
      <c r="CI101" s="40"/>
      <c r="CJ101" s="40"/>
      <c r="CK101" s="32"/>
      <c r="CL101" s="32"/>
      <c r="CM101" s="32"/>
      <c r="CN101" s="8"/>
      <c r="CO101" s="40"/>
      <c r="CP101" s="40"/>
      <c r="CQ101" s="40"/>
      <c r="CR101" s="40"/>
      <c r="CS101" s="32"/>
      <c r="CT101" s="32"/>
      <c r="CU101" s="32"/>
      <c r="CV101" s="8"/>
      <c r="CW101" s="40"/>
      <c r="CX101" s="40"/>
      <c r="CY101" s="40"/>
      <c r="CZ101" s="40"/>
      <c r="DA101" s="32"/>
      <c r="DB101" s="32"/>
      <c r="DC101" s="32"/>
      <c r="DD101" s="8"/>
      <c r="DE101" s="40"/>
      <c r="DF101" s="40"/>
      <c r="DG101" s="40"/>
      <c r="DH101" s="40"/>
      <c r="DI101" s="32"/>
      <c r="DJ101" s="32"/>
      <c r="DK101" s="32"/>
      <c r="DL101" s="8"/>
      <c r="DM101" s="40"/>
      <c r="DN101" s="40"/>
      <c r="DO101" s="40"/>
      <c r="DP101" s="40"/>
      <c r="DQ101" s="32"/>
      <c r="DR101" s="32"/>
      <c r="DS101" s="32"/>
      <c r="DT101" s="8"/>
      <c r="DU101" s="40"/>
      <c r="DV101" s="40"/>
      <c r="DW101" s="40"/>
      <c r="DX101" s="40"/>
      <c r="DY101" s="32"/>
      <c r="DZ101" s="32"/>
      <c r="EA101" s="32"/>
      <c r="EB101" s="8"/>
      <c r="EC101" s="40"/>
      <c r="ED101" s="40"/>
      <c r="EE101" s="40"/>
      <c r="EF101" s="40"/>
      <c r="EG101" s="32"/>
      <c r="EH101" s="32"/>
      <c r="EI101" s="32"/>
      <c r="EJ101" s="8"/>
      <c r="EK101" s="40"/>
      <c r="EL101" s="40"/>
      <c r="EM101" s="40"/>
      <c r="EN101" s="40"/>
      <c r="EO101" s="32"/>
      <c r="EP101" s="32"/>
      <c r="EQ101" s="32"/>
      <c r="ER101" s="8"/>
      <c r="ES101" s="40"/>
      <c r="ET101" s="40"/>
      <c r="EU101" s="40"/>
      <c r="EV101" s="40"/>
      <c r="EW101" s="32"/>
      <c r="EX101" s="32"/>
      <c r="EY101" s="32"/>
      <c r="EZ101" s="8"/>
      <c r="FA101" s="40"/>
      <c r="FB101" s="40"/>
      <c r="FC101" s="40"/>
      <c r="FD101" s="40"/>
      <c r="FE101" s="32"/>
      <c r="FF101" s="32"/>
      <c r="FG101" s="32"/>
      <c r="FH101" s="8"/>
      <c r="FI101" s="40"/>
      <c r="FJ101" s="40"/>
      <c r="FK101" s="40"/>
      <c r="FL101" s="40"/>
      <c r="FM101" s="32"/>
      <c r="FN101" s="32"/>
      <c r="FO101" s="32"/>
      <c r="FP101" s="8"/>
      <c r="FQ101" s="40"/>
      <c r="FR101" s="40"/>
      <c r="FS101" s="40"/>
      <c r="FT101" s="40"/>
      <c r="FU101" s="32"/>
      <c r="FV101" s="32"/>
      <c r="FW101" s="32"/>
      <c r="FX101" s="8"/>
      <c r="FY101" s="40"/>
      <c r="FZ101" s="40"/>
      <c r="GA101" s="40"/>
      <c r="GB101" s="40"/>
      <c r="GC101" s="32"/>
      <c r="GD101" s="32"/>
      <c r="GE101" s="32"/>
      <c r="GF101" s="8"/>
      <c r="GG101" s="40"/>
      <c r="GH101" s="40"/>
      <c r="GI101" s="40"/>
      <c r="GJ101" s="40"/>
      <c r="GK101" s="32"/>
      <c r="GL101" s="32"/>
      <c r="GM101" s="32"/>
      <c r="GN101" s="8"/>
      <c r="GO101" s="40"/>
      <c r="GP101" s="40"/>
      <c r="GQ101" s="40"/>
      <c r="GR101" s="40"/>
      <c r="GS101" s="32"/>
      <c r="GT101" s="32"/>
      <c r="GU101" s="32"/>
      <c r="GV101" s="8"/>
      <c r="GW101" s="40"/>
      <c r="GX101" s="40"/>
      <c r="GY101" s="40"/>
      <c r="GZ101" s="40"/>
      <c r="HA101" s="32"/>
      <c r="HB101" s="32"/>
      <c r="HC101" s="32"/>
      <c r="HD101" s="8"/>
      <c r="HE101" s="40"/>
      <c r="HF101" s="40"/>
      <c r="HG101" s="40"/>
      <c r="HH101" s="40"/>
      <c r="HI101" s="32"/>
      <c r="HJ101" s="32"/>
      <c r="HK101" s="32"/>
      <c r="HL101" s="8"/>
      <c r="HM101" s="40"/>
      <c r="HN101" s="40"/>
      <c r="HO101" s="40"/>
      <c r="HP101" s="40"/>
      <c r="HQ101" s="32"/>
      <c r="HR101" s="32"/>
      <c r="HS101" s="32"/>
      <c r="HT101" s="8"/>
      <c r="HU101" s="40"/>
      <c r="HV101" s="40"/>
      <c r="HW101" s="40"/>
      <c r="HX101" s="40"/>
      <c r="HY101" s="32"/>
      <c r="HZ101" s="32"/>
      <c r="IA101" s="32"/>
      <c r="IB101" s="8"/>
      <c r="IC101" s="40"/>
      <c r="ID101" s="40"/>
      <c r="IE101" s="40"/>
      <c r="IF101" s="40"/>
      <c r="IG101" s="32"/>
      <c r="IH101" s="32"/>
      <c r="II101" s="32"/>
      <c r="IJ101" s="8"/>
      <c r="IK101" s="40"/>
      <c r="IL101" s="40"/>
      <c r="IM101" s="40"/>
      <c r="IN101" s="40"/>
      <c r="IO101" s="32"/>
      <c r="IP101" s="32"/>
      <c r="IQ101" s="32"/>
    </row>
    <row r="102" spans="1:251" ht="13.9" customHeight="1">
      <c r="A102" s="27"/>
      <c r="B102" s="83" t="s">
        <v>869</v>
      </c>
      <c r="C102" s="29"/>
      <c r="D102" s="3"/>
      <c r="E102" s="152"/>
      <c r="G102" s="133" t="str">
        <f t="shared" si="4"/>
        <v/>
      </c>
      <c r="H102" s="163" t="str">
        <f t="shared" si="5"/>
        <v/>
      </c>
      <c r="I102" s="157" t="str">
        <f t="shared" si="6"/>
        <v/>
      </c>
      <c r="J102" s="254" t="str">
        <f t="shared" si="7"/>
        <v/>
      </c>
      <c r="K102" s="32"/>
      <c r="L102" s="32"/>
      <c r="M102" s="8"/>
      <c r="N102" s="40"/>
      <c r="O102" s="40"/>
      <c r="P102" s="40"/>
      <c r="Q102" s="40"/>
      <c r="R102" s="32"/>
      <c r="S102" s="32"/>
      <c r="T102" s="8"/>
      <c r="U102" s="40"/>
      <c r="V102" s="40"/>
      <c r="W102" s="40"/>
      <c r="X102" s="40"/>
      <c r="Y102" s="32"/>
      <c r="Z102" s="32"/>
      <c r="AA102" s="32"/>
      <c r="AB102" s="8"/>
      <c r="AC102" s="40"/>
      <c r="AD102" s="40"/>
      <c r="AE102" s="40"/>
      <c r="AF102" s="40"/>
      <c r="AG102" s="32"/>
      <c r="AH102" s="32"/>
      <c r="AI102" s="32"/>
      <c r="AJ102" s="8"/>
      <c r="AK102" s="40"/>
      <c r="AL102" s="40"/>
      <c r="AM102" s="40"/>
      <c r="AN102" s="40"/>
      <c r="AO102" s="32"/>
      <c r="AP102" s="32"/>
      <c r="AQ102" s="32"/>
      <c r="AR102" s="8"/>
      <c r="AS102" s="40"/>
      <c r="AT102" s="40"/>
      <c r="AU102" s="40"/>
      <c r="AV102" s="40"/>
      <c r="AW102" s="32"/>
      <c r="AX102" s="32"/>
      <c r="AY102" s="32"/>
      <c r="AZ102" s="8"/>
      <c r="BA102" s="40"/>
      <c r="BB102" s="40"/>
      <c r="BC102" s="40"/>
      <c r="BD102" s="40"/>
      <c r="BE102" s="32"/>
      <c r="BF102" s="32"/>
      <c r="BG102" s="32"/>
      <c r="BH102" s="8"/>
      <c r="BI102" s="40"/>
      <c r="BJ102" s="40"/>
      <c r="BK102" s="40"/>
      <c r="BL102" s="40"/>
      <c r="BM102" s="32"/>
      <c r="BN102" s="32"/>
      <c r="BO102" s="32"/>
      <c r="BP102" s="8"/>
      <c r="BQ102" s="40"/>
      <c r="BR102" s="40"/>
      <c r="BS102" s="40"/>
      <c r="BT102" s="40"/>
      <c r="BU102" s="32"/>
      <c r="BV102" s="32"/>
      <c r="BW102" s="32"/>
      <c r="BX102" s="8"/>
      <c r="BY102" s="40"/>
      <c r="BZ102" s="40"/>
      <c r="CA102" s="40"/>
      <c r="CB102" s="40"/>
      <c r="CC102" s="32"/>
      <c r="CD102" s="32"/>
      <c r="CE102" s="32"/>
      <c r="CF102" s="8"/>
      <c r="CG102" s="40"/>
      <c r="CH102" s="40"/>
      <c r="CI102" s="40"/>
      <c r="CJ102" s="40"/>
      <c r="CK102" s="32"/>
      <c r="CL102" s="32"/>
      <c r="CM102" s="32"/>
      <c r="CN102" s="8"/>
      <c r="CO102" s="40"/>
      <c r="CP102" s="40"/>
      <c r="CQ102" s="40"/>
      <c r="CR102" s="40"/>
      <c r="CS102" s="32"/>
      <c r="CT102" s="32"/>
      <c r="CU102" s="32"/>
      <c r="CV102" s="8"/>
      <c r="CW102" s="40"/>
      <c r="CX102" s="40"/>
      <c r="CY102" s="40"/>
      <c r="CZ102" s="40"/>
      <c r="DA102" s="32"/>
      <c r="DB102" s="32"/>
      <c r="DC102" s="32"/>
      <c r="DD102" s="8"/>
      <c r="DE102" s="40"/>
      <c r="DF102" s="40"/>
      <c r="DG102" s="40"/>
      <c r="DH102" s="40"/>
      <c r="DI102" s="32"/>
      <c r="DJ102" s="32"/>
      <c r="DK102" s="32"/>
      <c r="DL102" s="8"/>
      <c r="DM102" s="40"/>
      <c r="DN102" s="40"/>
      <c r="DO102" s="40"/>
      <c r="DP102" s="40"/>
      <c r="DQ102" s="32"/>
      <c r="DR102" s="32"/>
      <c r="DS102" s="32"/>
      <c r="DT102" s="8"/>
      <c r="DU102" s="40"/>
      <c r="DV102" s="40"/>
      <c r="DW102" s="40"/>
      <c r="DX102" s="40"/>
      <c r="DY102" s="32"/>
      <c r="DZ102" s="32"/>
      <c r="EA102" s="32"/>
      <c r="EB102" s="8"/>
      <c r="EC102" s="40"/>
      <c r="ED102" s="40"/>
      <c r="EE102" s="40"/>
      <c r="EF102" s="40"/>
      <c r="EG102" s="32"/>
      <c r="EH102" s="32"/>
      <c r="EI102" s="32"/>
      <c r="EJ102" s="8"/>
      <c r="EK102" s="40"/>
      <c r="EL102" s="40"/>
      <c r="EM102" s="40"/>
      <c r="EN102" s="40"/>
      <c r="EO102" s="32"/>
      <c r="EP102" s="32"/>
      <c r="EQ102" s="32"/>
      <c r="ER102" s="8"/>
      <c r="ES102" s="40"/>
      <c r="ET102" s="40"/>
      <c r="EU102" s="40"/>
      <c r="EV102" s="40"/>
      <c r="EW102" s="32"/>
      <c r="EX102" s="32"/>
      <c r="EY102" s="32"/>
      <c r="EZ102" s="8"/>
      <c r="FA102" s="40"/>
      <c r="FB102" s="40"/>
      <c r="FC102" s="40"/>
      <c r="FD102" s="40"/>
      <c r="FE102" s="32"/>
      <c r="FF102" s="32"/>
      <c r="FG102" s="32"/>
      <c r="FH102" s="8"/>
      <c r="FI102" s="40"/>
      <c r="FJ102" s="40"/>
      <c r="FK102" s="40"/>
      <c r="FL102" s="40"/>
      <c r="FM102" s="32"/>
      <c r="FN102" s="32"/>
      <c r="FO102" s="32"/>
      <c r="FP102" s="8"/>
      <c r="FQ102" s="40"/>
      <c r="FR102" s="40"/>
      <c r="FS102" s="40"/>
      <c r="FT102" s="40"/>
      <c r="FU102" s="32"/>
      <c r="FV102" s="32"/>
      <c r="FW102" s="32"/>
      <c r="FX102" s="8"/>
      <c r="FY102" s="40"/>
      <c r="FZ102" s="40"/>
      <c r="GA102" s="40"/>
      <c r="GB102" s="40"/>
      <c r="GC102" s="32"/>
      <c r="GD102" s="32"/>
      <c r="GE102" s="32"/>
      <c r="GF102" s="8"/>
      <c r="GG102" s="40"/>
      <c r="GH102" s="40"/>
      <c r="GI102" s="40"/>
      <c r="GJ102" s="40"/>
      <c r="GK102" s="32"/>
      <c r="GL102" s="32"/>
      <c r="GM102" s="32"/>
      <c r="GN102" s="8"/>
      <c r="GO102" s="40"/>
      <c r="GP102" s="40"/>
      <c r="GQ102" s="40"/>
      <c r="GR102" s="40"/>
      <c r="GS102" s="32"/>
      <c r="GT102" s="32"/>
      <c r="GU102" s="32"/>
      <c r="GV102" s="8"/>
      <c r="GW102" s="40"/>
      <c r="GX102" s="40"/>
      <c r="GY102" s="40"/>
      <c r="GZ102" s="40"/>
      <c r="HA102" s="32"/>
      <c r="HB102" s="32"/>
      <c r="HC102" s="32"/>
      <c r="HD102" s="8"/>
      <c r="HE102" s="40"/>
      <c r="HF102" s="40"/>
      <c r="HG102" s="40"/>
      <c r="HH102" s="40"/>
      <c r="HI102" s="32"/>
      <c r="HJ102" s="32"/>
      <c r="HK102" s="32"/>
      <c r="HL102" s="8"/>
      <c r="HM102" s="40"/>
      <c r="HN102" s="40"/>
      <c r="HO102" s="40"/>
      <c r="HP102" s="40"/>
      <c r="HQ102" s="32"/>
      <c r="HR102" s="32"/>
      <c r="HS102" s="32"/>
      <c r="HT102" s="8"/>
      <c r="HU102" s="40"/>
      <c r="HV102" s="40"/>
      <c r="HW102" s="40"/>
      <c r="HX102" s="40"/>
      <c r="HY102" s="32"/>
      <c r="HZ102" s="32"/>
      <c r="IA102" s="32"/>
      <c r="IB102" s="8"/>
      <c r="IC102" s="40"/>
      <c r="ID102" s="40"/>
      <c r="IE102" s="40"/>
      <c r="IF102" s="40"/>
      <c r="IG102" s="32"/>
      <c r="IH102" s="32"/>
      <c r="II102" s="32"/>
      <c r="IJ102" s="8"/>
      <c r="IK102" s="40"/>
      <c r="IL102" s="40"/>
      <c r="IM102" s="40"/>
      <c r="IN102" s="40"/>
      <c r="IO102" s="32"/>
      <c r="IP102" s="32"/>
      <c r="IQ102" s="32"/>
    </row>
    <row r="103" spans="1:251" ht="13.9" customHeight="1">
      <c r="B103" s="28" t="s">
        <v>870</v>
      </c>
      <c r="C103" s="126"/>
      <c r="D103" s="3"/>
      <c r="E103" s="152"/>
      <c r="F103" s="140"/>
      <c r="G103" s="140" t="str">
        <f t="shared" si="4"/>
        <v/>
      </c>
      <c r="H103" s="163" t="str">
        <f t="shared" si="5"/>
        <v/>
      </c>
      <c r="I103" s="157" t="str">
        <f t="shared" si="6"/>
        <v/>
      </c>
      <c r="J103" s="254" t="str">
        <f t="shared" si="7"/>
        <v/>
      </c>
      <c r="K103" s="32"/>
      <c r="L103" s="32"/>
      <c r="M103" s="8"/>
      <c r="N103" s="40"/>
      <c r="O103" s="40"/>
      <c r="P103" s="40"/>
      <c r="Q103" s="40"/>
      <c r="R103" s="32"/>
      <c r="S103" s="32"/>
      <c r="T103" s="8"/>
      <c r="U103" s="40"/>
      <c r="V103" s="40"/>
      <c r="W103" s="40"/>
      <c r="X103" s="40"/>
      <c r="Y103" s="32"/>
      <c r="Z103" s="32"/>
      <c r="AA103" s="32"/>
      <c r="AB103" s="8"/>
      <c r="AC103" s="40"/>
      <c r="AD103" s="40"/>
      <c r="AE103" s="40"/>
      <c r="AF103" s="40"/>
      <c r="AG103" s="32"/>
      <c r="AH103" s="32"/>
      <c r="AI103" s="32"/>
      <c r="AJ103" s="8"/>
      <c r="AK103" s="40"/>
      <c r="AL103" s="40"/>
      <c r="AM103" s="40"/>
      <c r="AN103" s="40"/>
      <c r="AO103" s="32"/>
      <c r="AP103" s="32"/>
      <c r="AQ103" s="32"/>
      <c r="AR103" s="8"/>
      <c r="AS103" s="40"/>
      <c r="AT103" s="40"/>
      <c r="AU103" s="40"/>
      <c r="AV103" s="40"/>
      <c r="AW103" s="32"/>
      <c r="AX103" s="32"/>
      <c r="AY103" s="32"/>
      <c r="AZ103" s="8"/>
      <c r="BA103" s="40"/>
      <c r="BB103" s="40"/>
      <c r="BC103" s="40"/>
      <c r="BD103" s="40"/>
      <c r="BE103" s="32"/>
      <c r="BF103" s="32"/>
      <c r="BG103" s="32"/>
      <c r="BH103" s="8"/>
      <c r="BI103" s="40"/>
      <c r="BJ103" s="40"/>
      <c r="BK103" s="40"/>
      <c r="BL103" s="40"/>
      <c r="BM103" s="32"/>
      <c r="BN103" s="32"/>
      <c r="BO103" s="32"/>
      <c r="BP103" s="8"/>
      <c r="BQ103" s="40"/>
      <c r="BR103" s="40"/>
      <c r="BS103" s="40"/>
      <c r="BT103" s="40"/>
      <c r="BU103" s="32"/>
      <c r="BV103" s="32"/>
      <c r="BW103" s="32"/>
      <c r="BX103" s="8"/>
      <c r="BY103" s="40"/>
      <c r="BZ103" s="40"/>
      <c r="CA103" s="40"/>
      <c r="CB103" s="40"/>
      <c r="CC103" s="32"/>
      <c r="CD103" s="32"/>
      <c r="CE103" s="32"/>
      <c r="CF103" s="8"/>
      <c r="CG103" s="40"/>
      <c r="CH103" s="40"/>
      <c r="CI103" s="40"/>
      <c r="CJ103" s="40"/>
      <c r="CK103" s="32"/>
      <c r="CL103" s="32"/>
      <c r="CM103" s="32"/>
      <c r="CN103" s="8"/>
      <c r="CO103" s="40"/>
      <c r="CP103" s="40"/>
      <c r="CQ103" s="40"/>
      <c r="CR103" s="40"/>
      <c r="CS103" s="32"/>
      <c r="CT103" s="32"/>
      <c r="CU103" s="32"/>
      <c r="CV103" s="8"/>
      <c r="CW103" s="40"/>
      <c r="CX103" s="40"/>
      <c r="CY103" s="40"/>
      <c r="CZ103" s="40"/>
      <c r="DA103" s="32"/>
      <c r="DB103" s="32"/>
      <c r="DC103" s="32"/>
      <c r="DD103" s="8"/>
      <c r="DE103" s="40"/>
      <c r="DF103" s="40"/>
      <c r="DG103" s="40"/>
      <c r="DH103" s="40"/>
      <c r="DI103" s="32"/>
      <c r="DJ103" s="32"/>
      <c r="DK103" s="32"/>
      <c r="DL103" s="8"/>
      <c r="DM103" s="40"/>
      <c r="DN103" s="40"/>
      <c r="DO103" s="40"/>
      <c r="DP103" s="40"/>
      <c r="DQ103" s="32"/>
      <c r="DR103" s="32"/>
      <c r="DS103" s="32"/>
      <c r="DT103" s="8"/>
      <c r="DU103" s="40"/>
      <c r="DV103" s="40"/>
      <c r="DW103" s="40"/>
      <c r="DX103" s="40"/>
      <c r="DY103" s="32"/>
      <c r="DZ103" s="32"/>
      <c r="EA103" s="32"/>
      <c r="EB103" s="8"/>
      <c r="EC103" s="40"/>
      <c r="ED103" s="40"/>
      <c r="EE103" s="40"/>
      <c r="EF103" s="40"/>
      <c r="EG103" s="32"/>
      <c r="EH103" s="32"/>
      <c r="EI103" s="32"/>
      <c r="EJ103" s="8"/>
      <c r="EK103" s="40"/>
      <c r="EL103" s="40"/>
      <c r="EM103" s="40"/>
      <c r="EN103" s="40"/>
      <c r="EO103" s="32"/>
      <c r="EP103" s="32"/>
      <c r="EQ103" s="32"/>
      <c r="ER103" s="8"/>
      <c r="ES103" s="40"/>
      <c r="ET103" s="40"/>
      <c r="EU103" s="40"/>
      <c r="EV103" s="40"/>
      <c r="EW103" s="32"/>
      <c r="EX103" s="32"/>
      <c r="EY103" s="32"/>
      <c r="EZ103" s="8"/>
      <c r="FA103" s="40"/>
      <c r="FB103" s="40"/>
      <c r="FC103" s="40"/>
      <c r="FD103" s="40"/>
      <c r="FE103" s="32"/>
      <c r="FF103" s="32"/>
      <c r="FG103" s="32"/>
      <c r="FH103" s="8"/>
      <c r="FI103" s="40"/>
      <c r="FJ103" s="40"/>
      <c r="FK103" s="40"/>
      <c r="FL103" s="40"/>
      <c r="FM103" s="32"/>
      <c r="FN103" s="32"/>
      <c r="FO103" s="32"/>
      <c r="FP103" s="8"/>
      <c r="FQ103" s="40"/>
      <c r="FR103" s="40"/>
      <c r="FS103" s="40"/>
      <c r="FT103" s="40"/>
      <c r="FU103" s="32"/>
      <c r="FV103" s="32"/>
      <c r="FW103" s="32"/>
      <c r="FX103" s="8"/>
      <c r="FY103" s="40"/>
      <c r="FZ103" s="40"/>
      <c r="GA103" s="40"/>
      <c r="GB103" s="40"/>
      <c r="GC103" s="32"/>
      <c r="GD103" s="32"/>
      <c r="GE103" s="32"/>
      <c r="GF103" s="8"/>
      <c r="GG103" s="40"/>
      <c r="GH103" s="40"/>
      <c r="GI103" s="40"/>
      <c r="GJ103" s="40"/>
      <c r="GK103" s="32"/>
      <c r="GL103" s="32"/>
      <c r="GM103" s="32"/>
      <c r="GN103" s="8"/>
      <c r="GO103" s="40"/>
      <c r="GP103" s="40"/>
      <c r="GQ103" s="40"/>
      <c r="GR103" s="40"/>
      <c r="GS103" s="32"/>
      <c r="GT103" s="32"/>
      <c r="GU103" s="32"/>
      <c r="GV103" s="8"/>
      <c r="GW103" s="40"/>
      <c r="GX103" s="40"/>
      <c r="GY103" s="40"/>
      <c r="GZ103" s="40"/>
      <c r="HA103" s="32"/>
      <c r="HB103" s="32"/>
      <c r="HC103" s="32"/>
      <c r="HD103" s="8"/>
      <c r="HE103" s="40"/>
      <c r="HF103" s="40"/>
      <c r="HG103" s="40"/>
      <c r="HH103" s="40"/>
      <c r="HI103" s="32"/>
      <c r="HJ103" s="32"/>
      <c r="HK103" s="32"/>
      <c r="HL103" s="8"/>
      <c r="HM103" s="40"/>
      <c r="HN103" s="40"/>
      <c r="HO103" s="40"/>
      <c r="HP103" s="40"/>
      <c r="HQ103" s="32"/>
      <c r="HR103" s="32"/>
      <c r="HS103" s="32"/>
      <c r="HT103" s="8"/>
      <c r="HU103" s="40"/>
      <c r="HV103" s="40"/>
      <c r="HW103" s="40"/>
      <c r="HX103" s="40"/>
      <c r="HY103" s="32"/>
      <c r="HZ103" s="32"/>
      <c r="IA103" s="32"/>
      <c r="IB103" s="8"/>
      <c r="IC103" s="40"/>
      <c r="ID103" s="40"/>
      <c r="IE103" s="40"/>
      <c r="IF103" s="40"/>
      <c r="IG103" s="32"/>
      <c r="IH103" s="32"/>
      <c r="II103" s="32"/>
      <c r="IJ103" s="8"/>
      <c r="IK103" s="40"/>
      <c r="IL103" s="40"/>
      <c r="IM103" s="40"/>
      <c r="IN103" s="40"/>
      <c r="IO103" s="32"/>
      <c r="IP103" s="32"/>
      <c r="IQ103" s="32"/>
    </row>
    <row r="104" spans="1:251" ht="13.9" customHeight="1">
      <c r="A104" s="27"/>
      <c r="B104" s="83" t="s">
        <v>871</v>
      </c>
      <c r="C104" s="29"/>
      <c r="D104" s="3"/>
      <c r="E104" s="152"/>
      <c r="F104" s="140"/>
      <c r="G104" s="140" t="str">
        <f t="shared" si="4"/>
        <v/>
      </c>
      <c r="H104" s="163" t="str">
        <f t="shared" si="5"/>
        <v/>
      </c>
      <c r="I104" s="157" t="str">
        <f t="shared" si="6"/>
        <v/>
      </c>
      <c r="J104" s="254" t="str">
        <f t="shared" si="7"/>
        <v/>
      </c>
      <c r="K104" s="32"/>
      <c r="L104" s="32"/>
      <c r="M104" s="8"/>
      <c r="N104" s="40"/>
      <c r="O104" s="40"/>
      <c r="P104" s="40"/>
      <c r="Q104" s="40"/>
      <c r="R104" s="32"/>
      <c r="S104" s="32"/>
      <c r="T104" s="8"/>
      <c r="U104" s="40"/>
      <c r="V104" s="40"/>
      <c r="W104" s="40"/>
      <c r="X104" s="40"/>
      <c r="Y104" s="32"/>
      <c r="Z104" s="32"/>
      <c r="AA104" s="32"/>
      <c r="AB104" s="8"/>
      <c r="AC104" s="40"/>
      <c r="AD104" s="40"/>
      <c r="AE104" s="40"/>
      <c r="AF104" s="40"/>
      <c r="AG104" s="32"/>
      <c r="AH104" s="32"/>
      <c r="AI104" s="32"/>
      <c r="AJ104" s="8"/>
      <c r="AK104" s="40"/>
      <c r="AL104" s="40"/>
      <c r="AM104" s="40"/>
      <c r="AN104" s="40"/>
      <c r="AO104" s="32"/>
      <c r="AP104" s="32"/>
      <c r="AQ104" s="32"/>
      <c r="AR104" s="8"/>
      <c r="AS104" s="40"/>
      <c r="AT104" s="40"/>
      <c r="AU104" s="40"/>
      <c r="AV104" s="40"/>
      <c r="AW104" s="32"/>
      <c r="AX104" s="32"/>
      <c r="AY104" s="32"/>
      <c r="AZ104" s="8"/>
      <c r="BA104" s="40"/>
      <c r="BB104" s="40"/>
      <c r="BC104" s="40"/>
      <c r="BD104" s="40"/>
      <c r="BE104" s="32"/>
      <c r="BF104" s="32"/>
      <c r="BG104" s="32"/>
      <c r="BH104" s="8"/>
      <c r="BI104" s="40"/>
      <c r="BJ104" s="40"/>
      <c r="BK104" s="40"/>
      <c r="BL104" s="40"/>
      <c r="BM104" s="32"/>
      <c r="BN104" s="32"/>
      <c r="BO104" s="32"/>
      <c r="BP104" s="8"/>
      <c r="BQ104" s="40"/>
      <c r="BR104" s="40"/>
      <c r="BS104" s="40"/>
      <c r="BT104" s="40"/>
      <c r="BU104" s="32"/>
      <c r="BV104" s="32"/>
      <c r="BW104" s="32"/>
      <c r="BX104" s="8"/>
      <c r="BY104" s="40"/>
      <c r="BZ104" s="40"/>
      <c r="CA104" s="40"/>
      <c r="CB104" s="40"/>
      <c r="CC104" s="32"/>
      <c r="CD104" s="32"/>
      <c r="CE104" s="32"/>
      <c r="CF104" s="8"/>
      <c r="CG104" s="40"/>
      <c r="CH104" s="40"/>
      <c r="CI104" s="40"/>
      <c r="CJ104" s="40"/>
      <c r="CK104" s="32"/>
      <c r="CL104" s="32"/>
      <c r="CM104" s="32"/>
      <c r="CN104" s="8"/>
      <c r="CO104" s="40"/>
      <c r="CP104" s="40"/>
      <c r="CQ104" s="40"/>
      <c r="CR104" s="40"/>
      <c r="CS104" s="32"/>
      <c r="CT104" s="32"/>
      <c r="CU104" s="32"/>
      <c r="CV104" s="8"/>
      <c r="CW104" s="40"/>
      <c r="CX104" s="40"/>
      <c r="CY104" s="40"/>
      <c r="CZ104" s="40"/>
      <c r="DA104" s="32"/>
      <c r="DB104" s="32"/>
      <c r="DC104" s="32"/>
      <c r="DD104" s="8"/>
      <c r="DE104" s="40"/>
      <c r="DF104" s="40"/>
      <c r="DG104" s="40"/>
      <c r="DH104" s="40"/>
      <c r="DI104" s="32"/>
      <c r="DJ104" s="32"/>
      <c r="DK104" s="32"/>
      <c r="DL104" s="8"/>
      <c r="DM104" s="40"/>
      <c r="DN104" s="40"/>
      <c r="DO104" s="40"/>
      <c r="DP104" s="40"/>
      <c r="DQ104" s="32"/>
      <c r="DR104" s="32"/>
      <c r="DS104" s="32"/>
      <c r="DT104" s="8"/>
      <c r="DU104" s="40"/>
      <c r="DV104" s="40"/>
      <c r="DW104" s="40"/>
      <c r="DX104" s="40"/>
      <c r="DY104" s="32"/>
      <c r="DZ104" s="32"/>
      <c r="EA104" s="32"/>
      <c r="EB104" s="8"/>
      <c r="EC104" s="40"/>
      <c r="ED104" s="40"/>
      <c r="EE104" s="40"/>
      <c r="EF104" s="40"/>
      <c r="EG104" s="32"/>
      <c r="EH104" s="32"/>
      <c r="EI104" s="32"/>
      <c r="EJ104" s="8"/>
      <c r="EK104" s="40"/>
      <c r="EL104" s="40"/>
      <c r="EM104" s="40"/>
      <c r="EN104" s="40"/>
      <c r="EO104" s="32"/>
      <c r="EP104" s="32"/>
      <c r="EQ104" s="32"/>
      <c r="ER104" s="8"/>
      <c r="ES104" s="40"/>
      <c r="ET104" s="40"/>
      <c r="EU104" s="40"/>
      <c r="EV104" s="40"/>
      <c r="EW104" s="32"/>
      <c r="EX104" s="32"/>
      <c r="EY104" s="32"/>
      <c r="EZ104" s="8"/>
      <c r="FA104" s="40"/>
      <c r="FB104" s="40"/>
      <c r="FC104" s="40"/>
      <c r="FD104" s="40"/>
      <c r="FE104" s="32"/>
      <c r="FF104" s="32"/>
      <c r="FG104" s="32"/>
      <c r="FH104" s="8"/>
      <c r="FI104" s="40"/>
      <c r="FJ104" s="40"/>
      <c r="FK104" s="40"/>
      <c r="FL104" s="40"/>
      <c r="FM104" s="32"/>
      <c r="FN104" s="32"/>
      <c r="FO104" s="32"/>
      <c r="FP104" s="8"/>
      <c r="FQ104" s="40"/>
      <c r="FR104" s="40"/>
      <c r="FS104" s="40"/>
      <c r="FT104" s="40"/>
      <c r="FU104" s="32"/>
      <c r="FV104" s="32"/>
      <c r="FW104" s="32"/>
      <c r="FX104" s="8"/>
      <c r="FY104" s="40"/>
      <c r="FZ104" s="40"/>
      <c r="GA104" s="40"/>
      <c r="GB104" s="40"/>
      <c r="GC104" s="32"/>
      <c r="GD104" s="32"/>
      <c r="GE104" s="32"/>
      <c r="GF104" s="8"/>
      <c r="GG104" s="40"/>
      <c r="GH104" s="40"/>
      <c r="GI104" s="40"/>
      <c r="GJ104" s="40"/>
      <c r="GK104" s="32"/>
      <c r="GL104" s="32"/>
      <c r="GM104" s="32"/>
      <c r="GN104" s="8"/>
      <c r="GO104" s="40"/>
      <c r="GP104" s="40"/>
      <c r="GQ104" s="40"/>
      <c r="GR104" s="40"/>
      <c r="GS104" s="32"/>
      <c r="GT104" s="32"/>
      <c r="GU104" s="32"/>
      <c r="GV104" s="8"/>
      <c r="GW104" s="40"/>
      <c r="GX104" s="40"/>
      <c r="GY104" s="40"/>
      <c r="GZ104" s="40"/>
      <c r="HA104" s="32"/>
      <c r="HB104" s="32"/>
      <c r="HC104" s="32"/>
      <c r="HD104" s="8"/>
      <c r="HE104" s="40"/>
      <c r="HF104" s="40"/>
      <c r="HG104" s="40"/>
      <c r="HH104" s="40"/>
      <c r="HI104" s="32"/>
      <c r="HJ104" s="32"/>
      <c r="HK104" s="32"/>
      <c r="HL104" s="8"/>
      <c r="HM104" s="40"/>
      <c r="HN104" s="40"/>
      <c r="HO104" s="40"/>
      <c r="HP104" s="40"/>
      <c r="HQ104" s="32"/>
      <c r="HR104" s="32"/>
      <c r="HS104" s="32"/>
      <c r="HT104" s="8"/>
      <c r="HU104" s="40"/>
      <c r="HV104" s="40"/>
      <c r="HW104" s="40"/>
      <c r="HX104" s="40"/>
      <c r="HY104" s="32"/>
      <c r="HZ104" s="32"/>
      <c r="IA104" s="32"/>
      <c r="IB104" s="8"/>
      <c r="IC104" s="40"/>
      <c r="ID104" s="40"/>
      <c r="IE104" s="40"/>
      <c r="IF104" s="40"/>
      <c r="IG104" s="32"/>
      <c r="IH104" s="32"/>
      <c r="II104" s="32"/>
      <c r="IJ104" s="8"/>
      <c r="IK104" s="40"/>
      <c r="IL104" s="40"/>
      <c r="IM104" s="40"/>
      <c r="IN104" s="40"/>
      <c r="IO104" s="32"/>
      <c r="IP104" s="32"/>
      <c r="IQ104" s="32"/>
    </row>
    <row r="105" spans="1:251" ht="13.9" customHeight="1">
      <c r="B105" s="38" t="s">
        <v>513</v>
      </c>
      <c r="C105" s="64"/>
      <c r="D105" s="3"/>
      <c r="E105" s="152"/>
      <c r="F105" s="140"/>
      <c r="G105" s="140" t="str">
        <f t="shared" si="4"/>
        <v/>
      </c>
      <c r="H105" s="163" t="str">
        <f t="shared" si="5"/>
        <v/>
      </c>
      <c r="I105" s="157" t="str">
        <f t="shared" si="6"/>
        <v/>
      </c>
      <c r="J105" s="254" t="str">
        <f t="shared" si="7"/>
        <v/>
      </c>
      <c r="K105" s="32"/>
      <c r="L105" s="32"/>
      <c r="M105" s="8"/>
      <c r="N105" s="40"/>
      <c r="O105" s="40"/>
      <c r="P105" s="40"/>
      <c r="Q105" s="40"/>
      <c r="R105" s="32"/>
      <c r="S105" s="32"/>
      <c r="T105" s="8"/>
      <c r="U105" s="40"/>
      <c r="V105" s="40"/>
      <c r="W105" s="40"/>
      <c r="X105" s="40"/>
      <c r="Y105" s="32"/>
      <c r="Z105" s="32"/>
      <c r="AA105" s="32"/>
      <c r="AB105" s="8"/>
      <c r="AC105" s="40"/>
      <c r="AD105" s="40"/>
      <c r="AE105" s="40"/>
      <c r="AF105" s="40"/>
      <c r="AG105" s="32"/>
      <c r="AH105" s="32"/>
      <c r="AI105" s="32"/>
      <c r="AJ105" s="8"/>
      <c r="AK105" s="40"/>
      <c r="AL105" s="40"/>
      <c r="AM105" s="40"/>
      <c r="AN105" s="40"/>
      <c r="AO105" s="32"/>
      <c r="AP105" s="32"/>
      <c r="AQ105" s="32"/>
      <c r="AR105" s="8"/>
      <c r="AS105" s="40"/>
      <c r="AT105" s="40"/>
      <c r="AU105" s="40"/>
      <c r="AV105" s="40"/>
      <c r="AW105" s="32"/>
      <c r="AX105" s="32"/>
      <c r="AY105" s="32"/>
      <c r="AZ105" s="8"/>
      <c r="BA105" s="40"/>
      <c r="BB105" s="40"/>
      <c r="BC105" s="40"/>
      <c r="BD105" s="40"/>
      <c r="BE105" s="32"/>
      <c r="BF105" s="32"/>
      <c r="BG105" s="32"/>
      <c r="BH105" s="8"/>
      <c r="BI105" s="40"/>
      <c r="BJ105" s="40"/>
      <c r="BK105" s="40"/>
      <c r="BL105" s="40"/>
      <c r="BM105" s="32"/>
      <c r="BN105" s="32"/>
      <c r="BO105" s="32"/>
      <c r="BP105" s="8"/>
      <c r="BQ105" s="40"/>
      <c r="BR105" s="40"/>
      <c r="BS105" s="40"/>
      <c r="BT105" s="40"/>
      <c r="BU105" s="32"/>
      <c r="BV105" s="32"/>
      <c r="BW105" s="32"/>
      <c r="BX105" s="8"/>
      <c r="BY105" s="40"/>
      <c r="BZ105" s="40"/>
      <c r="CA105" s="40"/>
      <c r="CB105" s="40"/>
      <c r="CC105" s="32"/>
      <c r="CD105" s="32"/>
      <c r="CE105" s="32"/>
      <c r="CF105" s="8"/>
      <c r="CG105" s="40"/>
      <c r="CH105" s="40"/>
      <c r="CI105" s="40"/>
      <c r="CJ105" s="40"/>
      <c r="CK105" s="32"/>
      <c r="CL105" s="32"/>
      <c r="CM105" s="32"/>
      <c r="CN105" s="8"/>
      <c r="CO105" s="40"/>
      <c r="CP105" s="40"/>
      <c r="CQ105" s="40"/>
      <c r="CR105" s="40"/>
      <c r="CS105" s="32"/>
      <c r="CT105" s="32"/>
      <c r="CU105" s="32"/>
      <c r="CV105" s="8"/>
      <c r="CW105" s="40"/>
      <c r="CX105" s="40"/>
      <c r="CY105" s="40"/>
      <c r="CZ105" s="40"/>
      <c r="DA105" s="32"/>
      <c r="DB105" s="32"/>
      <c r="DC105" s="32"/>
      <c r="DD105" s="8"/>
      <c r="DE105" s="40"/>
      <c r="DF105" s="40"/>
      <c r="DG105" s="40"/>
      <c r="DH105" s="40"/>
      <c r="DI105" s="32"/>
      <c r="DJ105" s="32"/>
      <c r="DK105" s="32"/>
      <c r="DL105" s="8"/>
      <c r="DM105" s="40"/>
      <c r="DN105" s="40"/>
      <c r="DO105" s="40"/>
      <c r="DP105" s="40"/>
      <c r="DQ105" s="32"/>
      <c r="DR105" s="32"/>
      <c r="DS105" s="32"/>
      <c r="DT105" s="8"/>
      <c r="DU105" s="40"/>
      <c r="DV105" s="40"/>
      <c r="DW105" s="40"/>
      <c r="DX105" s="40"/>
      <c r="DY105" s="32"/>
      <c r="DZ105" s="32"/>
      <c r="EA105" s="32"/>
      <c r="EB105" s="8"/>
      <c r="EC105" s="40"/>
      <c r="ED105" s="40"/>
      <c r="EE105" s="40"/>
      <c r="EF105" s="40"/>
      <c r="EG105" s="32"/>
      <c r="EH105" s="32"/>
      <c r="EI105" s="32"/>
      <c r="EJ105" s="8"/>
      <c r="EK105" s="40"/>
      <c r="EL105" s="40"/>
      <c r="EM105" s="40"/>
      <c r="EN105" s="40"/>
      <c r="EO105" s="32"/>
      <c r="EP105" s="32"/>
      <c r="EQ105" s="32"/>
      <c r="ER105" s="8"/>
      <c r="ES105" s="40"/>
      <c r="ET105" s="40"/>
      <c r="EU105" s="40"/>
      <c r="EV105" s="40"/>
      <c r="EW105" s="32"/>
      <c r="EX105" s="32"/>
      <c r="EY105" s="32"/>
      <c r="EZ105" s="8"/>
      <c r="FA105" s="40"/>
      <c r="FB105" s="40"/>
      <c r="FC105" s="40"/>
      <c r="FD105" s="40"/>
      <c r="FE105" s="32"/>
      <c r="FF105" s="32"/>
      <c r="FG105" s="32"/>
      <c r="FH105" s="8"/>
      <c r="FI105" s="40"/>
      <c r="FJ105" s="40"/>
      <c r="FK105" s="40"/>
      <c r="FL105" s="40"/>
      <c r="FM105" s="32"/>
      <c r="FN105" s="32"/>
      <c r="FO105" s="32"/>
      <c r="FP105" s="8"/>
      <c r="FQ105" s="40"/>
      <c r="FR105" s="40"/>
      <c r="FS105" s="40"/>
      <c r="FT105" s="40"/>
      <c r="FU105" s="32"/>
      <c r="FV105" s="32"/>
      <c r="FW105" s="32"/>
      <c r="FX105" s="8"/>
      <c r="FY105" s="40"/>
      <c r="FZ105" s="40"/>
      <c r="GA105" s="40"/>
      <c r="GB105" s="40"/>
      <c r="GC105" s="32"/>
      <c r="GD105" s="32"/>
      <c r="GE105" s="32"/>
      <c r="GF105" s="8"/>
      <c r="GG105" s="40"/>
      <c r="GH105" s="40"/>
      <c r="GI105" s="40"/>
      <c r="GJ105" s="40"/>
      <c r="GK105" s="32"/>
      <c r="GL105" s="32"/>
      <c r="GM105" s="32"/>
      <c r="GN105" s="8"/>
      <c r="GO105" s="40"/>
      <c r="GP105" s="40"/>
      <c r="GQ105" s="40"/>
      <c r="GR105" s="40"/>
      <c r="GS105" s="32"/>
      <c r="GT105" s="32"/>
      <c r="GU105" s="32"/>
      <c r="GV105" s="8"/>
      <c r="GW105" s="40"/>
      <c r="GX105" s="40"/>
      <c r="GY105" s="40"/>
      <c r="GZ105" s="40"/>
      <c r="HA105" s="32"/>
      <c r="HB105" s="32"/>
      <c r="HC105" s="32"/>
      <c r="HD105" s="8"/>
      <c r="HE105" s="40"/>
      <c r="HF105" s="40"/>
      <c r="HG105" s="40"/>
      <c r="HH105" s="40"/>
      <c r="HI105" s="32"/>
      <c r="HJ105" s="32"/>
      <c r="HK105" s="32"/>
      <c r="HL105" s="8"/>
      <c r="HM105" s="40"/>
      <c r="HN105" s="40"/>
      <c r="HO105" s="40"/>
      <c r="HP105" s="40"/>
      <c r="HQ105" s="32"/>
      <c r="HR105" s="32"/>
      <c r="HS105" s="32"/>
      <c r="HT105" s="8"/>
      <c r="HU105" s="40"/>
      <c r="HV105" s="40"/>
      <c r="HW105" s="40"/>
      <c r="HX105" s="40"/>
      <c r="HY105" s="32"/>
      <c r="HZ105" s="32"/>
      <c r="IA105" s="32"/>
      <c r="IB105" s="8"/>
      <c r="IC105" s="40"/>
      <c r="ID105" s="40"/>
      <c r="IE105" s="40"/>
      <c r="IF105" s="40"/>
      <c r="IG105" s="32"/>
      <c r="IH105" s="32"/>
      <c r="II105" s="32"/>
      <c r="IJ105" s="8"/>
      <c r="IK105" s="40"/>
      <c r="IL105" s="40"/>
      <c r="IM105" s="40"/>
      <c r="IN105" s="40"/>
      <c r="IO105" s="32"/>
      <c r="IP105" s="32"/>
      <c r="IQ105" s="32"/>
    </row>
    <row r="106" spans="1:251" ht="13.9" customHeight="1">
      <c r="A106" s="27"/>
      <c r="B106" s="83" t="s">
        <v>872</v>
      </c>
      <c r="C106" s="62"/>
      <c r="D106" s="3"/>
      <c r="E106" s="152"/>
      <c r="F106" s="140"/>
      <c r="G106" s="140" t="str">
        <f t="shared" si="4"/>
        <v/>
      </c>
      <c r="H106" s="163" t="str">
        <f t="shared" si="5"/>
        <v/>
      </c>
      <c r="I106" s="157" t="str">
        <f t="shared" si="6"/>
        <v/>
      </c>
      <c r="J106" s="254" t="str">
        <f t="shared" si="7"/>
        <v/>
      </c>
      <c r="K106" s="32"/>
      <c r="L106" s="32"/>
      <c r="M106" s="8"/>
      <c r="N106" s="40"/>
      <c r="O106" s="40"/>
      <c r="P106" s="40"/>
      <c r="Q106" s="40"/>
      <c r="R106" s="32"/>
      <c r="S106" s="32"/>
      <c r="T106" s="8"/>
      <c r="U106" s="40"/>
      <c r="V106" s="40"/>
      <c r="W106" s="40"/>
      <c r="X106" s="40"/>
      <c r="Y106" s="32"/>
      <c r="Z106" s="32"/>
      <c r="AA106" s="32"/>
      <c r="AB106" s="8"/>
      <c r="AC106" s="40"/>
      <c r="AD106" s="40"/>
      <c r="AE106" s="40"/>
      <c r="AF106" s="40"/>
      <c r="AG106" s="32"/>
      <c r="AH106" s="32"/>
      <c r="AI106" s="32"/>
      <c r="AJ106" s="8"/>
      <c r="AK106" s="40"/>
      <c r="AL106" s="40"/>
      <c r="AM106" s="40"/>
      <c r="AN106" s="40"/>
      <c r="AO106" s="32"/>
      <c r="AP106" s="32"/>
      <c r="AQ106" s="32"/>
      <c r="AR106" s="8"/>
      <c r="AS106" s="40"/>
      <c r="AT106" s="40"/>
      <c r="AU106" s="40"/>
      <c r="AV106" s="40"/>
      <c r="AW106" s="32"/>
      <c r="AX106" s="32"/>
      <c r="AY106" s="32"/>
      <c r="AZ106" s="8"/>
      <c r="BA106" s="40"/>
      <c r="BB106" s="40"/>
      <c r="BC106" s="40"/>
      <c r="BD106" s="40"/>
      <c r="BE106" s="32"/>
      <c r="BF106" s="32"/>
      <c r="BG106" s="32"/>
      <c r="BH106" s="8"/>
      <c r="BI106" s="40"/>
      <c r="BJ106" s="40"/>
      <c r="BK106" s="40"/>
      <c r="BL106" s="40"/>
      <c r="BM106" s="32"/>
      <c r="BN106" s="32"/>
      <c r="BO106" s="32"/>
      <c r="BP106" s="8"/>
      <c r="BQ106" s="40"/>
      <c r="BR106" s="40"/>
      <c r="BS106" s="40"/>
      <c r="BT106" s="40"/>
      <c r="BU106" s="32"/>
      <c r="BV106" s="32"/>
      <c r="BW106" s="32"/>
      <c r="BX106" s="8"/>
      <c r="BY106" s="40"/>
      <c r="BZ106" s="40"/>
      <c r="CA106" s="40"/>
      <c r="CB106" s="40"/>
      <c r="CC106" s="32"/>
      <c r="CD106" s="32"/>
      <c r="CE106" s="32"/>
      <c r="CF106" s="8"/>
      <c r="CG106" s="40"/>
      <c r="CH106" s="40"/>
      <c r="CI106" s="40"/>
      <c r="CJ106" s="40"/>
      <c r="CK106" s="32"/>
      <c r="CL106" s="32"/>
      <c r="CM106" s="32"/>
      <c r="CN106" s="8"/>
      <c r="CO106" s="40"/>
      <c r="CP106" s="40"/>
      <c r="CQ106" s="40"/>
      <c r="CR106" s="40"/>
      <c r="CS106" s="32"/>
      <c r="CT106" s="32"/>
      <c r="CU106" s="32"/>
      <c r="CV106" s="8"/>
      <c r="CW106" s="40"/>
      <c r="CX106" s="40"/>
      <c r="CY106" s="40"/>
      <c r="CZ106" s="40"/>
      <c r="DA106" s="32"/>
      <c r="DB106" s="32"/>
      <c r="DC106" s="32"/>
      <c r="DD106" s="8"/>
      <c r="DE106" s="40"/>
      <c r="DF106" s="40"/>
      <c r="DG106" s="40"/>
      <c r="DH106" s="40"/>
      <c r="DI106" s="32"/>
      <c r="DJ106" s="32"/>
      <c r="DK106" s="32"/>
      <c r="DL106" s="8"/>
      <c r="DM106" s="40"/>
      <c r="DN106" s="40"/>
      <c r="DO106" s="40"/>
      <c r="DP106" s="40"/>
      <c r="DQ106" s="32"/>
      <c r="DR106" s="32"/>
      <c r="DS106" s="32"/>
      <c r="DT106" s="8"/>
      <c r="DU106" s="40"/>
      <c r="DV106" s="40"/>
      <c r="DW106" s="40"/>
      <c r="DX106" s="40"/>
      <c r="DY106" s="32"/>
      <c r="DZ106" s="32"/>
      <c r="EA106" s="32"/>
      <c r="EB106" s="8"/>
      <c r="EC106" s="40"/>
      <c r="ED106" s="40"/>
      <c r="EE106" s="40"/>
      <c r="EF106" s="40"/>
      <c r="EG106" s="32"/>
      <c r="EH106" s="32"/>
      <c r="EI106" s="32"/>
      <c r="EJ106" s="8"/>
      <c r="EK106" s="40"/>
      <c r="EL106" s="40"/>
      <c r="EM106" s="40"/>
      <c r="EN106" s="40"/>
      <c r="EO106" s="32"/>
      <c r="EP106" s="32"/>
      <c r="EQ106" s="32"/>
      <c r="ER106" s="8"/>
      <c r="ES106" s="40"/>
      <c r="ET106" s="40"/>
      <c r="EU106" s="40"/>
      <c r="EV106" s="40"/>
      <c r="EW106" s="32"/>
      <c r="EX106" s="32"/>
      <c r="EY106" s="32"/>
      <c r="EZ106" s="8"/>
      <c r="FA106" s="40"/>
      <c r="FB106" s="40"/>
      <c r="FC106" s="40"/>
      <c r="FD106" s="40"/>
      <c r="FE106" s="32"/>
      <c r="FF106" s="32"/>
      <c r="FG106" s="32"/>
      <c r="FH106" s="8"/>
      <c r="FI106" s="40"/>
      <c r="FJ106" s="40"/>
      <c r="FK106" s="40"/>
      <c r="FL106" s="40"/>
      <c r="FM106" s="32"/>
      <c r="FN106" s="32"/>
      <c r="FO106" s="32"/>
      <c r="FP106" s="8"/>
      <c r="FQ106" s="40"/>
      <c r="FR106" s="40"/>
      <c r="FS106" s="40"/>
      <c r="FT106" s="40"/>
      <c r="FU106" s="32"/>
      <c r="FV106" s="32"/>
      <c r="FW106" s="32"/>
      <c r="FX106" s="8"/>
      <c r="FY106" s="40"/>
      <c r="FZ106" s="40"/>
      <c r="GA106" s="40"/>
      <c r="GB106" s="40"/>
      <c r="GC106" s="32"/>
      <c r="GD106" s="32"/>
      <c r="GE106" s="32"/>
      <c r="GF106" s="8"/>
      <c r="GG106" s="40"/>
      <c r="GH106" s="40"/>
      <c r="GI106" s="40"/>
      <c r="GJ106" s="40"/>
      <c r="GK106" s="32"/>
      <c r="GL106" s="32"/>
      <c r="GM106" s="32"/>
      <c r="GN106" s="8"/>
      <c r="GO106" s="40"/>
      <c r="GP106" s="40"/>
      <c r="GQ106" s="40"/>
      <c r="GR106" s="40"/>
      <c r="GS106" s="32"/>
      <c r="GT106" s="32"/>
      <c r="GU106" s="32"/>
      <c r="GV106" s="8"/>
      <c r="GW106" s="40"/>
      <c r="GX106" s="40"/>
      <c r="GY106" s="40"/>
      <c r="GZ106" s="40"/>
      <c r="HA106" s="32"/>
      <c r="HB106" s="32"/>
      <c r="HC106" s="32"/>
      <c r="HD106" s="8"/>
      <c r="HE106" s="40"/>
      <c r="HF106" s="40"/>
      <c r="HG106" s="40"/>
      <c r="HH106" s="40"/>
      <c r="HI106" s="32"/>
      <c r="HJ106" s="32"/>
      <c r="HK106" s="32"/>
      <c r="HL106" s="8"/>
      <c r="HM106" s="40"/>
      <c r="HN106" s="40"/>
      <c r="HO106" s="40"/>
      <c r="HP106" s="40"/>
      <c r="HQ106" s="32"/>
      <c r="HR106" s="32"/>
      <c r="HS106" s="32"/>
      <c r="HT106" s="8"/>
      <c r="HU106" s="40"/>
      <c r="HV106" s="40"/>
      <c r="HW106" s="40"/>
      <c r="HX106" s="40"/>
      <c r="HY106" s="32"/>
      <c r="HZ106" s="32"/>
      <c r="IA106" s="32"/>
      <c r="IB106" s="8"/>
      <c r="IC106" s="40"/>
      <c r="ID106" s="40"/>
      <c r="IE106" s="40"/>
      <c r="IF106" s="40"/>
      <c r="IG106" s="32"/>
      <c r="IH106" s="32"/>
      <c r="II106" s="32"/>
      <c r="IJ106" s="8"/>
      <c r="IK106" s="40"/>
      <c r="IL106" s="40"/>
      <c r="IM106" s="40"/>
      <c r="IN106" s="40"/>
      <c r="IO106" s="32"/>
      <c r="IP106" s="32"/>
      <c r="IQ106" s="32"/>
    </row>
    <row r="107" spans="1:251" ht="13.9" customHeight="1">
      <c r="A107" s="27"/>
      <c r="B107" s="83" t="s">
        <v>526</v>
      </c>
      <c r="C107" s="62"/>
      <c r="D107" s="3"/>
      <c r="E107" s="152"/>
      <c r="F107" s="140"/>
      <c r="G107" s="140" t="str">
        <f t="shared" si="4"/>
        <v/>
      </c>
      <c r="H107" s="163" t="str">
        <f t="shared" si="5"/>
        <v/>
      </c>
      <c r="I107" s="157" t="str">
        <f t="shared" si="6"/>
        <v/>
      </c>
      <c r="J107" s="254" t="str">
        <f t="shared" si="7"/>
        <v/>
      </c>
      <c r="K107" s="32"/>
      <c r="L107" s="32"/>
      <c r="M107" s="8"/>
      <c r="N107" s="40"/>
      <c r="O107" s="40"/>
      <c r="P107" s="40"/>
      <c r="Q107" s="40"/>
      <c r="R107" s="32"/>
      <c r="S107" s="32"/>
      <c r="T107" s="8"/>
      <c r="U107" s="40"/>
      <c r="V107" s="40"/>
      <c r="W107" s="40"/>
      <c r="X107" s="40"/>
      <c r="Y107" s="32"/>
      <c r="Z107" s="32"/>
      <c r="AA107" s="32"/>
      <c r="AB107" s="8"/>
      <c r="AC107" s="40"/>
      <c r="AD107" s="40"/>
      <c r="AE107" s="40"/>
      <c r="AF107" s="40"/>
      <c r="AG107" s="32"/>
      <c r="AH107" s="32"/>
      <c r="AI107" s="32"/>
      <c r="AJ107" s="8"/>
      <c r="AK107" s="40"/>
      <c r="AL107" s="40"/>
      <c r="AM107" s="40"/>
      <c r="AN107" s="40"/>
      <c r="AO107" s="32"/>
      <c r="AP107" s="32"/>
      <c r="AQ107" s="32"/>
      <c r="AR107" s="8"/>
      <c r="AS107" s="40"/>
      <c r="AT107" s="40"/>
      <c r="AU107" s="40"/>
      <c r="AV107" s="40"/>
      <c r="AW107" s="32"/>
      <c r="AX107" s="32"/>
      <c r="AY107" s="32"/>
      <c r="AZ107" s="8"/>
      <c r="BA107" s="40"/>
      <c r="BB107" s="40"/>
      <c r="BC107" s="40"/>
      <c r="BD107" s="40"/>
      <c r="BE107" s="32"/>
      <c r="BF107" s="32"/>
      <c r="BG107" s="32"/>
      <c r="BH107" s="8"/>
      <c r="BI107" s="40"/>
      <c r="BJ107" s="40"/>
      <c r="BK107" s="40"/>
      <c r="BL107" s="40"/>
      <c r="BM107" s="32"/>
      <c r="BN107" s="32"/>
      <c r="BO107" s="32"/>
      <c r="BP107" s="8"/>
      <c r="BQ107" s="40"/>
      <c r="BR107" s="40"/>
      <c r="BS107" s="40"/>
      <c r="BT107" s="40"/>
      <c r="BU107" s="32"/>
      <c r="BV107" s="32"/>
      <c r="BW107" s="32"/>
      <c r="BX107" s="8"/>
      <c r="BY107" s="40"/>
      <c r="BZ107" s="40"/>
      <c r="CA107" s="40"/>
      <c r="CB107" s="40"/>
      <c r="CC107" s="32"/>
      <c r="CD107" s="32"/>
      <c r="CE107" s="32"/>
      <c r="CF107" s="8"/>
      <c r="CG107" s="40"/>
      <c r="CH107" s="40"/>
      <c r="CI107" s="40"/>
      <c r="CJ107" s="40"/>
      <c r="CK107" s="32"/>
      <c r="CL107" s="32"/>
      <c r="CM107" s="32"/>
      <c r="CN107" s="8"/>
      <c r="CO107" s="40"/>
      <c r="CP107" s="40"/>
      <c r="CQ107" s="40"/>
      <c r="CR107" s="40"/>
      <c r="CS107" s="32"/>
      <c r="CT107" s="32"/>
      <c r="CU107" s="32"/>
      <c r="CV107" s="8"/>
      <c r="CW107" s="40"/>
      <c r="CX107" s="40"/>
      <c r="CY107" s="40"/>
      <c r="CZ107" s="40"/>
      <c r="DA107" s="32"/>
      <c r="DB107" s="32"/>
      <c r="DC107" s="32"/>
      <c r="DD107" s="8"/>
      <c r="DE107" s="40"/>
      <c r="DF107" s="40"/>
      <c r="DG107" s="40"/>
      <c r="DH107" s="40"/>
      <c r="DI107" s="32"/>
      <c r="DJ107" s="32"/>
      <c r="DK107" s="32"/>
      <c r="DL107" s="8"/>
      <c r="DM107" s="40"/>
      <c r="DN107" s="40"/>
      <c r="DO107" s="40"/>
      <c r="DP107" s="40"/>
      <c r="DQ107" s="32"/>
      <c r="DR107" s="32"/>
      <c r="DS107" s="32"/>
      <c r="DT107" s="8"/>
      <c r="DU107" s="40"/>
      <c r="DV107" s="40"/>
      <c r="DW107" s="40"/>
      <c r="DX107" s="40"/>
      <c r="DY107" s="32"/>
      <c r="DZ107" s="32"/>
      <c r="EA107" s="32"/>
      <c r="EB107" s="8"/>
      <c r="EC107" s="40"/>
      <c r="ED107" s="40"/>
      <c r="EE107" s="40"/>
      <c r="EF107" s="40"/>
      <c r="EG107" s="32"/>
      <c r="EH107" s="32"/>
      <c r="EI107" s="32"/>
      <c r="EJ107" s="8"/>
      <c r="EK107" s="40"/>
      <c r="EL107" s="40"/>
      <c r="EM107" s="40"/>
      <c r="EN107" s="40"/>
      <c r="EO107" s="32"/>
      <c r="EP107" s="32"/>
      <c r="EQ107" s="32"/>
      <c r="ER107" s="8"/>
      <c r="ES107" s="40"/>
      <c r="ET107" s="40"/>
      <c r="EU107" s="40"/>
      <c r="EV107" s="40"/>
      <c r="EW107" s="32"/>
      <c r="EX107" s="32"/>
      <c r="EY107" s="32"/>
      <c r="EZ107" s="8"/>
      <c r="FA107" s="40"/>
      <c r="FB107" s="40"/>
      <c r="FC107" s="40"/>
      <c r="FD107" s="40"/>
      <c r="FE107" s="32"/>
      <c r="FF107" s="32"/>
      <c r="FG107" s="32"/>
      <c r="FH107" s="8"/>
      <c r="FI107" s="40"/>
      <c r="FJ107" s="40"/>
      <c r="FK107" s="40"/>
      <c r="FL107" s="40"/>
      <c r="FM107" s="32"/>
      <c r="FN107" s="32"/>
      <c r="FO107" s="32"/>
      <c r="FP107" s="8"/>
      <c r="FQ107" s="40"/>
      <c r="FR107" s="40"/>
      <c r="FS107" s="40"/>
      <c r="FT107" s="40"/>
      <c r="FU107" s="32"/>
      <c r="FV107" s="32"/>
      <c r="FW107" s="32"/>
      <c r="FX107" s="8"/>
      <c r="FY107" s="40"/>
      <c r="FZ107" s="40"/>
      <c r="GA107" s="40"/>
      <c r="GB107" s="40"/>
      <c r="GC107" s="32"/>
      <c r="GD107" s="32"/>
      <c r="GE107" s="32"/>
      <c r="GF107" s="8"/>
      <c r="GG107" s="40"/>
      <c r="GH107" s="40"/>
      <c r="GI107" s="40"/>
      <c r="GJ107" s="40"/>
      <c r="GK107" s="32"/>
      <c r="GL107" s="32"/>
      <c r="GM107" s="32"/>
      <c r="GN107" s="8"/>
      <c r="GO107" s="40"/>
      <c r="GP107" s="40"/>
      <c r="GQ107" s="40"/>
      <c r="GR107" s="40"/>
      <c r="GS107" s="32"/>
      <c r="GT107" s="32"/>
      <c r="GU107" s="32"/>
      <c r="GV107" s="8"/>
      <c r="GW107" s="40"/>
      <c r="GX107" s="40"/>
      <c r="GY107" s="40"/>
      <c r="GZ107" s="40"/>
      <c r="HA107" s="32"/>
      <c r="HB107" s="32"/>
      <c r="HC107" s="32"/>
      <c r="HD107" s="8"/>
      <c r="HE107" s="40"/>
      <c r="HF107" s="40"/>
      <c r="HG107" s="40"/>
      <c r="HH107" s="40"/>
      <c r="HI107" s="32"/>
      <c r="HJ107" s="32"/>
      <c r="HK107" s="32"/>
      <c r="HL107" s="8"/>
      <c r="HM107" s="40"/>
      <c r="HN107" s="40"/>
      <c r="HO107" s="40"/>
      <c r="HP107" s="40"/>
      <c r="HQ107" s="32"/>
      <c r="HR107" s="32"/>
      <c r="HS107" s="32"/>
      <c r="HT107" s="8"/>
      <c r="HU107" s="40"/>
      <c r="HV107" s="40"/>
      <c r="HW107" s="40"/>
      <c r="HX107" s="40"/>
      <c r="HY107" s="32"/>
      <c r="HZ107" s="32"/>
      <c r="IA107" s="32"/>
      <c r="IB107" s="8"/>
      <c r="IC107" s="40"/>
      <c r="ID107" s="40"/>
      <c r="IE107" s="40"/>
      <c r="IF107" s="40"/>
      <c r="IG107" s="32"/>
      <c r="IH107" s="32"/>
      <c r="II107" s="32"/>
      <c r="IJ107" s="8"/>
      <c r="IK107" s="40"/>
      <c r="IL107" s="40"/>
      <c r="IM107" s="40"/>
      <c r="IN107" s="40"/>
      <c r="IO107" s="32"/>
      <c r="IP107" s="32"/>
      <c r="IQ107" s="32"/>
    </row>
    <row r="108" spans="1:251" ht="13.9" customHeight="1">
      <c r="A108" s="27"/>
      <c r="B108" s="106" t="s">
        <v>28</v>
      </c>
      <c r="C108" s="62"/>
      <c r="D108" s="3"/>
      <c r="E108" s="152"/>
      <c r="F108" s="140"/>
      <c r="G108" s="140" t="str">
        <f t="shared" si="4"/>
        <v/>
      </c>
      <c r="H108" s="163" t="str">
        <f t="shared" si="5"/>
        <v/>
      </c>
      <c r="I108" s="157" t="str">
        <f t="shared" si="6"/>
        <v/>
      </c>
      <c r="J108" s="254" t="str">
        <f t="shared" si="7"/>
        <v/>
      </c>
      <c r="K108" s="32"/>
      <c r="L108" s="32"/>
      <c r="M108" s="8"/>
      <c r="N108" s="40"/>
      <c r="O108" s="40"/>
      <c r="P108" s="40"/>
      <c r="Q108" s="40"/>
      <c r="R108" s="32"/>
      <c r="S108" s="32"/>
      <c r="T108" s="8"/>
      <c r="U108" s="40"/>
      <c r="V108" s="40"/>
      <c r="W108" s="40"/>
      <c r="X108" s="40"/>
      <c r="Y108" s="32"/>
      <c r="Z108" s="32"/>
      <c r="AA108" s="32"/>
      <c r="AB108" s="8"/>
      <c r="AC108" s="40"/>
      <c r="AD108" s="40"/>
      <c r="AE108" s="40"/>
      <c r="AF108" s="40"/>
      <c r="AG108" s="32"/>
      <c r="AH108" s="32"/>
      <c r="AI108" s="32"/>
      <c r="AJ108" s="8"/>
      <c r="AK108" s="40"/>
      <c r="AL108" s="40"/>
      <c r="AM108" s="40"/>
      <c r="AN108" s="40"/>
      <c r="AO108" s="32"/>
      <c r="AP108" s="32"/>
      <c r="AQ108" s="32"/>
      <c r="AR108" s="8"/>
      <c r="AS108" s="40"/>
      <c r="AT108" s="40"/>
      <c r="AU108" s="40"/>
      <c r="AV108" s="40"/>
      <c r="AW108" s="32"/>
      <c r="AX108" s="32"/>
      <c r="AY108" s="32"/>
      <c r="AZ108" s="8"/>
      <c r="BA108" s="40"/>
      <c r="BB108" s="40"/>
      <c r="BC108" s="40"/>
      <c r="BD108" s="40"/>
      <c r="BE108" s="32"/>
      <c r="BF108" s="32"/>
      <c r="BG108" s="32"/>
      <c r="BH108" s="8"/>
      <c r="BI108" s="40"/>
      <c r="BJ108" s="40"/>
      <c r="BK108" s="40"/>
      <c r="BL108" s="40"/>
      <c r="BM108" s="32"/>
      <c r="BN108" s="32"/>
      <c r="BO108" s="32"/>
      <c r="BP108" s="8"/>
      <c r="BQ108" s="40"/>
      <c r="BR108" s="40"/>
      <c r="BS108" s="40"/>
      <c r="BT108" s="40"/>
      <c r="BU108" s="32"/>
      <c r="BV108" s="32"/>
      <c r="BW108" s="32"/>
      <c r="BX108" s="8"/>
      <c r="BY108" s="40"/>
      <c r="BZ108" s="40"/>
      <c r="CA108" s="40"/>
      <c r="CB108" s="40"/>
      <c r="CC108" s="32"/>
      <c r="CD108" s="32"/>
      <c r="CE108" s="32"/>
      <c r="CF108" s="8"/>
      <c r="CG108" s="40"/>
      <c r="CH108" s="40"/>
      <c r="CI108" s="40"/>
      <c r="CJ108" s="40"/>
      <c r="CK108" s="32"/>
      <c r="CL108" s="32"/>
      <c r="CM108" s="32"/>
      <c r="CN108" s="8"/>
      <c r="CO108" s="40"/>
      <c r="CP108" s="40"/>
      <c r="CQ108" s="40"/>
      <c r="CR108" s="40"/>
      <c r="CS108" s="32"/>
      <c r="CT108" s="32"/>
      <c r="CU108" s="32"/>
      <c r="CV108" s="8"/>
      <c r="CW108" s="40"/>
      <c r="CX108" s="40"/>
      <c r="CY108" s="40"/>
      <c r="CZ108" s="40"/>
      <c r="DA108" s="32"/>
      <c r="DB108" s="32"/>
      <c r="DC108" s="32"/>
      <c r="DD108" s="8"/>
      <c r="DE108" s="40"/>
      <c r="DF108" s="40"/>
      <c r="DG108" s="40"/>
      <c r="DH108" s="40"/>
      <c r="DI108" s="32"/>
      <c r="DJ108" s="32"/>
      <c r="DK108" s="32"/>
      <c r="DL108" s="8"/>
      <c r="DM108" s="40"/>
      <c r="DN108" s="40"/>
      <c r="DO108" s="40"/>
      <c r="DP108" s="40"/>
      <c r="DQ108" s="32"/>
      <c r="DR108" s="32"/>
      <c r="DS108" s="32"/>
      <c r="DT108" s="8"/>
      <c r="DU108" s="40"/>
      <c r="DV108" s="40"/>
      <c r="DW108" s="40"/>
      <c r="DX108" s="40"/>
      <c r="DY108" s="32"/>
      <c r="DZ108" s="32"/>
      <c r="EA108" s="32"/>
      <c r="EB108" s="8"/>
      <c r="EC108" s="40"/>
      <c r="ED108" s="40"/>
      <c r="EE108" s="40"/>
      <c r="EF108" s="40"/>
      <c r="EG108" s="32"/>
      <c r="EH108" s="32"/>
      <c r="EI108" s="32"/>
      <c r="EJ108" s="8"/>
      <c r="EK108" s="40"/>
      <c r="EL108" s="40"/>
      <c r="EM108" s="40"/>
      <c r="EN108" s="40"/>
      <c r="EO108" s="32"/>
      <c r="EP108" s="32"/>
      <c r="EQ108" s="32"/>
      <c r="ER108" s="8"/>
      <c r="ES108" s="40"/>
      <c r="ET108" s="40"/>
      <c r="EU108" s="40"/>
      <c r="EV108" s="40"/>
      <c r="EW108" s="32"/>
      <c r="EX108" s="32"/>
      <c r="EY108" s="32"/>
      <c r="EZ108" s="8"/>
      <c r="FA108" s="40"/>
      <c r="FB108" s="40"/>
      <c r="FC108" s="40"/>
      <c r="FD108" s="40"/>
      <c r="FE108" s="32"/>
      <c r="FF108" s="32"/>
      <c r="FG108" s="32"/>
      <c r="FH108" s="8"/>
      <c r="FI108" s="40"/>
      <c r="FJ108" s="40"/>
      <c r="FK108" s="40"/>
      <c r="FL108" s="40"/>
      <c r="FM108" s="32"/>
      <c r="FN108" s="32"/>
      <c r="FO108" s="32"/>
      <c r="FP108" s="8"/>
      <c r="FQ108" s="40"/>
      <c r="FR108" s="40"/>
      <c r="FS108" s="40"/>
      <c r="FT108" s="40"/>
      <c r="FU108" s="32"/>
      <c r="FV108" s="32"/>
      <c r="FW108" s="32"/>
      <c r="FX108" s="8"/>
      <c r="FY108" s="40"/>
      <c r="FZ108" s="40"/>
      <c r="GA108" s="40"/>
      <c r="GB108" s="40"/>
      <c r="GC108" s="32"/>
      <c r="GD108" s="32"/>
      <c r="GE108" s="32"/>
      <c r="GF108" s="8"/>
      <c r="GG108" s="40"/>
      <c r="GH108" s="40"/>
      <c r="GI108" s="40"/>
      <c r="GJ108" s="40"/>
      <c r="GK108" s="32"/>
      <c r="GL108" s="32"/>
      <c r="GM108" s="32"/>
      <c r="GN108" s="8"/>
      <c r="GO108" s="40"/>
      <c r="GP108" s="40"/>
      <c r="GQ108" s="40"/>
      <c r="GR108" s="40"/>
      <c r="GS108" s="32"/>
      <c r="GT108" s="32"/>
      <c r="GU108" s="32"/>
      <c r="GV108" s="8"/>
      <c r="GW108" s="40"/>
      <c r="GX108" s="40"/>
      <c r="GY108" s="40"/>
      <c r="GZ108" s="40"/>
      <c r="HA108" s="32"/>
      <c r="HB108" s="32"/>
      <c r="HC108" s="32"/>
      <c r="HD108" s="8"/>
      <c r="HE108" s="40"/>
      <c r="HF108" s="40"/>
      <c r="HG108" s="40"/>
      <c r="HH108" s="40"/>
      <c r="HI108" s="32"/>
      <c r="HJ108" s="32"/>
      <c r="HK108" s="32"/>
      <c r="HL108" s="8"/>
      <c r="HM108" s="40"/>
      <c r="HN108" s="40"/>
      <c r="HO108" s="40"/>
      <c r="HP108" s="40"/>
      <c r="HQ108" s="32"/>
      <c r="HR108" s="32"/>
      <c r="HS108" s="32"/>
      <c r="HT108" s="8"/>
      <c r="HU108" s="40"/>
      <c r="HV108" s="40"/>
      <c r="HW108" s="40"/>
      <c r="HX108" s="40"/>
      <c r="HY108" s="32"/>
      <c r="HZ108" s="32"/>
      <c r="IA108" s="32"/>
      <c r="IB108" s="8"/>
      <c r="IC108" s="40"/>
      <c r="ID108" s="40"/>
      <c r="IE108" s="40"/>
      <c r="IF108" s="40"/>
      <c r="IG108" s="32"/>
      <c r="IH108" s="32"/>
      <c r="II108" s="32"/>
      <c r="IJ108" s="8"/>
      <c r="IK108" s="40"/>
      <c r="IL108" s="40"/>
      <c r="IM108" s="40"/>
      <c r="IN108" s="40"/>
      <c r="IO108" s="32"/>
      <c r="IP108" s="32"/>
      <c r="IQ108" s="32"/>
    </row>
    <row r="109" spans="1:251" ht="13.9" customHeight="1">
      <c r="A109" s="27"/>
      <c r="B109" s="28"/>
      <c r="C109" s="29"/>
      <c r="D109" s="3"/>
      <c r="E109" s="152"/>
      <c r="G109" s="133" t="str">
        <f t="shared" si="4"/>
        <v/>
      </c>
      <c r="H109" s="163" t="str">
        <f t="shared" si="5"/>
        <v/>
      </c>
      <c r="I109" s="157" t="str">
        <f t="shared" si="6"/>
        <v/>
      </c>
      <c r="J109" s="254" t="str">
        <f t="shared" si="7"/>
        <v/>
      </c>
      <c r="K109" s="32"/>
      <c r="L109" s="32"/>
      <c r="M109" s="8"/>
      <c r="N109" s="40"/>
      <c r="O109" s="40"/>
      <c r="P109" s="40"/>
      <c r="Q109" s="40"/>
      <c r="R109" s="32"/>
      <c r="S109" s="32"/>
      <c r="T109" s="8"/>
      <c r="U109" s="40"/>
      <c r="V109" s="40"/>
      <c r="W109" s="40"/>
      <c r="X109" s="40"/>
      <c r="Y109" s="32"/>
      <c r="Z109" s="32"/>
      <c r="AA109" s="32"/>
      <c r="AB109" s="8"/>
      <c r="AC109" s="40"/>
      <c r="AD109" s="40"/>
      <c r="AE109" s="40"/>
      <c r="AF109" s="40"/>
      <c r="AG109" s="32"/>
      <c r="AH109" s="32"/>
      <c r="AI109" s="32"/>
      <c r="AJ109" s="8"/>
      <c r="AK109" s="40"/>
      <c r="AL109" s="40"/>
      <c r="AM109" s="40"/>
      <c r="AN109" s="40"/>
      <c r="AO109" s="32"/>
      <c r="AP109" s="32"/>
      <c r="AQ109" s="32"/>
      <c r="AR109" s="8"/>
      <c r="AS109" s="40"/>
      <c r="AT109" s="40"/>
      <c r="AU109" s="40"/>
      <c r="AV109" s="40"/>
      <c r="AW109" s="32"/>
      <c r="AX109" s="32"/>
      <c r="AY109" s="32"/>
      <c r="AZ109" s="8"/>
      <c r="BA109" s="40"/>
      <c r="BB109" s="40"/>
      <c r="BC109" s="40"/>
      <c r="BD109" s="40"/>
      <c r="BE109" s="32"/>
      <c r="BF109" s="32"/>
      <c r="BG109" s="32"/>
      <c r="BH109" s="8"/>
      <c r="BI109" s="40"/>
      <c r="BJ109" s="40"/>
      <c r="BK109" s="40"/>
      <c r="BL109" s="40"/>
      <c r="BM109" s="32"/>
      <c r="BN109" s="32"/>
      <c r="BO109" s="32"/>
      <c r="BP109" s="8"/>
      <c r="BQ109" s="40"/>
      <c r="BR109" s="40"/>
      <c r="BS109" s="40"/>
      <c r="BT109" s="40"/>
      <c r="BU109" s="32"/>
      <c r="BV109" s="32"/>
      <c r="BW109" s="32"/>
      <c r="BX109" s="8"/>
      <c r="BY109" s="40"/>
      <c r="BZ109" s="40"/>
      <c r="CA109" s="40"/>
      <c r="CB109" s="40"/>
      <c r="CC109" s="32"/>
      <c r="CD109" s="32"/>
      <c r="CE109" s="32"/>
      <c r="CF109" s="8"/>
      <c r="CG109" s="40"/>
      <c r="CH109" s="40"/>
      <c r="CI109" s="40"/>
      <c r="CJ109" s="40"/>
      <c r="CK109" s="32"/>
      <c r="CL109" s="32"/>
      <c r="CM109" s="32"/>
      <c r="CN109" s="8"/>
      <c r="CO109" s="40"/>
      <c r="CP109" s="40"/>
      <c r="CQ109" s="40"/>
      <c r="CR109" s="40"/>
      <c r="CS109" s="32"/>
      <c r="CT109" s="32"/>
      <c r="CU109" s="32"/>
      <c r="CV109" s="8"/>
      <c r="CW109" s="40"/>
      <c r="CX109" s="40"/>
      <c r="CY109" s="40"/>
      <c r="CZ109" s="40"/>
      <c r="DA109" s="32"/>
      <c r="DB109" s="32"/>
      <c r="DC109" s="32"/>
      <c r="DD109" s="8"/>
      <c r="DE109" s="40"/>
      <c r="DF109" s="40"/>
      <c r="DG109" s="40"/>
      <c r="DH109" s="40"/>
      <c r="DI109" s="32"/>
      <c r="DJ109" s="32"/>
      <c r="DK109" s="32"/>
      <c r="DL109" s="8"/>
      <c r="DM109" s="40"/>
      <c r="DN109" s="40"/>
      <c r="DO109" s="40"/>
      <c r="DP109" s="40"/>
      <c r="DQ109" s="32"/>
      <c r="DR109" s="32"/>
      <c r="DS109" s="32"/>
      <c r="DT109" s="8"/>
      <c r="DU109" s="40"/>
      <c r="DV109" s="40"/>
      <c r="DW109" s="40"/>
      <c r="DX109" s="40"/>
      <c r="DY109" s="32"/>
      <c r="DZ109" s="32"/>
      <c r="EA109" s="32"/>
      <c r="EB109" s="8"/>
      <c r="EC109" s="40"/>
      <c r="ED109" s="40"/>
      <c r="EE109" s="40"/>
      <c r="EF109" s="40"/>
      <c r="EG109" s="32"/>
      <c r="EH109" s="32"/>
      <c r="EI109" s="32"/>
      <c r="EJ109" s="8"/>
      <c r="EK109" s="40"/>
      <c r="EL109" s="40"/>
      <c r="EM109" s="40"/>
      <c r="EN109" s="40"/>
      <c r="EO109" s="32"/>
      <c r="EP109" s="32"/>
      <c r="EQ109" s="32"/>
      <c r="ER109" s="8"/>
      <c r="ES109" s="40"/>
      <c r="ET109" s="40"/>
      <c r="EU109" s="40"/>
      <c r="EV109" s="40"/>
      <c r="EW109" s="32"/>
      <c r="EX109" s="32"/>
      <c r="EY109" s="32"/>
      <c r="EZ109" s="8"/>
      <c r="FA109" s="40"/>
      <c r="FB109" s="40"/>
      <c r="FC109" s="40"/>
      <c r="FD109" s="40"/>
      <c r="FE109" s="32"/>
      <c r="FF109" s="32"/>
      <c r="FG109" s="32"/>
      <c r="FH109" s="8"/>
      <c r="FI109" s="40"/>
      <c r="FJ109" s="40"/>
      <c r="FK109" s="40"/>
      <c r="FL109" s="40"/>
      <c r="FM109" s="32"/>
      <c r="FN109" s="32"/>
      <c r="FO109" s="32"/>
      <c r="FP109" s="8"/>
      <c r="FQ109" s="40"/>
      <c r="FR109" s="40"/>
      <c r="FS109" s="40"/>
      <c r="FT109" s="40"/>
      <c r="FU109" s="32"/>
      <c r="FV109" s="32"/>
      <c r="FW109" s="32"/>
      <c r="FX109" s="8"/>
      <c r="FY109" s="40"/>
      <c r="FZ109" s="40"/>
      <c r="GA109" s="40"/>
      <c r="GB109" s="40"/>
      <c r="GC109" s="32"/>
      <c r="GD109" s="32"/>
      <c r="GE109" s="32"/>
      <c r="GF109" s="8"/>
      <c r="GG109" s="40"/>
      <c r="GH109" s="40"/>
      <c r="GI109" s="40"/>
      <c r="GJ109" s="40"/>
      <c r="GK109" s="32"/>
      <c r="GL109" s="32"/>
      <c r="GM109" s="32"/>
      <c r="GN109" s="8"/>
      <c r="GO109" s="40"/>
      <c r="GP109" s="40"/>
      <c r="GQ109" s="40"/>
      <c r="GR109" s="40"/>
      <c r="GS109" s="32"/>
      <c r="GT109" s="32"/>
      <c r="GU109" s="32"/>
      <c r="GV109" s="8"/>
      <c r="GW109" s="40"/>
      <c r="GX109" s="40"/>
      <c r="GY109" s="40"/>
      <c r="GZ109" s="40"/>
      <c r="HA109" s="32"/>
      <c r="HB109" s="32"/>
      <c r="HC109" s="32"/>
      <c r="HD109" s="8"/>
      <c r="HE109" s="40"/>
      <c r="HF109" s="40"/>
      <c r="HG109" s="40"/>
      <c r="HH109" s="40"/>
      <c r="HI109" s="32"/>
      <c r="HJ109" s="32"/>
      <c r="HK109" s="32"/>
      <c r="HL109" s="8"/>
      <c r="HM109" s="40"/>
      <c r="HN109" s="40"/>
      <c r="HO109" s="40"/>
      <c r="HP109" s="40"/>
      <c r="HQ109" s="32"/>
      <c r="HR109" s="32"/>
      <c r="HS109" s="32"/>
      <c r="HT109" s="8"/>
      <c r="HU109" s="40"/>
      <c r="HV109" s="40"/>
      <c r="HW109" s="40"/>
      <c r="HX109" s="40"/>
      <c r="HY109" s="32"/>
      <c r="HZ109" s="32"/>
      <c r="IA109" s="32"/>
      <c r="IB109" s="8"/>
      <c r="IC109" s="40"/>
      <c r="ID109" s="40"/>
      <c r="IE109" s="40"/>
      <c r="IF109" s="40"/>
      <c r="IG109" s="32"/>
      <c r="IH109" s="32"/>
      <c r="II109" s="32"/>
      <c r="IJ109" s="8"/>
      <c r="IK109" s="40"/>
      <c r="IL109" s="40"/>
      <c r="IM109" s="40"/>
      <c r="IN109" s="40"/>
      <c r="IO109" s="32"/>
      <c r="IP109" s="32"/>
      <c r="IQ109" s="32"/>
    </row>
    <row r="110" spans="1:251" ht="13.9" customHeight="1">
      <c r="A110" s="8" t="s">
        <v>897</v>
      </c>
      <c r="B110" s="8" t="s">
        <v>898</v>
      </c>
      <c r="C110" s="3"/>
      <c r="D110" s="3"/>
      <c r="E110" s="149">
        <f>ROUND(F110/0.54,0)</f>
        <v>14031</v>
      </c>
      <c r="F110" s="140">
        <v>7577</v>
      </c>
      <c r="G110" s="140">
        <f t="shared" si="4"/>
        <v>6819.3</v>
      </c>
      <c r="H110" s="163">
        <f t="shared" si="5"/>
        <v>1002437.1</v>
      </c>
      <c r="I110" s="157">
        <f t="shared" si="6"/>
        <v>1423461</v>
      </c>
      <c r="J110" s="254">
        <f t="shared" si="7"/>
        <v>0.29577480521068017</v>
      </c>
      <c r="K110" s="32"/>
      <c r="L110" s="32"/>
      <c r="M110" s="8"/>
      <c r="N110" s="40"/>
      <c r="O110" s="40"/>
      <c r="P110" s="40"/>
      <c r="Q110" s="40"/>
      <c r="R110" s="32"/>
      <c r="S110" s="32"/>
      <c r="T110" s="8"/>
      <c r="U110" s="40"/>
      <c r="V110" s="40"/>
      <c r="W110" s="40"/>
      <c r="X110" s="40"/>
      <c r="Y110" s="32"/>
      <c r="Z110" s="32"/>
      <c r="AA110" s="32"/>
      <c r="AB110" s="8"/>
      <c r="AC110" s="40"/>
      <c r="AD110" s="40"/>
      <c r="AE110" s="40"/>
      <c r="AF110" s="40"/>
      <c r="AG110" s="32"/>
      <c r="AH110" s="32"/>
      <c r="AI110" s="32"/>
      <c r="AJ110" s="8"/>
      <c r="AK110" s="40"/>
      <c r="AL110" s="40"/>
      <c r="AM110" s="40"/>
      <c r="AN110" s="40"/>
      <c r="AO110" s="32"/>
      <c r="AP110" s="32"/>
      <c r="AQ110" s="32"/>
      <c r="AR110" s="8"/>
      <c r="AS110" s="40"/>
      <c r="AT110" s="40"/>
      <c r="AU110" s="40"/>
      <c r="AV110" s="40"/>
      <c r="AW110" s="32"/>
      <c r="AX110" s="32"/>
      <c r="AY110" s="32"/>
      <c r="AZ110" s="8"/>
      <c r="BA110" s="40"/>
      <c r="BB110" s="40"/>
      <c r="BC110" s="40"/>
      <c r="BD110" s="40"/>
      <c r="BE110" s="32"/>
      <c r="BF110" s="32"/>
      <c r="BG110" s="32"/>
      <c r="BH110" s="8"/>
      <c r="BI110" s="40"/>
      <c r="BJ110" s="40"/>
      <c r="BK110" s="40"/>
      <c r="BL110" s="40"/>
      <c r="BM110" s="32"/>
      <c r="BN110" s="32"/>
      <c r="BO110" s="32"/>
      <c r="BP110" s="8"/>
      <c r="BQ110" s="40"/>
      <c r="BR110" s="40"/>
      <c r="BS110" s="40"/>
      <c r="BT110" s="40"/>
      <c r="BU110" s="32"/>
      <c r="BV110" s="32"/>
      <c r="BW110" s="32"/>
      <c r="BX110" s="8"/>
      <c r="BY110" s="40"/>
      <c r="BZ110" s="40"/>
      <c r="CA110" s="40"/>
      <c r="CB110" s="40"/>
      <c r="CC110" s="32"/>
      <c r="CD110" s="32"/>
      <c r="CE110" s="32"/>
      <c r="CF110" s="8"/>
      <c r="CG110" s="40"/>
      <c r="CH110" s="40"/>
      <c r="CI110" s="40"/>
      <c r="CJ110" s="40"/>
      <c r="CK110" s="32"/>
      <c r="CL110" s="32"/>
      <c r="CM110" s="32"/>
      <c r="CN110" s="8"/>
      <c r="CO110" s="40"/>
      <c r="CP110" s="40"/>
      <c r="CQ110" s="40"/>
      <c r="CR110" s="40"/>
      <c r="CS110" s="32"/>
      <c r="CT110" s="32"/>
      <c r="CU110" s="32"/>
      <c r="CV110" s="8"/>
      <c r="CW110" s="40"/>
      <c r="CX110" s="40"/>
      <c r="CY110" s="40"/>
      <c r="CZ110" s="40"/>
      <c r="DA110" s="32"/>
      <c r="DB110" s="32"/>
      <c r="DC110" s="32"/>
      <c r="DD110" s="8"/>
      <c r="DE110" s="40"/>
      <c r="DF110" s="40"/>
      <c r="DG110" s="40"/>
      <c r="DH110" s="40"/>
      <c r="DI110" s="32"/>
      <c r="DJ110" s="32"/>
      <c r="DK110" s="32"/>
      <c r="DL110" s="8"/>
      <c r="DM110" s="40"/>
      <c r="DN110" s="40"/>
      <c r="DO110" s="40"/>
      <c r="DP110" s="40"/>
      <c r="DQ110" s="32"/>
      <c r="DR110" s="32"/>
      <c r="DS110" s="32"/>
      <c r="DT110" s="8"/>
      <c r="DU110" s="40"/>
      <c r="DV110" s="40"/>
      <c r="DW110" s="40"/>
      <c r="DX110" s="40"/>
      <c r="DY110" s="32"/>
      <c r="DZ110" s="32"/>
      <c r="EA110" s="32"/>
      <c r="EB110" s="8"/>
      <c r="EC110" s="40"/>
      <c r="ED110" s="40"/>
      <c r="EE110" s="40"/>
      <c r="EF110" s="40"/>
      <c r="EG110" s="32"/>
      <c r="EH110" s="32"/>
      <c r="EI110" s="32"/>
      <c r="EJ110" s="8"/>
      <c r="EK110" s="40"/>
      <c r="EL110" s="40"/>
      <c r="EM110" s="40"/>
      <c r="EN110" s="40"/>
      <c r="EO110" s="32"/>
      <c r="EP110" s="32"/>
      <c r="EQ110" s="32"/>
      <c r="ER110" s="8"/>
      <c r="ES110" s="40"/>
      <c r="ET110" s="40"/>
      <c r="EU110" s="40"/>
      <c r="EV110" s="40"/>
      <c r="EW110" s="32"/>
      <c r="EX110" s="32"/>
      <c r="EY110" s="32"/>
      <c r="EZ110" s="8"/>
      <c r="FA110" s="40"/>
      <c r="FB110" s="40"/>
      <c r="FC110" s="40"/>
      <c r="FD110" s="40"/>
      <c r="FE110" s="32"/>
      <c r="FF110" s="32"/>
      <c r="FG110" s="32"/>
      <c r="FH110" s="8"/>
      <c r="FI110" s="40"/>
      <c r="FJ110" s="40"/>
      <c r="FK110" s="40"/>
      <c r="FL110" s="40"/>
      <c r="FM110" s="32"/>
      <c r="FN110" s="32"/>
      <c r="FO110" s="32"/>
      <c r="FP110" s="8"/>
      <c r="FQ110" s="40"/>
      <c r="FR110" s="40"/>
      <c r="FS110" s="40"/>
      <c r="FT110" s="40"/>
      <c r="FU110" s="32"/>
      <c r="FV110" s="32"/>
      <c r="FW110" s="32"/>
      <c r="FX110" s="8"/>
      <c r="FY110" s="40"/>
      <c r="FZ110" s="40"/>
      <c r="GA110" s="40"/>
      <c r="GB110" s="40"/>
      <c r="GC110" s="32"/>
      <c r="GD110" s="32"/>
      <c r="GE110" s="32"/>
      <c r="GF110" s="8"/>
      <c r="GG110" s="40"/>
      <c r="GH110" s="40"/>
      <c r="GI110" s="40"/>
      <c r="GJ110" s="40"/>
      <c r="GK110" s="32"/>
      <c r="GL110" s="32"/>
      <c r="GM110" s="32"/>
      <c r="GN110" s="8"/>
      <c r="GO110" s="40"/>
      <c r="GP110" s="40"/>
      <c r="GQ110" s="40"/>
      <c r="GR110" s="40"/>
      <c r="GS110" s="32"/>
      <c r="GT110" s="32"/>
      <c r="GU110" s="32"/>
      <c r="GV110" s="8"/>
      <c r="GW110" s="40"/>
      <c r="GX110" s="40"/>
      <c r="GY110" s="40"/>
      <c r="GZ110" s="40"/>
      <c r="HA110" s="32"/>
      <c r="HB110" s="32"/>
      <c r="HC110" s="32"/>
      <c r="HD110" s="8"/>
      <c r="HE110" s="40"/>
      <c r="HF110" s="40"/>
      <c r="HG110" s="40"/>
      <c r="HH110" s="40"/>
      <c r="HI110" s="32"/>
      <c r="HJ110" s="32"/>
      <c r="HK110" s="32"/>
      <c r="HL110" s="8"/>
      <c r="HM110" s="40"/>
      <c r="HN110" s="40"/>
      <c r="HO110" s="40"/>
      <c r="HP110" s="40"/>
      <c r="HQ110" s="32"/>
      <c r="HR110" s="32"/>
      <c r="HS110" s="32"/>
      <c r="HT110" s="8"/>
      <c r="HU110" s="40"/>
      <c r="HV110" s="40"/>
      <c r="HW110" s="40"/>
      <c r="HX110" s="40"/>
      <c r="HY110" s="32"/>
      <c r="HZ110" s="32"/>
      <c r="IA110" s="32"/>
      <c r="IB110" s="8"/>
      <c r="IC110" s="40"/>
      <c r="ID110" s="40"/>
      <c r="IE110" s="40"/>
      <c r="IF110" s="40"/>
      <c r="IG110" s="32"/>
      <c r="IH110" s="32"/>
      <c r="II110" s="32"/>
      <c r="IJ110" s="8"/>
      <c r="IK110" s="40"/>
      <c r="IL110" s="40"/>
      <c r="IM110" s="40"/>
      <c r="IN110" s="40"/>
      <c r="IO110" s="32"/>
      <c r="IP110" s="32"/>
      <c r="IQ110" s="32"/>
    </row>
    <row r="111" spans="1:251" ht="13.9" customHeight="1">
      <c r="A111" s="27"/>
      <c r="B111" s="83" t="s">
        <v>894</v>
      </c>
      <c r="C111" s="62"/>
      <c r="D111" s="3"/>
      <c r="E111" s="152"/>
      <c r="F111" s="140"/>
      <c r="G111" s="140" t="str">
        <f t="shared" si="4"/>
        <v/>
      </c>
      <c r="H111" s="163" t="str">
        <f t="shared" si="5"/>
        <v/>
      </c>
      <c r="I111" s="157" t="str">
        <f t="shared" si="6"/>
        <v/>
      </c>
      <c r="J111" s="254" t="str">
        <f t="shared" si="7"/>
        <v/>
      </c>
      <c r="K111" s="32"/>
      <c r="L111" s="32"/>
      <c r="M111" s="8"/>
      <c r="N111" s="40"/>
      <c r="O111" s="40"/>
      <c r="P111" s="40"/>
      <c r="Q111" s="40"/>
      <c r="R111" s="32"/>
      <c r="S111" s="32"/>
      <c r="T111" s="8"/>
      <c r="U111" s="40"/>
      <c r="V111" s="40"/>
      <c r="W111" s="40"/>
      <c r="X111" s="40"/>
      <c r="Y111" s="32"/>
      <c r="Z111" s="32"/>
      <c r="AA111" s="32"/>
      <c r="AB111" s="8"/>
      <c r="AC111" s="40"/>
      <c r="AD111" s="40"/>
      <c r="AE111" s="40"/>
      <c r="AF111" s="40"/>
      <c r="AG111" s="32"/>
      <c r="AH111" s="32"/>
      <c r="AI111" s="32"/>
      <c r="AJ111" s="8"/>
      <c r="AK111" s="40"/>
      <c r="AL111" s="40"/>
      <c r="AM111" s="40"/>
      <c r="AN111" s="40"/>
      <c r="AO111" s="32"/>
      <c r="AP111" s="32"/>
      <c r="AQ111" s="32"/>
      <c r="AR111" s="8"/>
      <c r="AS111" s="40"/>
      <c r="AT111" s="40"/>
      <c r="AU111" s="40"/>
      <c r="AV111" s="40"/>
      <c r="AW111" s="32"/>
      <c r="AX111" s="32"/>
      <c r="AY111" s="32"/>
      <c r="AZ111" s="8"/>
      <c r="BA111" s="40"/>
      <c r="BB111" s="40"/>
      <c r="BC111" s="40"/>
      <c r="BD111" s="40"/>
      <c r="BE111" s="32"/>
      <c r="BF111" s="32"/>
      <c r="BG111" s="32"/>
      <c r="BH111" s="8"/>
      <c r="BI111" s="40"/>
      <c r="BJ111" s="40"/>
      <c r="BK111" s="40"/>
      <c r="BL111" s="40"/>
      <c r="BM111" s="32"/>
      <c r="BN111" s="32"/>
      <c r="BO111" s="32"/>
      <c r="BP111" s="8"/>
      <c r="BQ111" s="40"/>
      <c r="BR111" s="40"/>
      <c r="BS111" s="40"/>
      <c r="BT111" s="40"/>
      <c r="BU111" s="32"/>
      <c r="BV111" s="32"/>
      <c r="BW111" s="32"/>
      <c r="BX111" s="8"/>
      <c r="BY111" s="40"/>
      <c r="BZ111" s="40"/>
      <c r="CA111" s="40"/>
      <c r="CB111" s="40"/>
      <c r="CC111" s="32"/>
      <c r="CD111" s="32"/>
      <c r="CE111" s="32"/>
      <c r="CF111" s="8"/>
      <c r="CG111" s="40"/>
      <c r="CH111" s="40"/>
      <c r="CI111" s="40"/>
      <c r="CJ111" s="40"/>
      <c r="CK111" s="32"/>
      <c r="CL111" s="32"/>
      <c r="CM111" s="32"/>
      <c r="CN111" s="8"/>
      <c r="CO111" s="40"/>
      <c r="CP111" s="40"/>
      <c r="CQ111" s="40"/>
      <c r="CR111" s="40"/>
      <c r="CS111" s="32"/>
      <c r="CT111" s="32"/>
      <c r="CU111" s="32"/>
      <c r="CV111" s="8"/>
      <c r="CW111" s="40"/>
      <c r="CX111" s="40"/>
      <c r="CY111" s="40"/>
      <c r="CZ111" s="40"/>
      <c r="DA111" s="32"/>
      <c r="DB111" s="32"/>
      <c r="DC111" s="32"/>
      <c r="DD111" s="8"/>
      <c r="DE111" s="40"/>
      <c r="DF111" s="40"/>
      <c r="DG111" s="40"/>
      <c r="DH111" s="40"/>
      <c r="DI111" s="32"/>
      <c r="DJ111" s="32"/>
      <c r="DK111" s="32"/>
      <c r="DL111" s="8"/>
      <c r="DM111" s="40"/>
      <c r="DN111" s="40"/>
      <c r="DO111" s="40"/>
      <c r="DP111" s="40"/>
      <c r="DQ111" s="32"/>
      <c r="DR111" s="32"/>
      <c r="DS111" s="32"/>
      <c r="DT111" s="8"/>
      <c r="DU111" s="40"/>
      <c r="DV111" s="40"/>
      <c r="DW111" s="40"/>
      <c r="DX111" s="40"/>
      <c r="DY111" s="32"/>
      <c r="DZ111" s="32"/>
      <c r="EA111" s="32"/>
      <c r="EB111" s="8"/>
      <c r="EC111" s="40"/>
      <c r="ED111" s="40"/>
      <c r="EE111" s="40"/>
      <c r="EF111" s="40"/>
      <c r="EG111" s="32"/>
      <c r="EH111" s="32"/>
      <c r="EI111" s="32"/>
      <c r="EJ111" s="8"/>
      <c r="EK111" s="40"/>
      <c r="EL111" s="40"/>
      <c r="EM111" s="40"/>
      <c r="EN111" s="40"/>
      <c r="EO111" s="32"/>
      <c r="EP111" s="32"/>
      <c r="EQ111" s="32"/>
      <c r="ER111" s="8"/>
      <c r="ES111" s="40"/>
      <c r="ET111" s="40"/>
      <c r="EU111" s="40"/>
      <c r="EV111" s="40"/>
      <c r="EW111" s="32"/>
      <c r="EX111" s="32"/>
      <c r="EY111" s="32"/>
      <c r="EZ111" s="8"/>
      <c r="FA111" s="40"/>
      <c r="FB111" s="40"/>
      <c r="FC111" s="40"/>
      <c r="FD111" s="40"/>
      <c r="FE111" s="32"/>
      <c r="FF111" s="32"/>
      <c r="FG111" s="32"/>
      <c r="FH111" s="8"/>
      <c r="FI111" s="40"/>
      <c r="FJ111" s="40"/>
      <c r="FK111" s="40"/>
      <c r="FL111" s="40"/>
      <c r="FM111" s="32"/>
      <c r="FN111" s="32"/>
      <c r="FO111" s="32"/>
      <c r="FP111" s="8"/>
      <c r="FQ111" s="40"/>
      <c r="FR111" s="40"/>
      <c r="FS111" s="40"/>
      <c r="FT111" s="40"/>
      <c r="FU111" s="32"/>
      <c r="FV111" s="32"/>
      <c r="FW111" s="32"/>
      <c r="FX111" s="8"/>
      <c r="FY111" s="40"/>
      <c r="FZ111" s="40"/>
      <c r="GA111" s="40"/>
      <c r="GB111" s="40"/>
      <c r="GC111" s="32"/>
      <c r="GD111" s="32"/>
      <c r="GE111" s="32"/>
      <c r="GF111" s="8"/>
      <c r="GG111" s="40"/>
      <c r="GH111" s="40"/>
      <c r="GI111" s="40"/>
      <c r="GJ111" s="40"/>
      <c r="GK111" s="32"/>
      <c r="GL111" s="32"/>
      <c r="GM111" s="32"/>
      <c r="GN111" s="8"/>
      <c r="GO111" s="40"/>
      <c r="GP111" s="40"/>
      <c r="GQ111" s="40"/>
      <c r="GR111" s="40"/>
      <c r="GS111" s="32"/>
      <c r="GT111" s="32"/>
      <c r="GU111" s="32"/>
      <c r="GV111" s="8"/>
      <c r="GW111" s="40"/>
      <c r="GX111" s="40"/>
      <c r="GY111" s="40"/>
      <c r="GZ111" s="40"/>
      <c r="HA111" s="32"/>
      <c r="HB111" s="32"/>
      <c r="HC111" s="32"/>
      <c r="HD111" s="8"/>
      <c r="HE111" s="40"/>
      <c r="HF111" s="40"/>
      <c r="HG111" s="40"/>
      <c r="HH111" s="40"/>
      <c r="HI111" s="32"/>
      <c r="HJ111" s="32"/>
      <c r="HK111" s="32"/>
      <c r="HL111" s="8"/>
      <c r="HM111" s="40"/>
      <c r="HN111" s="40"/>
      <c r="HO111" s="40"/>
      <c r="HP111" s="40"/>
      <c r="HQ111" s="32"/>
      <c r="HR111" s="32"/>
      <c r="HS111" s="32"/>
      <c r="HT111" s="8"/>
      <c r="HU111" s="40"/>
      <c r="HV111" s="40"/>
      <c r="HW111" s="40"/>
      <c r="HX111" s="40"/>
      <c r="HY111" s="32"/>
      <c r="HZ111" s="32"/>
      <c r="IA111" s="32"/>
      <c r="IB111" s="8"/>
      <c r="IC111" s="40"/>
      <c r="ID111" s="40"/>
      <c r="IE111" s="40"/>
      <c r="IF111" s="40"/>
      <c r="IG111" s="32"/>
      <c r="IH111" s="32"/>
      <c r="II111" s="32"/>
      <c r="IJ111" s="8"/>
      <c r="IK111" s="40"/>
      <c r="IL111" s="40"/>
      <c r="IM111" s="40"/>
      <c r="IN111" s="40"/>
      <c r="IO111" s="32"/>
      <c r="IP111" s="32"/>
      <c r="IQ111" s="32"/>
    </row>
    <row r="112" spans="1:251" ht="13.9" customHeight="1">
      <c r="A112" s="27"/>
      <c r="B112" s="28" t="s">
        <v>868</v>
      </c>
      <c r="C112" s="62"/>
      <c r="D112" s="3"/>
      <c r="E112" s="152"/>
      <c r="F112" s="140"/>
      <c r="G112" s="140" t="str">
        <f t="shared" si="4"/>
        <v/>
      </c>
      <c r="H112" s="163" t="str">
        <f t="shared" si="5"/>
        <v/>
      </c>
      <c r="I112" s="157" t="str">
        <f t="shared" si="6"/>
        <v/>
      </c>
      <c r="J112" s="254" t="str">
        <f t="shared" si="7"/>
        <v/>
      </c>
      <c r="K112" s="32"/>
      <c r="L112" s="32"/>
      <c r="M112" s="8"/>
      <c r="N112" s="40"/>
      <c r="O112" s="40"/>
      <c r="P112" s="40"/>
      <c r="Q112" s="40"/>
      <c r="R112" s="32"/>
      <c r="S112" s="32"/>
      <c r="T112" s="8"/>
      <c r="U112" s="40"/>
      <c r="V112" s="40"/>
      <c r="W112" s="40"/>
      <c r="X112" s="40"/>
      <c r="Y112" s="32"/>
      <c r="Z112" s="32"/>
      <c r="AA112" s="32"/>
      <c r="AB112" s="8"/>
      <c r="AC112" s="40"/>
      <c r="AD112" s="40"/>
      <c r="AE112" s="40"/>
      <c r="AF112" s="40"/>
      <c r="AG112" s="32"/>
      <c r="AH112" s="32"/>
      <c r="AI112" s="32"/>
      <c r="AJ112" s="8"/>
      <c r="AK112" s="40"/>
      <c r="AL112" s="40"/>
      <c r="AM112" s="40"/>
      <c r="AN112" s="40"/>
      <c r="AO112" s="32"/>
      <c r="AP112" s="32"/>
      <c r="AQ112" s="32"/>
      <c r="AR112" s="8"/>
      <c r="AS112" s="40"/>
      <c r="AT112" s="40"/>
      <c r="AU112" s="40"/>
      <c r="AV112" s="40"/>
      <c r="AW112" s="32"/>
      <c r="AX112" s="32"/>
      <c r="AY112" s="32"/>
      <c r="AZ112" s="8"/>
      <c r="BA112" s="40"/>
      <c r="BB112" s="40"/>
      <c r="BC112" s="40"/>
      <c r="BD112" s="40"/>
      <c r="BE112" s="32"/>
      <c r="BF112" s="32"/>
      <c r="BG112" s="32"/>
      <c r="BH112" s="8"/>
      <c r="BI112" s="40"/>
      <c r="BJ112" s="40"/>
      <c r="BK112" s="40"/>
      <c r="BL112" s="40"/>
      <c r="BM112" s="32"/>
      <c r="BN112" s="32"/>
      <c r="BO112" s="32"/>
      <c r="BP112" s="8"/>
      <c r="BQ112" s="40"/>
      <c r="BR112" s="40"/>
      <c r="BS112" s="40"/>
      <c r="BT112" s="40"/>
      <c r="BU112" s="32"/>
      <c r="BV112" s="32"/>
      <c r="BW112" s="32"/>
      <c r="BX112" s="8"/>
      <c r="BY112" s="40"/>
      <c r="BZ112" s="40"/>
      <c r="CA112" s="40"/>
      <c r="CB112" s="40"/>
      <c r="CC112" s="32"/>
      <c r="CD112" s="32"/>
      <c r="CE112" s="32"/>
      <c r="CF112" s="8"/>
      <c r="CG112" s="40"/>
      <c r="CH112" s="40"/>
      <c r="CI112" s="40"/>
      <c r="CJ112" s="40"/>
      <c r="CK112" s="32"/>
      <c r="CL112" s="32"/>
      <c r="CM112" s="32"/>
      <c r="CN112" s="8"/>
      <c r="CO112" s="40"/>
      <c r="CP112" s="40"/>
      <c r="CQ112" s="40"/>
      <c r="CR112" s="40"/>
      <c r="CS112" s="32"/>
      <c r="CT112" s="32"/>
      <c r="CU112" s="32"/>
      <c r="CV112" s="8"/>
      <c r="CW112" s="40"/>
      <c r="CX112" s="40"/>
      <c r="CY112" s="40"/>
      <c r="CZ112" s="40"/>
      <c r="DA112" s="32"/>
      <c r="DB112" s="32"/>
      <c r="DC112" s="32"/>
      <c r="DD112" s="8"/>
      <c r="DE112" s="40"/>
      <c r="DF112" s="40"/>
      <c r="DG112" s="40"/>
      <c r="DH112" s="40"/>
      <c r="DI112" s="32"/>
      <c r="DJ112" s="32"/>
      <c r="DK112" s="32"/>
      <c r="DL112" s="8"/>
      <c r="DM112" s="40"/>
      <c r="DN112" s="40"/>
      <c r="DO112" s="40"/>
      <c r="DP112" s="40"/>
      <c r="DQ112" s="32"/>
      <c r="DR112" s="32"/>
      <c r="DS112" s="32"/>
      <c r="DT112" s="8"/>
      <c r="DU112" s="40"/>
      <c r="DV112" s="40"/>
      <c r="DW112" s="40"/>
      <c r="DX112" s="40"/>
      <c r="DY112" s="32"/>
      <c r="DZ112" s="32"/>
      <c r="EA112" s="32"/>
      <c r="EB112" s="8"/>
      <c r="EC112" s="40"/>
      <c r="ED112" s="40"/>
      <c r="EE112" s="40"/>
      <c r="EF112" s="40"/>
      <c r="EG112" s="32"/>
      <c r="EH112" s="32"/>
      <c r="EI112" s="32"/>
      <c r="EJ112" s="8"/>
      <c r="EK112" s="40"/>
      <c r="EL112" s="40"/>
      <c r="EM112" s="40"/>
      <c r="EN112" s="40"/>
      <c r="EO112" s="32"/>
      <c r="EP112" s="32"/>
      <c r="EQ112" s="32"/>
      <c r="ER112" s="8"/>
      <c r="ES112" s="40"/>
      <c r="ET112" s="40"/>
      <c r="EU112" s="40"/>
      <c r="EV112" s="40"/>
      <c r="EW112" s="32"/>
      <c r="EX112" s="32"/>
      <c r="EY112" s="32"/>
      <c r="EZ112" s="8"/>
      <c r="FA112" s="40"/>
      <c r="FB112" s="40"/>
      <c r="FC112" s="40"/>
      <c r="FD112" s="40"/>
      <c r="FE112" s="32"/>
      <c r="FF112" s="32"/>
      <c r="FG112" s="32"/>
      <c r="FH112" s="8"/>
      <c r="FI112" s="40"/>
      <c r="FJ112" s="40"/>
      <c r="FK112" s="40"/>
      <c r="FL112" s="40"/>
      <c r="FM112" s="32"/>
      <c r="FN112" s="32"/>
      <c r="FO112" s="32"/>
      <c r="FP112" s="8"/>
      <c r="FQ112" s="40"/>
      <c r="FR112" s="40"/>
      <c r="FS112" s="40"/>
      <c r="FT112" s="40"/>
      <c r="FU112" s="32"/>
      <c r="FV112" s="32"/>
      <c r="FW112" s="32"/>
      <c r="FX112" s="8"/>
      <c r="FY112" s="40"/>
      <c r="FZ112" s="40"/>
      <c r="GA112" s="40"/>
      <c r="GB112" s="40"/>
      <c r="GC112" s="32"/>
      <c r="GD112" s="32"/>
      <c r="GE112" s="32"/>
      <c r="GF112" s="8"/>
      <c r="GG112" s="40"/>
      <c r="GH112" s="40"/>
      <c r="GI112" s="40"/>
      <c r="GJ112" s="40"/>
      <c r="GK112" s="32"/>
      <c r="GL112" s="32"/>
      <c r="GM112" s="32"/>
      <c r="GN112" s="8"/>
      <c r="GO112" s="40"/>
      <c r="GP112" s="40"/>
      <c r="GQ112" s="40"/>
      <c r="GR112" s="40"/>
      <c r="GS112" s="32"/>
      <c r="GT112" s="32"/>
      <c r="GU112" s="32"/>
      <c r="GV112" s="8"/>
      <c r="GW112" s="40"/>
      <c r="GX112" s="40"/>
      <c r="GY112" s="40"/>
      <c r="GZ112" s="40"/>
      <c r="HA112" s="32"/>
      <c r="HB112" s="32"/>
      <c r="HC112" s="32"/>
      <c r="HD112" s="8"/>
      <c r="HE112" s="40"/>
      <c r="HF112" s="40"/>
      <c r="HG112" s="40"/>
      <c r="HH112" s="40"/>
      <c r="HI112" s="32"/>
      <c r="HJ112" s="32"/>
      <c r="HK112" s="32"/>
      <c r="HL112" s="8"/>
      <c r="HM112" s="40"/>
      <c r="HN112" s="40"/>
      <c r="HO112" s="40"/>
      <c r="HP112" s="40"/>
      <c r="HQ112" s="32"/>
      <c r="HR112" s="32"/>
      <c r="HS112" s="32"/>
      <c r="HT112" s="8"/>
      <c r="HU112" s="40"/>
      <c r="HV112" s="40"/>
      <c r="HW112" s="40"/>
      <c r="HX112" s="40"/>
      <c r="HY112" s="32"/>
      <c r="HZ112" s="32"/>
      <c r="IA112" s="32"/>
      <c r="IB112" s="8"/>
      <c r="IC112" s="40"/>
      <c r="ID112" s="40"/>
      <c r="IE112" s="40"/>
      <c r="IF112" s="40"/>
      <c r="IG112" s="32"/>
      <c r="IH112" s="32"/>
      <c r="II112" s="32"/>
      <c r="IJ112" s="8"/>
      <c r="IK112" s="40"/>
      <c r="IL112" s="40"/>
      <c r="IM112" s="40"/>
      <c r="IN112" s="40"/>
      <c r="IO112" s="32"/>
      <c r="IP112" s="32"/>
      <c r="IQ112" s="32"/>
    </row>
    <row r="113" spans="1:251" ht="13.9" customHeight="1">
      <c r="A113" s="27"/>
      <c r="B113" s="83" t="s">
        <v>869</v>
      </c>
      <c r="C113" s="29"/>
      <c r="D113" s="3"/>
      <c r="E113" s="152"/>
      <c r="G113" s="133" t="str">
        <f t="shared" si="4"/>
        <v/>
      </c>
      <c r="H113" s="163" t="str">
        <f t="shared" si="5"/>
        <v/>
      </c>
      <c r="I113" s="157" t="str">
        <f t="shared" si="6"/>
        <v/>
      </c>
      <c r="J113" s="254" t="str">
        <f t="shared" si="7"/>
        <v/>
      </c>
      <c r="K113" s="32"/>
      <c r="L113" s="32"/>
      <c r="M113" s="8"/>
      <c r="N113" s="40"/>
      <c r="O113" s="40"/>
      <c r="P113" s="40"/>
      <c r="Q113" s="40"/>
      <c r="R113" s="32"/>
      <c r="S113" s="32"/>
      <c r="T113" s="8"/>
      <c r="U113" s="40"/>
      <c r="V113" s="40"/>
      <c r="W113" s="40"/>
      <c r="X113" s="40"/>
      <c r="Y113" s="32"/>
      <c r="Z113" s="32"/>
      <c r="AA113" s="32"/>
      <c r="AB113" s="8"/>
      <c r="AC113" s="40"/>
      <c r="AD113" s="40"/>
      <c r="AE113" s="40"/>
      <c r="AF113" s="40"/>
      <c r="AG113" s="32"/>
      <c r="AH113" s="32"/>
      <c r="AI113" s="32"/>
      <c r="AJ113" s="8"/>
      <c r="AK113" s="40"/>
      <c r="AL113" s="40"/>
      <c r="AM113" s="40"/>
      <c r="AN113" s="40"/>
      <c r="AO113" s="32"/>
      <c r="AP113" s="32"/>
      <c r="AQ113" s="32"/>
      <c r="AR113" s="8"/>
      <c r="AS113" s="40"/>
      <c r="AT113" s="40"/>
      <c r="AU113" s="40"/>
      <c r="AV113" s="40"/>
      <c r="AW113" s="32"/>
      <c r="AX113" s="32"/>
      <c r="AY113" s="32"/>
      <c r="AZ113" s="8"/>
      <c r="BA113" s="40"/>
      <c r="BB113" s="40"/>
      <c r="BC113" s="40"/>
      <c r="BD113" s="40"/>
      <c r="BE113" s="32"/>
      <c r="BF113" s="32"/>
      <c r="BG113" s="32"/>
      <c r="BH113" s="8"/>
      <c r="BI113" s="40"/>
      <c r="BJ113" s="40"/>
      <c r="BK113" s="40"/>
      <c r="BL113" s="40"/>
      <c r="BM113" s="32"/>
      <c r="BN113" s="32"/>
      <c r="BO113" s="32"/>
      <c r="BP113" s="8"/>
      <c r="BQ113" s="40"/>
      <c r="BR113" s="40"/>
      <c r="BS113" s="40"/>
      <c r="BT113" s="40"/>
      <c r="BU113" s="32"/>
      <c r="BV113" s="32"/>
      <c r="BW113" s="32"/>
      <c r="BX113" s="8"/>
      <c r="BY113" s="40"/>
      <c r="BZ113" s="40"/>
      <c r="CA113" s="40"/>
      <c r="CB113" s="40"/>
      <c r="CC113" s="32"/>
      <c r="CD113" s="32"/>
      <c r="CE113" s="32"/>
      <c r="CF113" s="8"/>
      <c r="CG113" s="40"/>
      <c r="CH113" s="40"/>
      <c r="CI113" s="40"/>
      <c r="CJ113" s="40"/>
      <c r="CK113" s="32"/>
      <c r="CL113" s="32"/>
      <c r="CM113" s="32"/>
      <c r="CN113" s="8"/>
      <c r="CO113" s="40"/>
      <c r="CP113" s="40"/>
      <c r="CQ113" s="40"/>
      <c r="CR113" s="40"/>
      <c r="CS113" s="32"/>
      <c r="CT113" s="32"/>
      <c r="CU113" s="32"/>
      <c r="CV113" s="8"/>
      <c r="CW113" s="40"/>
      <c r="CX113" s="40"/>
      <c r="CY113" s="40"/>
      <c r="CZ113" s="40"/>
      <c r="DA113" s="32"/>
      <c r="DB113" s="32"/>
      <c r="DC113" s="32"/>
      <c r="DD113" s="8"/>
      <c r="DE113" s="40"/>
      <c r="DF113" s="40"/>
      <c r="DG113" s="40"/>
      <c r="DH113" s="40"/>
      <c r="DI113" s="32"/>
      <c r="DJ113" s="32"/>
      <c r="DK113" s="32"/>
      <c r="DL113" s="8"/>
      <c r="DM113" s="40"/>
      <c r="DN113" s="40"/>
      <c r="DO113" s="40"/>
      <c r="DP113" s="40"/>
      <c r="DQ113" s="32"/>
      <c r="DR113" s="32"/>
      <c r="DS113" s="32"/>
      <c r="DT113" s="8"/>
      <c r="DU113" s="40"/>
      <c r="DV113" s="40"/>
      <c r="DW113" s="40"/>
      <c r="DX113" s="40"/>
      <c r="DY113" s="32"/>
      <c r="DZ113" s="32"/>
      <c r="EA113" s="32"/>
      <c r="EB113" s="8"/>
      <c r="EC113" s="40"/>
      <c r="ED113" s="40"/>
      <c r="EE113" s="40"/>
      <c r="EF113" s="40"/>
      <c r="EG113" s="32"/>
      <c r="EH113" s="32"/>
      <c r="EI113" s="32"/>
      <c r="EJ113" s="8"/>
      <c r="EK113" s="40"/>
      <c r="EL113" s="40"/>
      <c r="EM113" s="40"/>
      <c r="EN113" s="40"/>
      <c r="EO113" s="32"/>
      <c r="EP113" s="32"/>
      <c r="EQ113" s="32"/>
      <c r="ER113" s="8"/>
      <c r="ES113" s="40"/>
      <c r="ET113" s="40"/>
      <c r="EU113" s="40"/>
      <c r="EV113" s="40"/>
      <c r="EW113" s="32"/>
      <c r="EX113" s="32"/>
      <c r="EY113" s="32"/>
      <c r="EZ113" s="8"/>
      <c r="FA113" s="40"/>
      <c r="FB113" s="40"/>
      <c r="FC113" s="40"/>
      <c r="FD113" s="40"/>
      <c r="FE113" s="32"/>
      <c r="FF113" s="32"/>
      <c r="FG113" s="32"/>
      <c r="FH113" s="8"/>
      <c r="FI113" s="40"/>
      <c r="FJ113" s="40"/>
      <c r="FK113" s="40"/>
      <c r="FL113" s="40"/>
      <c r="FM113" s="32"/>
      <c r="FN113" s="32"/>
      <c r="FO113" s="32"/>
      <c r="FP113" s="8"/>
      <c r="FQ113" s="40"/>
      <c r="FR113" s="40"/>
      <c r="FS113" s="40"/>
      <c r="FT113" s="40"/>
      <c r="FU113" s="32"/>
      <c r="FV113" s="32"/>
      <c r="FW113" s="32"/>
      <c r="FX113" s="8"/>
      <c r="FY113" s="40"/>
      <c r="FZ113" s="40"/>
      <c r="GA113" s="40"/>
      <c r="GB113" s="40"/>
      <c r="GC113" s="32"/>
      <c r="GD113" s="32"/>
      <c r="GE113" s="32"/>
      <c r="GF113" s="8"/>
      <c r="GG113" s="40"/>
      <c r="GH113" s="40"/>
      <c r="GI113" s="40"/>
      <c r="GJ113" s="40"/>
      <c r="GK113" s="32"/>
      <c r="GL113" s="32"/>
      <c r="GM113" s="32"/>
      <c r="GN113" s="8"/>
      <c r="GO113" s="40"/>
      <c r="GP113" s="40"/>
      <c r="GQ113" s="40"/>
      <c r="GR113" s="40"/>
      <c r="GS113" s="32"/>
      <c r="GT113" s="32"/>
      <c r="GU113" s="32"/>
      <c r="GV113" s="8"/>
      <c r="GW113" s="40"/>
      <c r="GX113" s="40"/>
      <c r="GY113" s="40"/>
      <c r="GZ113" s="40"/>
      <c r="HA113" s="32"/>
      <c r="HB113" s="32"/>
      <c r="HC113" s="32"/>
      <c r="HD113" s="8"/>
      <c r="HE113" s="40"/>
      <c r="HF113" s="40"/>
      <c r="HG113" s="40"/>
      <c r="HH113" s="40"/>
      <c r="HI113" s="32"/>
      <c r="HJ113" s="32"/>
      <c r="HK113" s="32"/>
      <c r="HL113" s="8"/>
      <c r="HM113" s="40"/>
      <c r="HN113" s="40"/>
      <c r="HO113" s="40"/>
      <c r="HP113" s="40"/>
      <c r="HQ113" s="32"/>
      <c r="HR113" s="32"/>
      <c r="HS113" s="32"/>
      <c r="HT113" s="8"/>
      <c r="HU113" s="40"/>
      <c r="HV113" s="40"/>
      <c r="HW113" s="40"/>
      <c r="HX113" s="40"/>
      <c r="HY113" s="32"/>
      <c r="HZ113" s="32"/>
      <c r="IA113" s="32"/>
      <c r="IB113" s="8"/>
      <c r="IC113" s="40"/>
      <c r="ID113" s="40"/>
      <c r="IE113" s="40"/>
      <c r="IF113" s="40"/>
      <c r="IG113" s="32"/>
      <c r="IH113" s="32"/>
      <c r="II113" s="32"/>
      <c r="IJ113" s="8"/>
      <c r="IK113" s="40"/>
      <c r="IL113" s="40"/>
      <c r="IM113" s="40"/>
      <c r="IN113" s="40"/>
      <c r="IO113" s="32"/>
      <c r="IP113" s="32"/>
      <c r="IQ113" s="32"/>
    </row>
    <row r="114" spans="1:251" ht="13.9" customHeight="1">
      <c r="B114" s="28" t="s">
        <v>870</v>
      </c>
      <c r="C114" s="126"/>
      <c r="D114" s="3"/>
      <c r="E114" s="152"/>
      <c r="F114" s="140"/>
      <c r="G114" s="140" t="str">
        <f t="shared" si="4"/>
        <v/>
      </c>
      <c r="H114" s="163" t="str">
        <f t="shared" si="5"/>
        <v/>
      </c>
      <c r="I114" s="157" t="str">
        <f t="shared" si="6"/>
        <v/>
      </c>
      <c r="J114" s="254" t="str">
        <f t="shared" si="7"/>
        <v/>
      </c>
      <c r="K114" s="32"/>
      <c r="L114" s="32"/>
      <c r="M114" s="8"/>
      <c r="N114" s="40"/>
      <c r="O114" s="40"/>
      <c r="P114" s="40"/>
      <c r="Q114" s="40"/>
      <c r="R114" s="32"/>
      <c r="S114" s="32"/>
      <c r="T114" s="8"/>
      <c r="U114" s="40"/>
      <c r="V114" s="40"/>
      <c r="W114" s="40"/>
      <c r="X114" s="40"/>
      <c r="Y114" s="32"/>
      <c r="Z114" s="32"/>
      <c r="AA114" s="32"/>
      <c r="AB114" s="8"/>
      <c r="AC114" s="40"/>
      <c r="AD114" s="40"/>
      <c r="AE114" s="40"/>
      <c r="AF114" s="40"/>
      <c r="AG114" s="32"/>
      <c r="AH114" s="32"/>
      <c r="AI114" s="32"/>
      <c r="AJ114" s="8"/>
      <c r="AK114" s="40"/>
      <c r="AL114" s="40"/>
      <c r="AM114" s="40"/>
      <c r="AN114" s="40"/>
      <c r="AO114" s="32"/>
      <c r="AP114" s="32"/>
      <c r="AQ114" s="32"/>
      <c r="AR114" s="8"/>
      <c r="AS114" s="40"/>
      <c r="AT114" s="40"/>
      <c r="AU114" s="40"/>
      <c r="AV114" s="40"/>
      <c r="AW114" s="32"/>
      <c r="AX114" s="32"/>
      <c r="AY114" s="32"/>
      <c r="AZ114" s="8"/>
      <c r="BA114" s="40"/>
      <c r="BB114" s="40"/>
      <c r="BC114" s="40"/>
      <c r="BD114" s="40"/>
      <c r="BE114" s="32"/>
      <c r="BF114" s="32"/>
      <c r="BG114" s="32"/>
      <c r="BH114" s="8"/>
      <c r="BI114" s="40"/>
      <c r="BJ114" s="40"/>
      <c r="BK114" s="40"/>
      <c r="BL114" s="40"/>
      <c r="BM114" s="32"/>
      <c r="BN114" s="32"/>
      <c r="BO114" s="32"/>
      <c r="BP114" s="8"/>
      <c r="BQ114" s="40"/>
      <c r="BR114" s="40"/>
      <c r="BS114" s="40"/>
      <c r="BT114" s="40"/>
      <c r="BU114" s="32"/>
      <c r="BV114" s="32"/>
      <c r="BW114" s="32"/>
      <c r="BX114" s="8"/>
      <c r="BY114" s="40"/>
      <c r="BZ114" s="40"/>
      <c r="CA114" s="40"/>
      <c r="CB114" s="40"/>
      <c r="CC114" s="32"/>
      <c r="CD114" s="32"/>
      <c r="CE114" s="32"/>
      <c r="CF114" s="8"/>
      <c r="CG114" s="40"/>
      <c r="CH114" s="40"/>
      <c r="CI114" s="40"/>
      <c r="CJ114" s="40"/>
      <c r="CK114" s="32"/>
      <c r="CL114" s="32"/>
      <c r="CM114" s="32"/>
      <c r="CN114" s="8"/>
      <c r="CO114" s="40"/>
      <c r="CP114" s="40"/>
      <c r="CQ114" s="40"/>
      <c r="CR114" s="40"/>
      <c r="CS114" s="32"/>
      <c r="CT114" s="32"/>
      <c r="CU114" s="32"/>
      <c r="CV114" s="8"/>
      <c r="CW114" s="40"/>
      <c r="CX114" s="40"/>
      <c r="CY114" s="40"/>
      <c r="CZ114" s="40"/>
      <c r="DA114" s="32"/>
      <c r="DB114" s="32"/>
      <c r="DC114" s="32"/>
      <c r="DD114" s="8"/>
      <c r="DE114" s="40"/>
      <c r="DF114" s="40"/>
      <c r="DG114" s="40"/>
      <c r="DH114" s="40"/>
      <c r="DI114" s="32"/>
      <c r="DJ114" s="32"/>
      <c r="DK114" s="32"/>
      <c r="DL114" s="8"/>
      <c r="DM114" s="40"/>
      <c r="DN114" s="40"/>
      <c r="DO114" s="40"/>
      <c r="DP114" s="40"/>
      <c r="DQ114" s="32"/>
      <c r="DR114" s="32"/>
      <c r="DS114" s="32"/>
      <c r="DT114" s="8"/>
      <c r="DU114" s="40"/>
      <c r="DV114" s="40"/>
      <c r="DW114" s="40"/>
      <c r="DX114" s="40"/>
      <c r="DY114" s="32"/>
      <c r="DZ114" s="32"/>
      <c r="EA114" s="32"/>
      <c r="EB114" s="8"/>
      <c r="EC114" s="40"/>
      <c r="ED114" s="40"/>
      <c r="EE114" s="40"/>
      <c r="EF114" s="40"/>
      <c r="EG114" s="32"/>
      <c r="EH114" s="32"/>
      <c r="EI114" s="32"/>
      <c r="EJ114" s="8"/>
      <c r="EK114" s="40"/>
      <c r="EL114" s="40"/>
      <c r="EM114" s="40"/>
      <c r="EN114" s="40"/>
      <c r="EO114" s="32"/>
      <c r="EP114" s="32"/>
      <c r="EQ114" s="32"/>
      <c r="ER114" s="8"/>
      <c r="ES114" s="40"/>
      <c r="ET114" s="40"/>
      <c r="EU114" s="40"/>
      <c r="EV114" s="40"/>
      <c r="EW114" s="32"/>
      <c r="EX114" s="32"/>
      <c r="EY114" s="32"/>
      <c r="EZ114" s="8"/>
      <c r="FA114" s="40"/>
      <c r="FB114" s="40"/>
      <c r="FC114" s="40"/>
      <c r="FD114" s="40"/>
      <c r="FE114" s="32"/>
      <c r="FF114" s="32"/>
      <c r="FG114" s="32"/>
      <c r="FH114" s="8"/>
      <c r="FI114" s="40"/>
      <c r="FJ114" s="40"/>
      <c r="FK114" s="40"/>
      <c r="FL114" s="40"/>
      <c r="FM114" s="32"/>
      <c r="FN114" s="32"/>
      <c r="FO114" s="32"/>
      <c r="FP114" s="8"/>
      <c r="FQ114" s="40"/>
      <c r="FR114" s="40"/>
      <c r="FS114" s="40"/>
      <c r="FT114" s="40"/>
      <c r="FU114" s="32"/>
      <c r="FV114" s="32"/>
      <c r="FW114" s="32"/>
      <c r="FX114" s="8"/>
      <c r="FY114" s="40"/>
      <c r="FZ114" s="40"/>
      <c r="GA114" s="40"/>
      <c r="GB114" s="40"/>
      <c r="GC114" s="32"/>
      <c r="GD114" s="32"/>
      <c r="GE114" s="32"/>
      <c r="GF114" s="8"/>
      <c r="GG114" s="40"/>
      <c r="GH114" s="40"/>
      <c r="GI114" s="40"/>
      <c r="GJ114" s="40"/>
      <c r="GK114" s="32"/>
      <c r="GL114" s="32"/>
      <c r="GM114" s="32"/>
      <c r="GN114" s="8"/>
      <c r="GO114" s="40"/>
      <c r="GP114" s="40"/>
      <c r="GQ114" s="40"/>
      <c r="GR114" s="40"/>
      <c r="GS114" s="32"/>
      <c r="GT114" s="32"/>
      <c r="GU114" s="32"/>
      <c r="GV114" s="8"/>
      <c r="GW114" s="40"/>
      <c r="GX114" s="40"/>
      <c r="GY114" s="40"/>
      <c r="GZ114" s="40"/>
      <c r="HA114" s="32"/>
      <c r="HB114" s="32"/>
      <c r="HC114" s="32"/>
      <c r="HD114" s="8"/>
      <c r="HE114" s="40"/>
      <c r="HF114" s="40"/>
      <c r="HG114" s="40"/>
      <c r="HH114" s="40"/>
      <c r="HI114" s="32"/>
      <c r="HJ114" s="32"/>
      <c r="HK114" s="32"/>
      <c r="HL114" s="8"/>
      <c r="HM114" s="40"/>
      <c r="HN114" s="40"/>
      <c r="HO114" s="40"/>
      <c r="HP114" s="40"/>
      <c r="HQ114" s="32"/>
      <c r="HR114" s="32"/>
      <c r="HS114" s="32"/>
      <c r="HT114" s="8"/>
      <c r="HU114" s="40"/>
      <c r="HV114" s="40"/>
      <c r="HW114" s="40"/>
      <c r="HX114" s="40"/>
      <c r="HY114" s="32"/>
      <c r="HZ114" s="32"/>
      <c r="IA114" s="32"/>
      <c r="IB114" s="8"/>
      <c r="IC114" s="40"/>
      <c r="ID114" s="40"/>
      <c r="IE114" s="40"/>
      <c r="IF114" s="40"/>
      <c r="IG114" s="32"/>
      <c r="IH114" s="32"/>
      <c r="II114" s="32"/>
      <c r="IJ114" s="8"/>
      <c r="IK114" s="40"/>
      <c r="IL114" s="40"/>
      <c r="IM114" s="40"/>
      <c r="IN114" s="40"/>
      <c r="IO114" s="32"/>
      <c r="IP114" s="32"/>
      <c r="IQ114" s="32"/>
    </row>
    <row r="115" spans="1:251" ht="13.9" customHeight="1">
      <c r="A115" s="27"/>
      <c r="B115" s="83" t="s">
        <v>871</v>
      </c>
      <c r="C115" s="29"/>
      <c r="D115" s="3"/>
      <c r="E115" s="152"/>
      <c r="F115" s="140"/>
      <c r="G115" s="140" t="str">
        <f t="shared" si="4"/>
        <v/>
      </c>
      <c r="H115" s="163" t="str">
        <f t="shared" si="5"/>
        <v/>
      </c>
      <c r="I115" s="157" t="str">
        <f t="shared" si="6"/>
        <v/>
      </c>
      <c r="J115" s="254" t="str">
        <f t="shared" si="7"/>
        <v/>
      </c>
      <c r="K115" s="32"/>
      <c r="L115" s="32"/>
      <c r="M115" s="8"/>
      <c r="N115" s="40"/>
      <c r="O115" s="40"/>
      <c r="P115" s="40"/>
      <c r="Q115" s="40"/>
      <c r="R115" s="32"/>
      <c r="S115" s="32"/>
      <c r="T115" s="8"/>
      <c r="U115" s="40"/>
      <c r="V115" s="40"/>
      <c r="W115" s="40"/>
      <c r="X115" s="40"/>
      <c r="Y115" s="32"/>
      <c r="Z115" s="32"/>
      <c r="AA115" s="32"/>
      <c r="AB115" s="8"/>
      <c r="AC115" s="40"/>
      <c r="AD115" s="40"/>
      <c r="AE115" s="40"/>
      <c r="AF115" s="40"/>
      <c r="AG115" s="32"/>
      <c r="AH115" s="32"/>
      <c r="AI115" s="32"/>
      <c r="AJ115" s="8"/>
      <c r="AK115" s="40"/>
      <c r="AL115" s="40"/>
      <c r="AM115" s="40"/>
      <c r="AN115" s="40"/>
      <c r="AO115" s="32"/>
      <c r="AP115" s="32"/>
      <c r="AQ115" s="32"/>
      <c r="AR115" s="8"/>
      <c r="AS115" s="40"/>
      <c r="AT115" s="40"/>
      <c r="AU115" s="40"/>
      <c r="AV115" s="40"/>
      <c r="AW115" s="32"/>
      <c r="AX115" s="32"/>
      <c r="AY115" s="32"/>
      <c r="AZ115" s="8"/>
      <c r="BA115" s="40"/>
      <c r="BB115" s="40"/>
      <c r="BC115" s="40"/>
      <c r="BD115" s="40"/>
      <c r="BE115" s="32"/>
      <c r="BF115" s="32"/>
      <c r="BG115" s="32"/>
      <c r="BH115" s="8"/>
      <c r="BI115" s="40"/>
      <c r="BJ115" s="40"/>
      <c r="BK115" s="40"/>
      <c r="BL115" s="40"/>
      <c r="BM115" s="32"/>
      <c r="BN115" s="32"/>
      <c r="BO115" s="32"/>
      <c r="BP115" s="8"/>
      <c r="BQ115" s="40"/>
      <c r="BR115" s="40"/>
      <c r="BS115" s="40"/>
      <c r="BT115" s="40"/>
      <c r="BU115" s="32"/>
      <c r="BV115" s="32"/>
      <c r="BW115" s="32"/>
      <c r="BX115" s="8"/>
      <c r="BY115" s="40"/>
      <c r="BZ115" s="40"/>
      <c r="CA115" s="40"/>
      <c r="CB115" s="40"/>
      <c r="CC115" s="32"/>
      <c r="CD115" s="32"/>
      <c r="CE115" s="32"/>
      <c r="CF115" s="8"/>
      <c r="CG115" s="40"/>
      <c r="CH115" s="40"/>
      <c r="CI115" s="40"/>
      <c r="CJ115" s="40"/>
      <c r="CK115" s="32"/>
      <c r="CL115" s="32"/>
      <c r="CM115" s="32"/>
      <c r="CN115" s="8"/>
      <c r="CO115" s="40"/>
      <c r="CP115" s="40"/>
      <c r="CQ115" s="40"/>
      <c r="CR115" s="40"/>
      <c r="CS115" s="32"/>
      <c r="CT115" s="32"/>
      <c r="CU115" s="32"/>
      <c r="CV115" s="8"/>
      <c r="CW115" s="40"/>
      <c r="CX115" s="40"/>
      <c r="CY115" s="40"/>
      <c r="CZ115" s="40"/>
      <c r="DA115" s="32"/>
      <c r="DB115" s="32"/>
      <c r="DC115" s="32"/>
      <c r="DD115" s="8"/>
      <c r="DE115" s="40"/>
      <c r="DF115" s="40"/>
      <c r="DG115" s="40"/>
      <c r="DH115" s="40"/>
      <c r="DI115" s="32"/>
      <c r="DJ115" s="32"/>
      <c r="DK115" s="32"/>
      <c r="DL115" s="8"/>
      <c r="DM115" s="40"/>
      <c r="DN115" s="40"/>
      <c r="DO115" s="40"/>
      <c r="DP115" s="40"/>
      <c r="DQ115" s="32"/>
      <c r="DR115" s="32"/>
      <c r="DS115" s="32"/>
      <c r="DT115" s="8"/>
      <c r="DU115" s="40"/>
      <c r="DV115" s="40"/>
      <c r="DW115" s="40"/>
      <c r="DX115" s="40"/>
      <c r="DY115" s="32"/>
      <c r="DZ115" s="32"/>
      <c r="EA115" s="32"/>
      <c r="EB115" s="8"/>
      <c r="EC115" s="40"/>
      <c r="ED115" s="40"/>
      <c r="EE115" s="40"/>
      <c r="EF115" s="40"/>
      <c r="EG115" s="32"/>
      <c r="EH115" s="32"/>
      <c r="EI115" s="32"/>
      <c r="EJ115" s="8"/>
      <c r="EK115" s="40"/>
      <c r="EL115" s="40"/>
      <c r="EM115" s="40"/>
      <c r="EN115" s="40"/>
      <c r="EO115" s="32"/>
      <c r="EP115" s="32"/>
      <c r="EQ115" s="32"/>
      <c r="ER115" s="8"/>
      <c r="ES115" s="40"/>
      <c r="ET115" s="40"/>
      <c r="EU115" s="40"/>
      <c r="EV115" s="40"/>
      <c r="EW115" s="32"/>
      <c r="EX115" s="32"/>
      <c r="EY115" s="32"/>
      <c r="EZ115" s="8"/>
      <c r="FA115" s="40"/>
      <c r="FB115" s="40"/>
      <c r="FC115" s="40"/>
      <c r="FD115" s="40"/>
      <c r="FE115" s="32"/>
      <c r="FF115" s="32"/>
      <c r="FG115" s="32"/>
      <c r="FH115" s="8"/>
      <c r="FI115" s="40"/>
      <c r="FJ115" s="40"/>
      <c r="FK115" s="40"/>
      <c r="FL115" s="40"/>
      <c r="FM115" s="32"/>
      <c r="FN115" s="32"/>
      <c r="FO115" s="32"/>
      <c r="FP115" s="8"/>
      <c r="FQ115" s="40"/>
      <c r="FR115" s="40"/>
      <c r="FS115" s="40"/>
      <c r="FT115" s="40"/>
      <c r="FU115" s="32"/>
      <c r="FV115" s="32"/>
      <c r="FW115" s="32"/>
      <c r="FX115" s="8"/>
      <c r="FY115" s="40"/>
      <c r="FZ115" s="40"/>
      <c r="GA115" s="40"/>
      <c r="GB115" s="40"/>
      <c r="GC115" s="32"/>
      <c r="GD115" s="32"/>
      <c r="GE115" s="32"/>
      <c r="GF115" s="8"/>
      <c r="GG115" s="40"/>
      <c r="GH115" s="40"/>
      <c r="GI115" s="40"/>
      <c r="GJ115" s="40"/>
      <c r="GK115" s="32"/>
      <c r="GL115" s="32"/>
      <c r="GM115" s="32"/>
      <c r="GN115" s="8"/>
      <c r="GO115" s="40"/>
      <c r="GP115" s="40"/>
      <c r="GQ115" s="40"/>
      <c r="GR115" s="40"/>
      <c r="GS115" s="32"/>
      <c r="GT115" s="32"/>
      <c r="GU115" s="32"/>
      <c r="GV115" s="8"/>
      <c r="GW115" s="40"/>
      <c r="GX115" s="40"/>
      <c r="GY115" s="40"/>
      <c r="GZ115" s="40"/>
      <c r="HA115" s="32"/>
      <c r="HB115" s="32"/>
      <c r="HC115" s="32"/>
      <c r="HD115" s="8"/>
      <c r="HE115" s="40"/>
      <c r="HF115" s="40"/>
      <c r="HG115" s="40"/>
      <c r="HH115" s="40"/>
      <c r="HI115" s="32"/>
      <c r="HJ115" s="32"/>
      <c r="HK115" s="32"/>
      <c r="HL115" s="8"/>
      <c r="HM115" s="40"/>
      <c r="HN115" s="40"/>
      <c r="HO115" s="40"/>
      <c r="HP115" s="40"/>
      <c r="HQ115" s="32"/>
      <c r="HR115" s="32"/>
      <c r="HS115" s="32"/>
      <c r="HT115" s="8"/>
      <c r="HU115" s="40"/>
      <c r="HV115" s="40"/>
      <c r="HW115" s="40"/>
      <c r="HX115" s="40"/>
      <c r="HY115" s="32"/>
      <c r="HZ115" s="32"/>
      <c r="IA115" s="32"/>
      <c r="IB115" s="8"/>
      <c r="IC115" s="40"/>
      <c r="ID115" s="40"/>
      <c r="IE115" s="40"/>
      <c r="IF115" s="40"/>
      <c r="IG115" s="32"/>
      <c r="IH115" s="32"/>
      <c r="II115" s="32"/>
      <c r="IJ115" s="8"/>
      <c r="IK115" s="40"/>
      <c r="IL115" s="40"/>
      <c r="IM115" s="40"/>
      <c r="IN115" s="40"/>
      <c r="IO115" s="32"/>
      <c r="IP115" s="32"/>
      <c r="IQ115" s="32"/>
    </row>
    <row r="116" spans="1:251" ht="13.9" customHeight="1">
      <c r="B116" s="38" t="s">
        <v>513</v>
      </c>
      <c r="C116" s="64"/>
      <c r="D116" s="3"/>
      <c r="E116" s="152"/>
      <c r="F116" s="140"/>
      <c r="G116" s="140" t="str">
        <f t="shared" si="4"/>
        <v/>
      </c>
      <c r="H116" s="163" t="str">
        <f t="shared" si="5"/>
        <v/>
      </c>
      <c r="I116" s="157" t="str">
        <f t="shared" si="6"/>
        <v/>
      </c>
      <c r="J116" s="254" t="str">
        <f t="shared" si="7"/>
        <v/>
      </c>
      <c r="K116" s="32"/>
      <c r="L116" s="32"/>
      <c r="M116" s="8"/>
      <c r="N116" s="40"/>
      <c r="O116" s="40"/>
      <c r="P116" s="40"/>
      <c r="Q116" s="40"/>
      <c r="R116" s="32"/>
      <c r="S116" s="32"/>
      <c r="T116" s="8"/>
      <c r="U116" s="40"/>
      <c r="V116" s="40"/>
      <c r="W116" s="40"/>
      <c r="X116" s="40"/>
      <c r="Y116" s="32"/>
      <c r="Z116" s="32"/>
      <c r="AA116" s="32"/>
      <c r="AB116" s="8"/>
      <c r="AC116" s="40"/>
      <c r="AD116" s="40"/>
      <c r="AE116" s="40"/>
      <c r="AF116" s="40"/>
      <c r="AG116" s="32"/>
      <c r="AH116" s="32"/>
      <c r="AI116" s="32"/>
      <c r="AJ116" s="8"/>
      <c r="AK116" s="40"/>
      <c r="AL116" s="40"/>
      <c r="AM116" s="40"/>
      <c r="AN116" s="40"/>
      <c r="AO116" s="32"/>
      <c r="AP116" s="32"/>
      <c r="AQ116" s="32"/>
      <c r="AR116" s="8"/>
      <c r="AS116" s="40"/>
      <c r="AT116" s="40"/>
      <c r="AU116" s="40"/>
      <c r="AV116" s="40"/>
      <c r="AW116" s="32"/>
      <c r="AX116" s="32"/>
      <c r="AY116" s="32"/>
      <c r="AZ116" s="8"/>
      <c r="BA116" s="40"/>
      <c r="BB116" s="40"/>
      <c r="BC116" s="40"/>
      <c r="BD116" s="40"/>
      <c r="BE116" s="32"/>
      <c r="BF116" s="32"/>
      <c r="BG116" s="32"/>
      <c r="BH116" s="8"/>
      <c r="BI116" s="40"/>
      <c r="BJ116" s="40"/>
      <c r="BK116" s="40"/>
      <c r="BL116" s="40"/>
      <c r="BM116" s="32"/>
      <c r="BN116" s="32"/>
      <c r="BO116" s="32"/>
      <c r="BP116" s="8"/>
      <c r="BQ116" s="40"/>
      <c r="BR116" s="40"/>
      <c r="BS116" s="40"/>
      <c r="BT116" s="40"/>
      <c r="BU116" s="32"/>
      <c r="BV116" s="32"/>
      <c r="BW116" s="32"/>
      <c r="BX116" s="8"/>
      <c r="BY116" s="40"/>
      <c r="BZ116" s="40"/>
      <c r="CA116" s="40"/>
      <c r="CB116" s="40"/>
      <c r="CC116" s="32"/>
      <c r="CD116" s="32"/>
      <c r="CE116" s="32"/>
      <c r="CF116" s="8"/>
      <c r="CG116" s="40"/>
      <c r="CH116" s="40"/>
      <c r="CI116" s="40"/>
      <c r="CJ116" s="40"/>
      <c r="CK116" s="32"/>
      <c r="CL116" s="32"/>
      <c r="CM116" s="32"/>
      <c r="CN116" s="8"/>
      <c r="CO116" s="40"/>
      <c r="CP116" s="40"/>
      <c r="CQ116" s="40"/>
      <c r="CR116" s="40"/>
      <c r="CS116" s="32"/>
      <c r="CT116" s="32"/>
      <c r="CU116" s="32"/>
      <c r="CV116" s="8"/>
      <c r="CW116" s="40"/>
      <c r="CX116" s="40"/>
      <c r="CY116" s="40"/>
      <c r="CZ116" s="40"/>
      <c r="DA116" s="32"/>
      <c r="DB116" s="32"/>
      <c r="DC116" s="32"/>
      <c r="DD116" s="8"/>
      <c r="DE116" s="40"/>
      <c r="DF116" s="40"/>
      <c r="DG116" s="40"/>
      <c r="DH116" s="40"/>
      <c r="DI116" s="32"/>
      <c r="DJ116" s="32"/>
      <c r="DK116" s="32"/>
      <c r="DL116" s="8"/>
      <c r="DM116" s="40"/>
      <c r="DN116" s="40"/>
      <c r="DO116" s="40"/>
      <c r="DP116" s="40"/>
      <c r="DQ116" s="32"/>
      <c r="DR116" s="32"/>
      <c r="DS116" s="32"/>
      <c r="DT116" s="8"/>
      <c r="DU116" s="40"/>
      <c r="DV116" s="40"/>
      <c r="DW116" s="40"/>
      <c r="DX116" s="40"/>
      <c r="DY116" s="32"/>
      <c r="DZ116" s="32"/>
      <c r="EA116" s="32"/>
      <c r="EB116" s="8"/>
      <c r="EC116" s="40"/>
      <c r="ED116" s="40"/>
      <c r="EE116" s="40"/>
      <c r="EF116" s="40"/>
      <c r="EG116" s="32"/>
      <c r="EH116" s="32"/>
      <c r="EI116" s="32"/>
      <c r="EJ116" s="8"/>
      <c r="EK116" s="40"/>
      <c r="EL116" s="40"/>
      <c r="EM116" s="40"/>
      <c r="EN116" s="40"/>
      <c r="EO116" s="32"/>
      <c r="EP116" s="32"/>
      <c r="EQ116" s="32"/>
      <c r="ER116" s="8"/>
      <c r="ES116" s="40"/>
      <c r="ET116" s="40"/>
      <c r="EU116" s="40"/>
      <c r="EV116" s="40"/>
      <c r="EW116" s="32"/>
      <c r="EX116" s="32"/>
      <c r="EY116" s="32"/>
      <c r="EZ116" s="8"/>
      <c r="FA116" s="40"/>
      <c r="FB116" s="40"/>
      <c r="FC116" s="40"/>
      <c r="FD116" s="40"/>
      <c r="FE116" s="32"/>
      <c r="FF116" s="32"/>
      <c r="FG116" s="32"/>
      <c r="FH116" s="8"/>
      <c r="FI116" s="40"/>
      <c r="FJ116" s="40"/>
      <c r="FK116" s="40"/>
      <c r="FL116" s="40"/>
      <c r="FM116" s="32"/>
      <c r="FN116" s="32"/>
      <c r="FO116" s="32"/>
      <c r="FP116" s="8"/>
      <c r="FQ116" s="40"/>
      <c r="FR116" s="40"/>
      <c r="FS116" s="40"/>
      <c r="FT116" s="40"/>
      <c r="FU116" s="32"/>
      <c r="FV116" s="32"/>
      <c r="FW116" s="32"/>
      <c r="FX116" s="8"/>
      <c r="FY116" s="40"/>
      <c r="FZ116" s="40"/>
      <c r="GA116" s="40"/>
      <c r="GB116" s="40"/>
      <c r="GC116" s="32"/>
      <c r="GD116" s="32"/>
      <c r="GE116" s="32"/>
      <c r="GF116" s="8"/>
      <c r="GG116" s="40"/>
      <c r="GH116" s="40"/>
      <c r="GI116" s="40"/>
      <c r="GJ116" s="40"/>
      <c r="GK116" s="32"/>
      <c r="GL116" s="32"/>
      <c r="GM116" s="32"/>
      <c r="GN116" s="8"/>
      <c r="GO116" s="40"/>
      <c r="GP116" s="40"/>
      <c r="GQ116" s="40"/>
      <c r="GR116" s="40"/>
      <c r="GS116" s="32"/>
      <c r="GT116" s="32"/>
      <c r="GU116" s="32"/>
      <c r="GV116" s="8"/>
      <c r="GW116" s="40"/>
      <c r="GX116" s="40"/>
      <c r="GY116" s="40"/>
      <c r="GZ116" s="40"/>
      <c r="HA116" s="32"/>
      <c r="HB116" s="32"/>
      <c r="HC116" s="32"/>
      <c r="HD116" s="8"/>
      <c r="HE116" s="40"/>
      <c r="HF116" s="40"/>
      <c r="HG116" s="40"/>
      <c r="HH116" s="40"/>
      <c r="HI116" s="32"/>
      <c r="HJ116" s="32"/>
      <c r="HK116" s="32"/>
      <c r="HL116" s="8"/>
      <c r="HM116" s="40"/>
      <c r="HN116" s="40"/>
      <c r="HO116" s="40"/>
      <c r="HP116" s="40"/>
      <c r="HQ116" s="32"/>
      <c r="HR116" s="32"/>
      <c r="HS116" s="32"/>
      <c r="HT116" s="8"/>
      <c r="HU116" s="40"/>
      <c r="HV116" s="40"/>
      <c r="HW116" s="40"/>
      <c r="HX116" s="40"/>
      <c r="HY116" s="32"/>
      <c r="HZ116" s="32"/>
      <c r="IA116" s="32"/>
      <c r="IB116" s="8"/>
      <c r="IC116" s="40"/>
      <c r="ID116" s="40"/>
      <c r="IE116" s="40"/>
      <c r="IF116" s="40"/>
      <c r="IG116" s="32"/>
      <c r="IH116" s="32"/>
      <c r="II116" s="32"/>
      <c r="IJ116" s="8"/>
      <c r="IK116" s="40"/>
      <c r="IL116" s="40"/>
      <c r="IM116" s="40"/>
      <c r="IN116" s="40"/>
      <c r="IO116" s="32"/>
      <c r="IP116" s="32"/>
      <c r="IQ116" s="32"/>
    </row>
    <row r="117" spans="1:251" ht="13.9" customHeight="1">
      <c r="A117" s="27"/>
      <c r="B117" s="83" t="s">
        <v>879</v>
      </c>
      <c r="C117" s="62"/>
      <c r="D117" s="3"/>
      <c r="E117" s="152"/>
      <c r="F117" s="140"/>
      <c r="G117" s="140" t="str">
        <f t="shared" si="4"/>
        <v/>
      </c>
      <c r="H117" s="163" t="str">
        <f t="shared" si="5"/>
        <v/>
      </c>
      <c r="I117" s="157" t="str">
        <f t="shared" si="6"/>
        <v/>
      </c>
      <c r="J117" s="254" t="str">
        <f t="shared" si="7"/>
        <v/>
      </c>
      <c r="K117" s="32"/>
      <c r="L117" s="32"/>
      <c r="M117" s="8"/>
      <c r="N117" s="40"/>
      <c r="O117" s="40"/>
      <c r="P117" s="40"/>
      <c r="Q117" s="40"/>
      <c r="R117" s="32"/>
      <c r="S117" s="32"/>
      <c r="T117" s="8"/>
      <c r="U117" s="40"/>
      <c r="V117" s="40"/>
      <c r="W117" s="40"/>
      <c r="X117" s="40"/>
      <c r="Y117" s="32"/>
      <c r="Z117" s="32"/>
      <c r="AA117" s="32"/>
      <c r="AB117" s="8"/>
      <c r="AC117" s="40"/>
      <c r="AD117" s="40"/>
      <c r="AE117" s="40"/>
      <c r="AF117" s="40"/>
      <c r="AG117" s="32"/>
      <c r="AH117" s="32"/>
      <c r="AI117" s="32"/>
      <c r="AJ117" s="8"/>
      <c r="AK117" s="40"/>
      <c r="AL117" s="40"/>
      <c r="AM117" s="40"/>
      <c r="AN117" s="40"/>
      <c r="AO117" s="32"/>
      <c r="AP117" s="32"/>
      <c r="AQ117" s="32"/>
      <c r="AR117" s="8"/>
      <c r="AS117" s="40"/>
      <c r="AT117" s="40"/>
      <c r="AU117" s="40"/>
      <c r="AV117" s="40"/>
      <c r="AW117" s="32"/>
      <c r="AX117" s="32"/>
      <c r="AY117" s="32"/>
      <c r="AZ117" s="8"/>
      <c r="BA117" s="40"/>
      <c r="BB117" s="40"/>
      <c r="BC117" s="40"/>
      <c r="BD117" s="40"/>
      <c r="BE117" s="32"/>
      <c r="BF117" s="32"/>
      <c r="BG117" s="32"/>
      <c r="BH117" s="8"/>
      <c r="BI117" s="40"/>
      <c r="BJ117" s="40"/>
      <c r="BK117" s="40"/>
      <c r="BL117" s="40"/>
      <c r="BM117" s="32"/>
      <c r="BN117" s="32"/>
      <c r="BO117" s="32"/>
      <c r="BP117" s="8"/>
      <c r="BQ117" s="40"/>
      <c r="BR117" s="40"/>
      <c r="BS117" s="40"/>
      <c r="BT117" s="40"/>
      <c r="BU117" s="32"/>
      <c r="BV117" s="32"/>
      <c r="BW117" s="32"/>
      <c r="BX117" s="8"/>
      <c r="BY117" s="40"/>
      <c r="BZ117" s="40"/>
      <c r="CA117" s="40"/>
      <c r="CB117" s="40"/>
      <c r="CC117" s="32"/>
      <c r="CD117" s="32"/>
      <c r="CE117" s="32"/>
      <c r="CF117" s="8"/>
      <c r="CG117" s="40"/>
      <c r="CH117" s="40"/>
      <c r="CI117" s="40"/>
      <c r="CJ117" s="40"/>
      <c r="CK117" s="32"/>
      <c r="CL117" s="32"/>
      <c r="CM117" s="32"/>
      <c r="CN117" s="8"/>
      <c r="CO117" s="40"/>
      <c r="CP117" s="40"/>
      <c r="CQ117" s="40"/>
      <c r="CR117" s="40"/>
      <c r="CS117" s="32"/>
      <c r="CT117" s="32"/>
      <c r="CU117" s="32"/>
      <c r="CV117" s="8"/>
      <c r="CW117" s="40"/>
      <c r="CX117" s="40"/>
      <c r="CY117" s="40"/>
      <c r="CZ117" s="40"/>
      <c r="DA117" s="32"/>
      <c r="DB117" s="32"/>
      <c r="DC117" s="32"/>
      <c r="DD117" s="8"/>
      <c r="DE117" s="40"/>
      <c r="DF117" s="40"/>
      <c r="DG117" s="40"/>
      <c r="DH117" s="40"/>
      <c r="DI117" s="32"/>
      <c r="DJ117" s="32"/>
      <c r="DK117" s="32"/>
      <c r="DL117" s="8"/>
      <c r="DM117" s="40"/>
      <c r="DN117" s="40"/>
      <c r="DO117" s="40"/>
      <c r="DP117" s="40"/>
      <c r="DQ117" s="32"/>
      <c r="DR117" s="32"/>
      <c r="DS117" s="32"/>
      <c r="DT117" s="8"/>
      <c r="DU117" s="40"/>
      <c r="DV117" s="40"/>
      <c r="DW117" s="40"/>
      <c r="DX117" s="40"/>
      <c r="DY117" s="32"/>
      <c r="DZ117" s="32"/>
      <c r="EA117" s="32"/>
      <c r="EB117" s="8"/>
      <c r="EC117" s="40"/>
      <c r="ED117" s="40"/>
      <c r="EE117" s="40"/>
      <c r="EF117" s="40"/>
      <c r="EG117" s="32"/>
      <c r="EH117" s="32"/>
      <c r="EI117" s="32"/>
      <c r="EJ117" s="8"/>
      <c r="EK117" s="40"/>
      <c r="EL117" s="40"/>
      <c r="EM117" s="40"/>
      <c r="EN117" s="40"/>
      <c r="EO117" s="32"/>
      <c r="EP117" s="32"/>
      <c r="EQ117" s="32"/>
      <c r="ER117" s="8"/>
      <c r="ES117" s="40"/>
      <c r="ET117" s="40"/>
      <c r="EU117" s="40"/>
      <c r="EV117" s="40"/>
      <c r="EW117" s="32"/>
      <c r="EX117" s="32"/>
      <c r="EY117" s="32"/>
      <c r="EZ117" s="8"/>
      <c r="FA117" s="40"/>
      <c r="FB117" s="40"/>
      <c r="FC117" s="40"/>
      <c r="FD117" s="40"/>
      <c r="FE117" s="32"/>
      <c r="FF117" s="32"/>
      <c r="FG117" s="32"/>
      <c r="FH117" s="8"/>
      <c r="FI117" s="40"/>
      <c r="FJ117" s="40"/>
      <c r="FK117" s="40"/>
      <c r="FL117" s="40"/>
      <c r="FM117" s="32"/>
      <c r="FN117" s="32"/>
      <c r="FO117" s="32"/>
      <c r="FP117" s="8"/>
      <c r="FQ117" s="40"/>
      <c r="FR117" s="40"/>
      <c r="FS117" s="40"/>
      <c r="FT117" s="40"/>
      <c r="FU117" s="32"/>
      <c r="FV117" s="32"/>
      <c r="FW117" s="32"/>
      <c r="FX117" s="8"/>
      <c r="FY117" s="40"/>
      <c r="FZ117" s="40"/>
      <c r="GA117" s="40"/>
      <c r="GB117" s="40"/>
      <c r="GC117" s="32"/>
      <c r="GD117" s="32"/>
      <c r="GE117" s="32"/>
      <c r="GF117" s="8"/>
      <c r="GG117" s="40"/>
      <c r="GH117" s="40"/>
      <c r="GI117" s="40"/>
      <c r="GJ117" s="40"/>
      <c r="GK117" s="32"/>
      <c r="GL117" s="32"/>
      <c r="GM117" s="32"/>
      <c r="GN117" s="8"/>
      <c r="GO117" s="40"/>
      <c r="GP117" s="40"/>
      <c r="GQ117" s="40"/>
      <c r="GR117" s="40"/>
      <c r="GS117" s="32"/>
      <c r="GT117" s="32"/>
      <c r="GU117" s="32"/>
      <c r="GV117" s="8"/>
      <c r="GW117" s="40"/>
      <c r="GX117" s="40"/>
      <c r="GY117" s="40"/>
      <c r="GZ117" s="40"/>
      <c r="HA117" s="32"/>
      <c r="HB117" s="32"/>
      <c r="HC117" s="32"/>
      <c r="HD117" s="8"/>
      <c r="HE117" s="40"/>
      <c r="HF117" s="40"/>
      <c r="HG117" s="40"/>
      <c r="HH117" s="40"/>
      <c r="HI117" s="32"/>
      <c r="HJ117" s="32"/>
      <c r="HK117" s="32"/>
      <c r="HL117" s="8"/>
      <c r="HM117" s="40"/>
      <c r="HN117" s="40"/>
      <c r="HO117" s="40"/>
      <c r="HP117" s="40"/>
      <c r="HQ117" s="32"/>
      <c r="HR117" s="32"/>
      <c r="HS117" s="32"/>
      <c r="HT117" s="8"/>
      <c r="HU117" s="40"/>
      <c r="HV117" s="40"/>
      <c r="HW117" s="40"/>
      <c r="HX117" s="40"/>
      <c r="HY117" s="32"/>
      <c r="HZ117" s="32"/>
      <c r="IA117" s="32"/>
      <c r="IB117" s="8"/>
      <c r="IC117" s="40"/>
      <c r="ID117" s="40"/>
      <c r="IE117" s="40"/>
      <c r="IF117" s="40"/>
      <c r="IG117" s="32"/>
      <c r="IH117" s="32"/>
      <c r="II117" s="32"/>
      <c r="IJ117" s="8"/>
      <c r="IK117" s="40"/>
      <c r="IL117" s="40"/>
      <c r="IM117" s="40"/>
      <c r="IN117" s="40"/>
      <c r="IO117" s="32"/>
      <c r="IP117" s="32"/>
      <c r="IQ117" s="32"/>
    </row>
    <row r="118" spans="1:251" ht="13.9" customHeight="1">
      <c r="A118" s="27"/>
      <c r="B118" s="83" t="s">
        <v>880</v>
      </c>
      <c r="C118" s="62"/>
      <c r="D118" s="3"/>
      <c r="E118" s="152"/>
      <c r="F118" s="140"/>
      <c r="G118" s="140" t="str">
        <f t="shared" si="4"/>
        <v/>
      </c>
      <c r="H118" s="163" t="str">
        <f t="shared" si="5"/>
        <v/>
      </c>
      <c r="I118" s="157" t="str">
        <f t="shared" si="6"/>
        <v/>
      </c>
      <c r="J118" s="254" t="str">
        <f t="shared" si="7"/>
        <v/>
      </c>
      <c r="K118" s="32"/>
      <c r="L118" s="32"/>
      <c r="M118" s="8"/>
      <c r="N118" s="40"/>
      <c r="O118" s="40"/>
      <c r="P118" s="40"/>
      <c r="Q118" s="40"/>
      <c r="R118" s="32"/>
      <c r="S118" s="32"/>
      <c r="T118" s="8"/>
      <c r="U118" s="40"/>
      <c r="V118" s="40"/>
      <c r="W118" s="40"/>
      <c r="X118" s="40"/>
      <c r="Y118" s="32"/>
      <c r="Z118" s="32"/>
      <c r="AA118" s="32"/>
      <c r="AB118" s="8"/>
      <c r="AC118" s="40"/>
      <c r="AD118" s="40"/>
      <c r="AE118" s="40"/>
      <c r="AF118" s="40"/>
      <c r="AG118" s="32"/>
      <c r="AH118" s="32"/>
      <c r="AI118" s="32"/>
      <c r="AJ118" s="8"/>
      <c r="AK118" s="40"/>
      <c r="AL118" s="40"/>
      <c r="AM118" s="40"/>
      <c r="AN118" s="40"/>
      <c r="AO118" s="32"/>
      <c r="AP118" s="32"/>
      <c r="AQ118" s="32"/>
      <c r="AR118" s="8"/>
      <c r="AS118" s="40"/>
      <c r="AT118" s="40"/>
      <c r="AU118" s="40"/>
      <c r="AV118" s="40"/>
      <c r="AW118" s="32"/>
      <c r="AX118" s="32"/>
      <c r="AY118" s="32"/>
      <c r="AZ118" s="8"/>
      <c r="BA118" s="40"/>
      <c r="BB118" s="40"/>
      <c r="BC118" s="40"/>
      <c r="BD118" s="40"/>
      <c r="BE118" s="32"/>
      <c r="BF118" s="32"/>
      <c r="BG118" s="32"/>
      <c r="BH118" s="8"/>
      <c r="BI118" s="40"/>
      <c r="BJ118" s="40"/>
      <c r="BK118" s="40"/>
      <c r="BL118" s="40"/>
      <c r="BM118" s="32"/>
      <c r="BN118" s="32"/>
      <c r="BO118" s="32"/>
      <c r="BP118" s="8"/>
      <c r="BQ118" s="40"/>
      <c r="BR118" s="40"/>
      <c r="BS118" s="40"/>
      <c r="BT118" s="40"/>
      <c r="BU118" s="32"/>
      <c r="BV118" s="32"/>
      <c r="BW118" s="32"/>
      <c r="BX118" s="8"/>
      <c r="BY118" s="40"/>
      <c r="BZ118" s="40"/>
      <c r="CA118" s="40"/>
      <c r="CB118" s="40"/>
      <c r="CC118" s="32"/>
      <c r="CD118" s="32"/>
      <c r="CE118" s="32"/>
      <c r="CF118" s="8"/>
      <c r="CG118" s="40"/>
      <c r="CH118" s="40"/>
      <c r="CI118" s="40"/>
      <c r="CJ118" s="40"/>
      <c r="CK118" s="32"/>
      <c r="CL118" s="32"/>
      <c r="CM118" s="32"/>
      <c r="CN118" s="8"/>
      <c r="CO118" s="40"/>
      <c r="CP118" s="40"/>
      <c r="CQ118" s="40"/>
      <c r="CR118" s="40"/>
      <c r="CS118" s="32"/>
      <c r="CT118" s="32"/>
      <c r="CU118" s="32"/>
      <c r="CV118" s="8"/>
      <c r="CW118" s="40"/>
      <c r="CX118" s="40"/>
      <c r="CY118" s="40"/>
      <c r="CZ118" s="40"/>
      <c r="DA118" s="32"/>
      <c r="DB118" s="32"/>
      <c r="DC118" s="32"/>
      <c r="DD118" s="8"/>
      <c r="DE118" s="40"/>
      <c r="DF118" s="40"/>
      <c r="DG118" s="40"/>
      <c r="DH118" s="40"/>
      <c r="DI118" s="32"/>
      <c r="DJ118" s="32"/>
      <c r="DK118" s="32"/>
      <c r="DL118" s="8"/>
      <c r="DM118" s="40"/>
      <c r="DN118" s="40"/>
      <c r="DO118" s="40"/>
      <c r="DP118" s="40"/>
      <c r="DQ118" s="32"/>
      <c r="DR118" s="32"/>
      <c r="DS118" s="32"/>
      <c r="DT118" s="8"/>
      <c r="DU118" s="40"/>
      <c r="DV118" s="40"/>
      <c r="DW118" s="40"/>
      <c r="DX118" s="40"/>
      <c r="DY118" s="32"/>
      <c r="DZ118" s="32"/>
      <c r="EA118" s="32"/>
      <c r="EB118" s="8"/>
      <c r="EC118" s="40"/>
      <c r="ED118" s="40"/>
      <c r="EE118" s="40"/>
      <c r="EF118" s="40"/>
      <c r="EG118" s="32"/>
      <c r="EH118" s="32"/>
      <c r="EI118" s="32"/>
      <c r="EJ118" s="8"/>
      <c r="EK118" s="40"/>
      <c r="EL118" s="40"/>
      <c r="EM118" s="40"/>
      <c r="EN118" s="40"/>
      <c r="EO118" s="32"/>
      <c r="EP118" s="32"/>
      <c r="EQ118" s="32"/>
      <c r="ER118" s="8"/>
      <c r="ES118" s="40"/>
      <c r="ET118" s="40"/>
      <c r="EU118" s="40"/>
      <c r="EV118" s="40"/>
      <c r="EW118" s="32"/>
      <c r="EX118" s="32"/>
      <c r="EY118" s="32"/>
      <c r="EZ118" s="8"/>
      <c r="FA118" s="40"/>
      <c r="FB118" s="40"/>
      <c r="FC118" s="40"/>
      <c r="FD118" s="40"/>
      <c r="FE118" s="32"/>
      <c r="FF118" s="32"/>
      <c r="FG118" s="32"/>
      <c r="FH118" s="8"/>
      <c r="FI118" s="40"/>
      <c r="FJ118" s="40"/>
      <c r="FK118" s="40"/>
      <c r="FL118" s="40"/>
      <c r="FM118" s="32"/>
      <c r="FN118" s="32"/>
      <c r="FO118" s="32"/>
      <c r="FP118" s="8"/>
      <c r="FQ118" s="40"/>
      <c r="FR118" s="40"/>
      <c r="FS118" s="40"/>
      <c r="FT118" s="40"/>
      <c r="FU118" s="32"/>
      <c r="FV118" s="32"/>
      <c r="FW118" s="32"/>
      <c r="FX118" s="8"/>
      <c r="FY118" s="40"/>
      <c r="FZ118" s="40"/>
      <c r="GA118" s="40"/>
      <c r="GB118" s="40"/>
      <c r="GC118" s="32"/>
      <c r="GD118" s="32"/>
      <c r="GE118" s="32"/>
      <c r="GF118" s="8"/>
      <c r="GG118" s="40"/>
      <c r="GH118" s="40"/>
      <c r="GI118" s="40"/>
      <c r="GJ118" s="40"/>
      <c r="GK118" s="32"/>
      <c r="GL118" s="32"/>
      <c r="GM118" s="32"/>
      <c r="GN118" s="8"/>
      <c r="GO118" s="40"/>
      <c r="GP118" s="40"/>
      <c r="GQ118" s="40"/>
      <c r="GR118" s="40"/>
      <c r="GS118" s="32"/>
      <c r="GT118" s="32"/>
      <c r="GU118" s="32"/>
      <c r="GV118" s="8"/>
      <c r="GW118" s="40"/>
      <c r="GX118" s="40"/>
      <c r="GY118" s="40"/>
      <c r="GZ118" s="40"/>
      <c r="HA118" s="32"/>
      <c r="HB118" s="32"/>
      <c r="HC118" s="32"/>
      <c r="HD118" s="8"/>
      <c r="HE118" s="40"/>
      <c r="HF118" s="40"/>
      <c r="HG118" s="40"/>
      <c r="HH118" s="40"/>
      <c r="HI118" s="32"/>
      <c r="HJ118" s="32"/>
      <c r="HK118" s="32"/>
      <c r="HL118" s="8"/>
      <c r="HM118" s="40"/>
      <c r="HN118" s="40"/>
      <c r="HO118" s="40"/>
      <c r="HP118" s="40"/>
      <c r="HQ118" s="32"/>
      <c r="HR118" s="32"/>
      <c r="HS118" s="32"/>
      <c r="HT118" s="8"/>
      <c r="HU118" s="40"/>
      <c r="HV118" s="40"/>
      <c r="HW118" s="40"/>
      <c r="HX118" s="40"/>
      <c r="HY118" s="32"/>
      <c r="HZ118" s="32"/>
      <c r="IA118" s="32"/>
      <c r="IB118" s="8"/>
      <c r="IC118" s="40"/>
      <c r="ID118" s="40"/>
      <c r="IE118" s="40"/>
      <c r="IF118" s="40"/>
      <c r="IG118" s="32"/>
      <c r="IH118" s="32"/>
      <c r="II118" s="32"/>
      <c r="IJ118" s="8"/>
      <c r="IK118" s="40"/>
      <c r="IL118" s="40"/>
      <c r="IM118" s="40"/>
      <c r="IN118" s="40"/>
      <c r="IO118" s="32"/>
      <c r="IP118" s="32"/>
      <c r="IQ118" s="32"/>
    </row>
    <row r="119" spans="1:251" ht="13.9" customHeight="1">
      <c r="A119" s="27"/>
      <c r="B119" s="106" t="s">
        <v>881</v>
      </c>
      <c r="C119" s="62"/>
      <c r="D119" s="3"/>
      <c r="E119" s="152"/>
      <c r="F119" s="140"/>
      <c r="G119" s="140" t="str">
        <f t="shared" si="4"/>
        <v/>
      </c>
      <c r="H119" s="163" t="str">
        <f t="shared" si="5"/>
        <v/>
      </c>
      <c r="I119" s="157" t="str">
        <f t="shared" si="6"/>
        <v/>
      </c>
      <c r="J119" s="254" t="str">
        <f t="shared" si="7"/>
        <v/>
      </c>
      <c r="K119" s="32"/>
      <c r="L119" s="32"/>
      <c r="M119" s="8"/>
      <c r="N119" s="40"/>
      <c r="O119" s="40"/>
      <c r="P119" s="40"/>
      <c r="Q119" s="40"/>
      <c r="R119" s="32"/>
      <c r="S119" s="32"/>
      <c r="T119" s="8"/>
      <c r="U119" s="40"/>
      <c r="V119" s="40"/>
      <c r="W119" s="40"/>
      <c r="X119" s="40"/>
      <c r="Y119" s="32"/>
      <c r="Z119" s="32"/>
      <c r="AA119" s="32"/>
      <c r="AB119" s="8"/>
      <c r="AC119" s="40"/>
      <c r="AD119" s="40"/>
      <c r="AE119" s="40"/>
      <c r="AF119" s="40"/>
      <c r="AG119" s="32"/>
      <c r="AH119" s="32"/>
      <c r="AI119" s="32"/>
      <c r="AJ119" s="8"/>
      <c r="AK119" s="40"/>
      <c r="AL119" s="40"/>
      <c r="AM119" s="40"/>
      <c r="AN119" s="40"/>
      <c r="AO119" s="32"/>
      <c r="AP119" s="32"/>
      <c r="AQ119" s="32"/>
      <c r="AR119" s="8"/>
      <c r="AS119" s="40"/>
      <c r="AT119" s="40"/>
      <c r="AU119" s="40"/>
      <c r="AV119" s="40"/>
      <c r="AW119" s="32"/>
      <c r="AX119" s="32"/>
      <c r="AY119" s="32"/>
      <c r="AZ119" s="8"/>
      <c r="BA119" s="40"/>
      <c r="BB119" s="40"/>
      <c r="BC119" s="40"/>
      <c r="BD119" s="40"/>
      <c r="BE119" s="32"/>
      <c r="BF119" s="32"/>
      <c r="BG119" s="32"/>
      <c r="BH119" s="8"/>
      <c r="BI119" s="40"/>
      <c r="BJ119" s="40"/>
      <c r="BK119" s="40"/>
      <c r="BL119" s="40"/>
      <c r="BM119" s="32"/>
      <c r="BN119" s="32"/>
      <c r="BO119" s="32"/>
      <c r="BP119" s="8"/>
      <c r="BQ119" s="40"/>
      <c r="BR119" s="40"/>
      <c r="BS119" s="40"/>
      <c r="BT119" s="40"/>
      <c r="BU119" s="32"/>
      <c r="BV119" s="32"/>
      <c r="BW119" s="32"/>
      <c r="BX119" s="8"/>
      <c r="BY119" s="40"/>
      <c r="BZ119" s="40"/>
      <c r="CA119" s="40"/>
      <c r="CB119" s="40"/>
      <c r="CC119" s="32"/>
      <c r="CD119" s="32"/>
      <c r="CE119" s="32"/>
      <c r="CF119" s="8"/>
      <c r="CG119" s="40"/>
      <c r="CH119" s="40"/>
      <c r="CI119" s="40"/>
      <c r="CJ119" s="40"/>
      <c r="CK119" s="32"/>
      <c r="CL119" s="32"/>
      <c r="CM119" s="32"/>
      <c r="CN119" s="8"/>
      <c r="CO119" s="40"/>
      <c r="CP119" s="40"/>
      <c r="CQ119" s="40"/>
      <c r="CR119" s="40"/>
      <c r="CS119" s="32"/>
      <c r="CT119" s="32"/>
      <c r="CU119" s="32"/>
      <c r="CV119" s="8"/>
      <c r="CW119" s="40"/>
      <c r="CX119" s="40"/>
      <c r="CY119" s="40"/>
      <c r="CZ119" s="40"/>
      <c r="DA119" s="32"/>
      <c r="DB119" s="32"/>
      <c r="DC119" s="32"/>
      <c r="DD119" s="8"/>
      <c r="DE119" s="40"/>
      <c r="DF119" s="40"/>
      <c r="DG119" s="40"/>
      <c r="DH119" s="40"/>
      <c r="DI119" s="32"/>
      <c r="DJ119" s="32"/>
      <c r="DK119" s="32"/>
      <c r="DL119" s="8"/>
      <c r="DM119" s="40"/>
      <c r="DN119" s="40"/>
      <c r="DO119" s="40"/>
      <c r="DP119" s="40"/>
      <c r="DQ119" s="32"/>
      <c r="DR119" s="32"/>
      <c r="DS119" s="32"/>
      <c r="DT119" s="8"/>
      <c r="DU119" s="40"/>
      <c r="DV119" s="40"/>
      <c r="DW119" s="40"/>
      <c r="DX119" s="40"/>
      <c r="DY119" s="32"/>
      <c r="DZ119" s="32"/>
      <c r="EA119" s="32"/>
      <c r="EB119" s="8"/>
      <c r="EC119" s="40"/>
      <c r="ED119" s="40"/>
      <c r="EE119" s="40"/>
      <c r="EF119" s="40"/>
      <c r="EG119" s="32"/>
      <c r="EH119" s="32"/>
      <c r="EI119" s="32"/>
      <c r="EJ119" s="8"/>
      <c r="EK119" s="40"/>
      <c r="EL119" s="40"/>
      <c r="EM119" s="40"/>
      <c r="EN119" s="40"/>
      <c r="EO119" s="32"/>
      <c r="EP119" s="32"/>
      <c r="EQ119" s="32"/>
      <c r="ER119" s="8"/>
      <c r="ES119" s="40"/>
      <c r="ET119" s="40"/>
      <c r="EU119" s="40"/>
      <c r="EV119" s="40"/>
      <c r="EW119" s="32"/>
      <c r="EX119" s="32"/>
      <c r="EY119" s="32"/>
      <c r="EZ119" s="8"/>
      <c r="FA119" s="40"/>
      <c r="FB119" s="40"/>
      <c r="FC119" s="40"/>
      <c r="FD119" s="40"/>
      <c r="FE119" s="32"/>
      <c r="FF119" s="32"/>
      <c r="FG119" s="32"/>
      <c r="FH119" s="8"/>
      <c r="FI119" s="40"/>
      <c r="FJ119" s="40"/>
      <c r="FK119" s="40"/>
      <c r="FL119" s="40"/>
      <c r="FM119" s="32"/>
      <c r="FN119" s="32"/>
      <c r="FO119" s="32"/>
      <c r="FP119" s="8"/>
      <c r="FQ119" s="40"/>
      <c r="FR119" s="40"/>
      <c r="FS119" s="40"/>
      <c r="FT119" s="40"/>
      <c r="FU119" s="32"/>
      <c r="FV119" s="32"/>
      <c r="FW119" s="32"/>
      <c r="FX119" s="8"/>
      <c r="FY119" s="40"/>
      <c r="FZ119" s="40"/>
      <c r="GA119" s="40"/>
      <c r="GB119" s="40"/>
      <c r="GC119" s="32"/>
      <c r="GD119" s="32"/>
      <c r="GE119" s="32"/>
      <c r="GF119" s="8"/>
      <c r="GG119" s="40"/>
      <c r="GH119" s="40"/>
      <c r="GI119" s="40"/>
      <c r="GJ119" s="40"/>
      <c r="GK119" s="32"/>
      <c r="GL119" s="32"/>
      <c r="GM119" s="32"/>
      <c r="GN119" s="8"/>
      <c r="GO119" s="40"/>
      <c r="GP119" s="40"/>
      <c r="GQ119" s="40"/>
      <c r="GR119" s="40"/>
      <c r="GS119" s="32"/>
      <c r="GT119" s="32"/>
      <c r="GU119" s="32"/>
      <c r="GV119" s="8"/>
      <c r="GW119" s="40"/>
      <c r="GX119" s="40"/>
      <c r="GY119" s="40"/>
      <c r="GZ119" s="40"/>
      <c r="HA119" s="32"/>
      <c r="HB119" s="32"/>
      <c r="HC119" s="32"/>
      <c r="HD119" s="8"/>
      <c r="HE119" s="40"/>
      <c r="HF119" s="40"/>
      <c r="HG119" s="40"/>
      <c r="HH119" s="40"/>
      <c r="HI119" s="32"/>
      <c r="HJ119" s="32"/>
      <c r="HK119" s="32"/>
      <c r="HL119" s="8"/>
      <c r="HM119" s="40"/>
      <c r="HN119" s="40"/>
      <c r="HO119" s="40"/>
      <c r="HP119" s="40"/>
      <c r="HQ119" s="32"/>
      <c r="HR119" s="32"/>
      <c r="HS119" s="32"/>
      <c r="HT119" s="8"/>
      <c r="HU119" s="40"/>
      <c r="HV119" s="40"/>
      <c r="HW119" s="40"/>
      <c r="HX119" s="40"/>
      <c r="HY119" s="32"/>
      <c r="HZ119" s="32"/>
      <c r="IA119" s="32"/>
      <c r="IB119" s="8"/>
      <c r="IC119" s="40"/>
      <c r="ID119" s="40"/>
      <c r="IE119" s="40"/>
      <c r="IF119" s="40"/>
      <c r="IG119" s="32"/>
      <c r="IH119" s="32"/>
      <c r="II119" s="32"/>
      <c r="IJ119" s="8"/>
      <c r="IK119" s="40"/>
      <c r="IL119" s="40"/>
      <c r="IM119" s="40"/>
      <c r="IN119" s="40"/>
      <c r="IO119" s="32"/>
      <c r="IP119" s="32"/>
      <c r="IQ119" s="32"/>
    </row>
    <row r="120" spans="1:251" ht="13.9" customHeight="1">
      <c r="A120" s="27"/>
      <c r="B120" s="28"/>
      <c r="C120" s="29"/>
      <c r="D120" s="3"/>
      <c r="E120" s="152"/>
      <c r="G120" s="133" t="str">
        <f t="shared" si="4"/>
        <v/>
      </c>
      <c r="H120" s="163" t="str">
        <f t="shared" si="5"/>
        <v/>
      </c>
      <c r="I120" s="157" t="str">
        <f t="shared" si="6"/>
        <v/>
      </c>
      <c r="J120" s="254" t="str">
        <f t="shared" si="7"/>
        <v/>
      </c>
      <c r="K120" s="32"/>
      <c r="L120" s="32"/>
      <c r="M120" s="8"/>
      <c r="N120" s="40"/>
      <c r="O120" s="40"/>
      <c r="P120" s="40"/>
      <c r="Q120" s="40"/>
      <c r="R120" s="32"/>
      <c r="S120" s="32"/>
      <c r="T120" s="8"/>
      <c r="U120" s="40"/>
      <c r="V120" s="40"/>
      <c r="W120" s="40"/>
      <c r="X120" s="40"/>
      <c r="Y120" s="32"/>
      <c r="Z120" s="32"/>
      <c r="AA120" s="32"/>
      <c r="AB120" s="8"/>
      <c r="AC120" s="40"/>
      <c r="AD120" s="40"/>
      <c r="AE120" s="40"/>
      <c r="AF120" s="40"/>
      <c r="AG120" s="32"/>
      <c r="AH120" s="32"/>
      <c r="AI120" s="32"/>
      <c r="AJ120" s="8"/>
      <c r="AK120" s="40"/>
      <c r="AL120" s="40"/>
      <c r="AM120" s="40"/>
      <c r="AN120" s="40"/>
      <c r="AO120" s="32"/>
      <c r="AP120" s="32"/>
      <c r="AQ120" s="32"/>
      <c r="AR120" s="8"/>
      <c r="AS120" s="40"/>
      <c r="AT120" s="40"/>
      <c r="AU120" s="40"/>
      <c r="AV120" s="40"/>
      <c r="AW120" s="32"/>
      <c r="AX120" s="32"/>
      <c r="AY120" s="32"/>
      <c r="AZ120" s="8"/>
      <c r="BA120" s="40"/>
      <c r="BB120" s="40"/>
      <c r="BC120" s="40"/>
      <c r="BD120" s="40"/>
      <c r="BE120" s="32"/>
      <c r="BF120" s="32"/>
      <c r="BG120" s="32"/>
      <c r="BH120" s="8"/>
      <c r="BI120" s="40"/>
      <c r="BJ120" s="40"/>
      <c r="BK120" s="40"/>
      <c r="BL120" s="40"/>
      <c r="BM120" s="32"/>
      <c r="BN120" s="32"/>
      <c r="BO120" s="32"/>
      <c r="BP120" s="8"/>
      <c r="BQ120" s="40"/>
      <c r="BR120" s="40"/>
      <c r="BS120" s="40"/>
      <c r="BT120" s="40"/>
      <c r="BU120" s="32"/>
      <c r="BV120" s="32"/>
      <c r="BW120" s="32"/>
      <c r="BX120" s="8"/>
      <c r="BY120" s="40"/>
      <c r="BZ120" s="40"/>
      <c r="CA120" s="40"/>
      <c r="CB120" s="40"/>
      <c r="CC120" s="32"/>
      <c r="CD120" s="32"/>
      <c r="CE120" s="32"/>
      <c r="CF120" s="8"/>
      <c r="CG120" s="40"/>
      <c r="CH120" s="40"/>
      <c r="CI120" s="40"/>
      <c r="CJ120" s="40"/>
      <c r="CK120" s="32"/>
      <c r="CL120" s="32"/>
      <c r="CM120" s="32"/>
      <c r="CN120" s="8"/>
      <c r="CO120" s="40"/>
      <c r="CP120" s="40"/>
      <c r="CQ120" s="40"/>
      <c r="CR120" s="40"/>
      <c r="CS120" s="32"/>
      <c r="CT120" s="32"/>
      <c r="CU120" s="32"/>
      <c r="CV120" s="8"/>
      <c r="CW120" s="40"/>
      <c r="CX120" s="40"/>
      <c r="CY120" s="40"/>
      <c r="CZ120" s="40"/>
      <c r="DA120" s="32"/>
      <c r="DB120" s="32"/>
      <c r="DC120" s="32"/>
      <c r="DD120" s="8"/>
      <c r="DE120" s="40"/>
      <c r="DF120" s="40"/>
      <c r="DG120" s="40"/>
      <c r="DH120" s="40"/>
      <c r="DI120" s="32"/>
      <c r="DJ120" s="32"/>
      <c r="DK120" s="32"/>
      <c r="DL120" s="8"/>
      <c r="DM120" s="40"/>
      <c r="DN120" s="40"/>
      <c r="DO120" s="40"/>
      <c r="DP120" s="40"/>
      <c r="DQ120" s="32"/>
      <c r="DR120" s="32"/>
      <c r="DS120" s="32"/>
      <c r="DT120" s="8"/>
      <c r="DU120" s="40"/>
      <c r="DV120" s="40"/>
      <c r="DW120" s="40"/>
      <c r="DX120" s="40"/>
      <c r="DY120" s="32"/>
      <c r="DZ120" s="32"/>
      <c r="EA120" s="32"/>
      <c r="EB120" s="8"/>
      <c r="EC120" s="40"/>
      <c r="ED120" s="40"/>
      <c r="EE120" s="40"/>
      <c r="EF120" s="40"/>
      <c r="EG120" s="32"/>
      <c r="EH120" s="32"/>
      <c r="EI120" s="32"/>
      <c r="EJ120" s="8"/>
      <c r="EK120" s="40"/>
      <c r="EL120" s="40"/>
      <c r="EM120" s="40"/>
      <c r="EN120" s="40"/>
      <c r="EO120" s="32"/>
      <c r="EP120" s="32"/>
      <c r="EQ120" s="32"/>
      <c r="ER120" s="8"/>
      <c r="ES120" s="40"/>
      <c r="ET120" s="40"/>
      <c r="EU120" s="40"/>
      <c r="EV120" s="40"/>
      <c r="EW120" s="32"/>
      <c r="EX120" s="32"/>
      <c r="EY120" s="32"/>
      <c r="EZ120" s="8"/>
      <c r="FA120" s="40"/>
      <c r="FB120" s="40"/>
      <c r="FC120" s="40"/>
      <c r="FD120" s="40"/>
      <c r="FE120" s="32"/>
      <c r="FF120" s="32"/>
      <c r="FG120" s="32"/>
      <c r="FH120" s="8"/>
      <c r="FI120" s="40"/>
      <c r="FJ120" s="40"/>
      <c r="FK120" s="40"/>
      <c r="FL120" s="40"/>
      <c r="FM120" s="32"/>
      <c r="FN120" s="32"/>
      <c r="FO120" s="32"/>
      <c r="FP120" s="8"/>
      <c r="FQ120" s="40"/>
      <c r="FR120" s="40"/>
      <c r="FS120" s="40"/>
      <c r="FT120" s="40"/>
      <c r="FU120" s="32"/>
      <c r="FV120" s="32"/>
      <c r="FW120" s="32"/>
      <c r="FX120" s="8"/>
      <c r="FY120" s="40"/>
      <c r="FZ120" s="40"/>
      <c r="GA120" s="40"/>
      <c r="GB120" s="40"/>
      <c r="GC120" s="32"/>
      <c r="GD120" s="32"/>
      <c r="GE120" s="32"/>
      <c r="GF120" s="8"/>
      <c r="GG120" s="40"/>
      <c r="GH120" s="40"/>
      <c r="GI120" s="40"/>
      <c r="GJ120" s="40"/>
      <c r="GK120" s="32"/>
      <c r="GL120" s="32"/>
      <c r="GM120" s="32"/>
      <c r="GN120" s="8"/>
      <c r="GO120" s="40"/>
      <c r="GP120" s="40"/>
      <c r="GQ120" s="40"/>
      <c r="GR120" s="40"/>
      <c r="GS120" s="32"/>
      <c r="GT120" s="32"/>
      <c r="GU120" s="32"/>
      <c r="GV120" s="8"/>
      <c r="GW120" s="40"/>
      <c r="GX120" s="40"/>
      <c r="GY120" s="40"/>
      <c r="GZ120" s="40"/>
      <c r="HA120" s="32"/>
      <c r="HB120" s="32"/>
      <c r="HC120" s="32"/>
      <c r="HD120" s="8"/>
      <c r="HE120" s="40"/>
      <c r="HF120" s="40"/>
      <c r="HG120" s="40"/>
      <c r="HH120" s="40"/>
      <c r="HI120" s="32"/>
      <c r="HJ120" s="32"/>
      <c r="HK120" s="32"/>
      <c r="HL120" s="8"/>
      <c r="HM120" s="40"/>
      <c r="HN120" s="40"/>
      <c r="HO120" s="40"/>
      <c r="HP120" s="40"/>
      <c r="HQ120" s="32"/>
      <c r="HR120" s="32"/>
      <c r="HS120" s="32"/>
      <c r="HT120" s="8"/>
      <c r="HU120" s="40"/>
      <c r="HV120" s="40"/>
      <c r="HW120" s="40"/>
      <c r="HX120" s="40"/>
      <c r="HY120" s="32"/>
      <c r="HZ120" s="32"/>
      <c r="IA120" s="32"/>
      <c r="IB120" s="8"/>
      <c r="IC120" s="40"/>
      <c r="ID120" s="40"/>
      <c r="IE120" s="40"/>
      <c r="IF120" s="40"/>
      <c r="IG120" s="32"/>
      <c r="IH120" s="32"/>
      <c r="II120" s="32"/>
      <c r="IJ120" s="8"/>
      <c r="IK120" s="40"/>
      <c r="IL120" s="40"/>
      <c r="IM120" s="40"/>
      <c r="IN120" s="40"/>
      <c r="IO120" s="32"/>
      <c r="IP120" s="32"/>
      <c r="IQ120" s="32"/>
    </row>
    <row r="121" spans="1:251" ht="13.9" customHeight="1">
      <c r="A121" s="8" t="s">
        <v>899</v>
      </c>
      <c r="B121" s="8" t="s">
        <v>900</v>
      </c>
      <c r="C121" s="4"/>
      <c r="D121" s="39"/>
      <c r="E121" s="149">
        <f>ROUND(F121/0.54,0)</f>
        <v>10900</v>
      </c>
      <c r="F121" s="149">
        <v>5886.13</v>
      </c>
      <c r="G121" s="215">
        <f t="shared" si="4"/>
        <v>5297.5169999999998</v>
      </c>
      <c r="H121" s="163">
        <f t="shared" si="5"/>
        <v>778734.99899999995</v>
      </c>
      <c r="I121" s="157">
        <f t="shared" si="6"/>
        <v>1105804</v>
      </c>
      <c r="J121" s="254">
        <f t="shared" si="7"/>
        <v>0.29577483984503589</v>
      </c>
      <c r="K121" s="14"/>
    </row>
    <row r="122" spans="1:251" ht="13.9" customHeight="1">
      <c r="A122" s="27"/>
      <c r="B122" s="83" t="s">
        <v>894</v>
      </c>
      <c r="C122" s="4"/>
      <c r="D122" s="39"/>
      <c r="E122" s="152"/>
      <c r="G122" s="133" t="str">
        <f t="shared" si="4"/>
        <v/>
      </c>
      <c r="H122" s="163" t="str">
        <f t="shared" si="5"/>
        <v/>
      </c>
      <c r="I122" s="157" t="str">
        <f t="shared" si="6"/>
        <v/>
      </c>
      <c r="J122" s="254" t="str">
        <f t="shared" si="7"/>
        <v/>
      </c>
      <c r="K122" s="14"/>
    </row>
    <row r="123" spans="1:251" ht="13.9" customHeight="1">
      <c r="A123" s="27"/>
      <c r="B123" s="28" t="s">
        <v>868</v>
      </c>
      <c r="C123" s="4"/>
      <c r="D123" s="39"/>
      <c r="E123" s="152"/>
      <c r="G123" s="133" t="str">
        <f t="shared" si="4"/>
        <v/>
      </c>
      <c r="H123" s="163" t="str">
        <f t="shared" si="5"/>
        <v/>
      </c>
      <c r="I123" s="157" t="str">
        <f t="shared" si="6"/>
        <v/>
      </c>
      <c r="J123" s="254" t="str">
        <f t="shared" si="7"/>
        <v/>
      </c>
      <c r="K123" s="14"/>
    </row>
    <row r="124" spans="1:251" ht="13.9" customHeight="1">
      <c r="A124" s="122"/>
      <c r="B124" s="83" t="s">
        <v>869</v>
      </c>
      <c r="C124" s="4"/>
      <c r="D124" s="47"/>
      <c r="E124" s="153"/>
      <c r="G124" s="133" t="str">
        <f t="shared" si="4"/>
        <v/>
      </c>
      <c r="H124" s="163" t="str">
        <f t="shared" si="5"/>
        <v/>
      </c>
      <c r="I124" s="157" t="str">
        <f t="shared" si="6"/>
        <v/>
      </c>
      <c r="J124" s="254" t="str">
        <f t="shared" si="7"/>
        <v/>
      </c>
      <c r="K124" s="14"/>
    </row>
    <row r="125" spans="1:251" ht="13.9" customHeight="1">
      <c r="B125" s="28" t="s">
        <v>870</v>
      </c>
      <c r="C125" s="4"/>
      <c r="D125" s="39"/>
      <c r="E125" s="152"/>
      <c r="G125" s="133" t="str">
        <f t="shared" si="4"/>
        <v/>
      </c>
      <c r="H125" s="163" t="str">
        <f t="shared" si="5"/>
        <v/>
      </c>
      <c r="I125" s="157" t="str">
        <f t="shared" si="6"/>
        <v/>
      </c>
      <c r="J125" s="254" t="str">
        <f t="shared" si="7"/>
        <v/>
      </c>
      <c r="K125" s="14"/>
    </row>
    <row r="126" spans="1:251" ht="13.9" customHeight="1">
      <c r="A126" s="122"/>
      <c r="B126" s="83" t="s">
        <v>871</v>
      </c>
      <c r="C126" s="4"/>
      <c r="D126" s="47"/>
      <c r="E126" s="153"/>
      <c r="G126" s="133" t="str">
        <f t="shared" si="4"/>
        <v/>
      </c>
      <c r="H126" s="163" t="str">
        <f t="shared" si="5"/>
        <v/>
      </c>
      <c r="I126" s="157" t="str">
        <f t="shared" si="6"/>
        <v/>
      </c>
      <c r="J126" s="254" t="str">
        <f t="shared" si="7"/>
        <v/>
      </c>
      <c r="K126" s="14"/>
    </row>
    <row r="127" spans="1:251" ht="13.9" customHeight="1">
      <c r="B127" s="38" t="s">
        <v>513</v>
      </c>
      <c r="C127" s="4"/>
      <c r="D127" s="39"/>
      <c r="E127" s="152"/>
      <c r="G127" s="133" t="str">
        <f t="shared" si="4"/>
        <v/>
      </c>
      <c r="H127" s="163" t="str">
        <f t="shared" si="5"/>
        <v/>
      </c>
      <c r="I127" s="157" t="str">
        <f t="shared" si="6"/>
        <v/>
      </c>
      <c r="J127" s="254" t="str">
        <f t="shared" si="7"/>
        <v/>
      </c>
      <c r="K127" s="14"/>
    </row>
    <row r="128" spans="1:251" ht="13.9" customHeight="1">
      <c r="A128" s="27"/>
      <c r="B128" s="83" t="s">
        <v>884</v>
      </c>
      <c r="C128" s="4"/>
      <c r="D128" s="39"/>
      <c r="E128" s="152"/>
      <c r="G128" s="133" t="str">
        <f t="shared" si="4"/>
        <v/>
      </c>
      <c r="H128" s="163" t="str">
        <f t="shared" si="5"/>
        <v/>
      </c>
      <c r="I128" s="157" t="str">
        <f t="shared" si="6"/>
        <v/>
      </c>
      <c r="J128" s="254" t="str">
        <f t="shared" si="7"/>
        <v/>
      </c>
      <c r="K128" s="14"/>
    </row>
    <row r="129" spans="1:11" ht="13.9" customHeight="1">
      <c r="A129" s="27"/>
      <c r="B129" s="83" t="s">
        <v>885</v>
      </c>
      <c r="C129" s="4"/>
      <c r="D129" s="39"/>
      <c r="E129" s="152"/>
      <c r="G129" s="133" t="str">
        <f t="shared" si="4"/>
        <v/>
      </c>
      <c r="H129" s="163" t="str">
        <f t="shared" si="5"/>
        <v/>
      </c>
      <c r="I129" s="157" t="str">
        <f t="shared" si="6"/>
        <v/>
      </c>
      <c r="J129" s="254" t="str">
        <f t="shared" si="7"/>
        <v/>
      </c>
      <c r="K129" s="14"/>
    </row>
    <row r="130" spans="1:11" ht="13.9" customHeight="1">
      <c r="A130" s="27"/>
      <c r="B130" s="83"/>
      <c r="C130" s="4"/>
      <c r="D130" s="39"/>
      <c r="E130" s="152"/>
      <c r="G130" s="133" t="str">
        <f t="shared" si="4"/>
        <v/>
      </c>
      <c r="H130" s="163" t="str">
        <f t="shared" si="5"/>
        <v/>
      </c>
      <c r="I130" s="157" t="str">
        <f t="shared" si="6"/>
        <v/>
      </c>
      <c r="J130" s="254" t="str">
        <f t="shared" si="7"/>
        <v/>
      </c>
      <c r="K130" s="14"/>
    </row>
    <row r="131" spans="1:11" ht="13.9" customHeight="1">
      <c r="A131" s="58" t="s">
        <v>901</v>
      </c>
      <c r="B131" s="58"/>
      <c r="C131" s="22"/>
      <c r="D131" s="127"/>
      <c r="E131" s="174"/>
      <c r="F131" s="209"/>
      <c r="G131" s="209" t="str">
        <f t="shared" si="4"/>
        <v/>
      </c>
      <c r="H131" s="163" t="str">
        <f t="shared" si="5"/>
        <v/>
      </c>
      <c r="I131" s="157" t="str">
        <f t="shared" si="6"/>
        <v/>
      </c>
      <c r="J131" s="254" t="str">
        <f t="shared" si="7"/>
        <v/>
      </c>
    </row>
    <row r="132" spans="1:11" ht="13.9" customHeight="1">
      <c r="B132" s="40"/>
      <c r="C132" s="32"/>
      <c r="D132" s="17"/>
      <c r="E132" s="152"/>
      <c r="F132" s="140"/>
      <c r="G132" s="140" t="str">
        <f t="shared" si="4"/>
        <v/>
      </c>
      <c r="H132" s="163" t="str">
        <f t="shared" si="5"/>
        <v/>
      </c>
      <c r="I132" s="157" t="str">
        <f t="shared" si="6"/>
        <v/>
      </c>
      <c r="J132" s="254" t="str">
        <f t="shared" si="7"/>
        <v/>
      </c>
    </row>
    <row r="133" spans="1:11" ht="13.9" customHeight="1">
      <c r="A133" s="8" t="s">
        <v>902</v>
      </c>
      <c r="B133" s="51" t="s">
        <v>903</v>
      </c>
      <c r="C133" s="32"/>
      <c r="D133" s="17"/>
      <c r="E133" s="149">
        <f>ROUND(F133/0.65,0)</f>
        <v>1045</v>
      </c>
      <c r="F133" s="140">
        <v>679</v>
      </c>
      <c r="G133" s="140">
        <f t="shared" si="4"/>
        <v>611.1</v>
      </c>
      <c r="H133" s="163">
        <f t="shared" si="5"/>
        <v>89831.7</v>
      </c>
      <c r="I133" s="157">
        <f t="shared" si="6"/>
        <v>127561</v>
      </c>
      <c r="J133" s="254">
        <f t="shared" si="7"/>
        <v>0.29577457059759649</v>
      </c>
    </row>
    <row r="134" spans="1:11" ht="13.9" customHeight="1">
      <c r="A134" s="15"/>
      <c r="B134" s="38" t="s">
        <v>904</v>
      </c>
      <c r="C134" s="4"/>
      <c r="D134" s="17"/>
      <c r="E134" s="133"/>
      <c r="F134" s="142"/>
      <c r="G134" s="142" t="str">
        <f t="shared" si="4"/>
        <v/>
      </c>
      <c r="H134" s="163" t="str">
        <f t="shared" si="5"/>
        <v/>
      </c>
      <c r="I134" s="157" t="str">
        <f t="shared" si="6"/>
        <v/>
      </c>
      <c r="J134" s="254" t="str">
        <f t="shared" si="7"/>
        <v/>
      </c>
    </row>
    <row r="135" spans="1:11" ht="13.9" customHeight="1">
      <c r="B135" s="40"/>
      <c r="C135" s="32"/>
      <c r="D135" s="17"/>
      <c r="E135" s="152"/>
      <c r="F135" s="140"/>
      <c r="G135" s="140" t="str">
        <f t="shared" si="4"/>
        <v/>
      </c>
      <c r="H135" s="163" t="str">
        <f t="shared" si="5"/>
        <v/>
      </c>
      <c r="I135" s="157" t="str">
        <f t="shared" si="6"/>
        <v/>
      </c>
      <c r="J135" s="254" t="str">
        <f t="shared" si="7"/>
        <v/>
      </c>
    </row>
    <row r="136" spans="1:11" ht="13.9" customHeight="1">
      <c r="A136" s="8" t="s">
        <v>905</v>
      </c>
      <c r="B136" s="51" t="s">
        <v>906</v>
      </c>
      <c r="C136" s="32"/>
      <c r="D136" s="17"/>
      <c r="E136" s="149">
        <f>ROUND(F136/0.65,0)</f>
        <v>1152</v>
      </c>
      <c r="F136" s="140">
        <v>749</v>
      </c>
      <c r="G136" s="140">
        <f t="shared" si="4"/>
        <v>674.1</v>
      </c>
      <c r="H136" s="163">
        <f t="shared" si="5"/>
        <v>99092.7</v>
      </c>
      <c r="I136" s="157">
        <f t="shared" si="6"/>
        <v>140712</v>
      </c>
      <c r="J136" s="254">
        <f t="shared" si="7"/>
        <v>0.29577647961794307</v>
      </c>
    </row>
    <row r="137" spans="1:11" ht="13.9" customHeight="1">
      <c r="A137" s="15"/>
      <c r="B137" s="38" t="s">
        <v>907</v>
      </c>
      <c r="C137" s="4"/>
      <c r="D137" s="17"/>
      <c r="E137" s="133"/>
      <c r="F137" s="142"/>
      <c r="G137" s="142"/>
    </row>
    <row r="138" spans="1:11" ht="13.9" customHeight="1">
      <c r="A138" s="15"/>
      <c r="B138" s="38"/>
      <c r="C138" s="4"/>
      <c r="D138" s="17"/>
      <c r="E138" s="133"/>
      <c r="F138" s="142"/>
      <c r="G138" s="142"/>
    </row>
    <row r="139" spans="1:11" ht="13.9" customHeight="1">
      <c r="A139" s="31" t="s">
        <v>908</v>
      </c>
      <c r="B139" s="3"/>
      <c r="C139" s="4"/>
      <c r="D139" s="47"/>
      <c r="E139" s="153"/>
      <c r="J139" s="14"/>
      <c r="K139" s="14"/>
    </row>
    <row r="140" spans="1:11" ht="13.9" customHeight="1">
      <c r="A140" s="31"/>
      <c r="B140" s="3"/>
      <c r="C140" s="4"/>
      <c r="D140" s="47"/>
      <c r="E140" s="153"/>
      <c r="J140" s="14"/>
      <c r="K140" s="14"/>
    </row>
    <row r="141" spans="1:11" ht="13.9" customHeight="1">
      <c r="A141" s="128" t="s">
        <v>64</v>
      </c>
      <c r="C141" s="29"/>
      <c r="D141" s="17"/>
      <c r="E141" s="152"/>
      <c r="F141" s="142"/>
      <c r="G141" s="142"/>
    </row>
    <row r="142" spans="1:11" ht="13.9" customHeight="1">
      <c r="B142" s="43"/>
      <c r="C142" s="44"/>
      <c r="D142" s="17"/>
      <c r="E142" s="152"/>
      <c r="F142" s="143"/>
      <c r="G142" s="143"/>
    </row>
    <row r="143" spans="1:11" ht="13.9" customHeight="1">
      <c r="C143" s="60" t="s">
        <v>0</v>
      </c>
    </row>
  </sheetData>
  <mergeCells count="10">
    <mergeCell ref="B8:E8"/>
    <mergeCell ref="B9:E9"/>
    <mergeCell ref="B10:E10"/>
    <mergeCell ref="B12:E12"/>
    <mergeCell ref="B13:E13"/>
    <mergeCell ref="B7:E7"/>
    <mergeCell ref="B1:D1"/>
    <mergeCell ref="B3:E3"/>
    <mergeCell ref="B5:E5"/>
    <mergeCell ref="B6:E6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341-985C-4178-AD0E-AF652B5A51E1}">
  <dimension ref="A1:IS104"/>
  <sheetViews>
    <sheetView showGridLines="0" topLeftCell="B43" zoomScaleNormal="100" zoomScaleSheetLayoutView="100" workbookViewId="0">
      <selection activeCell="I53" sqref="I53"/>
    </sheetView>
  </sheetViews>
  <sheetFormatPr defaultRowHeight="13.9" customHeight="1"/>
  <cols>
    <col min="1" max="1" width="18.5703125" style="8" customWidth="1"/>
    <col min="2" max="2" width="59.7109375" style="1" customWidth="1"/>
    <col min="3" max="7" width="17.7109375" style="60" customWidth="1"/>
    <col min="8" max="9" width="17" style="1" customWidth="1"/>
    <col min="10" max="257" width="9.140625" style="1"/>
    <col min="258" max="258" width="18.5703125" style="1" customWidth="1"/>
    <col min="259" max="259" width="59.7109375" style="1" customWidth="1"/>
    <col min="260" max="263" width="17.7109375" style="1" customWidth="1"/>
    <col min="264" max="264" width="8.7109375" style="1" customWidth="1"/>
    <col min="265" max="513" width="9.140625" style="1"/>
    <col min="514" max="514" width="18.5703125" style="1" customWidth="1"/>
    <col min="515" max="515" width="59.7109375" style="1" customWidth="1"/>
    <col min="516" max="519" width="17.7109375" style="1" customWidth="1"/>
    <col min="520" max="520" width="8.7109375" style="1" customWidth="1"/>
    <col min="521" max="769" width="9.140625" style="1"/>
    <col min="770" max="770" width="18.5703125" style="1" customWidth="1"/>
    <col min="771" max="771" width="59.7109375" style="1" customWidth="1"/>
    <col min="772" max="775" width="17.7109375" style="1" customWidth="1"/>
    <col min="776" max="776" width="8.7109375" style="1" customWidth="1"/>
    <col min="777" max="1025" width="9.140625" style="1"/>
    <col min="1026" max="1026" width="18.5703125" style="1" customWidth="1"/>
    <col min="1027" max="1027" width="59.7109375" style="1" customWidth="1"/>
    <col min="1028" max="1031" width="17.7109375" style="1" customWidth="1"/>
    <col min="1032" max="1032" width="8.7109375" style="1" customWidth="1"/>
    <col min="1033" max="1281" width="9.140625" style="1"/>
    <col min="1282" max="1282" width="18.5703125" style="1" customWidth="1"/>
    <col min="1283" max="1283" width="59.7109375" style="1" customWidth="1"/>
    <col min="1284" max="1287" width="17.7109375" style="1" customWidth="1"/>
    <col min="1288" max="1288" width="8.7109375" style="1" customWidth="1"/>
    <col min="1289" max="1537" width="9.140625" style="1"/>
    <col min="1538" max="1538" width="18.5703125" style="1" customWidth="1"/>
    <col min="1539" max="1539" width="59.7109375" style="1" customWidth="1"/>
    <col min="1540" max="1543" width="17.7109375" style="1" customWidth="1"/>
    <col min="1544" max="1544" width="8.7109375" style="1" customWidth="1"/>
    <col min="1545" max="1793" width="9.140625" style="1"/>
    <col min="1794" max="1794" width="18.5703125" style="1" customWidth="1"/>
    <col min="1795" max="1795" width="59.7109375" style="1" customWidth="1"/>
    <col min="1796" max="1799" width="17.7109375" style="1" customWidth="1"/>
    <col min="1800" max="1800" width="8.7109375" style="1" customWidth="1"/>
    <col min="1801" max="2049" width="9.140625" style="1"/>
    <col min="2050" max="2050" width="18.5703125" style="1" customWidth="1"/>
    <col min="2051" max="2051" width="59.7109375" style="1" customWidth="1"/>
    <col min="2052" max="2055" width="17.7109375" style="1" customWidth="1"/>
    <col min="2056" max="2056" width="8.7109375" style="1" customWidth="1"/>
    <col min="2057" max="2305" width="9.140625" style="1"/>
    <col min="2306" max="2306" width="18.5703125" style="1" customWidth="1"/>
    <col min="2307" max="2307" width="59.7109375" style="1" customWidth="1"/>
    <col min="2308" max="2311" width="17.7109375" style="1" customWidth="1"/>
    <col min="2312" max="2312" width="8.7109375" style="1" customWidth="1"/>
    <col min="2313" max="2561" width="9.140625" style="1"/>
    <col min="2562" max="2562" width="18.5703125" style="1" customWidth="1"/>
    <col min="2563" max="2563" width="59.7109375" style="1" customWidth="1"/>
    <col min="2564" max="2567" width="17.7109375" style="1" customWidth="1"/>
    <col min="2568" max="2568" width="8.7109375" style="1" customWidth="1"/>
    <col min="2569" max="2817" width="9.140625" style="1"/>
    <col min="2818" max="2818" width="18.5703125" style="1" customWidth="1"/>
    <col min="2819" max="2819" width="59.7109375" style="1" customWidth="1"/>
    <col min="2820" max="2823" width="17.7109375" style="1" customWidth="1"/>
    <col min="2824" max="2824" width="8.7109375" style="1" customWidth="1"/>
    <col min="2825" max="3073" width="9.140625" style="1"/>
    <col min="3074" max="3074" width="18.5703125" style="1" customWidth="1"/>
    <col min="3075" max="3075" width="59.7109375" style="1" customWidth="1"/>
    <col min="3076" max="3079" width="17.7109375" style="1" customWidth="1"/>
    <col min="3080" max="3080" width="8.7109375" style="1" customWidth="1"/>
    <col min="3081" max="3329" width="9.140625" style="1"/>
    <col min="3330" max="3330" width="18.5703125" style="1" customWidth="1"/>
    <col min="3331" max="3331" width="59.7109375" style="1" customWidth="1"/>
    <col min="3332" max="3335" width="17.7109375" style="1" customWidth="1"/>
    <col min="3336" max="3336" width="8.7109375" style="1" customWidth="1"/>
    <col min="3337" max="3585" width="9.140625" style="1"/>
    <col min="3586" max="3586" width="18.5703125" style="1" customWidth="1"/>
    <col min="3587" max="3587" width="59.7109375" style="1" customWidth="1"/>
    <col min="3588" max="3591" width="17.7109375" style="1" customWidth="1"/>
    <col min="3592" max="3592" width="8.7109375" style="1" customWidth="1"/>
    <col min="3593" max="3841" width="9.140625" style="1"/>
    <col min="3842" max="3842" width="18.5703125" style="1" customWidth="1"/>
    <col min="3843" max="3843" width="59.7109375" style="1" customWidth="1"/>
    <col min="3844" max="3847" width="17.7109375" style="1" customWidth="1"/>
    <col min="3848" max="3848" width="8.7109375" style="1" customWidth="1"/>
    <col min="3849" max="4097" width="9.140625" style="1"/>
    <col min="4098" max="4098" width="18.5703125" style="1" customWidth="1"/>
    <col min="4099" max="4099" width="59.7109375" style="1" customWidth="1"/>
    <col min="4100" max="4103" width="17.7109375" style="1" customWidth="1"/>
    <col min="4104" max="4104" width="8.7109375" style="1" customWidth="1"/>
    <col min="4105" max="4353" width="9.140625" style="1"/>
    <col min="4354" max="4354" width="18.5703125" style="1" customWidth="1"/>
    <col min="4355" max="4355" width="59.7109375" style="1" customWidth="1"/>
    <col min="4356" max="4359" width="17.7109375" style="1" customWidth="1"/>
    <col min="4360" max="4360" width="8.7109375" style="1" customWidth="1"/>
    <col min="4361" max="4609" width="9.140625" style="1"/>
    <col min="4610" max="4610" width="18.5703125" style="1" customWidth="1"/>
    <col min="4611" max="4611" width="59.7109375" style="1" customWidth="1"/>
    <col min="4612" max="4615" width="17.7109375" style="1" customWidth="1"/>
    <col min="4616" max="4616" width="8.7109375" style="1" customWidth="1"/>
    <col min="4617" max="4865" width="9.140625" style="1"/>
    <col min="4866" max="4866" width="18.5703125" style="1" customWidth="1"/>
    <col min="4867" max="4867" width="59.7109375" style="1" customWidth="1"/>
    <col min="4868" max="4871" width="17.7109375" style="1" customWidth="1"/>
    <col min="4872" max="4872" width="8.7109375" style="1" customWidth="1"/>
    <col min="4873" max="5121" width="9.140625" style="1"/>
    <col min="5122" max="5122" width="18.5703125" style="1" customWidth="1"/>
    <col min="5123" max="5123" width="59.7109375" style="1" customWidth="1"/>
    <col min="5124" max="5127" width="17.7109375" style="1" customWidth="1"/>
    <col min="5128" max="5128" width="8.7109375" style="1" customWidth="1"/>
    <col min="5129" max="5377" width="9.140625" style="1"/>
    <col min="5378" max="5378" width="18.5703125" style="1" customWidth="1"/>
    <col min="5379" max="5379" width="59.7109375" style="1" customWidth="1"/>
    <col min="5380" max="5383" width="17.7109375" style="1" customWidth="1"/>
    <col min="5384" max="5384" width="8.7109375" style="1" customWidth="1"/>
    <col min="5385" max="5633" width="9.140625" style="1"/>
    <col min="5634" max="5634" width="18.5703125" style="1" customWidth="1"/>
    <col min="5635" max="5635" width="59.7109375" style="1" customWidth="1"/>
    <col min="5636" max="5639" width="17.7109375" style="1" customWidth="1"/>
    <col min="5640" max="5640" width="8.7109375" style="1" customWidth="1"/>
    <col min="5641" max="5889" width="9.140625" style="1"/>
    <col min="5890" max="5890" width="18.5703125" style="1" customWidth="1"/>
    <col min="5891" max="5891" width="59.7109375" style="1" customWidth="1"/>
    <col min="5892" max="5895" width="17.7109375" style="1" customWidth="1"/>
    <col min="5896" max="5896" width="8.7109375" style="1" customWidth="1"/>
    <col min="5897" max="6145" width="9.140625" style="1"/>
    <col min="6146" max="6146" width="18.5703125" style="1" customWidth="1"/>
    <col min="6147" max="6147" width="59.7109375" style="1" customWidth="1"/>
    <col min="6148" max="6151" width="17.7109375" style="1" customWidth="1"/>
    <col min="6152" max="6152" width="8.7109375" style="1" customWidth="1"/>
    <col min="6153" max="6401" width="9.140625" style="1"/>
    <col min="6402" max="6402" width="18.5703125" style="1" customWidth="1"/>
    <col min="6403" max="6403" width="59.7109375" style="1" customWidth="1"/>
    <col min="6404" max="6407" width="17.7109375" style="1" customWidth="1"/>
    <col min="6408" max="6408" width="8.7109375" style="1" customWidth="1"/>
    <col min="6409" max="6657" width="9.140625" style="1"/>
    <col min="6658" max="6658" width="18.5703125" style="1" customWidth="1"/>
    <col min="6659" max="6659" width="59.7109375" style="1" customWidth="1"/>
    <col min="6660" max="6663" width="17.7109375" style="1" customWidth="1"/>
    <col min="6664" max="6664" width="8.7109375" style="1" customWidth="1"/>
    <col min="6665" max="6913" width="9.140625" style="1"/>
    <col min="6914" max="6914" width="18.5703125" style="1" customWidth="1"/>
    <col min="6915" max="6915" width="59.7109375" style="1" customWidth="1"/>
    <col min="6916" max="6919" width="17.7109375" style="1" customWidth="1"/>
    <col min="6920" max="6920" width="8.7109375" style="1" customWidth="1"/>
    <col min="6921" max="7169" width="9.140625" style="1"/>
    <col min="7170" max="7170" width="18.5703125" style="1" customWidth="1"/>
    <col min="7171" max="7171" width="59.7109375" style="1" customWidth="1"/>
    <col min="7172" max="7175" width="17.7109375" style="1" customWidth="1"/>
    <col min="7176" max="7176" width="8.7109375" style="1" customWidth="1"/>
    <col min="7177" max="7425" width="9.140625" style="1"/>
    <col min="7426" max="7426" width="18.5703125" style="1" customWidth="1"/>
    <col min="7427" max="7427" width="59.7109375" style="1" customWidth="1"/>
    <col min="7428" max="7431" width="17.7109375" style="1" customWidth="1"/>
    <col min="7432" max="7432" width="8.7109375" style="1" customWidth="1"/>
    <col min="7433" max="7681" width="9.140625" style="1"/>
    <col min="7682" max="7682" width="18.5703125" style="1" customWidth="1"/>
    <col min="7683" max="7683" width="59.7109375" style="1" customWidth="1"/>
    <col min="7684" max="7687" width="17.7109375" style="1" customWidth="1"/>
    <col min="7688" max="7688" width="8.7109375" style="1" customWidth="1"/>
    <col min="7689" max="7937" width="9.140625" style="1"/>
    <col min="7938" max="7938" width="18.5703125" style="1" customWidth="1"/>
    <col min="7939" max="7939" width="59.7109375" style="1" customWidth="1"/>
    <col min="7940" max="7943" width="17.7109375" style="1" customWidth="1"/>
    <col min="7944" max="7944" width="8.7109375" style="1" customWidth="1"/>
    <col min="7945" max="8193" width="9.140625" style="1"/>
    <col min="8194" max="8194" width="18.5703125" style="1" customWidth="1"/>
    <col min="8195" max="8195" width="59.7109375" style="1" customWidth="1"/>
    <col min="8196" max="8199" width="17.7109375" style="1" customWidth="1"/>
    <col min="8200" max="8200" width="8.7109375" style="1" customWidth="1"/>
    <col min="8201" max="8449" width="9.140625" style="1"/>
    <col min="8450" max="8450" width="18.5703125" style="1" customWidth="1"/>
    <col min="8451" max="8451" width="59.7109375" style="1" customWidth="1"/>
    <col min="8452" max="8455" width="17.7109375" style="1" customWidth="1"/>
    <col min="8456" max="8456" width="8.7109375" style="1" customWidth="1"/>
    <col min="8457" max="8705" width="9.140625" style="1"/>
    <col min="8706" max="8706" width="18.5703125" style="1" customWidth="1"/>
    <col min="8707" max="8707" width="59.7109375" style="1" customWidth="1"/>
    <col min="8708" max="8711" width="17.7109375" style="1" customWidth="1"/>
    <col min="8712" max="8712" width="8.7109375" style="1" customWidth="1"/>
    <col min="8713" max="8961" width="9.140625" style="1"/>
    <col min="8962" max="8962" width="18.5703125" style="1" customWidth="1"/>
    <col min="8963" max="8963" width="59.7109375" style="1" customWidth="1"/>
    <col min="8964" max="8967" width="17.7109375" style="1" customWidth="1"/>
    <col min="8968" max="8968" width="8.7109375" style="1" customWidth="1"/>
    <col min="8969" max="9217" width="9.140625" style="1"/>
    <col min="9218" max="9218" width="18.5703125" style="1" customWidth="1"/>
    <col min="9219" max="9219" width="59.7109375" style="1" customWidth="1"/>
    <col min="9220" max="9223" width="17.7109375" style="1" customWidth="1"/>
    <col min="9224" max="9224" width="8.7109375" style="1" customWidth="1"/>
    <col min="9225" max="9473" width="9.140625" style="1"/>
    <col min="9474" max="9474" width="18.5703125" style="1" customWidth="1"/>
    <col min="9475" max="9475" width="59.7109375" style="1" customWidth="1"/>
    <col min="9476" max="9479" width="17.7109375" style="1" customWidth="1"/>
    <col min="9480" max="9480" width="8.7109375" style="1" customWidth="1"/>
    <col min="9481" max="9729" width="9.140625" style="1"/>
    <col min="9730" max="9730" width="18.5703125" style="1" customWidth="1"/>
    <col min="9731" max="9731" width="59.7109375" style="1" customWidth="1"/>
    <col min="9732" max="9735" width="17.7109375" style="1" customWidth="1"/>
    <col min="9736" max="9736" width="8.7109375" style="1" customWidth="1"/>
    <col min="9737" max="9985" width="9.140625" style="1"/>
    <col min="9986" max="9986" width="18.5703125" style="1" customWidth="1"/>
    <col min="9987" max="9987" width="59.7109375" style="1" customWidth="1"/>
    <col min="9988" max="9991" width="17.7109375" style="1" customWidth="1"/>
    <col min="9992" max="9992" width="8.7109375" style="1" customWidth="1"/>
    <col min="9993" max="10241" width="9.140625" style="1"/>
    <col min="10242" max="10242" width="18.5703125" style="1" customWidth="1"/>
    <col min="10243" max="10243" width="59.7109375" style="1" customWidth="1"/>
    <col min="10244" max="10247" width="17.7109375" style="1" customWidth="1"/>
    <col min="10248" max="10248" width="8.7109375" style="1" customWidth="1"/>
    <col min="10249" max="10497" width="9.140625" style="1"/>
    <col min="10498" max="10498" width="18.5703125" style="1" customWidth="1"/>
    <col min="10499" max="10499" width="59.7109375" style="1" customWidth="1"/>
    <col min="10500" max="10503" width="17.7109375" style="1" customWidth="1"/>
    <col min="10504" max="10504" width="8.7109375" style="1" customWidth="1"/>
    <col min="10505" max="10753" width="9.140625" style="1"/>
    <col min="10754" max="10754" width="18.5703125" style="1" customWidth="1"/>
    <col min="10755" max="10755" width="59.7109375" style="1" customWidth="1"/>
    <col min="10756" max="10759" width="17.7109375" style="1" customWidth="1"/>
    <col min="10760" max="10760" width="8.7109375" style="1" customWidth="1"/>
    <col min="10761" max="11009" width="9.140625" style="1"/>
    <col min="11010" max="11010" width="18.5703125" style="1" customWidth="1"/>
    <col min="11011" max="11011" width="59.7109375" style="1" customWidth="1"/>
    <col min="11012" max="11015" width="17.7109375" style="1" customWidth="1"/>
    <col min="11016" max="11016" width="8.7109375" style="1" customWidth="1"/>
    <col min="11017" max="11265" width="9.140625" style="1"/>
    <col min="11266" max="11266" width="18.5703125" style="1" customWidth="1"/>
    <col min="11267" max="11267" width="59.7109375" style="1" customWidth="1"/>
    <col min="11268" max="11271" width="17.7109375" style="1" customWidth="1"/>
    <col min="11272" max="11272" width="8.7109375" style="1" customWidth="1"/>
    <col min="11273" max="11521" width="9.140625" style="1"/>
    <col min="11522" max="11522" width="18.5703125" style="1" customWidth="1"/>
    <col min="11523" max="11523" width="59.7109375" style="1" customWidth="1"/>
    <col min="11524" max="11527" width="17.7109375" style="1" customWidth="1"/>
    <col min="11528" max="11528" width="8.7109375" style="1" customWidth="1"/>
    <col min="11529" max="11777" width="9.140625" style="1"/>
    <col min="11778" max="11778" width="18.5703125" style="1" customWidth="1"/>
    <col min="11779" max="11779" width="59.7109375" style="1" customWidth="1"/>
    <col min="11780" max="11783" width="17.7109375" style="1" customWidth="1"/>
    <col min="11784" max="11784" width="8.7109375" style="1" customWidth="1"/>
    <col min="11785" max="12033" width="9.140625" style="1"/>
    <col min="12034" max="12034" width="18.5703125" style="1" customWidth="1"/>
    <col min="12035" max="12035" width="59.7109375" style="1" customWidth="1"/>
    <col min="12036" max="12039" width="17.7109375" style="1" customWidth="1"/>
    <col min="12040" max="12040" width="8.7109375" style="1" customWidth="1"/>
    <col min="12041" max="12289" width="9.140625" style="1"/>
    <col min="12290" max="12290" width="18.5703125" style="1" customWidth="1"/>
    <col min="12291" max="12291" width="59.7109375" style="1" customWidth="1"/>
    <col min="12292" max="12295" width="17.7109375" style="1" customWidth="1"/>
    <col min="12296" max="12296" width="8.7109375" style="1" customWidth="1"/>
    <col min="12297" max="12545" width="9.140625" style="1"/>
    <col min="12546" max="12546" width="18.5703125" style="1" customWidth="1"/>
    <col min="12547" max="12547" width="59.7109375" style="1" customWidth="1"/>
    <col min="12548" max="12551" width="17.7109375" style="1" customWidth="1"/>
    <col min="12552" max="12552" width="8.7109375" style="1" customWidth="1"/>
    <col min="12553" max="12801" width="9.140625" style="1"/>
    <col min="12802" max="12802" width="18.5703125" style="1" customWidth="1"/>
    <col min="12803" max="12803" width="59.7109375" style="1" customWidth="1"/>
    <col min="12804" max="12807" width="17.7109375" style="1" customWidth="1"/>
    <col min="12808" max="12808" width="8.7109375" style="1" customWidth="1"/>
    <col min="12809" max="13057" width="9.140625" style="1"/>
    <col min="13058" max="13058" width="18.5703125" style="1" customWidth="1"/>
    <col min="13059" max="13059" width="59.7109375" style="1" customWidth="1"/>
    <col min="13060" max="13063" width="17.7109375" style="1" customWidth="1"/>
    <col min="13064" max="13064" width="8.7109375" style="1" customWidth="1"/>
    <col min="13065" max="13313" width="9.140625" style="1"/>
    <col min="13314" max="13314" width="18.5703125" style="1" customWidth="1"/>
    <col min="13315" max="13315" width="59.7109375" style="1" customWidth="1"/>
    <col min="13316" max="13319" width="17.7109375" style="1" customWidth="1"/>
    <col min="13320" max="13320" width="8.7109375" style="1" customWidth="1"/>
    <col min="13321" max="13569" width="9.140625" style="1"/>
    <col min="13570" max="13570" width="18.5703125" style="1" customWidth="1"/>
    <col min="13571" max="13571" width="59.7109375" style="1" customWidth="1"/>
    <col min="13572" max="13575" width="17.7109375" style="1" customWidth="1"/>
    <col min="13576" max="13576" width="8.7109375" style="1" customWidth="1"/>
    <col min="13577" max="13825" width="9.140625" style="1"/>
    <col min="13826" max="13826" width="18.5703125" style="1" customWidth="1"/>
    <col min="13827" max="13827" width="59.7109375" style="1" customWidth="1"/>
    <col min="13828" max="13831" width="17.7109375" style="1" customWidth="1"/>
    <col min="13832" max="13832" width="8.7109375" style="1" customWidth="1"/>
    <col min="13833" max="14081" width="9.140625" style="1"/>
    <col min="14082" max="14082" width="18.5703125" style="1" customWidth="1"/>
    <col min="14083" max="14083" width="59.7109375" style="1" customWidth="1"/>
    <col min="14084" max="14087" width="17.7109375" style="1" customWidth="1"/>
    <col min="14088" max="14088" width="8.7109375" style="1" customWidth="1"/>
    <col min="14089" max="14337" width="9.140625" style="1"/>
    <col min="14338" max="14338" width="18.5703125" style="1" customWidth="1"/>
    <col min="14339" max="14339" width="59.7109375" style="1" customWidth="1"/>
    <col min="14340" max="14343" width="17.7109375" style="1" customWidth="1"/>
    <col min="14344" max="14344" width="8.7109375" style="1" customWidth="1"/>
    <col min="14345" max="14593" width="9.140625" style="1"/>
    <col min="14594" max="14594" width="18.5703125" style="1" customWidth="1"/>
    <col min="14595" max="14595" width="59.7109375" style="1" customWidth="1"/>
    <col min="14596" max="14599" width="17.7109375" style="1" customWidth="1"/>
    <col min="14600" max="14600" width="8.7109375" style="1" customWidth="1"/>
    <col min="14601" max="14849" width="9.140625" style="1"/>
    <col min="14850" max="14850" width="18.5703125" style="1" customWidth="1"/>
    <col min="14851" max="14851" width="59.7109375" style="1" customWidth="1"/>
    <col min="14852" max="14855" width="17.7109375" style="1" customWidth="1"/>
    <col min="14856" max="14856" width="8.7109375" style="1" customWidth="1"/>
    <col min="14857" max="15105" width="9.140625" style="1"/>
    <col min="15106" max="15106" width="18.5703125" style="1" customWidth="1"/>
    <col min="15107" max="15107" width="59.7109375" style="1" customWidth="1"/>
    <col min="15108" max="15111" width="17.7109375" style="1" customWidth="1"/>
    <col min="15112" max="15112" width="8.7109375" style="1" customWidth="1"/>
    <col min="15113" max="15361" width="9.140625" style="1"/>
    <col min="15362" max="15362" width="18.5703125" style="1" customWidth="1"/>
    <col min="15363" max="15363" width="59.7109375" style="1" customWidth="1"/>
    <col min="15364" max="15367" width="17.7109375" style="1" customWidth="1"/>
    <col min="15368" max="15368" width="8.7109375" style="1" customWidth="1"/>
    <col min="15369" max="15617" width="9.140625" style="1"/>
    <col min="15618" max="15618" width="18.5703125" style="1" customWidth="1"/>
    <col min="15619" max="15619" width="59.7109375" style="1" customWidth="1"/>
    <col min="15620" max="15623" width="17.7109375" style="1" customWidth="1"/>
    <col min="15624" max="15624" width="8.7109375" style="1" customWidth="1"/>
    <col min="15625" max="15873" width="9.140625" style="1"/>
    <col min="15874" max="15874" width="18.5703125" style="1" customWidth="1"/>
    <col min="15875" max="15875" width="59.7109375" style="1" customWidth="1"/>
    <col min="15876" max="15879" width="17.7109375" style="1" customWidth="1"/>
    <col min="15880" max="15880" width="8.7109375" style="1" customWidth="1"/>
    <col min="15881" max="16129" width="9.140625" style="1"/>
    <col min="16130" max="16130" width="18.5703125" style="1" customWidth="1"/>
    <col min="16131" max="16131" width="59.7109375" style="1" customWidth="1"/>
    <col min="16132" max="16135" width="17.7109375" style="1" customWidth="1"/>
    <col min="16136" max="16136" width="8.7109375" style="1" customWidth="1"/>
    <col min="16137" max="16384" width="9.140625" style="1"/>
  </cols>
  <sheetData>
    <row r="1" spans="1:12" ht="17.45" customHeight="1">
      <c r="B1" s="321" t="s">
        <v>909</v>
      </c>
      <c r="C1" s="321"/>
      <c r="D1" s="321"/>
      <c r="E1" s="321"/>
    </row>
    <row r="2" spans="1:12" ht="13.9" customHeight="1">
      <c r="C2" s="2"/>
      <c r="D2" s="2"/>
      <c r="E2" s="2"/>
    </row>
    <row r="3" spans="1:12" ht="17.45" customHeight="1">
      <c r="B3" s="322" t="s">
        <v>2</v>
      </c>
      <c r="C3" s="322"/>
      <c r="D3" s="322"/>
      <c r="E3" s="322"/>
    </row>
    <row r="4" spans="1:12" ht="13.9" customHeight="1">
      <c r="B4" s="3"/>
      <c r="C4" s="17"/>
      <c r="D4" s="17"/>
      <c r="E4" s="17"/>
    </row>
    <row r="5" spans="1:12" ht="13.9" customHeight="1">
      <c r="B5" s="319" t="s">
        <v>3</v>
      </c>
      <c r="C5" s="319"/>
      <c r="D5" s="319"/>
      <c r="E5" s="319"/>
    </row>
    <row r="6" spans="1:12" ht="13.9" customHeight="1">
      <c r="B6" s="319" t="s">
        <v>4</v>
      </c>
      <c r="C6" s="319"/>
      <c r="D6" s="319"/>
      <c r="E6" s="319"/>
    </row>
    <row r="7" spans="1:12" ht="13.9" customHeight="1">
      <c r="B7" s="319" t="s">
        <v>5</v>
      </c>
      <c r="C7" s="319"/>
      <c r="D7" s="319"/>
      <c r="E7" s="319"/>
    </row>
    <row r="8" spans="1:12" ht="13.9" customHeight="1">
      <c r="A8" s="48"/>
      <c r="B8" s="319" t="s">
        <v>6</v>
      </c>
      <c r="C8" s="319"/>
      <c r="D8" s="319"/>
      <c r="E8" s="319"/>
    </row>
    <row r="9" spans="1:12" ht="13.9" customHeight="1">
      <c r="A9" s="48"/>
      <c r="B9" s="319" t="s">
        <v>7</v>
      </c>
      <c r="C9" s="319"/>
      <c r="D9" s="319"/>
      <c r="E9" s="319"/>
    </row>
    <row r="10" spans="1:12" ht="13.9" customHeight="1">
      <c r="A10" s="48"/>
      <c r="B10" s="319" t="s">
        <v>8</v>
      </c>
      <c r="C10" s="319"/>
      <c r="D10" s="319"/>
      <c r="E10" s="319"/>
    </row>
    <row r="11" spans="1:12" ht="13.9" customHeight="1">
      <c r="A11" s="48"/>
      <c r="C11" s="9"/>
      <c r="D11" s="9"/>
      <c r="E11" s="10"/>
    </row>
    <row r="12" spans="1:12" ht="13.9" customHeight="1">
      <c r="A12" s="48"/>
      <c r="B12" s="320" t="s">
        <v>699</v>
      </c>
      <c r="C12" s="320"/>
      <c r="D12" s="320"/>
      <c r="E12" s="320"/>
    </row>
    <row r="13" spans="1:12" ht="13.9" customHeight="1">
      <c r="A13" s="48"/>
      <c r="B13" s="320" t="s">
        <v>10</v>
      </c>
      <c r="C13" s="320"/>
      <c r="D13" s="320"/>
      <c r="E13" s="320"/>
    </row>
    <row r="14" spans="1:12" ht="13.9" customHeight="1">
      <c r="A14" s="48"/>
      <c r="B14" s="75"/>
      <c r="C14" s="17"/>
      <c r="D14" s="17"/>
      <c r="E14" s="17"/>
    </row>
    <row r="15" spans="1:12" ht="13.9" customHeight="1">
      <c r="A15" s="8" t="s">
        <v>11</v>
      </c>
      <c r="B15" s="8" t="s">
        <v>12</v>
      </c>
      <c r="C15" s="13"/>
      <c r="D15" s="13"/>
      <c r="E15" s="13" t="s">
        <v>854</v>
      </c>
      <c r="F15" s="13" t="s">
        <v>14</v>
      </c>
      <c r="G15" s="135" t="s">
        <v>1043</v>
      </c>
      <c r="H15" s="156" t="s">
        <v>1040</v>
      </c>
      <c r="I15" s="157" t="s">
        <v>1041</v>
      </c>
      <c r="J15" s="253" t="s">
        <v>1149</v>
      </c>
      <c r="K15" s="14"/>
      <c r="L15" s="14"/>
    </row>
    <row r="16" spans="1:12" ht="13.9" customHeight="1">
      <c r="A16" s="3"/>
      <c r="B16" s="3"/>
      <c r="C16" s="13"/>
      <c r="D16" s="13"/>
      <c r="E16" s="13"/>
      <c r="F16" s="13"/>
      <c r="G16" s="166">
        <v>0</v>
      </c>
      <c r="H16" s="159">
        <v>147</v>
      </c>
      <c r="I16" s="159">
        <v>1.42</v>
      </c>
      <c r="J16" s="14" t="s">
        <v>1150</v>
      </c>
      <c r="K16" s="14"/>
      <c r="L16" s="14"/>
    </row>
    <row r="17" spans="1:253" s="3" customFormat="1" ht="13.9" customHeight="1">
      <c r="A17" s="18" t="s">
        <v>910</v>
      </c>
      <c r="B17" s="18"/>
      <c r="C17" s="21"/>
      <c r="D17" s="21"/>
      <c r="E17" s="21"/>
      <c r="F17" s="21"/>
      <c r="G17" s="180"/>
      <c r="I17" s="14"/>
      <c r="J17" s="14"/>
      <c r="K17" s="14"/>
      <c r="L17" s="14"/>
    </row>
    <row r="18" spans="1:253" s="3" customFormat="1" ht="13.9" customHeight="1">
      <c r="A18" s="8"/>
      <c r="B18" s="8"/>
      <c r="C18" s="24"/>
      <c r="D18" s="61"/>
      <c r="E18" s="24"/>
      <c r="F18" s="24"/>
      <c r="G18" s="138"/>
      <c r="I18" s="14"/>
      <c r="J18" s="14"/>
      <c r="K18" s="14"/>
      <c r="L18" s="14"/>
    </row>
    <row r="19" spans="1:253" ht="13.9" customHeight="1">
      <c r="A19" s="8" t="s">
        <v>911</v>
      </c>
      <c r="B19" s="8" t="s">
        <v>912</v>
      </c>
      <c r="C19" s="13"/>
      <c r="D19" s="39"/>
      <c r="E19" s="129">
        <f>ROUND(F19/0.54,0)</f>
        <v>5619</v>
      </c>
      <c r="F19" s="30">
        <v>3034.125</v>
      </c>
      <c r="G19" s="140">
        <f>IF(F19-F19*$G$16=0,"",F19-F19*$G$16)</f>
        <v>3034.125</v>
      </c>
      <c r="H19" s="163">
        <f>IFERROR(G19*$H$16,"")</f>
        <v>446016.375</v>
      </c>
      <c r="I19" s="157">
        <f>IFERROR(ROUND(H19*$I$16,0),"")</f>
        <v>633343</v>
      </c>
      <c r="J19" s="254">
        <f>IFERROR((I19-H19)/I19,"")</f>
        <v>0.2957743671280807</v>
      </c>
      <c r="K19" s="14"/>
      <c r="L19" s="14"/>
    </row>
    <row r="20" spans="1:253" ht="13.9" customHeight="1">
      <c r="A20" s="27"/>
      <c r="B20" s="28" t="s">
        <v>913</v>
      </c>
      <c r="C20" s="62"/>
      <c r="D20" s="63"/>
      <c r="E20" s="24"/>
      <c r="F20" s="30"/>
      <c r="G20" s="30" t="str">
        <f t="shared" ref="G20:G80" si="0">IF(F20-F20*$G$16=0,"",F20-F20*$G$16)</f>
        <v/>
      </c>
      <c r="H20" s="163" t="str">
        <f t="shared" ref="H20:H80" si="1">IFERROR(G20*$H$16,"")</f>
        <v/>
      </c>
      <c r="I20" s="157" t="str">
        <f t="shared" ref="I20:I80" si="2">IFERROR(ROUND(H20*$I$16,0),"")</f>
        <v/>
      </c>
      <c r="J20" s="254" t="str">
        <f t="shared" ref="J20:J80" si="3">IFERROR((I20-H20)/I20,"")</f>
        <v/>
      </c>
      <c r="K20" s="14"/>
      <c r="L20" s="14"/>
    </row>
    <row r="21" spans="1:253" ht="13.9" customHeight="1">
      <c r="A21" s="27"/>
      <c r="B21" s="28" t="s">
        <v>914</v>
      </c>
      <c r="C21" s="62"/>
      <c r="D21" s="63"/>
      <c r="E21" s="24"/>
      <c r="F21" s="30"/>
      <c r="G21" s="30" t="str">
        <f t="shared" si="0"/>
        <v/>
      </c>
      <c r="H21" s="163" t="str">
        <f t="shared" si="1"/>
        <v/>
      </c>
      <c r="I21" s="157" t="str">
        <f t="shared" si="2"/>
        <v/>
      </c>
      <c r="J21" s="254" t="str">
        <f t="shared" si="3"/>
        <v/>
      </c>
      <c r="K21" s="14"/>
      <c r="L21" s="14"/>
    </row>
    <row r="22" spans="1:253" ht="13.9" customHeight="1">
      <c r="B22" s="28" t="s">
        <v>915</v>
      </c>
      <c r="C22" s="126"/>
      <c r="D22" s="130"/>
      <c r="E22" s="17"/>
      <c r="F22" s="30"/>
      <c r="G22" s="30" t="str">
        <f t="shared" si="0"/>
        <v/>
      </c>
      <c r="H22" s="163" t="str">
        <f t="shared" si="1"/>
        <v/>
      </c>
      <c r="I22" s="157" t="str">
        <f t="shared" si="2"/>
        <v/>
      </c>
      <c r="J22" s="254" t="str">
        <f t="shared" si="3"/>
        <v/>
      </c>
      <c r="K22" s="14"/>
      <c r="L22" s="14"/>
    </row>
    <row r="23" spans="1:253" ht="13.9" customHeight="1">
      <c r="B23" s="40" t="s">
        <v>916</v>
      </c>
      <c r="C23" s="32"/>
      <c r="D23" s="32"/>
      <c r="E23" s="32"/>
      <c r="F23" s="30"/>
      <c r="G23" s="30" t="str">
        <f t="shared" si="0"/>
        <v/>
      </c>
      <c r="H23" s="163" t="str">
        <f t="shared" si="1"/>
        <v/>
      </c>
      <c r="I23" s="157" t="str">
        <f t="shared" si="2"/>
        <v/>
      </c>
      <c r="J23" s="254" t="str">
        <f t="shared" si="3"/>
        <v/>
      </c>
      <c r="K23" s="40"/>
      <c r="L23" s="32"/>
      <c r="M23" s="32"/>
      <c r="N23" s="32"/>
      <c r="O23" s="8"/>
      <c r="P23" s="40"/>
      <c r="Q23" s="40"/>
      <c r="R23" s="40"/>
      <c r="S23" s="40"/>
      <c r="T23" s="32"/>
      <c r="U23" s="32"/>
      <c r="V23" s="8"/>
      <c r="W23" s="40"/>
      <c r="X23" s="40"/>
      <c r="Y23" s="40"/>
      <c r="Z23" s="40"/>
      <c r="AA23" s="32"/>
      <c r="AB23" s="32"/>
      <c r="AC23" s="32"/>
      <c r="AD23" s="8"/>
      <c r="AE23" s="40"/>
      <c r="AF23" s="40"/>
      <c r="AG23" s="40"/>
      <c r="AH23" s="40"/>
      <c r="AI23" s="32"/>
      <c r="AJ23" s="32"/>
      <c r="AK23" s="32"/>
      <c r="AL23" s="8"/>
      <c r="AM23" s="40"/>
      <c r="AN23" s="40"/>
      <c r="AO23" s="40"/>
      <c r="AP23" s="40"/>
      <c r="AQ23" s="32"/>
      <c r="AR23" s="32"/>
      <c r="AS23" s="32"/>
      <c r="AT23" s="8"/>
      <c r="AU23" s="40"/>
      <c r="AV23" s="40"/>
      <c r="AW23" s="40"/>
      <c r="AX23" s="40"/>
      <c r="AY23" s="32"/>
      <c r="AZ23" s="32"/>
      <c r="BA23" s="32"/>
      <c r="BB23" s="8"/>
      <c r="BC23" s="40"/>
      <c r="BD23" s="40"/>
      <c r="BE23" s="40"/>
      <c r="BF23" s="40"/>
      <c r="BG23" s="32"/>
      <c r="BH23" s="32"/>
      <c r="BI23" s="32"/>
      <c r="BJ23" s="8"/>
      <c r="BK23" s="40"/>
      <c r="BL23" s="40"/>
      <c r="BM23" s="40"/>
      <c r="BN23" s="40"/>
      <c r="BO23" s="32"/>
      <c r="BP23" s="32"/>
      <c r="BQ23" s="32"/>
      <c r="BR23" s="8"/>
      <c r="BS23" s="40"/>
      <c r="BT23" s="40"/>
      <c r="BU23" s="40"/>
      <c r="BV23" s="40"/>
      <c r="BW23" s="32"/>
      <c r="BX23" s="32"/>
      <c r="BY23" s="32"/>
      <c r="BZ23" s="8"/>
      <c r="CA23" s="40"/>
      <c r="CB23" s="40"/>
      <c r="CC23" s="40"/>
      <c r="CD23" s="40"/>
      <c r="CE23" s="32"/>
      <c r="CF23" s="32"/>
      <c r="CG23" s="32"/>
      <c r="CH23" s="8"/>
      <c r="CI23" s="40"/>
      <c r="CJ23" s="40"/>
      <c r="CK23" s="40"/>
      <c r="CL23" s="40"/>
      <c r="CM23" s="32"/>
      <c r="CN23" s="32"/>
      <c r="CO23" s="32"/>
      <c r="CP23" s="8"/>
      <c r="CQ23" s="40"/>
      <c r="CR23" s="40"/>
      <c r="CS23" s="40"/>
      <c r="CT23" s="40"/>
      <c r="CU23" s="32"/>
      <c r="CV23" s="32"/>
      <c r="CW23" s="32"/>
      <c r="CX23" s="8"/>
      <c r="CY23" s="40"/>
      <c r="CZ23" s="40"/>
      <c r="DA23" s="40"/>
      <c r="DB23" s="40"/>
      <c r="DC23" s="32"/>
      <c r="DD23" s="32"/>
      <c r="DE23" s="32"/>
      <c r="DF23" s="8"/>
      <c r="DG23" s="40"/>
      <c r="DH23" s="40"/>
      <c r="DI23" s="40"/>
      <c r="DJ23" s="40"/>
      <c r="DK23" s="32"/>
      <c r="DL23" s="32"/>
      <c r="DM23" s="32"/>
      <c r="DN23" s="8"/>
      <c r="DO23" s="40"/>
      <c r="DP23" s="40"/>
      <c r="DQ23" s="40"/>
      <c r="DR23" s="40"/>
      <c r="DS23" s="32"/>
      <c r="DT23" s="32"/>
      <c r="DU23" s="32"/>
      <c r="DV23" s="8"/>
      <c r="DW23" s="40"/>
      <c r="DX23" s="40"/>
      <c r="DY23" s="40"/>
      <c r="DZ23" s="40"/>
      <c r="EA23" s="32"/>
      <c r="EB23" s="32"/>
      <c r="EC23" s="32"/>
      <c r="ED23" s="8"/>
      <c r="EE23" s="40"/>
      <c r="EF23" s="40"/>
      <c r="EG23" s="40"/>
      <c r="EH23" s="40"/>
      <c r="EI23" s="32"/>
      <c r="EJ23" s="32"/>
      <c r="EK23" s="32"/>
      <c r="EL23" s="8"/>
      <c r="EM23" s="40"/>
      <c r="EN23" s="40"/>
      <c r="EO23" s="40"/>
      <c r="EP23" s="40"/>
      <c r="EQ23" s="32"/>
      <c r="ER23" s="32"/>
      <c r="ES23" s="32"/>
      <c r="ET23" s="8"/>
      <c r="EU23" s="40"/>
      <c r="EV23" s="40"/>
      <c r="EW23" s="40"/>
      <c r="EX23" s="40"/>
      <c r="EY23" s="32"/>
      <c r="EZ23" s="32"/>
      <c r="FA23" s="32"/>
      <c r="FB23" s="8"/>
      <c r="FC23" s="40"/>
      <c r="FD23" s="40"/>
      <c r="FE23" s="40"/>
      <c r="FF23" s="40"/>
      <c r="FG23" s="32"/>
      <c r="FH23" s="32"/>
      <c r="FI23" s="32"/>
      <c r="FJ23" s="8"/>
      <c r="FK23" s="40"/>
      <c r="FL23" s="40"/>
      <c r="FM23" s="40"/>
      <c r="FN23" s="40"/>
      <c r="FO23" s="32"/>
      <c r="FP23" s="32"/>
      <c r="FQ23" s="32"/>
      <c r="FR23" s="8"/>
      <c r="FS23" s="40"/>
      <c r="FT23" s="40"/>
      <c r="FU23" s="40"/>
      <c r="FV23" s="40"/>
      <c r="FW23" s="32"/>
      <c r="FX23" s="32"/>
      <c r="FY23" s="32"/>
      <c r="FZ23" s="8"/>
      <c r="GA23" s="40"/>
      <c r="GB23" s="40"/>
      <c r="GC23" s="40"/>
      <c r="GD23" s="40"/>
      <c r="GE23" s="32"/>
      <c r="GF23" s="32"/>
      <c r="GG23" s="32"/>
      <c r="GH23" s="8"/>
      <c r="GI23" s="40"/>
      <c r="GJ23" s="40"/>
      <c r="GK23" s="40"/>
      <c r="GL23" s="40"/>
      <c r="GM23" s="32"/>
      <c r="GN23" s="32"/>
      <c r="GO23" s="32"/>
      <c r="GP23" s="8"/>
      <c r="GQ23" s="40"/>
      <c r="GR23" s="40"/>
      <c r="GS23" s="40"/>
      <c r="GT23" s="40"/>
      <c r="GU23" s="32"/>
      <c r="GV23" s="32"/>
      <c r="GW23" s="32"/>
      <c r="GX23" s="8"/>
      <c r="GY23" s="40"/>
      <c r="GZ23" s="40"/>
      <c r="HA23" s="40"/>
      <c r="HB23" s="40"/>
      <c r="HC23" s="32"/>
      <c r="HD23" s="32"/>
      <c r="HE23" s="32"/>
      <c r="HF23" s="8"/>
      <c r="HG23" s="40"/>
      <c r="HH23" s="40"/>
      <c r="HI23" s="40"/>
      <c r="HJ23" s="40"/>
      <c r="HK23" s="32"/>
      <c r="HL23" s="32"/>
      <c r="HM23" s="32"/>
      <c r="HN23" s="8"/>
      <c r="HO23" s="40"/>
      <c r="HP23" s="40"/>
      <c r="HQ23" s="40"/>
      <c r="HR23" s="40"/>
      <c r="HS23" s="32"/>
      <c r="HT23" s="32"/>
      <c r="HU23" s="32"/>
      <c r="HV23" s="8"/>
      <c r="HW23" s="40"/>
      <c r="HX23" s="40"/>
      <c r="HY23" s="40"/>
      <c r="HZ23" s="40"/>
      <c r="IA23" s="32"/>
      <c r="IB23" s="32"/>
      <c r="IC23" s="32"/>
      <c r="ID23" s="8"/>
      <c r="IE23" s="40"/>
      <c r="IF23" s="40"/>
      <c r="IG23" s="40"/>
      <c r="IH23" s="40"/>
      <c r="II23" s="32"/>
      <c r="IJ23" s="32"/>
      <c r="IK23" s="32"/>
      <c r="IL23" s="8"/>
      <c r="IM23" s="40"/>
      <c r="IN23" s="40"/>
      <c r="IO23" s="40"/>
      <c r="IP23" s="40"/>
      <c r="IQ23" s="32"/>
      <c r="IR23" s="32"/>
      <c r="IS23" s="32"/>
    </row>
    <row r="24" spans="1:253" ht="13.9" customHeight="1">
      <c r="B24" s="28"/>
      <c r="C24" s="126"/>
      <c r="D24" s="130"/>
      <c r="E24" s="17"/>
      <c r="F24" s="30"/>
      <c r="G24" s="30" t="str">
        <f t="shared" si="0"/>
        <v/>
      </c>
      <c r="H24" s="163" t="str">
        <f t="shared" si="1"/>
        <v/>
      </c>
      <c r="I24" s="157" t="str">
        <f t="shared" si="2"/>
        <v/>
      </c>
      <c r="J24" s="254" t="str">
        <f t="shared" si="3"/>
        <v/>
      </c>
      <c r="K24" s="14"/>
      <c r="L24" s="14"/>
    </row>
    <row r="25" spans="1:253" ht="13.9" customHeight="1">
      <c r="B25" s="31"/>
      <c r="C25" s="64"/>
      <c r="D25" s="65"/>
      <c r="E25" s="78"/>
      <c r="F25" s="30"/>
      <c r="G25" s="30" t="str">
        <f t="shared" si="0"/>
        <v/>
      </c>
      <c r="H25" s="163" t="str">
        <f t="shared" si="1"/>
        <v/>
      </c>
      <c r="I25" s="157" t="str">
        <f t="shared" si="2"/>
        <v/>
      </c>
      <c r="J25" s="254" t="str">
        <f t="shared" si="3"/>
        <v/>
      </c>
      <c r="K25" s="14"/>
      <c r="L25" s="14"/>
    </row>
    <row r="26" spans="1:253" ht="13.9" customHeight="1">
      <c r="A26" s="58" t="s">
        <v>917</v>
      </c>
      <c r="B26" s="58"/>
      <c r="C26" s="22"/>
      <c r="D26" s="22"/>
      <c r="E26" s="22"/>
      <c r="F26" s="68"/>
      <c r="G26" s="68" t="str">
        <f t="shared" si="0"/>
        <v/>
      </c>
      <c r="H26" s="163" t="str">
        <f t="shared" si="1"/>
        <v/>
      </c>
      <c r="I26" s="157" t="str">
        <f t="shared" si="2"/>
        <v/>
      </c>
      <c r="J26" s="254" t="str">
        <f t="shared" si="3"/>
        <v/>
      </c>
      <c r="K26" s="70"/>
      <c r="L26" s="71"/>
      <c r="M26" s="71"/>
      <c r="N26" s="71"/>
      <c r="O26" s="69"/>
      <c r="P26" s="69"/>
      <c r="Q26" s="72"/>
      <c r="R26" s="69"/>
      <c r="S26" s="70"/>
      <c r="T26" s="71"/>
      <c r="U26" s="71"/>
      <c r="V26" s="69"/>
      <c r="W26" s="69"/>
      <c r="X26" s="72"/>
      <c r="Y26" s="69"/>
      <c r="Z26" s="70"/>
      <c r="AA26" s="71"/>
      <c r="AB26" s="71"/>
      <c r="AC26" s="71"/>
      <c r="AD26" s="69"/>
      <c r="AE26" s="69"/>
      <c r="AF26" s="72"/>
      <c r="AG26" s="69"/>
      <c r="AH26" s="70"/>
      <c r="AI26" s="71"/>
      <c r="AJ26" s="71"/>
      <c r="AK26" s="71"/>
      <c r="AL26" s="69"/>
      <c r="AM26" s="69"/>
      <c r="AN26" s="72"/>
      <c r="AO26" s="69"/>
      <c r="AP26" s="70"/>
      <c r="AQ26" s="71"/>
      <c r="AR26" s="71"/>
      <c r="AS26" s="71"/>
      <c r="AT26" s="69"/>
      <c r="AU26" s="69"/>
      <c r="AV26" s="72"/>
      <c r="AW26" s="69"/>
      <c r="AX26" s="70"/>
      <c r="AY26" s="71"/>
      <c r="AZ26" s="71"/>
      <c r="BA26" s="71"/>
      <c r="BB26" s="69"/>
      <c r="BC26" s="69"/>
      <c r="BD26" s="72"/>
      <c r="BE26" s="69"/>
      <c r="BF26" s="70"/>
      <c r="BG26" s="71"/>
      <c r="BH26" s="71"/>
      <c r="BI26" s="71"/>
      <c r="BJ26" s="69"/>
      <c r="BK26" s="69"/>
      <c r="BL26" s="72"/>
      <c r="BM26" s="69"/>
      <c r="BN26" s="70"/>
      <c r="BO26" s="71"/>
      <c r="BP26" s="71"/>
      <c r="BQ26" s="71"/>
      <c r="BR26" s="69"/>
      <c r="BS26" s="69"/>
      <c r="BT26" s="72"/>
      <c r="BU26" s="69"/>
      <c r="BV26" s="70"/>
      <c r="BW26" s="71"/>
      <c r="BX26" s="71"/>
      <c r="BY26" s="71"/>
      <c r="BZ26" s="69"/>
      <c r="CA26" s="69"/>
      <c r="CB26" s="72"/>
      <c r="CC26" s="69"/>
      <c r="CD26" s="70"/>
      <c r="CE26" s="71"/>
      <c r="CF26" s="71"/>
      <c r="CG26" s="71"/>
      <c r="CH26" s="69"/>
      <c r="CI26" s="69"/>
      <c r="CJ26" s="72"/>
      <c r="CK26" s="69"/>
      <c r="CL26" s="70"/>
      <c r="CM26" s="71"/>
      <c r="CN26" s="71"/>
      <c r="CO26" s="71"/>
      <c r="CP26" s="69"/>
      <c r="CQ26" s="69"/>
      <c r="CR26" s="72"/>
      <c r="CS26" s="69"/>
      <c r="CT26" s="70"/>
      <c r="CU26" s="71"/>
      <c r="CV26" s="71"/>
      <c r="CW26" s="71"/>
      <c r="CX26" s="69"/>
      <c r="CY26" s="69"/>
      <c r="CZ26" s="72"/>
      <c r="DA26" s="69"/>
      <c r="DB26" s="70"/>
      <c r="DC26" s="71"/>
      <c r="DD26" s="71"/>
      <c r="DE26" s="71"/>
      <c r="DF26" s="69"/>
      <c r="DG26" s="69"/>
      <c r="DH26" s="72"/>
      <c r="DI26" s="69"/>
      <c r="DJ26" s="70"/>
      <c r="DK26" s="71"/>
      <c r="DL26" s="71"/>
      <c r="DM26" s="71"/>
      <c r="DN26" s="69"/>
      <c r="DO26" s="69"/>
      <c r="DP26" s="72"/>
      <c r="DQ26" s="69"/>
      <c r="DR26" s="70"/>
      <c r="DS26" s="71"/>
      <c r="DT26" s="71"/>
      <c r="DU26" s="71"/>
      <c r="DV26" s="69"/>
      <c r="DW26" s="69"/>
      <c r="DX26" s="72"/>
      <c r="DY26" s="69"/>
      <c r="DZ26" s="70"/>
      <c r="EA26" s="71"/>
      <c r="EB26" s="71"/>
      <c r="EC26" s="71"/>
      <c r="ED26" s="69"/>
      <c r="EE26" s="69"/>
      <c r="EF26" s="72"/>
      <c r="EG26" s="69"/>
      <c r="EH26" s="70"/>
      <c r="EI26" s="71"/>
      <c r="EJ26" s="71"/>
      <c r="EK26" s="71"/>
      <c r="EL26" s="69"/>
      <c r="EM26" s="69"/>
      <c r="EN26" s="72"/>
      <c r="EO26" s="69"/>
      <c r="EP26" s="70"/>
      <c r="EQ26" s="71"/>
      <c r="ER26" s="71"/>
      <c r="ES26" s="71"/>
      <c r="ET26" s="69"/>
      <c r="EU26" s="69"/>
      <c r="EV26" s="72"/>
      <c r="EW26" s="69"/>
      <c r="EX26" s="70"/>
      <c r="EY26" s="71"/>
      <c r="EZ26" s="71"/>
      <c r="FA26" s="71"/>
      <c r="FB26" s="69"/>
      <c r="FC26" s="69"/>
      <c r="FD26" s="72"/>
      <c r="FE26" s="69"/>
      <c r="FF26" s="70"/>
      <c r="FG26" s="71"/>
      <c r="FH26" s="71"/>
      <c r="FI26" s="71"/>
      <c r="FJ26" s="69"/>
      <c r="FK26" s="69"/>
      <c r="FL26" s="72"/>
      <c r="FM26" s="69"/>
      <c r="FN26" s="70"/>
      <c r="FO26" s="71"/>
      <c r="FP26" s="71"/>
      <c r="FQ26" s="71"/>
      <c r="FR26" s="69"/>
      <c r="FS26" s="69"/>
      <c r="FT26" s="72"/>
      <c r="FU26" s="69"/>
      <c r="FV26" s="70"/>
      <c r="FW26" s="71"/>
      <c r="FX26" s="71"/>
      <c r="FY26" s="71"/>
      <c r="FZ26" s="69"/>
      <c r="GA26" s="69"/>
      <c r="GB26" s="72"/>
      <c r="GC26" s="69"/>
      <c r="GD26" s="70"/>
      <c r="GE26" s="71"/>
      <c r="GF26" s="71"/>
      <c r="GG26" s="71"/>
      <c r="GH26" s="69"/>
      <c r="GI26" s="69"/>
      <c r="GJ26" s="72"/>
      <c r="GK26" s="69"/>
      <c r="GL26" s="70"/>
      <c r="GM26" s="71"/>
      <c r="GN26" s="71"/>
      <c r="GO26" s="71"/>
      <c r="GP26" s="69"/>
      <c r="GQ26" s="69"/>
      <c r="GR26" s="72"/>
      <c r="GS26" s="69"/>
      <c r="GT26" s="70"/>
      <c r="GU26" s="71"/>
      <c r="GV26" s="71"/>
      <c r="GW26" s="71"/>
      <c r="GX26" s="69"/>
      <c r="GY26" s="69"/>
      <c r="GZ26" s="72"/>
      <c r="HA26" s="69"/>
      <c r="HB26" s="70"/>
      <c r="HC26" s="71"/>
      <c r="HD26" s="71"/>
      <c r="HE26" s="71"/>
      <c r="HF26" s="69"/>
      <c r="HG26" s="69"/>
      <c r="HH26" s="72"/>
      <c r="HI26" s="69"/>
      <c r="HJ26" s="70"/>
      <c r="HK26" s="71"/>
      <c r="HL26" s="71"/>
      <c r="HM26" s="71"/>
      <c r="HN26" s="69"/>
      <c r="HO26" s="69"/>
      <c r="HP26" s="72"/>
      <c r="HQ26" s="69"/>
      <c r="HR26" s="70"/>
      <c r="HS26" s="71"/>
      <c r="HT26" s="71"/>
      <c r="HU26" s="71"/>
      <c r="HV26" s="69"/>
      <c r="HW26" s="69"/>
      <c r="HX26" s="72"/>
      <c r="HY26" s="69"/>
      <c r="HZ26" s="70"/>
      <c r="IA26" s="71"/>
      <c r="IB26" s="71"/>
      <c r="IC26" s="71"/>
      <c r="ID26" s="69"/>
      <c r="IE26" s="69"/>
      <c r="IF26" s="72"/>
      <c r="IG26" s="69"/>
      <c r="IH26" s="70"/>
      <c r="II26" s="71"/>
      <c r="IJ26" s="71"/>
      <c r="IK26" s="71"/>
      <c r="IL26" s="69"/>
      <c r="IM26" s="69"/>
      <c r="IN26" s="72"/>
      <c r="IO26" s="69"/>
      <c r="IP26" s="70"/>
      <c r="IQ26" s="71"/>
      <c r="IR26" s="71"/>
      <c r="IS26" s="71"/>
    </row>
    <row r="27" spans="1:253" ht="13.9" customHeight="1">
      <c r="B27" s="40"/>
      <c r="C27" s="32"/>
      <c r="D27" s="32"/>
      <c r="E27" s="32"/>
      <c r="F27" s="30"/>
      <c r="G27" s="30" t="str">
        <f t="shared" si="0"/>
        <v/>
      </c>
      <c r="H27" s="163" t="str">
        <f t="shared" si="1"/>
        <v/>
      </c>
      <c r="I27" s="157" t="str">
        <f t="shared" si="2"/>
        <v/>
      </c>
      <c r="J27" s="254" t="str">
        <f t="shared" si="3"/>
        <v/>
      </c>
      <c r="K27" s="73"/>
      <c r="L27" s="39"/>
      <c r="M27" s="39"/>
      <c r="N27" s="39"/>
      <c r="O27" s="8"/>
      <c r="P27" s="73"/>
      <c r="Q27" s="73"/>
      <c r="R27" s="73"/>
      <c r="S27" s="73"/>
      <c r="T27" s="39"/>
      <c r="U27" s="39"/>
      <c r="V27" s="8"/>
      <c r="W27" s="73"/>
      <c r="X27" s="73"/>
      <c r="Y27" s="73"/>
      <c r="Z27" s="73"/>
      <c r="AA27" s="39"/>
      <c r="AB27" s="39"/>
      <c r="AC27" s="39"/>
      <c r="AD27" s="8"/>
      <c r="AE27" s="73"/>
      <c r="AF27" s="73"/>
      <c r="AG27" s="73"/>
      <c r="AH27" s="73"/>
      <c r="AI27" s="39"/>
      <c r="AJ27" s="39"/>
      <c r="AK27" s="39"/>
      <c r="AL27" s="8"/>
      <c r="AM27" s="73"/>
      <c r="AN27" s="73"/>
      <c r="AO27" s="73"/>
      <c r="AP27" s="73"/>
      <c r="AQ27" s="39"/>
      <c r="AR27" s="39"/>
      <c r="AS27" s="39"/>
      <c r="AT27" s="8"/>
      <c r="AU27" s="73"/>
      <c r="AV27" s="73"/>
      <c r="AW27" s="73"/>
      <c r="AX27" s="73"/>
      <c r="AY27" s="39"/>
      <c r="AZ27" s="39"/>
      <c r="BA27" s="39"/>
      <c r="BB27" s="8"/>
      <c r="BC27" s="73"/>
      <c r="BD27" s="73"/>
      <c r="BE27" s="73"/>
      <c r="BF27" s="73"/>
      <c r="BG27" s="39"/>
      <c r="BH27" s="39"/>
      <c r="BI27" s="39"/>
      <c r="BJ27" s="8"/>
      <c r="BK27" s="73"/>
      <c r="BL27" s="73"/>
      <c r="BM27" s="73"/>
      <c r="BN27" s="73"/>
      <c r="BO27" s="39"/>
      <c r="BP27" s="39"/>
      <c r="BQ27" s="39"/>
      <c r="BR27" s="8"/>
      <c r="BS27" s="73"/>
      <c r="BT27" s="73"/>
      <c r="BU27" s="73"/>
      <c r="BV27" s="73"/>
      <c r="BW27" s="39"/>
      <c r="BX27" s="39"/>
      <c r="BY27" s="39"/>
      <c r="BZ27" s="8"/>
      <c r="CA27" s="73"/>
      <c r="CB27" s="73"/>
      <c r="CC27" s="73"/>
      <c r="CD27" s="73"/>
      <c r="CE27" s="39"/>
      <c r="CF27" s="39"/>
      <c r="CG27" s="39"/>
      <c r="CH27" s="8"/>
      <c r="CI27" s="73"/>
      <c r="CJ27" s="73"/>
      <c r="CK27" s="73"/>
      <c r="CL27" s="73"/>
      <c r="CM27" s="39"/>
      <c r="CN27" s="39"/>
      <c r="CO27" s="39"/>
      <c r="CP27" s="8"/>
      <c r="CQ27" s="73"/>
      <c r="CR27" s="73"/>
      <c r="CS27" s="73"/>
      <c r="CT27" s="73"/>
      <c r="CU27" s="39"/>
      <c r="CV27" s="39"/>
      <c r="CW27" s="39"/>
      <c r="CX27" s="8"/>
      <c r="CY27" s="73"/>
      <c r="CZ27" s="73"/>
      <c r="DA27" s="73"/>
      <c r="DB27" s="73"/>
      <c r="DC27" s="39"/>
      <c r="DD27" s="39"/>
      <c r="DE27" s="39"/>
      <c r="DF27" s="8"/>
      <c r="DG27" s="73"/>
      <c r="DH27" s="73"/>
      <c r="DI27" s="73"/>
      <c r="DJ27" s="73"/>
      <c r="DK27" s="39"/>
      <c r="DL27" s="39"/>
      <c r="DM27" s="39"/>
      <c r="DN27" s="8"/>
      <c r="DO27" s="73"/>
      <c r="DP27" s="73"/>
      <c r="DQ27" s="73"/>
      <c r="DR27" s="73"/>
      <c r="DS27" s="39"/>
      <c r="DT27" s="39"/>
      <c r="DU27" s="39"/>
      <c r="DV27" s="8"/>
      <c r="DW27" s="73"/>
      <c r="DX27" s="73"/>
      <c r="DY27" s="73"/>
      <c r="DZ27" s="73"/>
      <c r="EA27" s="39"/>
      <c r="EB27" s="39"/>
      <c r="EC27" s="39"/>
      <c r="ED27" s="8"/>
      <c r="EE27" s="73"/>
      <c r="EF27" s="73"/>
      <c r="EG27" s="73"/>
      <c r="EH27" s="73"/>
      <c r="EI27" s="39"/>
      <c r="EJ27" s="39"/>
      <c r="EK27" s="39"/>
      <c r="EL27" s="8"/>
      <c r="EM27" s="73"/>
      <c r="EN27" s="73"/>
      <c r="EO27" s="73"/>
      <c r="EP27" s="73"/>
      <c r="EQ27" s="39"/>
      <c r="ER27" s="39"/>
      <c r="ES27" s="39"/>
      <c r="ET27" s="8"/>
      <c r="EU27" s="73"/>
      <c r="EV27" s="73"/>
      <c r="EW27" s="73"/>
      <c r="EX27" s="73"/>
      <c r="EY27" s="39"/>
      <c r="EZ27" s="39"/>
      <c r="FA27" s="39"/>
      <c r="FB27" s="8"/>
      <c r="FC27" s="73"/>
      <c r="FD27" s="73"/>
      <c r="FE27" s="73"/>
      <c r="FF27" s="73"/>
      <c r="FG27" s="39"/>
      <c r="FH27" s="39"/>
      <c r="FI27" s="39"/>
      <c r="FJ27" s="8"/>
      <c r="FK27" s="73"/>
      <c r="FL27" s="73"/>
      <c r="FM27" s="73"/>
      <c r="FN27" s="73"/>
      <c r="FO27" s="39"/>
      <c r="FP27" s="39"/>
      <c r="FQ27" s="39"/>
      <c r="FR27" s="8"/>
      <c r="FS27" s="73"/>
      <c r="FT27" s="73"/>
      <c r="FU27" s="73"/>
      <c r="FV27" s="73"/>
      <c r="FW27" s="39"/>
      <c r="FX27" s="39"/>
      <c r="FY27" s="39"/>
      <c r="FZ27" s="8"/>
      <c r="GA27" s="73"/>
      <c r="GB27" s="73"/>
      <c r="GC27" s="73"/>
      <c r="GD27" s="73"/>
      <c r="GE27" s="39"/>
      <c r="GF27" s="39"/>
      <c r="GG27" s="39"/>
      <c r="GH27" s="8"/>
      <c r="GI27" s="73"/>
      <c r="GJ27" s="73"/>
      <c r="GK27" s="73"/>
      <c r="GL27" s="73"/>
      <c r="GM27" s="39"/>
      <c r="GN27" s="39"/>
      <c r="GO27" s="39"/>
      <c r="GP27" s="8"/>
      <c r="GQ27" s="73"/>
      <c r="GR27" s="73"/>
      <c r="GS27" s="73"/>
      <c r="GT27" s="73"/>
      <c r="GU27" s="39"/>
      <c r="GV27" s="39"/>
      <c r="GW27" s="39"/>
      <c r="GX27" s="8"/>
      <c r="GY27" s="73"/>
      <c r="GZ27" s="73"/>
      <c r="HA27" s="73"/>
      <c r="HB27" s="73"/>
      <c r="HC27" s="39"/>
      <c r="HD27" s="39"/>
      <c r="HE27" s="39"/>
      <c r="HF27" s="8"/>
      <c r="HG27" s="73"/>
      <c r="HH27" s="73"/>
      <c r="HI27" s="73"/>
      <c r="HJ27" s="73"/>
      <c r="HK27" s="39"/>
      <c r="HL27" s="39"/>
      <c r="HM27" s="39"/>
      <c r="HN27" s="8"/>
      <c r="HO27" s="73"/>
      <c r="HP27" s="73"/>
      <c r="HQ27" s="73"/>
      <c r="HR27" s="73"/>
      <c r="HS27" s="39"/>
      <c r="HT27" s="39"/>
      <c r="HU27" s="39"/>
      <c r="HV27" s="8"/>
      <c r="HW27" s="73"/>
      <c r="HX27" s="73"/>
      <c r="HY27" s="73"/>
      <c r="HZ27" s="73"/>
      <c r="IA27" s="39"/>
      <c r="IB27" s="39"/>
      <c r="IC27" s="39"/>
      <c r="ID27" s="8"/>
      <c r="IE27" s="73"/>
      <c r="IF27" s="73"/>
      <c r="IG27" s="73"/>
      <c r="IH27" s="73"/>
      <c r="II27" s="39"/>
      <c r="IJ27" s="39"/>
      <c r="IK27" s="39"/>
      <c r="IL27" s="8"/>
      <c r="IM27" s="73"/>
      <c r="IN27" s="73"/>
      <c r="IO27" s="73"/>
      <c r="IP27" s="73"/>
      <c r="IQ27" s="39"/>
      <c r="IR27" s="39"/>
      <c r="IS27" s="39"/>
    </row>
    <row r="28" spans="1:253" ht="13.9" customHeight="1">
      <c r="A28" s="8" t="s">
        <v>918</v>
      </c>
      <c r="B28" s="8" t="s">
        <v>919</v>
      </c>
      <c r="C28" s="13"/>
      <c r="D28" s="39"/>
      <c r="E28" s="129">
        <f>ROUND(F28/0.54,0)</f>
        <v>248</v>
      </c>
      <c r="F28" s="30">
        <v>133.875</v>
      </c>
      <c r="G28" s="30">
        <f t="shared" si="0"/>
        <v>133.875</v>
      </c>
      <c r="H28" s="163">
        <f t="shared" si="1"/>
        <v>19679.625</v>
      </c>
      <c r="I28" s="157">
        <f t="shared" si="2"/>
        <v>27945</v>
      </c>
      <c r="J28" s="254">
        <f t="shared" si="3"/>
        <v>0.29577294685990341</v>
      </c>
      <c r="K28" s="8"/>
      <c r="L28" s="39"/>
      <c r="M28" s="39"/>
      <c r="N28" s="39"/>
      <c r="O28" s="8"/>
      <c r="P28" s="8"/>
      <c r="Q28" s="8"/>
      <c r="R28" s="8"/>
      <c r="S28" s="8"/>
      <c r="T28" s="39"/>
      <c r="U28" s="39"/>
      <c r="V28" s="8"/>
      <c r="W28" s="8"/>
      <c r="X28" s="8"/>
      <c r="Y28" s="8"/>
      <c r="Z28" s="8"/>
      <c r="AA28" s="39"/>
      <c r="AB28" s="39"/>
      <c r="AC28" s="39"/>
      <c r="AD28" s="8"/>
      <c r="AE28" s="8"/>
      <c r="AF28" s="8"/>
      <c r="AG28" s="8"/>
      <c r="AH28" s="8"/>
      <c r="AI28" s="39"/>
      <c r="AJ28" s="39"/>
      <c r="AK28" s="39"/>
      <c r="AL28" s="8"/>
      <c r="AM28" s="8"/>
      <c r="AN28" s="8"/>
      <c r="AO28" s="8"/>
      <c r="AP28" s="8"/>
      <c r="AQ28" s="39"/>
      <c r="AR28" s="39"/>
      <c r="AS28" s="39"/>
      <c r="AT28" s="8"/>
      <c r="AU28" s="8"/>
      <c r="AV28" s="8"/>
      <c r="AW28" s="8"/>
      <c r="AX28" s="8"/>
      <c r="AY28" s="39"/>
      <c r="AZ28" s="39"/>
      <c r="BA28" s="39"/>
      <c r="BB28" s="8"/>
      <c r="BC28" s="8"/>
      <c r="BD28" s="8"/>
      <c r="BE28" s="8"/>
      <c r="BF28" s="8"/>
      <c r="BG28" s="39"/>
      <c r="BH28" s="39"/>
      <c r="BI28" s="39"/>
      <c r="BJ28" s="8"/>
      <c r="BK28" s="8"/>
      <c r="BL28" s="8"/>
      <c r="BM28" s="8"/>
      <c r="BN28" s="8"/>
      <c r="BO28" s="39"/>
      <c r="BP28" s="39"/>
      <c r="BQ28" s="39"/>
      <c r="BR28" s="8"/>
      <c r="BS28" s="8"/>
      <c r="BT28" s="8"/>
      <c r="BU28" s="8"/>
      <c r="BV28" s="8"/>
      <c r="BW28" s="39"/>
      <c r="BX28" s="39"/>
      <c r="BY28" s="39"/>
      <c r="BZ28" s="8"/>
      <c r="CA28" s="8"/>
      <c r="CB28" s="8"/>
      <c r="CC28" s="8"/>
      <c r="CD28" s="8"/>
      <c r="CE28" s="39"/>
      <c r="CF28" s="39"/>
      <c r="CG28" s="39"/>
      <c r="CH28" s="8"/>
      <c r="CI28" s="8"/>
      <c r="CJ28" s="8"/>
      <c r="CK28" s="8"/>
      <c r="CL28" s="8"/>
      <c r="CM28" s="39"/>
      <c r="CN28" s="39"/>
      <c r="CO28" s="39"/>
      <c r="CP28" s="8"/>
      <c r="CQ28" s="8"/>
      <c r="CR28" s="8"/>
      <c r="CS28" s="8"/>
      <c r="CT28" s="8"/>
      <c r="CU28" s="39"/>
      <c r="CV28" s="39"/>
      <c r="CW28" s="39"/>
      <c r="CX28" s="8"/>
      <c r="CY28" s="8"/>
      <c r="CZ28" s="8"/>
      <c r="DA28" s="8"/>
      <c r="DB28" s="8"/>
      <c r="DC28" s="39"/>
      <c r="DD28" s="39"/>
      <c r="DE28" s="39"/>
      <c r="DF28" s="8"/>
      <c r="DG28" s="8"/>
      <c r="DH28" s="8"/>
      <c r="DI28" s="8"/>
      <c r="DJ28" s="8"/>
      <c r="DK28" s="39"/>
      <c r="DL28" s="39"/>
      <c r="DM28" s="39"/>
      <c r="DN28" s="8"/>
      <c r="DO28" s="8"/>
      <c r="DP28" s="8"/>
      <c r="DQ28" s="8"/>
      <c r="DR28" s="8"/>
      <c r="DS28" s="39"/>
      <c r="DT28" s="39"/>
      <c r="DU28" s="39"/>
      <c r="DV28" s="8"/>
      <c r="DW28" s="8"/>
      <c r="DX28" s="8"/>
      <c r="DY28" s="8"/>
      <c r="DZ28" s="8"/>
      <c r="EA28" s="39"/>
      <c r="EB28" s="39"/>
      <c r="EC28" s="39"/>
      <c r="ED28" s="8"/>
      <c r="EE28" s="8"/>
      <c r="EF28" s="8"/>
      <c r="EG28" s="8"/>
      <c r="EH28" s="8"/>
      <c r="EI28" s="39"/>
      <c r="EJ28" s="39"/>
      <c r="EK28" s="39"/>
      <c r="EL28" s="8"/>
      <c r="EM28" s="8"/>
      <c r="EN28" s="8"/>
      <c r="EO28" s="8"/>
      <c r="EP28" s="8"/>
      <c r="EQ28" s="39"/>
      <c r="ER28" s="39"/>
      <c r="ES28" s="39"/>
      <c r="ET28" s="8"/>
      <c r="EU28" s="8"/>
      <c r="EV28" s="8"/>
      <c r="EW28" s="8"/>
      <c r="EX28" s="8"/>
      <c r="EY28" s="39"/>
      <c r="EZ28" s="39"/>
      <c r="FA28" s="39"/>
      <c r="FB28" s="8"/>
      <c r="FC28" s="8"/>
      <c r="FD28" s="8"/>
      <c r="FE28" s="8"/>
      <c r="FF28" s="8"/>
      <c r="FG28" s="39"/>
      <c r="FH28" s="39"/>
      <c r="FI28" s="39"/>
      <c r="FJ28" s="8"/>
      <c r="FK28" s="8"/>
      <c r="FL28" s="8"/>
      <c r="FM28" s="8"/>
      <c r="FN28" s="8"/>
      <c r="FO28" s="39"/>
      <c r="FP28" s="39"/>
      <c r="FQ28" s="39"/>
      <c r="FR28" s="8"/>
      <c r="FS28" s="8"/>
      <c r="FT28" s="8"/>
      <c r="FU28" s="8"/>
      <c r="FV28" s="8"/>
      <c r="FW28" s="39"/>
      <c r="FX28" s="39"/>
      <c r="FY28" s="39"/>
      <c r="FZ28" s="8"/>
      <c r="GA28" s="8"/>
      <c r="GB28" s="8"/>
      <c r="GC28" s="8"/>
      <c r="GD28" s="8"/>
      <c r="GE28" s="39"/>
      <c r="GF28" s="39"/>
      <c r="GG28" s="39"/>
      <c r="GH28" s="8"/>
      <c r="GI28" s="8"/>
      <c r="GJ28" s="8"/>
      <c r="GK28" s="8"/>
      <c r="GL28" s="8"/>
      <c r="GM28" s="39"/>
      <c r="GN28" s="39"/>
      <c r="GO28" s="39"/>
      <c r="GP28" s="8"/>
      <c r="GQ28" s="8"/>
      <c r="GR28" s="8"/>
      <c r="GS28" s="8"/>
      <c r="GT28" s="8"/>
      <c r="GU28" s="39"/>
      <c r="GV28" s="39"/>
      <c r="GW28" s="39"/>
      <c r="GX28" s="8"/>
      <c r="GY28" s="8"/>
      <c r="GZ28" s="8"/>
      <c r="HA28" s="8"/>
      <c r="HB28" s="8"/>
      <c r="HC28" s="39"/>
      <c r="HD28" s="39"/>
      <c r="HE28" s="39"/>
      <c r="HF28" s="8"/>
      <c r="HG28" s="8"/>
      <c r="HH28" s="8"/>
      <c r="HI28" s="8"/>
      <c r="HJ28" s="8"/>
      <c r="HK28" s="39"/>
      <c r="HL28" s="39"/>
      <c r="HM28" s="39"/>
      <c r="HN28" s="8"/>
      <c r="HO28" s="8"/>
      <c r="HP28" s="8"/>
      <c r="HQ28" s="8"/>
      <c r="HR28" s="8"/>
      <c r="HS28" s="39"/>
      <c r="HT28" s="39"/>
      <c r="HU28" s="39"/>
      <c r="HV28" s="8"/>
      <c r="HW28" s="8"/>
      <c r="HX28" s="8"/>
      <c r="HY28" s="8"/>
      <c r="HZ28" s="8"/>
      <c r="IA28" s="39"/>
      <c r="IB28" s="39"/>
      <c r="IC28" s="39"/>
      <c r="ID28" s="8"/>
      <c r="IE28" s="8"/>
      <c r="IF28" s="8"/>
      <c r="IG28" s="8"/>
      <c r="IH28" s="8"/>
      <c r="II28" s="39"/>
      <c r="IJ28" s="39"/>
      <c r="IK28" s="39"/>
      <c r="IL28" s="8"/>
      <c r="IM28" s="8"/>
      <c r="IN28" s="8"/>
      <c r="IO28" s="8"/>
      <c r="IP28" s="8"/>
      <c r="IQ28" s="39"/>
      <c r="IR28" s="39"/>
      <c r="IS28" s="39"/>
    </row>
    <row r="29" spans="1:253" ht="13.9" customHeight="1">
      <c r="A29" s="27"/>
      <c r="B29" s="40" t="s">
        <v>920</v>
      </c>
      <c r="C29" s="62"/>
      <c r="D29" s="63"/>
      <c r="E29" s="24"/>
      <c r="F29" s="30"/>
      <c r="G29" s="30" t="str">
        <f t="shared" si="0"/>
        <v/>
      </c>
      <c r="H29" s="163" t="str">
        <f t="shared" si="1"/>
        <v/>
      </c>
      <c r="I29" s="157" t="str">
        <f t="shared" si="2"/>
        <v/>
      </c>
      <c r="J29" s="254" t="str">
        <f t="shared" si="3"/>
        <v/>
      </c>
      <c r="K29" s="14"/>
      <c r="L29" s="14"/>
    </row>
    <row r="30" spans="1:253" ht="13.9" customHeight="1">
      <c r="A30" s="27"/>
      <c r="B30" s="40" t="s">
        <v>921</v>
      </c>
      <c r="C30" s="62"/>
      <c r="D30" s="63"/>
      <c r="E30" s="24"/>
      <c r="F30" s="30"/>
      <c r="G30" s="30" t="str">
        <f t="shared" si="0"/>
        <v/>
      </c>
      <c r="H30" s="163" t="str">
        <f t="shared" si="1"/>
        <v/>
      </c>
      <c r="I30" s="157" t="str">
        <f t="shared" si="2"/>
        <v/>
      </c>
      <c r="J30" s="254" t="str">
        <f t="shared" si="3"/>
        <v/>
      </c>
      <c r="K30" s="14"/>
      <c r="L30" s="14"/>
    </row>
    <row r="31" spans="1:253" ht="13.9" customHeight="1">
      <c r="B31" s="40" t="s">
        <v>922</v>
      </c>
      <c r="C31" s="3"/>
      <c r="D31" s="39"/>
      <c r="E31" s="23"/>
      <c r="F31" s="30"/>
      <c r="G31" s="30" t="str">
        <f t="shared" si="0"/>
        <v/>
      </c>
      <c r="H31" s="163" t="str">
        <f t="shared" si="1"/>
        <v/>
      </c>
      <c r="I31" s="157" t="str">
        <f t="shared" si="2"/>
        <v/>
      </c>
      <c r="J31" s="254" t="str">
        <f t="shared" si="3"/>
        <v/>
      </c>
      <c r="K31" s="8"/>
      <c r="L31" s="39"/>
      <c r="M31" s="39"/>
      <c r="N31" s="39"/>
      <c r="O31" s="8"/>
      <c r="P31" s="8"/>
      <c r="Q31" s="8"/>
      <c r="R31" s="8"/>
      <c r="S31" s="8"/>
      <c r="T31" s="39"/>
      <c r="U31" s="39"/>
      <c r="V31" s="8"/>
      <c r="W31" s="8"/>
      <c r="X31" s="8"/>
      <c r="Y31" s="8"/>
      <c r="Z31" s="8"/>
      <c r="AA31" s="39"/>
      <c r="AB31" s="39"/>
      <c r="AC31" s="39"/>
      <c r="AD31" s="8"/>
      <c r="AE31" s="8"/>
      <c r="AF31" s="8"/>
      <c r="AG31" s="8"/>
      <c r="AH31" s="8"/>
      <c r="AI31" s="39"/>
      <c r="AJ31" s="39"/>
      <c r="AK31" s="39"/>
      <c r="AL31" s="8"/>
      <c r="AM31" s="8"/>
      <c r="AN31" s="8"/>
      <c r="AO31" s="8"/>
      <c r="AP31" s="8"/>
      <c r="AQ31" s="39"/>
      <c r="AR31" s="39"/>
      <c r="AS31" s="39"/>
      <c r="AT31" s="8"/>
      <c r="AU31" s="8"/>
      <c r="AV31" s="8"/>
      <c r="AW31" s="8"/>
      <c r="AX31" s="8"/>
      <c r="AY31" s="39"/>
      <c r="AZ31" s="39"/>
      <c r="BA31" s="39"/>
      <c r="BB31" s="8"/>
      <c r="BC31" s="8"/>
      <c r="BD31" s="8"/>
      <c r="BE31" s="8"/>
      <c r="BF31" s="8"/>
      <c r="BG31" s="39"/>
      <c r="BH31" s="39"/>
      <c r="BI31" s="39"/>
      <c r="BJ31" s="8"/>
      <c r="BK31" s="8"/>
      <c r="BL31" s="8"/>
      <c r="BM31" s="8"/>
      <c r="BN31" s="8"/>
      <c r="BO31" s="39"/>
      <c r="BP31" s="39"/>
      <c r="BQ31" s="39"/>
      <c r="BR31" s="8"/>
      <c r="BS31" s="8"/>
      <c r="BT31" s="8"/>
      <c r="BU31" s="8"/>
      <c r="BV31" s="8"/>
      <c r="BW31" s="39"/>
      <c r="BX31" s="39"/>
      <c r="BY31" s="39"/>
      <c r="BZ31" s="8"/>
      <c r="CA31" s="8"/>
      <c r="CB31" s="8"/>
      <c r="CC31" s="8"/>
      <c r="CD31" s="8"/>
      <c r="CE31" s="39"/>
      <c r="CF31" s="39"/>
      <c r="CG31" s="39"/>
      <c r="CH31" s="8"/>
      <c r="CI31" s="8"/>
      <c r="CJ31" s="8"/>
      <c r="CK31" s="8"/>
      <c r="CL31" s="8"/>
      <c r="CM31" s="39"/>
      <c r="CN31" s="39"/>
      <c r="CO31" s="39"/>
      <c r="CP31" s="8"/>
      <c r="CQ31" s="8"/>
      <c r="CR31" s="8"/>
      <c r="CS31" s="8"/>
      <c r="CT31" s="8"/>
      <c r="CU31" s="39"/>
      <c r="CV31" s="39"/>
      <c r="CW31" s="39"/>
      <c r="CX31" s="8"/>
      <c r="CY31" s="8"/>
      <c r="CZ31" s="8"/>
      <c r="DA31" s="8"/>
      <c r="DB31" s="8"/>
      <c r="DC31" s="39"/>
      <c r="DD31" s="39"/>
      <c r="DE31" s="39"/>
      <c r="DF31" s="8"/>
      <c r="DG31" s="8"/>
      <c r="DH31" s="8"/>
      <c r="DI31" s="8"/>
      <c r="DJ31" s="8"/>
      <c r="DK31" s="39"/>
      <c r="DL31" s="39"/>
      <c r="DM31" s="39"/>
      <c r="DN31" s="8"/>
      <c r="DO31" s="8"/>
      <c r="DP31" s="8"/>
      <c r="DQ31" s="8"/>
      <c r="DR31" s="8"/>
      <c r="DS31" s="39"/>
      <c r="DT31" s="39"/>
      <c r="DU31" s="39"/>
      <c r="DV31" s="8"/>
      <c r="DW31" s="8"/>
      <c r="DX31" s="8"/>
      <c r="DY31" s="8"/>
      <c r="DZ31" s="8"/>
      <c r="EA31" s="39"/>
      <c r="EB31" s="39"/>
      <c r="EC31" s="39"/>
      <c r="ED31" s="8"/>
      <c r="EE31" s="8"/>
      <c r="EF31" s="8"/>
      <c r="EG31" s="8"/>
      <c r="EH31" s="8"/>
      <c r="EI31" s="39"/>
      <c r="EJ31" s="39"/>
      <c r="EK31" s="39"/>
      <c r="EL31" s="8"/>
      <c r="EM31" s="8"/>
      <c r="EN31" s="8"/>
      <c r="EO31" s="8"/>
      <c r="EP31" s="8"/>
      <c r="EQ31" s="39"/>
      <c r="ER31" s="39"/>
      <c r="ES31" s="39"/>
      <c r="ET31" s="8"/>
      <c r="EU31" s="8"/>
      <c r="EV31" s="8"/>
      <c r="EW31" s="8"/>
      <c r="EX31" s="8"/>
      <c r="EY31" s="39"/>
      <c r="EZ31" s="39"/>
      <c r="FA31" s="39"/>
      <c r="FB31" s="8"/>
      <c r="FC31" s="8"/>
      <c r="FD31" s="8"/>
      <c r="FE31" s="8"/>
      <c r="FF31" s="8"/>
      <c r="FG31" s="39"/>
      <c r="FH31" s="39"/>
      <c r="FI31" s="39"/>
      <c r="FJ31" s="8"/>
      <c r="FK31" s="8"/>
      <c r="FL31" s="8"/>
      <c r="FM31" s="8"/>
      <c r="FN31" s="8"/>
      <c r="FO31" s="39"/>
      <c r="FP31" s="39"/>
      <c r="FQ31" s="39"/>
      <c r="FR31" s="8"/>
      <c r="FS31" s="8"/>
      <c r="FT31" s="8"/>
      <c r="FU31" s="8"/>
      <c r="FV31" s="8"/>
      <c r="FW31" s="39"/>
      <c r="FX31" s="39"/>
      <c r="FY31" s="39"/>
      <c r="FZ31" s="8"/>
      <c r="GA31" s="8"/>
      <c r="GB31" s="8"/>
      <c r="GC31" s="8"/>
      <c r="GD31" s="8"/>
      <c r="GE31" s="39"/>
      <c r="GF31" s="39"/>
      <c r="GG31" s="39"/>
      <c r="GH31" s="8"/>
      <c r="GI31" s="8"/>
      <c r="GJ31" s="8"/>
      <c r="GK31" s="8"/>
      <c r="GL31" s="8"/>
      <c r="GM31" s="39"/>
      <c r="GN31" s="39"/>
      <c r="GO31" s="39"/>
      <c r="GP31" s="8"/>
      <c r="GQ31" s="8"/>
      <c r="GR31" s="8"/>
      <c r="GS31" s="8"/>
      <c r="GT31" s="8"/>
      <c r="GU31" s="39"/>
      <c r="GV31" s="39"/>
      <c r="GW31" s="39"/>
      <c r="GX31" s="8"/>
      <c r="GY31" s="8"/>
      <c r="GZ31" s="8"/>
      <c r="HA31" s="8"/>
      <c r="HB31" s="8"/>
      <c r="HC31" s="39"/>
      <c r="HD31" s="39"/>
      <c r="HE31" s="39"/>
      <c r="HF31" s="8"/>
      <c r="HG31" s="8"/>
      <c r="HH31" s="8"/>
      <c r="HI31" s="8"/>
      <c r="HJ31" s="8"/>
      <c r="HK31" s="39"/>
      <c r="HL31" s="39"/>
      <c r="HM31" s="39"/>
      <c r="HN31" s="8"/>
      <c r="HO31" s="8"/>
      <c r="HP31" s="8"/>
      <c r="HQ31" s="8"/>
      <c r="HR31" s="8"/>
      <c r="HS31" s="39"/>
      <c r="HT31" s="39"/>
      <c r="HU31" s="39"/>
      <c r="HV31" s="8"/>
      <c r="HW31" s="8"/>
      <c r="HX31" s="8"/>
      <c r="HY31" s="8"/>
      <c r="HZ31" s="8"/>
      <c r="IA31" s="39"/>
      <c r="IB31" s="39"/>
      <c r="IC31" s="39"/>
      <c r="ID31" s="8"/>
      <c r="IE31" s="8"/>
      <c r="IF31" s="8"/>
      <c r="IG31" s="8"/>
      <c r="IH31" s="8"/>
      <c r="II31" s="39"/>
      <c r="IJ31" s="39"/>
      <c r="IK31" s="39"/>
      <c r="IL31" s="8"/>
      <c r="IM31" s="8"/>
      <c r="IN31" s="8"/>
      <c r="IO31" s="8"/>
      <c r="IP31" s="8"/>
      <c r="IQ31" s="39"/>
      <c r="IR31" s="39"/>
      <c r="IS31" s="39"/>
    </row>
    <row r="32" spans="1:253" ht="13.9" customHeight="1">
      <c r="A32" s="27"/>
      <c r="B32" s="28"/>
      <c r="C32" s="29"/>
      <c r="D32" s="4"/>
      <c r="E32" s="29"/>
      <c r="F32" s="4"/>
      <c r="G32" s="4" t="str">
        <f t="shared" si="0"/>
        <v/>
      </c>
      <c r="H32" s="163" t="str">
        <f t="shared" si="1"/>
        <v/>
      </c>
      <c r="I32" s="157" t="str">
        <f t="shared" si="2"/>
        <v/>
      </c>
      <c r="J32" s="254" t="str">
        <f t="shared" si="3"/>
        <v/>
      </c>
      <c r="K32" s="14"/>
      <c r="L32" s="14"/>
    </row>
    <row r="33" spans="1:253" ht="13.9" customHeight="1">
      <c r="A33" s="8" t="s">
        <v>923</v>
      </c>
      <c r="B33" s="8" t="s">
        <v>924</v>
      </c>
      <c r="C33" s="13"/>
      <c r="D33" s="39"/>
      <c r="E33" s="129">
        <f>ROUND(F33/0.54,0)</f>
        <v>669</v>
      </c>
      <c r="F33" s="30">
        <v>361.125</v>
      </c>
      <c r="G33" s="30">
        <f t="shared" si="0"/>
        <v>361.125</v>
      </c>
      <c r="H33" s="163">
        <f t="shared" si="1"/>
        <v>53085.375</v>
      </c>
      <c r="I33" s="157">
        <f t="shared" si="2"/>
        <v>75381</v>
      </c>
      <c r="J33" s="254">
        <f t="shared" si="3"/>
        <v>0.29577247582282007</v>
      </c>
      <c r="K33" s="8"/>
      <c r="L33" s="39"/>
      <c r="M33" s="39"/>
      <c r="N33" s="39"/>
      <c r="O33" s="8"/>
      <c r="P33" s="8"/>
      <c r="Q33" s="8"/>
      <c r="R33" s="8"/>
      <c r="S33" s="8"/>
      <c r="T33" s="39"/>
      <c r="U33" s="39"/>
      <c r="V33" s="8"/>
      <c r="W33" s="8"/>
      <c r="X33" s="8"/>
      <c r="Y33" s="8"/>
      <c r="Z33" s="8"/>
      <c r="AA33" s="39"/>
      <c r="AB33" s="39"/>
      <c r="AC33" s="39"/>
      <c r="AD33" s="8"/>
      <c r="AE33" s="8"/>
      <c r="AF33" s="8"/>
      <c r="AG33" s="8"/>
      <c r="AH33" s="8"/>
      <c r="AI33" s="39"/>
      <c r="AJ33" s="39"/>
      <c r="AK33" s="39"/>
      <c r="AL33" s="8"/>
      <c r="AM33" s="8"/>
      <c r="AN33" s="8"/>
      <c r="AO33" s="8"/>
      <c r="AP33" s="8"/>
      <c r="AQ33" s="39"/>
      <c r="AR33" s="39"/>
      <c r="AS33" s="39"/>
      <c r="AT33" s="8"/>
      <c r="AU33" s="8"/>
      <c r="AV33" s="8"/>
      <c r="AW33" s="8"/>
      <c r="AX33" s="8"/>
      <c r="AY33" s="39"/>
      <c r="AZ33" s="39"/>
      <c r="BA33" s="39"/>
      <c r="BB33" s="8"/>
      <c r="BC33" s="8"/>
      <c r="BD33" s="8"/>
      <c r="BE33" s="8"/>
      <c r="BF33" s="8"/>
      <c r="BG33" s="39"/>
      <c r="BH33" s="39"/>
      <c r="BI33" s="39"/>
      <c r="BJ33" s="8"/>
      <c r="BK33" s="8"/>
      <c r="BL33" s="8"/>
      <c r="BM33" s="8"/>
      <c r="BN33" s="8"/>
      <c r="BO33" s="39"/>
      <c r="BP33" s="39"/>
      <c r="BQ33" s="39"/>
      <c r="BR33" s="8"/>
      <c r="BS33" s="8"/>
      <c r="BT33" s="8"/>
      <c r="BU33" s="8"/>
      <c r="BV33" s="8"/>
      <c r="BW33" s="39"/>
      <c r="BX33" s="39"/>
      <c r="BY33" s="39"/>
      <c r="BZ33" s="8"/>
      <c r="CA33" s="8"/>
      <c r="CB33" s="8"/>
      <c r="CC33" s="8"/>
      <c r="CD33" s="8"/>
      <c r="CE33" s="39"/>
      <c r="CF33" s="39"/>
      <c r="CG33" s="39"/>
      <c r="CH33" s="8"/>
      <c r="CI33" s="8"/>
      <c r="CJ33" s="8"/>
      <c r="CK33" s="8"/>
      <c r="CL33" s="8"/>
      <c r="CM33" s="39"/>
      <c r="CN33" s="39"/>
      <c r="CO33" s="39"/>
      <c r="CP33" s="8"/>
      <c r="CQ33" s="8"/>
      <c r="CR33" s="8"/>
      <c r="CS33" s="8"/>
      <c r="CT33" s="8"/>
      <c r="CU33" s="39"/>
      <c r="CV33" s="39"/>
      <c r="CW33" s="39"/>
      <c r="CX33" s="8"/>
      <c r="CY33" s="8"/>
      <c r="CZ33" s="8"/>
      <c r="DA33" s="8"/>
      <c r="DB33" s="8"/>
      <c r="DC33" s="39"/>
      <c r="DD33" s="39"/>
      <c r="DE33" s="39"/>
      <c r="DF33" s="8"/>
      <c r="DG33" s="8"/>
      <c r="DH33" s="8"/>
      <c r="DI33" s="8"/>
      <c r="DJ33" s="8"/>
      <c r="DK33" s="39"/>
      <c r="DL33" s="39"/>
      <c r="DM33" s="39"/>
      <c r="DN33" s="8"/>
      <c r="DO33" s="8"/>
      <c r="DP33" s="8"/>
      <c r="DQ33" s="8"/>
      <c r="DR33" s="8"/>
      <c r="DS33" s="39"/>
      <c r="DT33" s="39"/>
      <c r="DU33" s="39"/>
      <c r="DV33" s="8"/>
      <c r="DW33" s="8"/>
      <c r="DX33" s="8"/>
      <c r="DY33" s="8"/>
      <c r="DZ33" s="8"/>
      <c r="EA33" s="39"/>
      <c r="EB33" s="39"/>
      <c r="EC33" s="39"/>
      <c r="ED33" s="8"/>
      <c r="EE33" s="8"/>
      <c r="EF33" s="8"/>
      <c r="EG33" s="8"/>
      <c r="EH33" s="8"/>
      <c r="EI33" s="39"/>
      <c r="EJ33" s="39"/>
      <c r="EK33" s="39"/>
      <c r="EL33" s="8"/>
      <c r="EM33" s="8"/>
      <c r="EN33" s="8"/>
      <c r="EO33" s="8"/>
      <c r="EP33" s="8"/>
      <c r="EQ33" s="39"/>
      <c r="ER33" s="39"/>
      <c r="ES33" s="39"/>
      <c r="ET33" s="8"/>
      <c r="EU33" s="8"/>
      <c r="EV33" s="8"/>
      <c r="EW33" s="8"/>
      <c r="EX33" s="8"/>
      <c r="EY33" s="39"/>
      <c r="EZ33" s="39"/>
      <c r="FA33" s="39"/>
      <c r="FB33" s="8"/>
      <c r="FC33" s="8"/>
      <c r="FD33" s="8"/>
      <c r="FE33" s="8"/>
      <c r="FF33" s="8"/>
      <c r="FG33" s="39"/>
      <c r="FH33" s="39"/>
      <c r="FI33" s="39"/>
      <c r="FJ33" s="8"/>
      <c r="FK33" s="8"/>
      <c r="FL33" s="8"/>
      <c r="FM33" s="8"/>
      <c r="FN33" s="8"/>
      <c r="FO33" s="39"/>
      <c r="FP33" s="39"/>
      <c r="FQ33" s="39"/>
      <c r="FR33" s="8"/>
      <c r="FS33" s="8"/>
      <c r="FT33" s="8"/>
      <c r="FU33" s="8"/>
      <c r="FV33" s="8"/>
      <c r="FW33" s="39"/>
      <c r="FX33" s="39"/>
      <c r="FY33" s="39"/>
      <c r="FZ33" s="8"/>
      <c r="GA33" s="8"/>
      <c r="GB33" s="8"/>
      <c r="GC33" s="8"/>
      <c r="GD33" s="8"/>
      <c r="GE33" s="39"/>
      <c r="GF33" s="39"/>
      <c r="GG33" s="39"/>
      <c r="GH33" s="8"/>
      <c r="GI33" s="8"/>
      <c r="GJ33" s="8"/>
      <c r="GK33" s="8"/>
      <c r="GL33" s="8"/>
      <c r="GM33" s="39"/>
      <c r="GN33" s="39"/>
      <c r="GO33" s="39"/>
      <c r="GP33" s="8"/>
      <c r="GQ33" s="8"/>
      <c r="GR33" s="8"/>
      <c r="GS33" s="8"/>
      <c r="GT33" s="8"/>
      <c r="GU33" s="39"/>
      <c r="GV33" s="39"/>
      <c r="GW33" s="39"/>
      <c r="GX33" s="8"/>
      <c r="GY33" s="8"/>
      <c r="GZ33" s="8"/>
      <c r="HA33" s="8"/>
      <c r="HB33" s="8"/>
      <c r="HC33" s="39"/>
      <c r="HD33" s="39"/>
      <c r="HE33" s="39"/>
      <c r="HF33" s="8"/>
      <c r="HG33" s="8"/>
      <c r="HH33" s="8"/>
      <c r="HI33" s="8"/>
      <c r="HJ33" s="8"/>
      <c r="HK33" s="39"/>
      <c r="HL33" s="39"/>
      <c r="HM33" s="39"/>
      <c r="HN33" s="8"/>
      <c r="HO33" s="8"/>
      <c r="HP33" s="8"/>
      <c r="HQ33" s="8"/>
      <c r="HR33" s="8"/>
      <c r="HS33" s="39"/>
      <c r="HT33" s="39"/>
      <c r="HU33" s="39"/>
      <c r="HV33" s="8"/>
      <c r="HW33" s="8"/>
      <c r="HX33" s="8"/>
      <c r="HY33" s="8"/>
      <c r="HZ33" s="8"/>
      <c r="IA33" s="39"/>
      <c r="IB33" s="39"/>
      <c r="IC33" s="39"/>
      <c r="ID33" s="8"/>
      <c r="IE33" s="8"/>
      <c r="IF33" s="8"/>
      <c r="IG33" s="8"/>
      <c r="IH33" s="8"/>
      <c r="II33" s="39"/>
      <c r="IJ33" s="39"/>
      <c r="IK33" s="39"/>
      <c r="IL33" s="8"/>
      <c r="IM33" s="8"/>
      <c r="IN33" s="8"/>
      <c r="IO33" s="8"/>
      <c r="IP33" s="8"/>
      <c r="IQ33" s="39"/>
      <c r="IR33" s="39"/>
      <c r="IS33" s="39"/>
    </row>
    <row r="34" spans="1:253" ht="13.9" customHeight="1">
      <c r="B34" s="40" t="s">
        <v>925</v>
      </c>
      <c r="C34" s="32"/>
      <c r="D34" s="32"/>
      <c r="E34" s="32"/>
      <c r="F34" s="30"/>
      <c r="G34" s="30" t="str">
        <f t="shared" si="0"/>
        <v/>
      </c>
      <c r="H34" s="163" t="str">
        <f t="shared" si="1"/>
        <v/>
      </c>
      <c r="I34" s="157" t="str">
        <f t="shared" si="2"/>
        <v/>
      </c>
      <c r="J34" s="254" t="str">
        <f t="shared" si="3"/>
        <v/>
      </c>
      <c r="K34" s="73"/>
      <c r="L34" s="39"/>
      <c r="M34" s="39"/>
      <c r="N34" s="39"/>
      <c r="O34" s="8"/>
      <c r="P34" s="73"/>
      <c r="Q34" s="73"/>
      <c r="R34" s="73"/>
      <c r="S34" s="73"/>
      <c r="T34" s="39"/>
      <c r="U34" s="39"/>
      <c r="V34" s="8"/>
      <c r="W34" s="73"/>
      <c r="X34" s="73"/>
      <c r="Y34" s="73"/>
      <c r="Z34" s="73"/>
      <c r="AA34" s="39"/>
      <c r="AB34" s="39"/>
      <c r="AC34" s="39"/>
      <c r="AD34" s="8"/>
      <c r="AE34" s="73"/>
      <c r="AF34" s="73"/>
      <c r="AG34" s="73"/>
      <c r="AH34" s="73"/>
      <c r="AI34" s="39"/>
      <c r="AJ34" s="39"/>
      <c r="AK34" s="39"/>
      <c r="AL34" s="8"/>
      <c r="AM34" s="73"/>
      <c r="AN34" s="73"/>
      <c r="AO34" s="73"/>
      <c r="AP34" s="73"/>
      <c r="AQ34" s="39"/>
      <c r="AR34" s="39"/>
      <c r="AS34" s="39"/>
      <c r="AT34" s="8"/>
      <c r="AU34" s="73"/>
      <c r="AV34" s="73"/>
      <c r="AW34" s="73"/>
      <c r="AX34" s="73"/>
      <c r="AY34" s="39"/>
      <c r="AZ34" s="39"/>
      <c r="BA34" s="39"/>
      <c r="BB34" s="8"/>
      <c r="BC34" s="73"/>
      <c r="BD34" s="73"/>
      <c r="BE34" s="73"/>
      <c r="BF34" s="73"/>
      <c r="BG34" s="39"/>
      <c r="BH34" s="39"/>
      <c r="BI34" s="39"/>
      <c r="BJ34" s="8"/>
      <c r="BK34" s="73"/>
      <c r="BL34" s="73"/>
      <c r="BM34" s="73"/>
      <c r="BN34" s="73"/>
      <c r="BO34" s="39"/>
      <c r="BP34" s="39"/>
      <c r="BQ34" s="39"/>
      <c r="BR34" s="8"/>
      <c r="BS34" s="73"/>
      <c r="BT34" s="73"/>
      <c r="BU34" s="73"/>
      <c r="BV34" s="73"/>
      <c r="BW34" s="39"/>
      <c r="BX34" s="39"/>
      <c r="BY34" s="39"/>
      <c r="BZ34" s="8"/>
      <c r="CA34" s="73"/>
      <c r="CB34" s="73"/>
      <c r="CC34" s="73"/>
      <c r="CD34" s="73"/>
      <c r="CE34" s="39"/>
      <c r="CF34" s="39"/>
      <c r="CG34" s="39"/>
      <c r="CH34" s="8"/>
      <c r="CI34" s="73"/>
      <c r="CJ34" s="73"/>
      <c r="CK34" s="73"/>
      <c r="CL34" s="73"/>
      <c r="CM34" s="39"/>
      <c r="CN34" s="39"/>
      <c r="CO34" s="39"/>
      <c r="CP34" s="8"/>
      <c r="CQ34" s="73"/>
      <c r="CR34" s="73"/>
      <c r="CS34" s="73"/>
      <c r="CT34" s="73"/>
      <c r="CU34" s="39"/>
      <c r="CV34" s="39"/>
      <c r="CW34" s="39"/>
      <c r="CX34" s="8"/>
      <c r="CY34" s="73"/>
      <c r="CZ34" s="73"/>
      <c r="DA34" s="73"/>
      <c r="DB34" s="73"/>
      <c r="DC34" s="39"/>
      <c r="DD34" s="39"/>
      <c r="DE34" s="39"/>
      <c r="DF34" s="8"/>
      <c r="DG34" s="73"/>
      <c r="DH34" s="73"/>
      <c r="DI34" s="73"/>
      <c r="DJ34" s="73"/>
      <c r="DK34" s="39"/>
      <c r="DL34" s="39"/>
      <c r="DM34" s="39"/>
      <c r="DN34" s="8"/>
      <c r="DO34" s="73"/>
      <c r="DP34" s="73"/>
      <c r="DQ34" s="73"/>
      <c r="DR34" s="73"/>
      <c r="DS34" s="39"/>
      <c r="DT34" s="39"/>
      <c r="DU34" s="39"/>
      <c r="DV34" s="8"/>
      <c r="DW34" s="73"/>
      <c r="DX34" s="73"/>
      <c r="DY34" s="73"/>
      <c r="DZ34" s="73"/>
      <c r="EA34" s="39"/>
      <c r="EB34" s="39"/>
      <c r="EC34" s="39"/>
      <c r="ED34" s="8"/>
      <c r="EE34" s="73"/>
      <c r="EF34" s="73"/>
      <c r="EG34" s="73"/>
      <c r="EH34" s="73"/>
      <c r="EI34" s="39"/>
      <c r="EJ34" s="39"/>
      <c r="EK34" s="39"/>
      <c r="EL34" s="8"/>
      <c r="EM34" s="73"/>
      <c r="EN34" s="73"/>
      <c r="EO34" s="73"/>
      <c r="EP34" s="73"/>
      <c r="EQ34" s="39"/>
      <c r="ER34" s="39"/>
      <c r="ES34" s="39"/>
      <c r="ET34" s="8"/>
      <c r="EU34" s="73"/>
      <c r="EV34" s="73"/>
      <c r="EW34" s="73"/>
      <c r="EX34" s="73"/>
      <c r="EY34" s="39"/>
      <c r="EZ34" s="39"/>
      <c r="FA34" s="39"/>
      <c r="FB34" s="8"/>
      <c r="FC34" s="73"/>
      <c r="FD34" s="73"/>
      <c r="FE34" s="73"/>
      <c r="FF34" s="73"/>
      <c r="FG34" s="39"/>
      <c r="FH34" s="39"/>
      <c r="FI34" s="39"/>
      <c r="FJ34" s="8"/>
      <c r="FK34" s="73"/>
      <c r="FL34" s="73"/>
      <c r="FM34" s="73"/>
      <c r="FN34" s="73"/>
      <c r="FO34" s="39"/>
      <c r="FP34" s="39"/>
      <c r="FQ34" s="39"/>
      <c r="FR34" s="8"/>
      <c r="FS34" s="73"/>
      <c r="FT34" s="73"/>
      <c r="FU34" s="73"/>
      <c r="FV34" s="73"/>
      <c r="FW34" s="39"/>
      <c r="FX34" s="39"/>
      <c r="FY34" s="39"/>
      <c r="FZ34" s="8"/>
      <c r="GA34" s="73"/>
      <c r="GB34" s="73"/>
      <c r="GC34" s="73"/>
      <c r="GD34" s="73"/>
      <c r="GE34" s="39"/>
      <c r="GF34" s="39"/>
      <c r="GG34" s="39"/>
      <c r="GH34" s="8"/>
      <c r="GI34" s="73"/>
      <c r="GJ34" s="73"/>
      <c r="GK34" s="73"/>
      <c r="GL34" s="73"/>
      <c r="GM34" s="39"/>
      <c r="GN34" s="39"/>
      <c r="GO34" s="39"/>
      <c r="GP34" s="8"/>
      <c r="GQ34" s="73"/>
      <c r="GR34" s="73"/>
      <c r="GS34" s="73"/>
      <c r="GT34" s="73"/>
      <c r="GU34" s="39"/>
      <c r="GV34" s="39"/>
      <c r="GW34" s="39"/>
      <c r="GX34" s="8"/>
      <c r="GY34" s="73"/>
      <c r="GZ34" s="73"/>
      <c r="HA34" s="73"/>
      <c r="HB34" s="73"/>
      <c r="HC34" s="39"/>
      <c r="HD34" s="39"/>
      <c r="HE34" s="39"/>
      <c r="HF34" s="8"/>
      <c r="HG34" s="73"/>
      <c r="HH34" s="73"/>
      <c r="HI34" s="73"/>
      <c r="HJ34" s="73"/>
      <c r="HK34" s="39"/>
      <c r="HL34" s="39"/>
      <c r="HM34" s="39"/>
      <c r="HN34" s="8"/>
      <c r="HO34" s="73"/>
      <c r="HP34" s="73"/>
      <c r="HQ34" s="73"/>
      <c r="HR34" s="73"/>
      <c r="HS34" s="39"/>
      <c r="HT34" s="39"/>
      <c r="HU34" s="39"/>
      <c r="HV34" s="8"/>
      <c r="HW34" s="73"/>
      <c r="HX34" s="73"/>
      <c r="HY34" s="73"/>
      <c r="HZ34" s="73"/>
      <c r="IA34" s="39"/>
      <c r="IB34" s="39"/>
      <c r="IC34" s="39"/>
      <c r="ID34" s="8"/>
      <c r="IE34" s="73"/>
      <c r="IF34" s="73"/>
      <c r="IG34" s="73"/>
      <c r="IH34" s="73"/>
      <c r="II34" s="39"/>
      <c r="IJ34" s="39"/>
      <c r="IK34" s="39"/>
      <c r="IL34" s="8"/>
      <c r="IM34" s="73"/>
      <c r="IN34" s="73"/>
      <c r="IO34" s="73"/>
      <c r="IP34" s="73"/>
      <c r="IQ34" s="39"/>
      <c r="IR34" s="39"/>
      <c r="IS34" s="39"/>
    </row>
    <row r="35" spans="1:253" ht="13.9" customHeight="1">
      <c r="B35" s="40" t="s">
        <v>926</v>
      </c>
      <c r="C35" s="3"/>
      <c r="D35" s="39"/>
      <c r="E35" s="23"/>
      <c r="F35" s="30"/>
      <c r="G35" s="30" t="str">
        <f t="shared" si="0"/>
        <v/>
      </c>
      <c r="H35" s="163" t="str">
        <f t="shared" si="1"/>
        <v/>
      </c>
      <c r="I35" s="157" t="str">
        <f t="shared" si="2"/>
        <v/>
      </c>
      <c r="J35" s="254" t="str">
        <f t="shared" si="3"/>
        <v/>
      </c>
      <c r="K35" s="8"/>
      <c r="L35" s="39"/>
      <c r="M35" s="39"/>
      <c r="N35" s="39"/>
      <c r="O35" s="8"/>
      <c r="P35" s="8"/>
      <c r="Q35" s="8"/>
      <c r="R35" s="8"/>
      <c r="S35" s="8"/>
      <c r="T35" s="39"/>
      <c r="U35" s="39"/>
      <c r="V35" s="8"/>
      <c r="W35" s="8"/>
      <c r="X35" s="8"/>
      <c r="Y35" s="8"/>
      <c r="Z35" s="8"/>
      <c r="AA35" s="39"/>
      <c r="AB35" s="39"/>
      <c r="AC35" s="39"/>
      <c r="AD35" s="8"/>
      <c r="AE35" s="8"/>
      <c r="AF35" s="8"/>
      <c r="AG35" s="8"/>
      <c r="AH35" s="8"/>
      <c r="AI35" s="39"/>
      <c r="AJ35" s="39"/>
      <c r="AK35" s="39"/>
      <c r="AL35" s="8"/>
      <c r="AM35" s="8"/>
      <c r="AN35" s="8"/>
      <c r="AO35" s="8"/>
      <c r="AP35" s="8"/>
      <c r="AQ35" s="39"/>
      <c r="AR35" s="39"/>
      <c r="AS35" s="39"/>
      <c r="AT35" s="8"/>
      <c r="AU35" s="8"/>
      <c r="AV35" s="8"/>
      <c r="AW35" s="8"/>
      <c r="AX35" s="8"/>
      <c r="AY35" s="39"/>
      <c r="AZ35" s="39"/>
      <c r="BA35" s="39"/>
      <c r="BB35" s="8"/>
      <c r="BC35" s="8"/>
      <c r="BD35" s="8"/>
      <c r="BE35" s="8"/>
      <c r="BF35" s="8"/>
      <c r="BG35" s="39"/>
      <c r="BH35" s="39"/>
      <c r="BI35" s="39"/>
      <c r="BJ35" s="8"/>
      <c r="BK35" s="8"/>
      <c r="BL35" s="8"/>
      <c r="BM35" s="8"/>
      <c r="BN35" s="8"/>
      <c r="BO35" s="39"/>
      <c r="BP35" s="39"/>
      <c r="BQ35" s="39"/>
      <c r="BR35" s="8"/>
      <c r="BS35" s="8"/>
      <c r="BT35" s="8"/>
      <c r="BU35" s="8"/>
      <c r="BV35" s="8"/>
      <c r="BW35" s="39"/>
      <c r="BX35" s="39"/>
      <c r="BY35" s="39"/>
      <c r="BZ35" s="8"/>
      <c r="CA35" s="8"/>
      <c r="CB35" s="8"/>
      <c r="CC35" s="8"/>
      <c r="CD35" s="8"/>
      <c r="CE35" s="39"/>
      <c r="CF35" s="39"/>
      <c r="CG35" s="39"/>
      <c r="CH35" s="8"/>
      <c r="CI35" s="8"/>
      <c r="CJ35" s="8"/>
      <c r="CK35" s="8"/>
      <c r="CL35" s="8"/>
      <c r="CM35" s="39"/>
      <c r="CN35" s="39"/>
      <c r="CO35" s="39"/>
      <c r="CP35" s="8"/>
      <c r="CQ35" s="8"/>
      <c r="CR35" s="8"/>
      <c r="CS35" s="8"/>
      <c r="CT35" s="8"/>
      <c r="CU35" s="39"/>
      <c r="CV35" s="39"/>
      <c r="CW35" s="39"/>
      <c r="CX35" s="8"/>
      <c r="CY35" s="8"/>
      <c r="CZ35" s="8"/>
      <c r="DA35" s="8"/>
      <c r="DB35" s="8"/>
      <c r="DC35" s="39"/>
      <c r="DD35" s="39"/>
      <c r="DE35" s="39"/>
      <c r="DF35" s="8"/>
      <c r="DG35" s="8"/>
      <c r="DH35" s="8"/>
      <c r="DI35" s="8"/>
      <c r="DJ35" s="8"/>
      <c r="DK35" s="39"/>
      <c r="DL35" s="39"/>
      <c r="DM35" s="39"/>
      <c r="DN35" s="8"/>
      <c r="DO35" s="8"/>
      <c r="DP35" s="8"/>
      <c r="DQ35" s="8"/>
      <c r="DR35" s="8"/>
      <c r="DS35" s="39"/>
      <c r="DT35" s="39"/>
      <c r="DU35" s="39"/>
      <c r="DV35" s="8"/>
      <c r="DW35" s="8"/>
      <c r="DX35" s="8"/>
      <c r="DY35" s="8"/>
      <c r="DZ35" s="8"/>
      <c r="EA35" s="39"/>
      <c r="EB35" s="39"/>
      <c r="EC35" s="39"/>
      <c r="ED35" s="8"/>
      <c r="EE35" s="8"/>
      <c r="EF35" s="8"/>
      <c r="EG35" s="8"/>
      <c r="EH35" s="8"/>
      <c r="EI35" s="39"/>
      <c r="EJ35" s="39"/>
      <c r="EK35" s="39"/>
      <c r="EL35" s="8"/>
      <c r="EM35" s="8"/>
      <c r="EN35" s="8"/>
      <c r="EO35" s="8"/>
      <c r="EP35" s="8"/>
      <c r="EQ35" s="39"/>
      <c r="ER35" s="39"/>
      <c r="ES35" s="39"/>
      <c r="ET35" s="8"/>
      <c r="EU35" s="8"/>
      <c r="EV35" s="8"/>
      <c r="EW35" s="8"/>
      <c r="EX35" s="8"/>
      <c r="EY35" s="39"/>
      <c r="EZ35" s="39"/>
      <c r="FA35" s="39"/>
      <c r="FB35" s="8"/>
      <c r="FC35" s="8"/>
      <c r="FD35" s="8"/>
      <c r="FE35" s="8"/>
      <c r="FF35" s="8"/>
      <c r="FG35" s="39"/>
      <c r="FH35" s="39"/>
      <c r="FI35" s="39"/>
      <c r="FJ35" s="8"/>
      <c r="FK35" s="8"/>
      <c r="FL35" s="8"/>
      <c r="FM35" s="8"/>
      <c r="FN35" s="8"/>
      <c r="FO35" s="39"/>
      <c r="FP35" s="39"/>
      <c r="FQ35" s="39"/>
      <c r="FR35" s="8"/>
      <c r="FS35" s="8"/>
      <c r="FT35" s="8"/>
      <c r="FU35" s="8"/>
      <c r="FV35" s="8"/>
      <c r="FW35" s="39"/>
      <c r="FX35" s="39"/>
      <c r="FY35" s="39"/>
      <c r="FZ35" s="8"/>
      <c r="GA35" s="8"/>
      <c r="GB35" s="8"/>
      <c r="GC35" s="8"/>
      <c r="GD35" s="8"/>
      <c r="GE35" s="39"/>
      <c r="GF35" s="39"/>
      <c r="GG35" s="39"/>
      <c r="GH35" s="8"/>
      <c r="GI35" s="8"/>
      <c r="GJ35" s="8"/>
      <c r="GK35" s="8"/>
      <c r="GL35" s="8"/>
      <c r="GM35" s="39"/>
      <c r="GN35" s="39"/>
      <c r="GO35" s="39"/>
      <c r="GP35" s="8"/>
      <c r="GQ35" s="8"/>
      <c r="GR35" s="8"/>
      <c r="GS35" s="8"/>
      <c r="GT35" s="8"/>
      <c r="GU35" s="39"/>
      <c r="GV35" s="39"/>
      <c r="GW35" s="39"/>
      <c r="GX35" s="8"/>
      <c r="GY35" s="8"/>
      <c r="GZ35" s="8"/>
      <c r="HA35" s="8"/>
      <c r="HB35" s="8"/>
      <c r="HC35" s="39"/>
      <c r="HD35" s="39"/>
      <c r="HE35" s="39"/>
      <c r="HF35" s="8"/>
      <c r="HG35" s="8"/>
      <c r="HH35" s="8"/>
      <c r="HI35" s="8"/>
      <c r="HJ35" s="8"/>
      <c r="HK35" s="39"/>
      <c r="HL35" s="39"/>
      <c r="HM35" s="39"/>
      <c r="HN35" s="8"/>
      <c r="HO35" s="8"/>
      <c r="HP35" s="8"/>
      <c r="HQ35" s="8"/>
      <c r="HR35" s="8"/>
      <c r="HS35" s="39"/>
      <c r="HT35" s="39"/>
      <c r="HU35" s="39"/>
      <c r="HV35" s="8"/>
      <c r="HW35" s="8"/>
      <c r="HX35" s="8"/>
      <c r="HY35" s="8"/>
      <c r="HZ35" s="8"/>
      <c r="IA35" s="39"/>
      <c r="IB35" s="39"/>
      <c r="IC35" s="39"/>
      <c r="ID35" s="8"/>
      <c r="IE35" s="8"/>
      <c r="IF35" s="8"/>
      <c r="IG35" s="8"/>
      <c r="IH35" s="8"/>
      <c r="II35" s="39"/>
      <c r="IJ35" s="39"/>
      <c r="IK35" s="39"/>
      <c r="IL35" s="8"/>
      <c r="IM35" s="8"/>
      <c r="IN35" s="8"/>
      <c r="IO35" s="8"/>
      <c r="IP35" s="8"/>
      <c r="IQ35" s="39"/>
      <c r="IR35" s="39"/>
      <c r="IS35" s="39"/>
    </row>
    <row r="36" spans="1:253" ht="13.9" customHeight="1">
      <c r="B36" s="40" t="s">
        <v>927</v>
      </c>
      <c r="C36" s="3"/>
      <c r="D36" s="39"/>
      <c r="E36" s="23"/>
      <c r="F36" s="30"/>
      <c r="G36" s="30" t="str">
        <f t="shared" si="0"/>
        <v/>
      </c>
      <c r="H36" s="163" t="str">
        <f t="shared" si="1"/>
        <v/>
      </c>
      <c r="I36" s="157" t="str">
        <f t="shared" si="2"/>
        <v/>
      </c>
      <c r="J36" s="254" t="str">
        <f t="shared" si="3"/>
        <v/>
      </c>
      <c r="K36" s="8"/>
      <c r="L36" s="39"/>
      <c r="M36" s="39"/>
      <c r="N36" s="39"/>
      <c r="O36" s="8"/>
      <c r="P36" s="8"/>
      <c r="Q36" s="8"/>
      <c r="R36" s="8"/>
      <c r="S36" s="8"/>
      <c r="T36" s="39"/>
      <c r="U36" s="39"/>
      <c r="V36" s="8"/>
      <c r="W36" s="8"/>
      <c r="X36" s="8"/>
      <c r="Y36" s="8"/>
      <c r="Z36" s="8"/>
      <c r="AA36" s="39"/>
      <c r="AB36" s="39"/>
      <c r="AC36" s="39"/>
      <c r="AD36" s="8"/>
      <c r="AE36" s="8"/>
      <c r="AF36" s="8"/>
      <c r="AG36" s="8"/>
      <c r="AH36" s="8"/>
      <c r="AI36" s="39"/>
      <c r="AJ36" s="39"/>
      <c r="AK36" s="39"/>
      <c r="AL36" s="8"/>
      <c r="AM36" s="8"/>
      <c r="AN36" s="8"/>
      <c r="AO36" s="8"/>
      <c r="AP36" s="8"/>
      <c r="AQ36" s="39"/>
      <c r="AR36" s="39"/>
      <c r="AS36" s="39"/>
      <c r="AT36" s="8"/>
      <c r="AU36" s="8"/>
      <c r="AV36" s="8"/>
      <c r="AW36" s="8"/>
      <c r="AX36" s="8"/>
      <c r="AY36" s="39"/>
      <c r="AZ36" s="39"/>
      <c r="BA36" s="39"/>
      <c r="BB36" s="8"/>
      <c r="BC36" s="8"/>
      <c r="BD36" s="8"/>
      <c r="BE36" s="8"/>
      <c r="BF36" s="8"/>
      <c r="BG36" s="39"/>
      <c r="BH36" s="39"/>
      <c r="BI36" s="39"/>
      <c r="BJ36" s="8"/>
      <c r="BK36" s="8"/>
      <c r="BL36" s="8"/>
      <c r="BM36" s="8"/>
      <c r="BN36" s="8"/>
      <c r="BO36" s="39"/>
      <c r="BP36" s="39"/>
      <c r="BQ36" s="39"/>
      <c r="BR36" s="8"/>
      <c r="BS36" s="8"/>
      <c r="BT36" s="8"/>
      <c r="BU36" s="8"/>
      <c r="BV36" s="8"/>
      <c r="BW36" s="39"/>
      <c r="BX36" s="39"/>
      <c r="BY36" s="39"/>
      <c r="BZ36" s="8"/>
      <c r="CA36" s="8"/>
      <c r="CB36" s="8"/>
      <c r="CC36" s="8"/>
      <c r="CD36" s="8"/>
      <c r="CE36" s="39"/>
      <c r="CF36" s="39"/>
      <c r="CG36" s="39"/>
      <c r="CH36" s="8"/>
      <c r="CI36" s="8"/>
      <c r="CJ36" s="8"/>
      <c r="CK36" s="8"/>
      <c r="CL36" s="8"/>
      <c r="CM36" s="39"/>
      <c r="CN36" s="39"/>
      <c r="CO36" s="39"/>
      <c r="CP36" s="8"/>
      <c r="CQ36" s="8"/>
      <c r="CR36" s="8"/>
      <c r="CS36" s="8"/>
      <c r="CT36" s="8"/>
      <c r="CU36" s="39"/>
      <c r="CV36" s="39"/>
      <c r="CW36" s="39"/>
      <c r="CX36" s="8"/>
      <c r="CY36" s="8"/>
      <c r="CZ36" s="8"/>
      <c r="DA36" s="8"/>
      <c r="DB36" s="8"/>
      <c r="DC36" s="39"/>
      <c r="DD36" s="39"/>
      <c r="DE36" s="39"/>
      <c r="DF36" s="8"/>
      <c r="DG36" s="8"/>
      <c r="DH36" s="8"/>
      <c r="DI36" s="8"/>
      <c r="DJ36" s="8"/>
      <c r="DK36" s="39"/>
      <c r="DL36" s="39"/>
      <c r="DM36" s="39"/>
      <c r="DN36" s="8"/>
      <c r="DO36" s="8"/>
      <c r="DP36" s="8"/>
      <c r="DQ36" s="8"/>
      <c r="DR36" s="8"/>
      <c r="DS36" s="39"/>
      <c r="DT36" s="39"/>
      <c r="DU36" s="39"/>
      <c r="DV36" s="8"/>
      <c r="DW36" s="8"/>
      <c r="DX36" s="8"/>
      <c r="DY36" s="8"/>
      <c r="DZ36" s="8"/>
      <c r="EA36" s="39"/>
      <c r="EB36" s="39"/>
      <c r="EC36" s="39"/>
      <c r="ED36" s="8"/>
      <c r="EE36" s="8"/>
      <c r="EF36" s="8"/>
      <c r="EG36" s="8"/>
      <c r="EH36" s="8"/>
      <c r="EI36" s="39"/>
      <c r="EJ36" s="39"/>
      <c r="EK36" s="39"/>
      <c r="EL36" s="8"/>
      <c r="EM36" s="8"/>
      <c r="EN36" s="8"/>
      <c r="EO36" s="8"/>
      <c r="EP36" s="8"/>
      <c r="EQ36" s="39"/>
      <c r="ER36" s="39"/>
      <c r="ES36" s="39"/>
      <c r="ET36" s="8"/>
      <c r="EU36" s="8"/>
      <c r="EV36" s="8"/>
      <c r="EW36" s="8"/>
      <c r="EX36" s="8"/>
      <c r="EY36" s="39"/>
      <c r="EZ36" s="39"/>
      <c r="FA36" s="39"/>
      <c r="FB36" s="8"/>
      <c r="FC36" s="8"/>
      <c r="FD36" s="8"/>
      <c r="FE36" s="8"/>
      <c r="FF36" s="8"/>
      <c r="FG36" s="39"/>
      <c r="FH36" s="39"/>
      <c r="FI36" s="39"/>
      <c r="FJ36" s="8"/>
      <c r="FK36" s="8"/>
      <c r="FL36" s="8"/>
      <c r="FM36" s="8"/>
      <c r="FN36" s="8"/>
      <c r="FO36" s="39"/>
      <c r="FP36" s="39"/>
      <c r="FQ36" s="39"/>
      <c r="FR36" s="8"/>
      <c r="FS36" s="8"/>
      <c r="FT36" s="8"/>
      <c r="FU36" s="8"/>
      <c r="FV36" s="8"/>
      <c r="FW36" s="39"/>
      <c r="FX36" s="39"/>
      <c r="FY36" s="39"/>
      <c r="FZ36" s="8"/>
      <c r="GA36" s="8"/>
      <c r="GB36" s="8"/>
      <c r="GC36" s="8"/>
      <c r="GD36" s="8"/>
      <c r="GE36" s="39"/>
      <c r="GF36" s="39"/>
      <c r="GG36" s="39"/>
      <c r="GH36" s="8"/>
      <c r="GI36" s="8"/>
      <c r="GJ36" s="8"/>
      <c r="GK36" s="8"/>
      <c r="GL36" s="8"/>
      <c r="GM36" s="39"/>
      <c r="GN36" s="39"/>
      <c r="GO36" s="39"/>
      <c r="GP36" s="8"/>
      <c r="GQ36" s="8"/>
      <c r="GR36" s="8"/>
      <c r="GS36" s="8"/>
      <c r="GT36" s="8"/>
      <c r="GU36" s="39"/>
      <c r="GV36" s="39"/>
      <c r="GW36" s="39"/>
      <c r="GX36" s="8"/>
      <c r="GY36" s="8"/>
      <c r="GZ36" s="8"/>
      <c r="HA36" s="8"/>
      <c r="HB36" s="8"/>
      <c r="HC36" s="39"/>
      <c r="HD36" s="39"/>
      <c r="HE36" s="39"/>
      <c r="HF36" s="8"/>
      <c r="HG36" s="8"/>
      <c r="HH36" s="8"/>
      <c r="HI36" s="8"/>
      <c r="HJ36" s="8"/>
      <c r="HK36" s="39"/>
      <c r="HL36" s="39"/>
      <c r="HM36" s="39"/>
      <c r="HN36" s="8"/>
      <c r="HO36" s="8"/>
      <c r="HP36" s="8"/>
      <c r="HQ36" s="8"/>
      <c r="HR36" s="8"/>
      <c r="HS36" s="39"/>
      <c r="HT36" s="39"/>
      <c r="HU36" s="39"/>
      <c r="HV36" s="8"/>
      <c r="HW36" s="8"/>
      <c r="HX36" s="8"/>
      <c r="HY36" s="8"/>
      <c r="HZ36" s="8"/>
      <c r="IA36" s="39"/>
      <c r="IB36" s="39"/>
      <c r="IC36" s="39"/>
      <c r="ID36" s="8"/>
      <c r="IE36" s="8"/>
      <c r="IF36" s="8"/>
      <c r="IG36" s="8"/>
      <c r="IH36" s="8"/>
      <c r="II36" s="39"/>
      <c r="IJ36" s="39"/>
      <c r="IK36" s="39"/>
      <c r="IL36" s="8"/>
      <c r="IM36" s="8"/>
      <c r="IN36" s="8"/>
      <c r="IO36" s="8"/>
      <c r="IP36" s="8"/>
      <c r="IQ36" s="39"/>
      <c r="IR36" s="39"/>
      <c r="IS36" s="39"/>
    </row>
    <row r="37" spans="1:253" ht="13.9" customHeight="1">
      <c r="A37" s="27"/>
      <c r="B37" s="28"/>
      <c r="C37" s="29"/>
      <c r="D37" s="29"/>
      <c r="E37" s="29"/>
      <c r="F37" s="30"/>
      <c r="G37" s="30" t="str">
        <f t="shared" si="0"/>
        <v/>
      </c>
      <c r="H37" s="163" t="str">
        <f t="shared" si="1"/>
        <v/>
      </c>
      <c r="I37" s="157" t="str">
        <f t="shared" si="2"/>
        <v/>
      </c>
      <c r="J37" s="254" t="str">
        <f t="shared" si="3"/>
        <v/>
      </c>
      <c r="K37" s="14"/>
      <c r="L37" s="14"/>
    </row>
    <row r="38" spans="1:253" ht="13.9" customHeight="1">
      <c r="A38" s="8" t="s">
        <v>928</v>
      </c>
      <c r="B38" s="8" t="s">
        <v>929</v>
      </c>
      <c r="C38" s="13"/>
      <c r="D38" s="39"/>
      <c r="E38" s="129">
        <f>ROUND(F38/0.54,0)</f>
        <v>1344</v>
      </c>
      <c r="F38" s="30">
        <v>725.625</v>
      </c>
      <c r="G38" s="30">
        <f t="shared" si="0"/>
        <v>725.625</v>
      </c>
      <c r="H38" s="163">
        <f t="shared" si="1"/>
        <v>106666.875</v>
      </c>
      <c r="I38" s="157">
        <f t="shared" si="2"/>
        <v>151467</v>
      </c>
      <c r="J38" s="254">
        <f t="shared" si="3"/>
        <v>0.29577482223850737</v>
      </c>
      <c r="K38" s="8"/>
      <c r="L38" s="39"/>
      <c r="M38" s="39"/>
      <c r="N38" s="39"/>
      <c r="O38" s="8"/>
      <c r="P38" s="8"/>
      <c r="Q38" s="8"/>
      <c r="R38" s="8"/>
      <c r="S38" s="8"/>
      <c r="T38" s="39"/>
      <c r="U38" s="39"/>
      <c r="V38" s="8"/>
      <c r="W38" s="8"/>
      <c r="X38" s="8"/>
      <c r="Y38" s="8"/>
      <c r="Z38" s="8"/>
      <c r="AA38" s="39"/>
      <c r="AB38" s="39"/>
      <c r="AC38" s="39"/>
      <c r="AD38" s="8"/>
      <c r="AE38" s="8"/>
      <c r="AF38" s="8"/>
      <c r="AG38" s="8"/>
      <c r="AH38" s="8"/>
      <c r="AI38" s="39"/>
      <c r="AJ38" s="39"/>
      <c r="AK38" s="39"/>
      <c r="AL38" s="8"/>
      <c r="AM38" s="8"/>
      <c r="AN38" s="8"/>
      <c r="AO38" s="8"/>
      <c r="AP38" s="8"/>
      <c r="AQ38" s="39"/>
      <c r="AR38" s="39"/>
      <c r="AS38" s="39"/>
      <c r="AT38" s="8"/>
      <c r="AU38" s="8"/>
      <c r="AV38" s="8"/>
      <c r="AW38" s="8"/>
      <c r="AX38" s="8"/>
      <c r="AY38" s="39"/>
      <c r="AZ38" s="39"/>
      <c r="BA38" s="39"/>
      <c r="BB38" s="8"/>
      <c r="BC38" s="8"/>
      <c r="BD38" s="8"/>
      <c r="BE38" s="8"/>
      <c r="BF38" s="8"/>
      <c r="BG38" s="39"/>
      <c r="BH38" s="39"/>
      <c r="BI38" s="39"/>
      <c r="BJ38" s="8"/>
      <c r="BK38" s="8"/>
      <c r="BL38" s="8"/>
      <c r="BM38" s="8"/>
      <c r="BN38" s="8"/>
      <c r="BO38" s="39"/>
      <c r="BP38" s="39"/>
      <c r="BQ38" s="39"/>
      <c r="BR38" s="8"/>
      <c r="BS38" s="8"/>
      <c r="BT38" s="8"/>
      <c r="BU38" s="8"/>
      <c r="BV38" s="8"/>
      <c r="BW38" s="39"/>
      <c r="BX38" s="39"/>
      <c r="BY38" s="39"/>
      <c r="BZ38" s="8"/>
      <c r="CA38" s="8"/>
      <c r="CB38" s="8"/>
      <c r="CC38" s="8"/>
      <c r="CD38" s="8"/>
      <c r="CE38" s="39"/>
      <c r="CF38" s="39"/>
      <c r="CG38" s="39"/>
      <c r="CH38" s="8"/>
      <c r="CI38" s="8"/>
      <c r="CJ38" s="8"/>
      <c r="CK38" s="8"/>
      <c r="CL38" s="8"/>
      <c r="CM38" s="39"/>
      <c r="CN38" s="39"/>
      <c r="CO38" s="39"/>
      <c r="CP38" s="8"/>
      <c r="CQ38" s="8"/>
      <c r="CR38" s="8"/>
      <c r="CS38" s="8"/>
      <c r="CT38" s="8"/>
      <c r="CU38" s="39"/>
      <c r="CV38" s="39"/>
      <c r="CW38" s="39"/>
      <c r="CX38" s="8"/>
      <c r="CY38" s="8"/>
      <c r="CZ38" s="8"/>
      <c r="DA38" s="8"/>
      <c r="DB38" s="8"/>
      <c r="DC38" s="39"/>
      <c r="DD38" s="39"/>
      <c r="DE38" s="39"/>
      <c r="DF38" s="8"/>
      <c r="DG38" s="8"/>
      <c r="DH38" s="8"/>
      <c r="DI38" s="8"/>
      <c r="DJ38" s="8"/>
      <c r="DK38" s="39"/>
      <c r="DL38" s="39"/>
      <c r="DM38" s="39"/>
      <c r="DN38" s="8"/>
      <c r="DO38" s="8"/>
      <c r="DP38" s="8"/>
      <c r="DQ38" s="8"/>
      <c r="DR38" s="8"/>
      <c r="DS38" s="39"/>
      <c r="DT38" s="39"/>
      <c r="DU38" s="39"/>
      <c r="DV38" s="8"/>
      <c r="DW38" s="8"/>
      <c r="DX38" s="8"/>
      <c r="DY38" s="8"/>
      <c r="DZ38" s="8"/>
      <c r="EA38" s="39"/>
      <c r="EB38" s="39"/>
      <c r="EC38" s="39"/>
      <c r="ED38" s="8"/>
      <c r="EE38" s="8"/>
      <c r="EF38" s="8"/>
      <c r="EG38" s="8"/>
      <c r="EH38" s="8"/>
      <c r="EI38" s="39"/>
      <c r="EJ38" s="39"/>
      <c r="EK38" s="39"/>
      <c r="EL38" s="8"/>
      <c r="EM38" s="8"/>
      <c r="EN38" s="8"/>
      <c r="EO38" s="8"/>
      <c r="EP38" s="8"/>
      <c r="EQ38" s="39"/>
      <c r="ER38" s="39"/>
      <c r="ES38" s="39"/>
      <c r="ET38" s="8"/>
      <c r="EU38" s="8"/>
      <c r="EV38" s="8"/>
      <c r="EW38" s="8"/>
      <c r="EX38" s="8"/>
      <c r="EY38" s="39"/>
      <c r="EZ38" s="39"/>
      <c r="FA38" s="39"/>
      <c r="FB38" s="8"/>
      <c r="FC38" s="8"/>
      <c r="FD38" s="8"/>
      <c r="FE38" s="8"/>
      <c r="FF38" s="8"/>
      <c r="FG38" s="39"/>
      <c r="FH38" s="39"/>
      <c r="FI38" s="39"/>
      <c r="FJ38" s="8"/>
      <c r="FK38" s="8"/>
      <c r="FL38" s="8"/>
      <c r="FM38" s="8"/>
      <c r="FN38" s="8"/>
      <c r="FO38" s="39"/>
      <c r="FP38" s="39"/>
      <c r="FQ38" s="39"/>
      <c r="FR38" s="8"/>
      <c r="FS38" s="8"/>
      <c r="FT38" s="8"/>
      <c r="FU38" s="8"/>
      <c r="FV38" s="8"/>
      <c r="FW38" s="39"/>
      <c r="FX38" s="39"/>
      <c r="FY38" s="39"/>
      <c r="FZ38" s="8"/>
      <c r="GA38" s="8"/>
      <c r="GB38" s="8"/>
      <c r="GC38" s="8"/>
      <c r="GD38" s="8"/>
      <c r="GE38" s="39"/>
      <c r="GF38" s="39"/>
      <c r="GG38" s="39"/>
      <c r="GH38" s="8"/>
      <c r="GI38" s="8"/>
      <c r="GJ38" s="8"/>
      <c r="GK38" s="8"/>
      <c r="GL38" s="8"/>
      <c r="GM38" s="39"/>
      <c r="GN38" s="39"/>
      <c r="GO38" s="39"/>
      <c r="GP38" s="8"/>
      <c r="GQ38" s="8"/>
      <c r="GR38" s="8"/>
      <c r="GS38" s="8"/>
      <c r="GT38" s="8"/>
      <c r="GU38" s="39"/>
      <c r="GV38" s="39"/>
      <c r="GW38" s="39"/>
      <c r="GX38" s="8"/>
      <c r="GY38" s="8"/>
      <c r="GZ38" s="8"/>
      <c r="HA38" s="8"/>
      <c r="HB38" s="8"/>
      <c r="HC38" s="39"/>
      <c r="HD38" s="39"/>
      <c r="HE38" s="39"/>
      <c r="HF38" s="8"/>
      <c r="HG38" s="8"/>
      <c r="HH38" s="8"/>
      <c r="HI38" s="8"/>
      <c r="HJ38" s="8"/>
      <c r="HK38" s="39"/>
      <c r="HL38" s="39"/>
      <c r="HM38" s="39"/>
      <c r="HN38" s="8"/>
      <c r="HO38" s="8"/>
      <c r="HP38" s="8"/>
      <c r="HQ38" s="8"/>
      <c r="HR38" s="8"/>
      <c r="HS38" s="39"/>
      <c r="HT38" s="39"/>
      <c r="HU38" s="39"/>
      <c r="HV38" s="8"/>
      <c r="HW38" s="8"/>
      <c r="HX38" s="8"/>
      <c r="HY38" s="8"/>
      <c r="HZ38" s="8"/>
      <c r="IA38" s="39"/>
      <c r="IB38" s="39"/>
      <c r="IC38" s="39"/>
      <c r="ID38" s="8"/>
      <c r="IE38" s="8"/>
      <c r="IF38" s="8"/>
      <c r="IG38" s="8"/>
      <c r="IH38" s="8"/>
      <c r="II38" s="39"/>
      <c r="IJ38" s="39"/>
      <c r="IK38" s="39"/>
      <c r="IL38" s="8"/>
      <c r="IM38" s="8"/>
      <c r="IN38" s="8"/>
      <c r="IO38" s="8"/>
      <c r="IP38" s="8"/>
      <c r="IQ38" s="39"/>
      <c r="IR38" s="39"/>
      <c r="IS38" s="39"/>
    </row>
    <row r="39" spans="1:253" ht="13.9" customHeight="1">
      <c r="B39" s="40" t="s">
        <v>930</v>
      </c>
      <c r="C39" s="32"/>
      <c r="D39" s="32"/>
      <c r="E39" s="32"/>
      <c r="F39" s="30"/>
      <c r="G39" s="30" t="str">
        <f t="shared" si="0"/>
        <v/>
      </c>
      <c r="H39" s="163" t="str">
        <f t="shared" si="1"/>
        <v/>
      </c>
      <c r="I39" s="157" t="str">
        <f t="shared" si="2"/>
        <v/>
      </c>
      <c r="J39" s="254" t="str">
        <f t="shared" si="3"/>
        <v/>
      </c>
      <c r="K39" s="73"/>
      <c r="L39" s="39"/>
      <c r="M39" s="39"/>
      <c r="N39" s="39"/>
      <c r="O39" s="8"/>
      <c r="P39" s="73"/>
      <c r="Q39" s="73"/>
      <c r="R39" s="73"/>
      <c r="S39" s="73"/>
      <c r="T39" s="39"/>
      <c r="U39" s="39"/>
      <c r="V39" s="8"/>
      <c r="W39" s="73"/>
      <c r="X39" s="73"/>
      <c r="Y39" s="73"/>
      <c r="Z39" s="73"/>
      <c r="AA39" s="39"/>
      <c r="AB39" s="39"/>
      <c r="AC39" s="39"/>
      <c r="AD39" s="8"/>
      <c r="AE39" s="73"/>
      <c r="AF39" s="73"/>
      <c r="AG39" s="73"/>
      <c r="AH39" s="73"/>
      <c r="AI39" s="39"/>
      <c r="AJ39" s="39"/>
      <c r="AK39" s="39"/>
      <c r="AL39" s="8"/>
      <c r="AM39" s="73"/>
      <c r="AN39" s="73"/>
      <c r="AO39" s="73"/>
      <c r="AP39" s="73"/>
      <c r="AQ39" s="39"/>
      <c r="AR39" s="39"/>
      <c r="AS39" s="39"/>
      <c r="AT39" s="8"/>
      <c r="AU39" s="73"/>
      <c r="AV39" s="73"/>
      <c r="AW39" s="73"/>
      <c r="AX39" s="73"/>
      <c r="AY39" s="39"/>
      <c r="AZ39" s="39"/>
      <c r="BA39" s="39"/>
      <c r="BB39" s="8"/>
      <c r="BC39" s="73"/>
      <c r="BD39" s="73"/>
      <c r="BE39" s="73"/>
      <c r="BF39" s="73"/>
      <c r="BG39" s="39"/>
      <c r="BH39" s="39"/>
      <c r="BI39" s="39"/>
      <c r="BJ39" s="8"/>
      <c r="BK39" s="73"/>
      <c r="BL39" s="73"/>
      <c r="BM39" s="73"/>
      <c r="BN39" s="73"/>
      <c r="BO39" s="39"/>
      <c r="BP39" s="39"/>
      <c r="BQ39" s="39"/>
      <c r="BR39" s="8"/>
      <c r="BS39" s="73"/>
      <c r="BT39" s="73"/>
      <c r="BU39" s="73"/>
      <c r="BV39" s="73"/>
      <c r="BW39" s="39"/>
      <c r="BX39" s="39"/>
      <c r="BY39" s="39"/>
      <c r="BZ39" s="8"/>
      <c r="CA39" s="73"/>
      <c r="CB39" s="73"/>
      <c r="CC39" s="73"/>
      <c r="CD39" s="73"/>
      <c r="CE39" s="39"/>
      <c r="CF39" s="39"/>
      <c r="CG39" s="39"/>
      <c r="CH39" s="8"/>
      <c r="CI39" s="73"/>
      <c r="CJ39" s="73"/>
      <c r="CK39" s="73"/>
      <c r="CL39" s="73"/>
      <c r="CM39" s="39"/>
      <c r="CN39" s="39"/>
      <c r="CO39" s="39"/>
      <c r="CP39" s="8"/>
      <c r="CQ39" s="73"/>
      <c r="CR39" s="73"/>
      <c r="CS39" s="73"/>
      <c r="CT39" s="73"/>
      <c r="CU39" s="39"/>
      <c r="CV39" s="39"/>
      <c r="CW39" s="39"/>
      <c r="CX39" s="8"/>
      <c r="CY39" s="73"/>
      <c r="CZ39" s="73"/>
      <c r="DA39" s="73"/>
      <c r="DB39" s="73"/>
      <c r="DC39" s="39"/>
      <c r="DD39" s="39"/>
      <c r="DE39" s="39"/>
      <c r="DF39" s="8"/>
      <c r="DG39" s="73"/>
      <c r="DH39" s="73"/>
      <c r="DI39" s="73"/>
      <c r="DJ39" s="73"/>
      <c r="DK39" s="39"/>
      <c r="DL39" s="39"/>
      <c r="DM39" s="39"/>
      <c r="DN39" s="8"/>
      <c r="DO39" s="73"/>
      <c r="DP39" s="73"/>
      <c r="DQ39" s="73"/>
      <c r="DR39" s="73"/>
      <c r="DS39" s="39"/>
      <c r="DT39" s="39"/>
      <c r="DU39" s="39"/>
      <c r="DV39" s="8"/>
      <c r="DW39" s="73"/>
      <c r="DX39" s="73"/>
      <c r="DY39" s="73"/>
      <c r="DZ39" s="73"/>
      <c r="EA39" s="39"/>
      <c r="EB39" s="39"/>
      <c r="EC39" s="39"/>
      <c r="ED39" s="8"/>
      <c r="EE39" s="73"/>
      <c r="EF39" s="73"/>
      <c r="EG39" s="73"/>
      <c r="EH39" s="73"/>
      <c r="EI39" s="39"/>
      <c r="EJ39" s="39"/>
      <c r="EK39" s="39"/>
      <c r="EL39" s="8"/>
      <c r="EM39" s="73"/>
      <c r="EN39" s="73"/>
      <c r="EO39" s="73"/>
      <c r="EP39" s="73"/>
      <c r="EQ39" s="39"/>
      <c r="ER39" s="39"/>
      <c r="ES39" s="39"/>
      <c r="ET39" s="8"/>
      <c r="EU39" s="73"/>
      <c r="EV39" s="73"/>
      <c r="EW39" s="73"/>
      <c r="EX39" s="73"/>
      <c r="EY39" s="39"/>
      <c r="EZ39" s="39"/>
      <c r="FA39" s="39"/>
      <c r="FB39" s="8"/>
      <c r="FC39" s="73"/>
      <c r="FD39" s="73"/>
      <c r="FE39" s="73"/>
      <c r="FF39" s="73"/>
      <c r="FG39" s="39"/>
      <c r="FH39" s="39"/>
      <c r="FI39" s="39"/>
      <c r="FJ39" s="8"/>
      <c r="FK39" s="73"/>
      <c r="FL39" s="73"/>
      <c r="FM39" s="73"/>
      <c r="FN39" s="73"/>
      <c r="FO39" s="39"/>
      <c r="FP39" s="39"/>
      <c r="FQ39" s="39"/>
      <c r="FR39" s="8"/>
      <c r="FS39" s="73"/>
      <c r="FT39" s="73"/>
      <c r="FU39" s="73"/>
      <c r="FV39" s="73"/>
      <c r="FW39" s="39"/>
      <c r="FX39" s="39"/>
      <c r="FY39" s="39"/>
      <c r="FZ39" s="8"/>
      <c r="GA39" s="73"/>
      <c r="GB39" s="73"/>
      <c r="GC39" s="73"/>
      <c r="GD39" s="73"/>
      <c r="GE39" s="39"/>
      <c r="GF39" s="39"/>
      <c r="GG39" s="39"/>
      <c r="GH39" s="8"/>
      <c r="GI39" s="73"/>
      <c r="GJ39" s="73"/>
      <c r="GK39" s="73"/>
      <c r="GL39" s="73"/>
      <c r="GM39" s="39"/>
      <c r="GN39" s="39"/>
      <c r="GO39" s="39"/>
      <c r="GP39" s="8"/>
      <c r="GQ39" s="73"/>
      <c r="GR39" s="73"/>
      <c r="GS39" s="73"/>
      <c r="GT39" s="73"/>
      <c r="GU39" s="39"/>
      <c r="GV39" s="39"/>
      <c r="GW39" s="39"/>
      <c r="GX39" s="8"/>
      <c r="GY39" s="73"/>
      <c r="GZ39" s="73"/>
      <c r="HA39" s="73"/>
      <c r="HB39" s="73"/>
      <c r="HC39" s="39"/>
      <c r="HD39" s="39"/>
      <c r="HE39" s="39"/>
      <c r="HF39" s="8"/>
      <c r="HG39" s="73"/>
      <c r="HH39" s="73"/>
      <c r="HI39" s="73"/>
      <c r="HJ39" s="73"/>
      <c r="HK39" s="39"/>
      <c r="HL39" s="39"/>
      <c r="HM39" s="39"/>
      <c r="HN39" s="8"/>
      <c r="HO39" s="73"/>
      <c r="HP39" s="73"/>
      <c r="HQ39" s="73"/>
      <c r="HR39" s="73"/>
      <c r="HS39" s="39"/>
      <c r="HT39" s="39"/>
      <c r="HU39" s="39"/>
      <c r="HV39" s="8"/>
      <c r="HW39" s="73"/>
      <c r="HX39" s="73"/>
      <c r="HY39" s="73"/>
      <c r="HZ39" s="73"/>
      <c r="IA39" s="39"/>
      <c r="IB39" s="39"/>
      <c r="IC39" s="39"/>
      <c r="ID39" s="8"/>
      <c r="IE39" s="73"/>
      <c r="IF39" s="73"/>
      <c r="IG39" s="73"/>
      <c r="IH39" s="73"/>
      <c r="II39" s="39"/>
      <c r="IJ39" s="39"/>
      <c r="IK39" s="39"/>
      <c r="IL39" s="8"/>
      <c r="IM39" s="73"/>
      <c r="IN39" s="73"/>
      <c r="IO39" s="73"/>
      <c r="IP39" s="73"/>
      <c r="IQ39" s="39"/>
      <c r="IR39" s="39"/>
      <c r="IS39" s="39"/>
    </row>
    <row r="40" spans="1:253" ht="13.9" customHeight="1">
      <c r="B40" s="40" t="s">
        <v>926</v>
      </c>
      <c r="C40" s="3"/>
      <c r="D40" s="39"/>
      <c r="E40" s="23"/>
      <c r="F40" s="30"/>
      <c r="G40" s="30" t="str">
        <f t="shared" si="0"/>
        <v/>
      </c>
      <c r="H40" s="163" t="str">
        <f t="shared" si="1"/>
        <v/>
      </c>
      <c r="I40" s="157" t="str">
        <f t="shared" si="2"/>
        <v/>
      </c>
      <c r="J40" s="254" t="str">
        <f t="shared" si="3"/>
        <v/>
      </c>
      <c r="K40" s="8"/>
      <c r="L40" s="39"/>
      <c r="M40" s="39"/>
      <c r="N40" s="39"/>
      <c r="O40" s="8"/>
      <c r="P40" s="8"/>
      <c r="Q40" s="8"/>
      <c r="R40" s="8"/>
      <c r="S40" s="8"/>
      <c r="T40" s="39"/>
      <c r="U40" s="39"/>
      <c r="V40" s="8"/>
      <c r="W40" s="8"/>
      <c r="X40" s="8"/>
      <c r="Y40" s="8"/>
      <c r="Z40" s="8"/>
      <c r="AA40" s="39"/>
      <c r="AB40" s="39"/>
      <c r="AC40" s="39"/>
      <c r="AD40" s="8"/>
      <c r="AE40" s="8"/>
      <c r="AF40" s="8"/>
      <c r="AG40" s="8"/>
      <c r="AH40" s="8"/>
      <c r="AI40" s="39"/>
      <c r="AJ40" s="39"/>
      <c r="AK40" s="39"/>
      <c r="AL40" s="8"/>
      <c r="AM40" s="8"/>
      <c r="AN40" s="8"/>
      <c r="AO40" s="8"/>
      <c r="AP40" s="8"/>
      <c r="AQ40" s="39"/>
      <c r="AR40" s="39"/>
      <c r="AS40" s="39"/>
      <c r="AT40" s="8"/>
      <c r="AU40" s="8"/>
      <c r="AV40" s="8"/>
      <c r="AW40" s="8"/>
      <c r="AX40" s="8"/>
      <c r="AY40" s="39"/>
      <c r="AZ40" s="39"/>
      <c r="BA40" s="39"/>
      <c r="BB40" s="8"/>
      <c r="BC40" s="8"/>
      <c r="BD40" s="8"/>
      <c r="BE40" s="8"/>
      <c r="BF40" s="8"/>
      <c r="BG40" s="39"/>
      <c r="BH40" s="39"/>
      <c r="BI40" s="39"/>
      <c r="BJ40" s="8"/>
      <c r="BK40" s="8"/>
      <c r="BL40" s="8"/>
      <c r="BM40" s="8"/>
      <c r="BN40" s="8"/>
      <c r="BO40" s="39"/>
      <c r="BP40" s="39"/>
      <c r="BQ40" s="39"/>
      <c r="BR40" s="8"/>
      <c r="BS40" s="8"/>
      <c r="BT40" s="8"/>
      <c r="BU40" s="8"/>
      <c r="BV40" s="8"/>
      <c r="BW40" s="39"/>
      <c r="BX40" s="39"/>
      <c r="BY40" s="39"/>
      <c r="BZ40" s="8"/>
      <c r="CA40" s="8"/>
      <c r="CB40" s="8"/>
      <c r="CC40" s="8"/>
      <c r="CD40" s="8"/>
      <c r="CE40" s="39"/>
      <c r="CF40" s="39"/>
      <c r="CG40" s="39"/>
      <c r="CH40" s="8"/>
      <c r="CI40" s="8"/>
      <c r="CJ40" s="8"/>
      <c r="CK40" s="8"/>
      <c r="CL40" s="8"/>
      <c r="CM40" s="39"/>
      <c r="CN40" s="39"/>
      <c r="CO40" s="39"/>
      <c r="CP40" s="8"/>
      <c r="CQ40" s="8"/>
      <c r="CR40" s="8"/>
      <c r="CS40" s="8"/>
      <c r="CT40" s="8"/>
      <c r="CU40" s="39"/>
      <c r="CV40" s="39"/>
      <c r="CW40" s="39"/>
      <c r="CX40" s="8"/>
      <c r="CY40" s="8"/>
      <c r="CZ40" s="8"/>
      <c r="DA40" s="8"/>
      <c r="DB40" s="8"/>
      <c r="DC40" s="39"/>
      <c r="DD40" s="39"/>
      <c r="DE40" s="39"/>
      <c r="DF40" s="8"/>
      <c r="DG40" s="8"/>
      <c r="DH40" s="8"/>
      <c r="DI40" s="8"/>
      <c r="DJ40" s="8"/>
      <c r="DK40" s="39"/>
      <c r="DL40" s="39"/>
      <c r="DM40" s="39"/>
      <c r="DN40" s="8"/>
      <c r="DO40" s="8"/>
      <c r="DP40" s="8"/>
      <c r="DQ40" s="8"/>
      <c r="DR40" s="8"/>
      <c r="DS40" s="39"/>
      <c r="DT40" s="39"/>
      <c r="DU40" s="39"/>
      <c r="DV40" s="8"/>
      <c r="DW40" s="8"/>
      <c r="DX40" s="8"/>
      <c r="DY40" s="8"/>
      <c r="DZ40" s="8"/>
      <c r="EA40" s="39"/>
      <c r="EB40" s="39"/>
      <c r="EC40" s="39"/>
      <c r="ED40" s="8"/>
      <c r="EE40" s="8"/>
      <c r="EF40" s="8"/>
      <c r="EG40" s="8"/>
      <c r="EH40" s="8"/>
      <c r="EI40" s="39"/>
      <c r="EJ40" s="39"/>
      <c r="EK40" s="39"/>
      <c r="EL40" s="8"/>
      <c r="EM40" s="8"/>
      <c r="EN40" s="8"/>
      <c r="EO40" s="8"/>
      <c r="EP40" s="8"/>
      <c r="EQ40" s="39"/>
      <c r="ER40" s="39"/>
      <c r="ES40" s="39"/>
      <c r="ET40" s="8"/>
      <c r="EU40" s="8"/>
      <c r="EV40" s="8"/>
      <c r="EW40" s="8"/>
      <c r="EX40" s="8"/>
      <c r="EY40" s="39"/>
      <c r="EZ40" s="39"/>
      <c r="FA40" s="39"/>
      <c r="FB40" s="8"/>
      <c r="FC40" s="8"/>
      <c r="FD40" s="8"/>
      <c r="FE40" s="8"/>
      <c r="FF40" s="8"/>
      <c r="FG40" s="39"/>
      <c r="FH40" s="39"/>
      <c r="FI40" s="39"/>
      <c r="FJ40" s="8"/>
      <c r="FK40" s="8"/>
      <c r="FL40" s="8"/>
      <c r="FM40" s="8"/>
      <c r="FN40" s="8"/>
      <c r="FO40" s="39"/>
      <c r="FP40" s="39"/>
      <c r="FQ40" s="39"/>
      <c r="FR40" s="8"/>
      <c r="FS40" s="8"/>
      <c r="FT40" s="8"/>
      <c r="FU40" s="8"/>
      <c r="FV40" s="8"/>
      <c r="FW40" s="39"/>
      <c r="FX40" s="39"/>
      <c r="FY40" s="39"/>
      <c r="FZ40" s="8"/>
      <c r="GA40" s="8"/>
      <c r="GB40" s="8"/>
      <c r="GC40" s="8"/>
      <c r="GD40" s="8"/>
      <c r="GE40" s="39"/>
      <c r="GF40" s="39"/>
      <c r="GG40" s="39"/>
      <c r="GH40" s="8"/>
      <c r="GI40" s="8"/>
      <c r="GJ40" s="8"/>
      <c r="GK40" s="8"/>
      <c r="GL40" s="8"/>
      <c r="GM40" s="39"/>
      <c r="GN40" s="39"/>
      <c r="GO40" s="39"/>
      <c r="GP40" s="8"/>
      <c r="GQ40" s="8"/>
      <c r="GR40" s="8"/>
      <c r="GS40" s="8"/>
      <c r="GT40" s="8"/>
      <c r="GU40" s="39"/>
      <c r="GV40" s="39"/>
      <c r="GW40" s="39"/>
      <c r="GX40" s="8"/>
      <c r="GY40" s="8"/>
      <c r="GZ40" s="8"/>
      <c r="HA40" s="8"/>
      <c r="HB40" s="8"/>
      <c r="HC40" s="39"/>
      <c r="HD40" s="39"/>
      <c r="HE40" s="39"/>
      <c r="HF40" s="8"/>
      <c r="HG40" s="8"/>
      <c r="HH40" s="8"/>
      <c r="HI40" s="8"/>
      <c r="HJ40" s="8"/>
      <c r="HK40" s="39"/>
      <c r="HL40" s="39"/>
      <c r="HM40" s="39"/>
      <c r="HN40" s="8"/>
      <c r="HO40" s="8"/>
      <c r="HP40" s="8"/>
      <c r="HQ40" s="8"/>
      <c r="HR40" s="8"/>
      <c r="HS40" s="39"/>
      <c r="HT40" s="39"/>
      <c r="HU40" s="39"/>
      <c r="HV40" s="8"/>
      <c r="HW40" s="8"/>
      <c r="HX40" s="8"/>
      <c r="HY40" s="8"/>
      <c r="HZ40" s="8"/>
      <c r="IA40" s="39"/>
      <c r="IB40" s="39"/>
      <c r="IC40" s="39"/>
      <c r="ID40" s="8"/>
      <c r="IE40" s="8"/>
      <c r="IF40" s="8"/>
      <c r="IG40" s="8"/>
      <c r="IH40" s="8"/>
      <c r="II40" s="39"/>
      <c r="IJ40" s="39"/>
      <c r="IK40" s="39"/>
      <c r="IL40" s="8"/>
      <c r="IM40" s="8"/>
      <c r="IN40" s="8"/>
      <c r="IO40" s="8"/>
      <c r="IP40" s="8"/>
      <c r="IQ40" s="39"/>
      <c r="IR40" s="39"/>
      <c r="IS40" s="39"/>
    </row>
    <row r="41" spans="1:253" ht="13.9" customHeight="1">
      <c r="B41" s="40" t="s">
        <v>931</v>
      </c>
      <c r="C41" s="3"/>
      <c r="D41" s="39"/>
      <c r="E41" s="23"/>
      <c r="F41" s="30"/>
      <c r="G41" s="30" t="str">
        <f t="shared" si="0"/>
        <v/>
      </c>
      <c r="H41" s="163" t="str">
        <f t="shared" si="1"/>
        <v/>
      </c>
      <c r="I41" s="157" t="str">
        <f t="shared" si="2"/>
        <v/>
      </c>
      <c r="J41" s="254" t="str">
        <f t="shared" si="3"/>
        <v/>
      </c>
      <c r="K41" s="8"/>
      <c r="L41" s="39"/>
      <c r="M41" s="39"/>
      <c r="N41" s="39"/>
      <c r="O41" s="8"/>
      <c r="P41" s="8"/>
      <c r="Q41" s="8"/>
      <c r="R41" s="8"/>
      <c r="S41" s="8"/>
      <c r="T41" s="39"/>
      <c r="U41" s="39"/>
      <c r="V41" s="8"/>
      <c r="W41" s="8"/>
      <c r="X41" s="8"/>
      <c r="Y41" s="8"/>
      <c r="Z41" s="8"/>
      <c r="AA41" s="39"/>
      <c r="AB41" s="39"/>
      <c r="AC41" s="39"/>
      <c r="AD41" s="8"/>
      <c r="AE41" s="8"/>
      <c r="AF41" s="8"/>
      <c r="AG41" s="8"/>
      <c r="AH41" s="8"/>
      <c r="AI41" s="39"/>
      <c r="AJ41" s="39"/>
      <c r="AK41" s="39"/>
      <c r="AL41" s="8"/>
      <c r="AM41" s="8"/>
      <c r="AN41" s="8"/>
      <c r="AO41" s="8"/>
      <c r="AP41" s="8"/>
      <c r="AQ41" s="39"/>
      <c r="AR41" s="39"/>
      <c r="AS41" s="39"/>
      <c r="AT41" s="8"/>
      <c r="AU41" s="8"/>
      <c r="AV41" s="8"/>
      <c r="AW41" s="8"/>
      <c r="AX41" s="8"/>
      <c r="AY41" s="39"/>
      <c r="AZ41" s="39"/>
      <c r="BA41" s="39"/>
      <c r="BB41" s="8"/>
      <c r="BC41" s="8"/>
      <c r="BD41" s="8"/>
      <c r="BE41" s="8"/>
      <c r="BF41" s="8"/>
      <c r="BG41" s="39"/>
      <c r="BH41" s="39"/>
      <c r="BI41" s="39"/>
      <c r="BJ41" s="8"/>
      <c r="BK41" s="8"/>
      <c r="BL41" s="8"/>
      <c r="BM41" s="8"/>
      <c r="BN41" s="8"/>
      <c r="BO41" s="39"/>
      <c r="BP41" s="39"/>
      <c r="BQ41" s="39"/>
      <c r="BR41" s="8"/>
      <c r="BS41" s="8"/>
      <c r="BT41" s="8"/>
      <c r="BU41" s="8"/>
      <c r="BV41" s="8"/>
      <c r="BW41" s="39"/>
      <c r="BX41" s="39"/>
      <c r="BY41" s="39"/>
      <c r="BZ41" s="8"/>
      <c r="CA41" s="8"/>
      <c r="CB41" s="8"/>
      <c r="CC41" s="8"/>
      <c r="CD41" s="8"/>
      <c r="CE41" s="39"/>
      <c r="CF41" s="39"/>
      <c r="CG41" s="39"/>
      <c r="CH41" s="8"/>
      <c r="CI41" s="8"/>
      <c r="CJ41" s="8"/>
      <c r="CK41" s="8"/>
      <c r="CL41" s="8"/>
      <c r="CM41" s="39"/>
      <c r="CN41" s="39"/>
      <c r="CO41" s="39"/>
      <c r="CP41" s="8"/>
      <c r="CQ41" s="8"/>
      <c r="CR41" s="8"/>
      <c r="CS41" s="8"/>
      <c r="CT41" s="8"/>
      <c r="CU41" s="39"/>
      <c r="CV41" s="39"/>
      <c r="CW41" s="39"/>
      <c r="CX41" s="8"/>
      <c r="CY41" s="8"/>
      <c r="CZ41" s="8"/>
      <c r="DA41" s="8"/>
      <c r="DB41" s="8"/>
      <c r="DC41" s="39"/>
      <c r="DD41" s="39"/>
      <c r="DE41" s="39"/>
      <c r="DF41" s="8"/>
      <c r="DG41" s="8"/>
      <c r="DH41" s="8"/>
      <c r="DI41" s="8"/>
      <c r="DJ41" s="8"/>
      <c r="DK41" s="39"/>
      <c r="DL41" s="39"/>
      <c r="DM41" s="39"/>
      <c r="DN41" s="8"/>
      <c r="DO41" s="8"/>
      <c r="DP41" s="8"/>
      <c r="DQ41" s="8"/>
      <c r="DR41" s="8"/>
      <c r="DS41" s="39"/>
      <c r="DT41" s="39"/>
      <c r="DU41" s="39"/>
      <c r="DV41" s="8"/>
      <c r="DW41" s="8"/>
      <c r="DX41" s="8"/>
      <c r="DY41" s="8"/>
      <c r="DZ41" s="8"/>
      <c r="EA41" s="39"/>
      <c r="EB41" s="39"/>
      <c r="EC41" s="39"/>
      <c r="ED41" s="8"/>
      <c r="EE41" s="8"/>
      <c r="EF41" s="8"/>
      <c r="EG41" s="8"/>
      <c r="EH41" s="8"/>
      <c r="EI41" s="39"/>
      <c r="EJ41" s="39"/>
      <c r="EK41" s="39"/>
      <c r="EL41" s="8"/>
      <c r="EM41" s="8"/>
      <c r="EN41" s="8"/>
      <c r="EO41" s="8"/>
      <c r="EP41" s="8"/>
      <c r="EQ41" s="39"/>
      <c r="ER41" s="39"/>
      <c r="ES41" s="39"/>
      <c r="ET41" s="8"/>
      <c r="EU41" s="8"/>
      <c r="EV41" s="8"/>
      <c r="EW41" s="8"/>
      <c r="EX41" s="8"/>
      <c r="EY41" s="39"/>
      <c r="EZ41" s="39"/>
      <c r="FA41" s="39"/>
      <c r="FB41" s="8"/>
      <c r="FC41" s="8"/>
      <c r="FD41" s="8"/>
      <c r="FE41" s="8"/>
      <c r="FF41" s="8"/>
      <c r="FG41" s="39"/>
      <c r="FH41" s="39"/>
      <c r="FI41" s="39"/>
      <c r="FJ41" s="8"/>
      <c r="FK41" s="8"/>
      <c r="FL41" s="8"/>
      <c r="FM41" s="8"/>
      <c r="FN41" s="8"/>
      <c r="FO41" s="39"/>
      <c r="FP41" s="39"/>
      <c r="FQ41" s="39"/>
      <c r="FR41" s="8"/>
      <c r="FS41" s="8"/>
      <c r="FT41" s="8"/>
      <c r="FU41" s="8"/>
      <c r="FV41" s="8"/>
      <c r="FW41" s="39"/>
      <c r="FX41" s="39"/>
      <c r="FY41" s="39"/>
      <c r="FZ41" s="8"/>
      <c r="GA41" s="8"/>
      <c r="GB41" s="8"/>
      <c r="GC41" s="8"/>
      <c r="GD41" s="8"/>
      <c r="GE41" s="39"/>
      <c r="GF41" s="39"/>
      <c r="GG41" s="39"/>
      <c r="GH41" s="8"/>
      <c r="GI41" s="8"/>
      <c r="GJ41" s="8"/>
      <c r="GK41" s="8"/>
      <c r="GL41" s="8"/>
      <c r="GM41" s="39"/>
      <c r="GN41" s="39"/>
      <c r="GO41" s="39"/>
      <c r="GP41" s="8"/>
      <c r="GQ41" s="8"/>
      <c r="GR41" s="8"/>
      <c r="GS41" s="8"/>
      <c r="GT41" s="8"/>
      <c r="GU41" s="39"/>
      <c r="GV41" s="39"/>
      <c r="GW41" s="39"/>
      <c r="GX41" s="8"/>
      <c r="GY41" s="8"/>
      <c r="GZ41" s="8"/>
      <c r="HA41" s="8"/>
      <c r="HB41" s="8"/>
      <c r="HC41" s="39"/>
      <c r="HD41" s="39"/>
      <c r="HE41" s="39"/>
      <c r="HF41" s="8"/>
      <c r="HG41" s="8"/>
      <c r="HH41" s="8"/>
      <c r="HI41" s="8"/>
      <c r="HJ41" s="8"/>
      <c r="HK41" s="39"/>
      <c r="HL41" s="39"/>
      <c r="HM41" s="39"/>
      <c r="HN41" s="8"/>
      <c r="HO41" s="8"/>
      <c r="HP41" s="8"/>
      <c r="HQ41" s="8"/>
      <c r="HR41" s="8"/>
      <c r="HS41" s="39"/>
      <c r="HT41" s="39"/>
      <c r="HU41" s="39"/>
      <c r="HV41" s="8"/>
      <c r="HW41" s="8"/>
      <c r="HX41" s="8"/>
      <c r="HY41" s="8"/>
      <c r="HZ41" s="8"/>
      <c r="IA41" s="39"/>
      <c r="IB41" s="39"/>
      <c r="IC41" s="39"/>
      <c r="ID41" s="8"/>
      <c r="IE41" s="8"/>
      <c r="IF41" s="8"/>
      <c r="IG41" s="8"/>
      <c r="IH41" s="8"/>
      <c r="II41" s="39"/>
      <c r="IJ41" s="39"/>
      <c r="IK41" s="39"/>
      <c r="IL41" s="8"/>
      <c r="IM41" s="8"/>
      <c r="IN41" s="8"/>
      <c r="IO41" s="8"/>
      <c r="IP41" s="8"/>
      <c r="IQ41" s="39"/>
      <c r="IR41" s="39"/>
      <c r="IS41" s="39"/>
    </row>
    <row r="42" spans="1:253" ht="13.9" customHeight="1">
      <c r="A42" s="27"/>
      <c r="B42" s="28"/>
      <c r="C42" s="62"/>
      <c r="D42" s="63"/>
      <c r="E42" s="24"/>
      <c r="F42" s="30"/>
      <c r="G42" s="30" t="str">
        <f t="shared" si="0"/>
        <v/>
      </c>
      <c r="H42" s="163" t="str">
        <f t="shared" si="1"/>
        <v/>
      </c>
      <c r="I42" s="157" t="str">
        <f t="shared" si="2"/>
        <v/>
      </c>
      <c r="J42" s="254" t="str">
        <f t="shared" si="3"/>
        <v/>
      </c>
      <c r="K42" s="14"/>
      <c r="L42" s="14"/>
    </row>
    <row r="43" spans="1:253" ht="13.9" customHeight="1">
      <c r="A43" s="8" t="s">
        <v>932</v>
      </c>
      <c r="B43" s="8" t="s">
        <v>933</v>
      </c>
      <c r="C43" s="13"/>
      <c r="D43" s="39"/>
      <c r="E43" s="129">
        <f>ROUND(F43/0.54,0)</f>
        <v>467</v>
      </c>
      <c r="F43" s="30">
        <v>252</v>
      </c>
      <c r="G43" s="30">
        <f t="shared" si="0"/>
        <v>252</v>
      </c>
      <c r="H43" s="163">
        <f t="shared" si="1"/>
        <v>37044</v>
      </c>
      <c r="I43" s="157">
        <f t="shared" si="2"/>
        <v>52602</v>
      </c>
      <c r="J43" s="254">
        <f t="shared" si="3"/>
        <v>0.29576822174061823</v>
      </c>
      <c r="K43" s="14"/>
      <c r="L43" s="14"/>
    </row>
    <row r="44" spans="1:253" ht="13.9" customHeight="1">
      <c r="B44" s="40" t="s">
        <v>934</v>
      </c>
      <c r="C44" s="32"/>
      <c r="D44" s="32"/>
      <c r="E44" s="32"/>
      <c r="F44" s="30"/>
      <c r="G44" s="30" t="str">
        <f t="shared" si="0"/>
        <v/>
      </c>
      <c r="H44" s="163" t="str">
        <f t="shared" si="1"/>
        <v/>
      </c>
      <c r="I44" s="157" t="str">
        <f t="shared" si="2"/>
        <v/>
      </c>
      <c r="J44" s="254" t="str">
        <f t="shared" si="3"/>
        <v/>
      </c>
      <c r="K44" s="73"/>
      <c r="L44" s="39"/>
      <c r="M44" s="39"/>
      <c r="N44" s="39"/>
      <c r="O44" s="8"/>
      <c r="P44" s="73"/>
      <c r="Q44" s="73"/>
      <c r="R44" s="73"/>
      <c r="S44" s="73"/>
      <c r="T44" s="39"/>
      <c r="U44" s="39"/>
      <c r="V44" s="8"/>
      <c r="W44" s="73"/>
      <c r="X44" s="73"/>
      <c r="Y44" s="73"/>
      <c r="Z44" s="73"/>
      <c r="AA44" s="39"/>
      <c r="AB44" s="39"/>
      <c r="AC44" s="39"/>
      <c r="AD44" s="8"/>
      <c r="AE44" s="73"/>
      <c r="AF44" s="73"/>
      <c r="AG44" s="73"/>
      <c r="AH44" s="73"/>
      <c r="AI44" s="39"/>
      <c r="AJ44" s="39"/>
      <c r="AK44" s="39"/>
      <c r="AL44" s="8"/>
      <c r="AM44" s="73"/>
      <c r="AN44" s="73"/>
      <c r="AO44" s="73"/>
      <c r="AP44" s="73"/>
      <c r="AQ44" s="39"/>
      <c r="AR44" s="39"/>
      <c r="AS44" s="39"/>
      <c r="AT44" s="8"/>
      <c r="AU44" s="73"/>
      <c r="AV44" s="73"/>
      <c r="AW44" s="73"/>
      <c r="AX44" s="73"/>
      <c r="AY44" s="39"/>
      <c r="AZ44" s="39"/>
      <c r="BA44" s="39"/>
      <c r="BB44" s="8"/>
      <c r="BC44" s="73"/>
      <c r="BD44" s="73"/>
      <c r="BE44" s="73"/>
      <c r="BF44" s="73"/>
      <c r="BG44" s="39"/>
      <c r="BH44" s="39"/>
      <c r="BI44" s="39"/>
      <c r="BJ44" s="8"/>
      <c r="BK44" s="73"/>
      <c r="BL44" s="73"/>
      <c r="BM44" s="73"/>
      <c r="BN44" s="73"/>
      <c r="BO44" s="39"/>
      <c r="BP44" s="39"/>
      <c r="BQ44" s="39"/>
      <c r="BR44" s="8"/>
      <c r="BS44" s="73"/>
      <c r="BT44" s="73"/>
      <c r="BU44" s="73"/>
      <c r="BV44" s="73"/>
      <c r="BW44" s="39"/>
      <c r="BX44" s="39"/>
      <c r="BY44" s="39"/>
      <c r="BZ44" s="8"/>
      <c r="CA44" s="73"/>
      <c r="CB44" s="73"/>
      <c r="CC44" s="73"/>
      <c r="CD44" s="73"/>
      <c r="CE44" s="39"/>
      <c r="CF44" s="39"/>
      <c r="CG44" s="39"/>
      <c r="CH44" s="8"/>
      <c r="CI44" s="73"/>
      <c r="CJ44" s="73"/>
      <c r="CK44" s="73"/>
      <c r="CL44" s="73"/>
      <c r="CM44" s="39"/>
      <c r="CN44" s="39"/>
      <c r="CO44" s="39"/>
      <c r="CP44" s="8"/>
      <c r="CQ44" s="73"/>
      <c r="CR44" s="73"/>
      <c r="CS44" s="73"/>
      <c r="CT44" s="73"/>
      <c r="CU44" s="39"/>
      <c r="CV44" s="39"/>
      <c r="CW44" s="39"/>
      <c r="CX44" s="8"/>
      <c r="CY44" s="73"/>
      <c r="CZ44" s="73"/>
      <c r="DA44" s="73"/>
      <c r="DB44" s="73"/>
      <c r="DC44" s="39"/>
      <c r="DD44" s="39"/>
      <c r="DE44" s="39"/>
      <c r="DF44" s="8"/>
      <c r="DG44" s="73"/>
      <c r="DH44" s="73"/>
      <c r="DI44" s="73"/>
      <c r="DJ44" s="73"/>
      <c r="DK44" s="39"/>
      <c r="DL44" s="39"/>
      <c r="DM44" s="39"/>
      <c r="DN44" s="8"/>
      <c r="DO44" s="73"/>
      <c r="DP44" s="73"/>
      <c r="DQ44" s="73"/>
      <c r="DR44" s="73"/>
      <c r="DS44" s="39"/>
      <c r="DT44" s="39"/>
      <c r="DU44" s="39"/>
      <c r="DV44" s="8"/>
      <c r="DW44" s="73"/>
      <c r="DX44" s="73"/>
      <c r="DY44" s="73"/>
      <c r="DZ44" s="73"/>
      <c r="EA44" s="39"/>
      <c r="EB44" s="39"/>
      <c r="EC44" s="39"/>
      <c r="ED44" s="8"/>
      <c r="EE44" s="73"/>
      <c r="EF44" s="73"/>
      <c r="EG44" s="73"/>
      <c r="EH44" s="73"/>
      <c r="EI44" s="39"/>
      <c r="EJ44" s="39"/>
      <c r="EK44" s="39"/>
      <c r="EL44" s="8"/>
      <c r="EM44" s="73"/>
      <c r="EN44" s="73"/>
      <c r="EO44" s="73"/>
      <c r="EP44" s="73"/>
      <c r="EQ44" s="39"/>
      <c r="ER44" s="39"/>
      <c r="ES44" s="39"/>
      <c r="ET44" s="8"/>
      <c r="EU44" s="73"/>
      <c r="EV44" s="73"/>
      <c r="EW44" s="73"/>
      <c r="EX44" s="73"/>
      <c r="EY44" s="39"/>
      <c r="EZ44" s="39"/>
      <c r="FA44" s="39"/>
      <c r="FB44" s="8"/>
      <c r="FC44" s="73"/>
      <c r="FD44" s="73"/>
      <c r="FE44" s="73"/>
      <c r="FF44" s="73"/>
      <c r="FG44" s="39"/>
      <c r="FH44" s="39"/>
      <c r="FI44" s="39"/>
      <c r="FJ44" s="8"/>
      <c r="FK44" s="73"/>
      <c r="FL44" s="73"/>
      <c r="FM44" s="73"/>
      <c r="FN44" s="73"/>
      <c r="FO44" s="39"/>
      <c r="FP44" s="39"/>
      <c r="FQ44" s="39"/>
      <c r="FR44" s="8"/>
      <c r="FS44" s="73"/>
      <c r="FT44" s="73"/>
      <c r="FU44" s="73"/>
      <c r="FV44" s="73"/>
      <c r="FW44" s="39"/>
      <c r="FX44" s="39"/>
      <c r="FY44" s="39"/>
      <c r="FZ44" s="8"/>
      <c r="GA44" s="73"/>
      <c r="GB44" s="73"/>
      <c r="GC44" s="73"/>
      <c r="GD44" s="73"/>
      <c r="GE44" s="39"/>
      <c r="GF44" s="39"/>
      <c r="GG44" s="39"/>
      <c r="GH44" s="8"/>
      <c r="GI44" s="73"/>
      <c r="GJ44" s="73"/>
      <c r="GK44" s="73"/>
      <c r="GL44" s="73"/>
      <c r="GM44" s="39"/>
      <c r="GN44" s="39"/>
      <c r="GO44" s="39"/>
      <c r="GP44" s="8"/>
      <c r="GQ44" s="73"/>
      <c r="GR44" s="73"/>
      <c r="GS44" s="73"/>
      <c r="GT44" s="73"/>
      <c r="GU44" s="39"/>
      <c r="GV44" s="39"/>
      <c r="GW44" s="39"/>
      <c r="GX44" s="8"/>
      <c r="GY44" s="73"/>
      <c r="GZ44" s="73"/>
      <c r="HA44" s="73"/>
      <c r="HB44" s="73"/>
      <c r="HC44" s="39"/>
      <c r="HD44" s="39"/>
      <c r="HE44" s="39"/>
      <c r="HF44" s="8"/>
      <c r="HG44" s="73"/>
      <c r="HH44" s="73"/>
      <c r="HI44" s="73"/>
      <c r="HJ44" s="73"/>
      <c r="HK44" s="39"/>
      <c r="HL44" s="39"/>
      <c r="HM44" s="39"/>
      <c r="HN44" s="8"/>
      <c r="HO44" s="73"/>
      <c r="HP44" s="73"/>
      <c r="HQ44" s="73"/>
      <c r="HR44" s="73"/>
      <c r="HS44" s="39"/>
      <c r="HT44" s="39"/>
      <c r="HU44" s="39"/>
      <c r="HV44" s="8"/>
      <c r="HW44" s="73"/>
      <c r="HX44" s="73"/>
      <c r="HY44" s="73"/>
      <c r="HZ44" s="73"/>
      <c r="IA44" s="39"/>
      <c r="IB44" s="39"/>
      <c r="IC44" s="39"/>
      <c r="ID44" s="8"/>
      <c r="IE44" s="73"/>
      <c r="IF44" s="73"/>
      <c r="IG44" s="73"/>
      <c r="IH44" s="73"/>
      <c r="II44" s="39"/>
      <c r="IJ44" s="39"/>
      <c r="IK44" s="39"/>
      <c r="IL44" s="8"/>
      <c r="IM44" s="73"/>
      <c r="IN44" s="73"/>
      <c r="IO44" s="73"/>
      <c r="IP44" s="73"/>
      <c r="IQ44" s="39"/>
      <c r="IR44" s="39"/>
      <c r="IS44" s="39"/>
    </row>
    <row r="45" spans="1:253" ht="13.9" customHeight="1">
      <c r="B45" s="40" t="s">
        <v>935</v>
      </c>
      <c r="C45" s="3"/>
      <c r="D45" s="39"/>
      <c r="E45" s="23"/>
      <c r="F45" s="30"/>
      <c r="G45" s="30" t="str">
        <f t="shared" si="0"/>
        <v/>
      </c>
      <c r="H45" s="163" t="str">
        <f t="shared" si="1"/>
        <v/>
      </c>
      <c r="I45" s="157" t="str">
        <f t="shared" si="2"/>
        <v/>
      </c>
      <c r="J45" s="254" t="str">
        <f t="shared" si="3"/>
        <v/>
      </c>
      <c r="K45" s="8"/>
      <c r="L45" s="39"/>
      <c r="M45" s="39"/>
      <c r="N45" s="39"/>
      <c r="O45" s="8"/>
      <c r="P45" s="8"/>
      <c r="Q45" s="8"/>
      <c r="R45" s="8"/>
      <c r="S45" s="8"/>
      <c r="T45" s="39"/>
      <c r="U45" s="39"/>
      <c r="V45" s="8"/>
      <c r="W45" s="8"/>
      <c r="X45" s="8"/>
      <c r="Y45" s="8"/>
      <c r="Z45" s="8"/>
      <c r="AA45" s="39"/>
      <c r="AB45" s="39"/>
      <c r="AC45" s="39"/>
      <c r="AD45" s="8"/>
      <c r="AE45" s="8"/>
      <c r="AF45" s="8"/>
      <c r="AG45" s="8"/>
      <c r="AH45" s="8"/>
      <c r="AI45" s="39"/>
      <c r="AJ45" s="39"/>
      <c r="AK45" s="39"/>
      <c r="AL45" s="8"/>
      <c r="AM45" s="8"/>
      <c r="AN45" s="8"/>
      <c r="AO45" s="8"/>
      <c r="AP45" s="8"/>
      <c r="AQ45" s="39"/>
      <c r="AR45" s="39"/>
      <c r="AS45" s="39"/>
      <c r="AT45" s="8"/>
      <c r="AU45" s="8"/>
      <c r="AV45" s="8"/>
      <c r="AW45" s="8"/>
      <c r="AX45" s="8"/>
      <c r="AY45" s="39"/>
      <c r="AZ45" s="39"/>
      <c r="BA45" s="39"/>
      <c r="BB45" s="8"/>
      <c r="BC45" s="8"/>
      <c r="BD45" s="8"/>
      <c r="BE45" s="8"/>
      <c r="BF45" s="8"/>
      <c r="BG45" s="39"/>
      <c r="BH45" s="39"/>
      <c r="BI45" s="39"/>
      <c r="BJ45" s="8"/>
      <c r="BK45" s="8"/>
      <c r="BL45" s="8"/>
      <c r="BM45" s="8"/>
      <c r="BN45" s="8"/>
      <c r="BO45" s="39"/>
      <c r="BP45" s="39"/>
      <c r="BQ45" s="39"/>
      <c r="BR45" s="8"/>
      <c r="BS45" s="8"/>
      <c r="BT45" s="8"/>
      <c r="BU45" s="8"/>
      <c r="BV45" s="8"/>
      <c r="BW45" s="39"/>
      <c r="BX45" s="39"/>
      <c r="BY45" s="39"/>
      <c r="BZ45" s="8"/>
      <c r="CA45" s="8"/>
      <c r="CB45" s="8"/>
      <c r="CC45" s="8"/>
      <c r="CD45" s="8"/>
      <c r="CE45" s="39"/>
      <c r="CF45" s="39"/>
      <c r="CG45" s="39"/>
      <c r="CH45" s="8"/>
      <c r="CI45" s="8"/>
      <c r="CJ45" s="8"/>
      <c r="CK45" s="8"/>
      <c r="CL45" s="8"/>
      <c r="CM45" s="39"/>
      <c r="CN45" s="39"/>
      <c r="CO45" s="39"/>
      <c r="CP45" s="8"/>
      <c r="CQ45" s="8"/>
      <c r="CR45" s="8"/>
      <c r="CS45" s="8"/>
      <c r="CT45" s="8"/>
      <c r="CU45" s="39"/>
      <c r="CV45" s="39"/>
      <c r="CW45" s="39"/>
      <c r="CX45" s="8"/>
      <c r="CY45" s="8"/>
      <c r="CZ45" s="8"/>
      <c r="DA45" s="8"/>
      <c r="DB45" s="8"/>
      <c r="DC45" s="39"/>
      <c r="DD45" s="39"/>
      <c r="DE45" s="39"/>
      <c r="DF45" s="8"/>
      <c r="DG45" s="8"/>
      <c r="DH45" s="8"/>
      <c r="DI45" s="8"/>
      <c r="DJ45" s="8"/>
      <c r="DK45" s="39"/>
      <c r="DL45" s="39"/>
      <c r="DM45" s="39"/>
      <c r="DN45" s="8"/>
      <c r="DO45" s="8"/>
      <c r="DP45" s="8"/>
      <c r="DQ45" s="8"/>
      <c r="DR45" s="8"/>
      <c r="DS45" s="39"/>
      <c r="DT45" s="39"/>
      <c r="DU45" s="39"/>
      <c r="DV45" s="8"/>
      <c r="DW45" s="8"/>
      <c r="DX45" s="8"/>
      <c r="DY45" s="8"/>
      <c r="DZ45" s="8"/>
      <c r="EA45" s="39"/>
      <c r="EB45" s="39"/>
      <c r="EC45" s="39"/>
      <c r="ED45" s="8"/>
      <c r="EE45" s="8"/>
      <c r="EF45" s="8"/>
      <c r="EG45" s="8"/>
      <c r="EH45" s="8"/>
      <c r="EI45" s="39"/>
      <c r="EJ45" s="39"/>
      <c r="EK45" s="39"/>
      <c r="EL45" s="8"/>
      <c r="EM45" s="8"/>
      <c r="EN45" s="8"/>
      <c r="EO45" s="8"/>
      <c r="EP45" s="8"/>
      <c r="EQ45" s="39"/>
      <c r="ER45" s="39"/>
      <c r="ES45" s="39"/>
      <c r="ET45" s="8"/>
      <c r="EU45" s="8"/>
      <c r="EV45" s="8"/>
      <c r="EW45" s="8"/>
      <c r="EX45" s="8"/>
      <c r="EY45" s="39"/>
      <c r="EZ45" s="39"/>
      <c r="FA45" s="39"/>
      <c r="FB45" s="8"/>
      <c r="FC45" s="8"/>
      <c r="FD45" s="8"/>
      <c r="FE45" s="8"/>
      <c r="FF45" s="8"/>
      <c r="FG45" s="39"/>
      <c r="FH45" s="39"/>
      <c r="FI45" s="39"/>
      <c r="FJ45" s="8"/>
      <c r="FK45" s="8"/>
      <c r="FL45" s="8"/>
      <c r="FM45" s="8"/>
      <c r="FN45" s="8"/>
      <c r="FO45" s="39"/>
      <c r="FP45" s="39"/>
      <c r="FQ45" s="39"/>
      <c r="FR45" s="8"/>
      <c r="FS45" s="8"/>
      <c r="FT45" s="8"/>
      <c r="FU45" s="8"/>
      <c r="FV45" s="8"/>
      <c r="FW45" s="39"/>
      <c r="FX45" s="39"/>
      <c r="FY45" s="39"/>
      <c r="FZ45" s="8"/>
      <c r="GA45" s="8"/>
      <c r="GB45" s="8"/>
      <c r="GC45" s="8"/>
      <c r="GD45" s="8"/>
      <c r="GE45" s="39"/>
      <c r="GF45" s="39"/>
      <c r="GG45" s="39"/>
      <c r="GH45" s="8"/>
      <c r="GI45" s="8"/>
      <c r="GJ45" s="8"/>
      <c r="GK45" s="8"/>
      <c r="GL45" s="8"/>
      <c r="GM45" s="39"/>
      <c r="GN45" s="39"/>
      <c r="GO45" s="39"/>
      <c r="GP45" s="8"/>
      <c r="GQ45" s="8"/>
      <c r="GR45" s="8"/>
      <c r="GS45" s="8"/>
      <c r="GT45" s="8"/>
      <c r="GU45" s="39"/>
      <c r="GV45" s="39"/>
      <c r="GW45" s="39"/>
      <c r="GX45" s="8"/>
      <c r="GY45" s="8"/>
      <c r="GZ45" s="8"/>
      <c r="HA45" s="8"/>
      <c r="HB45" s="8"/>
      <c r="HC45" s="39"/>
      <c r="HD45" s="39"/>
      <c r="HE45" s="39"/>
      <c r="HF45" s="8"/>
      <c r="HG45" s="8"/>
      <c r="HH45" s="8"/>
      <c r="HI45" s="8"/>
      <c r="HJ45" s="8"/>
      <c r="HK45" s="39"/>
      <c r="HL45" s="39"/>
      <c r="HM45" s="39"/>
      <c r="HN45" s="8"/>
      <c r="HO45" s="8"/>
      <c r="HP45" s="8"/>
      <c r="HQ45" s="8"/>
      <c r="HR45" s="8"/>
      <c r="HS45" s="39"/>
      <c r="HT45" s="39"/>
      <c r="HU45" s="39"/>
      <c r="HV45" s="8"/>
      <c r="HW45" s="8"/>
      <c r="HX45" s="8"/>
      <c r="HY45" s="8"/>
      <c r="HZ45" s="8"/>
      <c r="IA45" s="39"/>
      <c r="IB45" s="39"/>
      <c r="IC45" s="39"/>
      <c r="ID45" s="8"/>
      <c r="IE45" s="8"/>
      <c r="IF45" s="8"/>
      <c r="IG45" s="8"/>
      <c r="IH45" s="8"/>
      <c r="II45" s="39"/>
      <c r="IJ45" s="39"/>
      <c r="IK45" s="39"/>
      <c r="IL45" s="8"/>
      <c r="IM45" s="8"/>
      <c r="IN45" s="8"/>
      <c r="IO45" s="8"/>
      <c r="IP45" s="8"/>
      <c r="IQ45" s="39"/>
      <c r="IR45" s="39"/>
      <c r="IS45" s="39"/>
    </row>
    <row r="46" spans="1:253" ht="13.9" customHeight="1">
      <c r="B46" s="40" t="s">
        <v>936</v>
      </c>
      <c r="C46" s="3"/>
      <c r="D46" s="39"/>
      <c r="E46" s="23"/>
      <c r="F46" s="30"/>
      <c r="G46" s="30" t="str">
        <f t="shared" si="0"/>
        <v/>
      </c>
      <c r="H46" s="163" t="str">
        <f t="shared" si="1"/>
        <v/>
      </c>
      <c r="I46" s="157" t="str">
        <f t="shared" si="2"/>
        <v/>
      </c>
      <c r="J46" s="254" t="str">
        <f t="shared" si="3"/>
        <v/>
      </c>
      <c r="K46" s="8"/>
      <c r="L46" s="39"/>
      <c r="M46" s="39"/>
      <c r="N46" s="39"/>
      <c r="O46" s="8"/>
      <c r="P46" s="8"/>
      <c r="Q46" s="8"/>
      <c r="R46" s="8"/>
      <c r="S46" s="8"/>
      <c r="T46" s="39"/>
      <c r="U46" s="39"/>
      <c r="V46" s="8"/>
      <c r="W46" s="8"/>
      <c r="X46" s="8"/>
      <c r="Y46" s="8"/>
      <c r="Z46" s="8"/>
      <c r="AA46" s="39"/>
      <c r="AB46" s="39"/>
      <c r="AC46" s="39"/>
      <c r="AD46" s="8"/>
      <c r="AE46" s="8"/>
      <c r="AF46" s="8"/>
      <c r="AG46" s="8"/>
      <c r="AH46" s="8"/>
      <c r="AI46" s="39"/>
      <c r="AJ46" s="39"/>
      <c r="AK46" s="39"/>
      <c r="AL46" s="8"/>
      <c r="AM46" s="8"/>
      <c r="AN46" s="8"/>
      <c r="AO46" s="8"/>
      <c r="AP46" s="8"/>
      <c r="AQ46" s="39"/>
      <c r="AR46" s="39"/>
      <c r="AS46" s="39"/>
      <c r="AT46" s="8"/>
      <c r="AU46" s="8"/>
      <c r="AV46" s="8"/>
      <c r="AW46" s="8"/>
      <c r="AX46" s="8"/>
      <c r="AY46" s="39"/>
      <c r="AZ46" s="39"/>
      <c r="BA46" s="39"/>
      <c r="BB46" s="8"/>
      <c r="BC46" s="8"/>
      <c r="BD46" s="8"/>
      <c r="BE46" s="8"/>
      <c r="BF46" s="8"/>
      <c r="BG46" s="39"/>
      <c r="BH46" s="39"/>
      <c r="BI46" s="39"/>
      <c r="BJ46" s="8"/>
      <c r="BK46" s="8"/>
      <c r="BL46" s="8"/>
      <c r="BM46" s="8"/>
      <c r="BN46" s="8"/>
      <c r="BO46" s="39"/>
      <c r="BP46" s="39"/>
      <c r="BQ46" s="39"/>
      <c r="BR46" s="8"/>
      <c r="BS46" s="8"/>
      <c r="BT46" s="8"/>
      <c r="BU46" s="8"/>
      <c r="BV46" s="8"/>
      <c r="BW46" s="39"/>
      <c r="BX46" s="39"/>
      <c r="BY46" s="39"/>
      <c r="BZ46" s="8"/>
      <c r="CA46" s="8"/>
      <c r="CB46" s="8"/>
      <c r="CC46" s="8"/>
      <c r="CD46" s="8"/>
      <c r="CE46" s="39"/>
      <c r="CF46" s="39"/>
      <c r="CG46" s="39"/>
      <c r="CH46" s="8"/>
      <c r="CI46" s="8"/>
      <c r="CJ46" s="8"/>
      <c r="CK46" s="8"/>
      <c r="CL46" s="8"/>
      <c r="CM46" s="39"/>
      <c r="CN46" s="39"/>
      <c r="CO46" s="39"/>
      <c r="CP46" s="8"/>
      <c r="CQ46" s="8"/>
      <c r="CR46" s="8"/>
      <c r="CS46" s="8"/>
      <c r="CT46" s="8"/>
      <c r="CU46" s="39"/>
      <c r="CV46" s="39"/>
      <c r="CW46" s="39"/>
      <c r="CX46" s="8"/>
      <c r="CY46" s="8"/>
      <c r="CZ46" s="8"/>
      <c r="DA46" s="8"/>
      <c r="DB46" s="8"/>
      <c r="DC46" s="39"/>
      <c r="DD46" s="39"/>
      <c r="DE46" s="39"/>
      <c r="DF46" s="8"/>
      <c r="DG46" s="8"/>
      <c r="DH46" s="8"/>
      <c r="DI46" s="8"/>
      <c r="DJ46" s="8"/>
      <c r="DK46" s="39"/>
      <c r="DL46" s="39"/>
      <c r="DM46" s="39"/>
      <c r="DN46" s="8"/>
      <c r="DO46" s="8"/>
      <c r="DP46" s="8"/>
      <c r="DQ46" s="8"/>
      <c r="DR46" s="8"/>
      <c r="DS46" s="39"/>
      <c r="DT46" s="39"/>
      <c r="DU46" s="39"/>
      <c r="DV46" s="8"/>
      <c r="DW46" s="8"/>
      <c r="DX46" s="8"/>
      <c r="DY46" s="8"/>
      <c r="DZ46" s="8"/>
      <c r="EA46" s="39"/>
      <c r="EB46" s="39"/>
      <c r="EC46" s="39"/>
      <c r="ED46" s="8"/>
      <c r="EE46" s="8"/>
      <c r="EF46" s="8"/>
      <c r="EG46" s="8"/>
      <c r="EH46" s="8"/>
      <c r="EI46" s="39"/>
      <c r="EJ46" s="39"/>
      <c r="EK46" s="39"/>
      <c r="EL46" s="8"/>
      <c r="EM46" s="8"/>
      <c r="EN46" s="8"/>
      <c r="EO46" s="8"/>
      <c r="EP46" s="8"/>
      <c r="EQ46" s="39"/>
      <c r="ER46" s="39"/>
      <c r="ES46" s="39"/>
      <c r="ET46" s="8"/>
      <c r="EU46" s="8"/>
      <c r="EV46" s="8"/>
      <c r="EW46" s="8"/>
      <c r="EX46" s="8"/>
      <c r="EY46" s="39"/>
      <c r="EZ46" s="39"/>
      <c r="FA46" s="39"/>
      <c r="FB46" s="8"/>
      <c r="FC46" s="8"/>
      <c r="FD46" s="8"/>
      <c r="FE46" s="8"/>
      <c r="FF46" s="8"/>
      <c r="FG46" s="39"/>
      <c r="FH46" s="39"/>
      <c r="FI46" s="39"/>
      <c r="FJ46" s="8"/>
      <c r="FK46" s="8"/>
      <c r="FL46" s="8"/>
      <c r="FM46" s="8"/>
      <c r="FN46" s="8"/>
      <c r="FO46" s="39"/>
      <c r="FP46" s="39"/>
      <c r="FQ46" s="39"/>
      <c r="FR46" s="8"/>
      <c r="FS46" s="8"/>
      <c r="FT46" s="8"/>
      <c r="FU46" s="8"/>
      <c r="FV46" s="8"/>
      <c r="FW46" s="39"/>
      <c r="FX46" s="39"/>
      <c r="FY46" s="39"/>
      <c r="FZ46" s="8"/>
      <c r="GA46" s="8"/>
      <c r="GB46" s="8"/>
      <c r="GC46" s="8"/>
      <c r="GD46" s="8"/>
      <c r="GE46" s="39"/>
      <c r="GF46" s="39"/>
      <c r="GG46" s="39"/>
      <c r="GH46" s="8"/>
      <c r="GI46" s="8"/>
      <c r="GJ46" s="8"/>
      <c r="GK46" s="8"/>
      <c r="GL46" s="8"/>
      <c r="GM46" s="39"/>
      <c r="GN46" s="39"/>
      <c r="GO46" s="39"/>
      <c r="GP46" s="8"/>
      <c r="GQ46" s="8"/>
      <c r="GR46" s="8"/>
      <c r="GS46" s="8"/>
      <c r="GT46" s="8"/>
      <c r="GU46" s="39"/>
      <c r="GV46" s="39"/>
      <c r="GW46" s="39"/>
      <c r="GX46" s="8"/>
      <c r="GY46" s="8"/>
      <c r="GZ46" s="8"/>
      <c r="HA46" s="8"/>
      <c r="HB46" s="8"/>
      <c r="HC46" s="39"/>
      <c r="HD46" s="39"/>
      <c r="HE46" s="39"/>
      <c r="HF46" s="8"/>
      <c r="HG46" s="8"/>
      <c r="HH46" s="8"/>
      <c r="HI46" s="8"/>
      <c r="HJ46" s="8"/>
      <c r="HK46" s="39"/>
      <c r="HL46" s="39"/>
      <c r="HM46" s="39"/>
      <c r="HN46" s="8"/>
      <c r="HO46" s="8"/>
      <c r="HP46" s="8"/>
      <c r="HQ46" s="8"/>
      <c r="HR46" s="8"/>
      <c r="HS46" s="39"/>
      <c r="HT46" s="39"/>
      <c r="HU46" s="39"/>
      <c r="HV46" s="8"/>
      <c r="HW46" s="8"/>
      <c r="HX46" s="8"/>
      <c r="HY46" s="8"/>
      <c r="HZ46" s="8"/>
      <c r="IA46" s="39"/>
      <c r="IB46" s="39"/>
      <c r="IC46" s="39"/>
      <c r="ID46" s="8"/>
      <c r="IE46" s="8"/>
      <c r="IF46" s="8"/>
      <c r="IG46" s="8"/>
      <c r="IH46" s="8"/>
      <c r="II46" s="39"/>
      <c r="IJ46" s="39"/>
      <c r="IK46" s="39"/>
      <c r="IL46" s="8"/>
      <c r="IM46" s="8"/>
      <c r="IN46" s="8"/>
      <c r="IO46" s="8"/>
      <c r="IP46" s="8"/>
      <c r="IQ46" s="39"/>
      <c r="IR46" s="39"/>
      <c r="IS46" s="39"/>
    </row>
    <row r="47" spans="1:253" ht="13.9" customHeight="1">
      <c r="B47" s="88"/>
      <c r="C47" s="32"/>
      <c r="D47" s="32"/>
      <c r="E47" s="32"/>
      <c r="F47" s="30"/>
      <c r="G47" s="30" t="str">
        <f t="shared" si="0"/>
        <v/>
      </c>
      <c r="H47" s="163" t="str">
        <f t="shared" si="1"/>
        <v/>
      </c>
      <c r="I47" s="157" t="str">
        <f t="shared" si="2"/>
        <v/>
      </c>
      <c r="J47" s="254" t="str">
        <f t="shared" si="3"/>
        <v/>
      </c>
      <c r="K47" s="40"/>
      <c r="L47" s="32"/>
      <c r="M47" s="32"/>
      <c r="N47" s="32"/>
      <c r="O47" s="8"/>
      <c r="P47" s="40"/>
      <c r="Q47" s="40"/>
      <c r="R47" s="40"/>
      <c r="S47" s="40"/>
      <c r="T47" s="32"/>
      <c r="U47" s="32"/>
      <c r="V47" s="8"/>
      <c r="W47" s="40"/>
      <c r="X47" s="40"/>
      <c r="Y47" s="40"/>
      <c r="Z47" s="40"/>
      <c r="AA47" s="32"/>
      <c r="AB47" s="32"/>
      <c r="AC47" s="32"/>
      <c r="AD47" s="8"/>
      <c r="AE47" s="40"/>
      <c r="AF47" s="40"/>
      <c r="AG47" s="40"/>
      <c r="AH47" s="40"/>
      <c r="AI47" s="32"/>
      <c r="AJ47" s="32"/>
      <c r="AK47" s="32"/>
      <c r="AL47" s="8"/>
      <c r="AM47" s="40"/>
      <c r="AN47" s="40"/>
      <c r="AO47" s="40"/>
      <c r="AP47" s="40"/>
      <c r="AQ47" s="32"/>
      <c r="AR47" s="32"/>
      <c r="AS47" s="32"/>
      <c r="AT47" s="8"/>
      <c r="AU47" s="40"/>
      <c r="AV47" s="40"/>
      <c r="AW47" s="40"/>
      <c r="AX47" s="40"/>
      <c r="AY47" s="32"/>
      <c r="AZ47" s="32"/>
      <c r="BA47" s="32"/>
      <c r="BB47" s="8"/>
      <c r="BC47" s="40"/>
      <c r="BD47" s="40"/>
      <c r="BE47" s="40"/>
      <c r="BF47" s="40"/>
      <c r="BG47" s="32"/>
      <c r="BH47" s="32"/>
      <c r="BI47" s="32"/>
      <c r="BJ47" s="8"/>
      <c r="BK47" s="40"/>
      <c r="BL47" s="40"/>
      <c r="BM47" s="40"/>
      <c r="BN47" s="40"/>
      <c r="BO47" s="32"/>
      <c r="BP47" s="32"/>
      <c r="BQ47" s="32"/>
      <c r="BR47" s="8"/>
      <c r="BS47" s="40"/>
      <c r="BT47" s="40"/>
      <c r="BU47" s="40"/>
      <c r="BV47" s="40"/>
      <c r="BW47" s="32"/>
      <c r="BX47" s="32"/>
      <c r="BY47" s="32"/>
      <c r="BZ47" s="8"/>
      <c r="CA47" s="40"/>
      <c r="CB47" s="40"/>
      <c r="CC47" s="40"/>
      <c r="CD47" s="40"/>
      <c r="CE47" s="32"/>
      <c r="CF47" s="32"/>
      <c r="CG47" s="32"/>
      <c r="CH47" s="8"/>
      <c r="CI47" s="40"/>
      <c r="CJ47" s="40"/>
      <c r="CK47" s="40"/>
      <c r="CL47" s="40"/>
      <c r="CM47" s="32"/>
      <c r="CN47" s="32"/>
      <c r="CO47" s="32"/>
      <c r="CP47" s="8"/>
      <c r="CQ47" s="40"/>
      <c r="CR47" s="40"/>
      <c r="CS47" s="40"/>
      <c r="CT47" s="40"/>
      <c r="CU47" s="32"/>
      <c r="CV47" s="32"/>
      <c r="CW47" s="32"/>
      <c r="CX47" s="8"/>
      <c r="CY47" s="40"/>
      <c r="CZ47" s="40"/>
      <c r="DA47" s="40"/>
      <c r="DB47" s="40"/>
      <c r="DC47" s="32"/>
      <c r="DD47" s="32"/>
      <c r="DE47" s="32"/>
      <c r="DF47" s="8"/>
      <c r="DG47" s="40"/>
      <c r="DH47" s="40"/>
      <c r="DI47" s="40"/>
      <c r="DJ47" s="40"/>
      <c r="DK47" s="32"/>
      <c r="DL47" s="32"/>
      <c r="DM47" s="32"/>
      <c r="DN47" s="8"/>
      <c r="DO47" s="40"/>
      <c r="DP47" s="40"/>
      <c r="DQ47" s="40"/>
      <c r="DR47" s="40"/>
      <c r="DS47" s="32"/>
      <c r="DT47" s="32"/>
      <c r="DU47" s="32"/>
      <c r="DV47" s="8"/>
      <c r="DW47" s="40"/>
      <c r="DX47" s="40"/>
      <c r="DY47" s="40"/>
      <c r="DZ47" s="40"/>
      <c r="EA47" s="32"/>
      <c r="EB47" s="32"/>
      <c r="EC47" s="32"/>
      <c r="ED47" s="8"/>
      <c r="EE47" s="40"/>
      <c r="EF47" s="40"/>
      <c r="EG47" s="40"/>
      <c r="EH47" s="40"/>
      <c r="EI47" s="32"/>
      <c r="EJ47" s="32"/>
      <c r="EK47" s="32"/>
      <c r="EL47" s="8"/>
      <c r="EM47" s="40"/>
      <c r="EN47" s="40"/>
      <c r="EO47" s="40"/>
      <c r="EP47" s="40"/>
      <c r="EQ47" s="32"/>
      <c r="ER47" s="32"/>
      <c r="ES47" s="32"/>
      <c r="ET47" s="8"/>
      <c r="EU47" s="40"/>
      <c r="EV47" s="40"/>
      <c r="EW47" s="40"/>
      <c r="EX47" s="40"/>
      <c r="EY47" s="32"/>
      <c r="EZ47" s="32"/>
      <c r="FA47" s="32"/>
      <c r="FB47" s="8"/>
      <c r="FC47" s="40"/>
      <c r="FD47" s="40"/>
      <c r="FE47" s="40"/>
      <c r="FF47" s="40"/>
      <c r="FG47" s="32"/>
      <c r="FH47" s="32"/>
      <c r="FI47" s="32"/>
      <c r="FJ47" s="8"/>
      <c r="FK47" s="40"/>
      <c r="FL47" s="40"/>
      <c r="FM47" s="40"/>
      <c r="FN47" s="40"/>
      <c r="FO47" s="32"/>
      <c r="FP47" s="32"/>
      <c r="FQ47" s="32"/>
      <c r="FR47" s="8"/>
      <c r="FS47" s="40"/>
      <c r="FT47" s="40"/>
      <c r="FU47" s="40"/>
      <c r="FV47" s="40"/>
      <c r="FW47" s="32"/>
      <c r="FX47" s="32"/>
      <c r="FY47" s="32"/>
      <c r="FZ47" s="8"/>
      <c r="GA47" s="40"/>
      <c r="GB47" s="40"/>
      <c r="GC47" s="40"/>
      <c r="GD47" s="40"/>
      <c r="GE47" s="32"/>
      <c r="GF47" s="32"/>
      <c r="GG47" s="32"/>
      <c r="GH47" s="8"/>
      <c r="GI47" s="40"/>
      <c r="GJ47" s="40"/>
      <c r="GK47" s="40"/>
      <c r="GL47" s="40"/>
      <c r="GM47" s="32"/>
      <c r="GN47" s="32"/>
      <c r="GO47" s="32"/>
      <c r="GP47" s="8"/>
      <c r="GQ47" s="40"/>
      <c r="GR47" s="40"/>
      <c r="GS47" s="40"/>
      <c r="GT47" s="40"/>
      <c r="GU47" s="32"/>
      <c r="GV47" s="32"/>
      <c r="GW47" s="32"/>
      <c r="GX47" s="8"/>
      <c r="GY47" s="40"/>
      <c r="GZ47" s="40"/>
      <c r="HA47" s="40"/>
      <c r="HB47" s="40"/>
      <c r="HC47" s="32"/>
      <c r="HD47" s="32"/>
      <c r="HE47" s="32"/>
      <c r="HF47" s="8"/>
      <c r="HG47" s="40"/>
      <c r="HH47" s="40"/>
      <c r="HI47" s="40"/>
      <c r="HJ47" s="40"/>
      <c r="HK47" s="32"/>
      <c r="HL47" s="32"/>
      <c r="HM47" s="32"/>
      <c r="HN47" s="8"/>
      <c r="HO47" s="40"/>
      <c r="HP47" s="40"/>
      <c r="HQ47" s="40"/>
      <c r="HR47" s="40"/>
      <c r="HS47" s="32"/>
      <c r="HT47" s="32"/>
      <c r="HU47" s="32"/>
      <c r="HV47" s="8"/>
      <c r="HW47" s="40"/>
      <c r="HX47" s="40"/>
      <c r="HY47" s="40"/>
      <c r="HZ47" s="40"/>
      <c r="IA47" s="32"/>
      <c r="IB47" s="32"/>
      <c r="IC47" s="32"/>
      <c r="ID47" s="8"/>
      <c r="IE47" s="40"/>
      <c r="IF47" s="40"/>
      <c r="IG47" s="40"/>
      <c r="IH47" s="40"/>
      <c r="II47" s="32"/>
      <c r="IJ47" s="32"/>
      <c r="IK47" s="32"/>
      <c r="IL47" s="8"/>
      <c r="IM47" s="40"/>
      <c r="IN47" s="40"/>
      <c r="IO47" s="40"/>
      <c r="IP47" s="40"/>
      <c r="IQ47" s="32"/>
      <c r="IR47" s="32"/>
      <c r="IS47" s="32"/>
    </row>
    <row r="48" spans="1:253" ht="13.9" customHeight="1">
      <c r="A48" s="8" t="s">
        <v>937</v>
      </c>
      <c r="B48" s="8" t="s">
        <v>938</v>
      </c>
      <c r="C48" s="13"/>
      <c r="D48" s="39"/>
      <c r="E48" s="129">
        <f>ROUND(F48/0.54,0)</f>
        <v>113</v>
      </c>
      <c r="F48" s="30">
        <v>60.75</v>
      </c>
      <c r="G48" s="30">
        <f t="shared" si="0"/>
        <v>60.75</v>
      </c>
      <c r="H48" s="163">
        <f t="shared" si="1"/>
        <v>8930.25</v>
      </c>
      <c r="I48" s="157">
        <f t="shared" si="2"/>
        <v>12681</v>
      </c>
      <c r="J48" s="254">
        <f t="shared" si="3"/>
        <v>0.29577714691270407</v>
      </c>
      <c r="K48" s="8"/>
      <c r="L48" s="39"/>
      <c r="M48" s="39"/>
      <c r="N48" s="39"/>
      <c r="O48" s="8"/>
      <c r="P48" s="8"/>
      <c r="Q48" s="8"/>
      <c r="R48" s="8"/>
      <c r="S48" s="8"/>
      <c r="T48" s="39"/>
      <c r="U48" s="39"/>
      <c r="V48" s="8"/>
      <c r="W48" s="8"/>
      <c r="X48" s="8"/>
      <c r="Y48" s="8"/>
      <c r="Z48" s="8"/>
      <c r="AA48" s="39"/>
      <c r="AB48" s="39"/>
      <c r="AC48" s="39"/>
      <c r="AD48" s="8"/>
      <c r="AE48" s="8"/>
      <c r="AF48" s="8"/>
      <c r="AG48" s="8"/>
      <c r="AH48" s="8"/>
      <c r="AI48" s="39"/>
      <c r="AJ48" s="39"/>
      <c r="AK48" s="39"/>
      <c r="AL48" s="8"/>
      <c r="AM48" s="8"/>
      <c r="AN48" s="8"/>
      <c r="AO48" s="8"/>
      <c r="AP48" s="8"/>
      <c r="AQ48" s="39"/>
      <c r="AR48" s="39"/>
      <c r="AS48" s="39"/>
      <c r="AT48" s="8"/>
      <c r="AU48" s="8"/>
      <c r="AV48" s="8"/>
      <c r="AW48" s="8"/>
      <c r="AX48" s="8"/>
      <c r="AY48" s="39"/>
      <c r="AZ48" s="39"/>
      <c r="BA48" s="39"/>
      <c r="BB48" s="8"/>
      <c r="BC48" s="8"/>
      <c r="BD48" s="8"/>
      <c r="BE48" s="8"/>
      <c r="BF48" s="8"/>
      <c r="BG48" s="39"/>
      <c r="BH48" s="39"/>
      <c r="BI48" s="39"/>
      <c r="BJ48" s="8"/>
      <c r="BK48" s="8"/>
      <c r="BL48" s="8"/>
      <c r="BM48" s="8"/>
      <c r="BN48" s="8"/>
      <c r="BO48" s="39"/>
      <c r="BP48" s="39"/>
      <c r="BQ48" s="39"/>
      <c r="BR48" s="8"/>
      <c r="BS48" s="8"/>
      <c r="BT48" s="8"/>
      <c r="BU48" s="8"/>
      <c r="BV48" s="8"/>
      <c r="BW48" s="39"/>
      <c r="BX48" s="39"/>
      <c r="BY48" s="39"/>
      <c r="BZ48" s="8"/>
      <c r="CA48" s="8"/>
      <c r="CB48" s="8"/>
      <c r="CC48" s="8"/>
      <c r="CD48" s="8"/>
      <c r="CE48" s="39"/>
      <c r="CF48" s="39"/>
      <c r="CG48" s="39"/>
      <c r="CH48" s="8"/>
      <c r="CI48" s="8"/>
      <c r="CJ48" s="8"/>
      <c r="CK48" s="8"/>
      <c r="CL48" s="8"/>
      <c r="CM48" s="39"/>
      <c r="CN48" s="39"/>
      <c r="CO48" s="39"/>
      <c r="CP48" s="8"/>
      <c r="CQ48" s="8"/>
      <c r="CR48" s="8"/>
      <c r="CS48" s="8"/>
      <c r="CT48" s="8"/>
      <c r="CU48" s="39"/>
      <c r="CV48" s="39"/>
      <c r="CW48" s="39"/>
      <c r="CX48" s="8"/>
      <c r="CY48" s="8"/>
      <c r="CZ48" s="8"/>
      <c r="DA48" s="8"/>
      <c r="DB48" s="8"/>
      <c r="DC48" s="39"/>
      <c r="DD48" s="39"/>
      <c r="DE48" s="39"/>
      <c r="DF48" s="8"/>
      <c r="DG48" s="8"/>
      <c r="DH48" s="8"/>
      <c r="DI48" s="8"/>
      <c r="DJ48" s="8"/>
      <c r="DK48" s="39"/>
      <c r="DL48" s="39"/>
      <c r="DM48" s="39"/>
      <c r="DN48" s="8"/>
      <c r="DO48" s="8"/>
      <c r="DP48" s="8"/>
      <c r="DQ48" s="8"/>
      <c r="DR48" s="8"/>
      <c r="DS48" s="39"/>
      <c r="DT48" s="39"/>
      <c r="DU48" s="39"/>
      <c r="DV48" s="8"/>
      <c r="DW48" s="8"/>
      <c r="DX48" s="8"/>
      <c r="DY48" s="8"/>
      <c r="DZ48" s="8"/>
      <c r="EA48" s="39"/>
      <c r="EB48" s="39"/>
      <c r="EC48" s="39"/>
      <c r="ED48" s="8"/>
      <c r="EE48" s="8"/>
      <c r="EF48" s="8"/>
      <c r="EG48" s="8"/>
      <c r="EH48" s="8"/>
      <c r="EI48" s="39"/>
      <c r="EJ48" s="39"/>
      <c r="EK48" s="39"/>
      <c r="EL48" s="8"/>
      <c r="EM48" s="8"/>
      <c r="EN48" s="8"/>
      <c r="EO48" s="8"/>
      <c r="EP48" s="8"/>
      <c r="EQ48" s="39"/>
      <c r="ER48" s="39"/>
      <c r="ES48" s="39"/>
      <c r="ET48" s="8"/>
      <c r="EU48" s="8"/>
      <c r="EV48" s="8"/>
      <c r="EW48" s="8"/>
      <c r="EX48" s="8"/>
      <c r="EY48" s="39"/>
      <c r="EZ48" s="39"/>
      <c r="FA48" s="39"/>
      <c r="FB48" s="8"/>
      <c r="FC48" s="8"/>
      <c r="FD48" s="8"/>
      <c r="FE48" s="8"/>
      <c r="FF48" s="8"/>
      <c r="FG48" s="39"/>
      <c r="FH48" s="39"/>
      <c r="FI48" s="39"/>
      <c r="FJ48" s="8"/>
      <c r="FK48" s="8"/>
      <c r="FL48" s="8"/>
      <c r="FM48" s="8"/>
      <c r="FN48" s="8"/>
      <c r="FO48" s="39"/>
      <c r="FP48" s="39"/>
      <c r="FQ48" s="39"/>
      <c r="FR48" s="8"/>
      <c r="FS48" s="8"/>
      <c r="FT48" s="8"/>
      <c r="FU48" s="8"/>
      <c r="FV48" s="8"/>
      <c r="FW48" s="39"/>
      <c r="FX48" s="39"/>
      <c r="FY48" s="39"/>
      <c r="FZ48" s="8"/>
      <c r="GA48" s="8"/>
      <c r="GB48" s="8"/>
      <c r="GC48" s="8"/>
      <c r="GD48" s="8"/>
      <c r="GE48" s="39"/>
      <c r="GF48" s="39"/>
      <c r="GG48" s="39"/>
      <c r="GH48" s="8"/>
      <c r="GI48" s="8"/>
      <c r="GJ48" s="8"/>
      <c r="GK48" s="8"/>
      <c r="GL48" s="8"/>
      <c r="GM48" s="39"/>
      <c r="GN48" s="39"/>
      <c r="GO48" s="39"/>
      <c r="GP48" s="8"/>
      <c r="GQ48" s="8"/>
      <c r="GR48" s="8"/>
      <c r="GS48" s="8"/>
      <c r="GT48" s="8"/>
      <c r="GU48" s="39"/>
      <c r="GV48" s="39"/>
      <c r="GW48" s="39"/>
      <c r="GX48" s="8"/>
      <c r="GY48" s="8"/>
      <c r="GZ48" s="8"/>
      <c r="HA48" s="8"/>
      <c r="HB48" s="8"/>
      <c r="HC48" s="39"/>
      <c r="HD48" s="39"/>
      <c r="HE48" s="39"/>
      <c r="HF48" s="8"/>
      <c r="HG48" s="8"/>
      <c r="HH48" s="8"/>
      <c r="HI48" s="8"/>
      <c r="HJ48" s="8"/>
      <c r="HK48" s="39"/>
      <c r="HL48" s="39"/>
      <c r="HM48" s="39"/>
      <c r="HN48" s="8"/>
      <c r="HO48" s="8"/>
      <c r="HP48" s="8"/>
      <c r="HQ48" s="8"/>
      <c r="HR48" s="8"/>
      <c r="HS48" s="39"/>
      <c r="HT48" s="39"/>
      <c r="HU48" s="39"/>
      <c r="HV48" s="8"/>
      <c r="HW48" s="8"/>
      <c r="HX48" s="8"/>
      <c r="HY48" s="8"/>
      <c r="HZ48" s="8"/>
      <c r="IA48" s="39"/>
      <c r="IB48" s="39"/>
      <c r="IC48" s="39"/>
      <c r="ID48" s="8"/>
      <c r="IE48" s="8"/>
      <c r="IF48" s="8"/>
      <c r="IG48" s="8"/>
      <c r="IH48" s="8"/>
      <c r="II48" s="39"/>
      <c r="IJ48" s="39"/>
      <c r="IK48" s="39"/>
      <c r="IL48" s="8"/>
      <c r="IM48" s="8"/>
      <c r="IN48" s="8"/>
      <c r="IO48" s="8"/>
      <c r="IP48" s="8"/>
      <c r="IQ48" s="39"/>
      <c r="IR48" s="39"/>
      <c r="IS48" s="39"/>
    </row>
    <row r="49" spans="1:253" ht="13.9" customHeight="1">
      <c r="A49" s="27"/>
      <c r="B49" s="40" t="s">
        <v>939</v>
      </c>
      <c r="C49" s="62"/>
      <c r="D49" s="63"/>
      <c r="E49" s="24"/>
      <c r="F49" s="30"/>
      <c r="G49" s="30" t="str">
        <f t="shared" si="0"/>
        <v/>
      </c>
      <c r="H49" s="163" t="str">
        <f t="shared" si="1"/>
        <v/>
      </c>
      <c r="I49" s="157" t="str">
        <f t="shared" si="2"/>
        <v/>
      </c>
      <c r="J49" s="254" t="str">
        <f t="shared" si="3"/>
        <v/>
      </c>
      <c r="K49" s="14"/>
      <c r="L49" s="14"/>
    </row>
    <row r="50" spans="1:253" ht="13.9" customHeight="1">
      <c r="A50" s="27"/>
      <c r="B50" s="28"/>
      <c r="C50" s="29"/>
      <c r="D50" s="4"/>
      <c r="E50" s="29"/>
      <c r="F50" s="4"/>
      <c r="G50" s="4" t="str">
        <f t="shared" si="0"/>
        <v/>
      </c>
      <c r="H50" s="163" t="str">
        <f t="shared" si="1"/>
        <v/>
      </c>
      <c r="I50" s="157" t="str">
        <f t="shared" si="2"/>
        <v/>
      </c>
      <c r="J50" s="254" t="str">
        <f t="shared" si="3"/>
        <v/>
      </c>
      <c r="K50" s="14"/>
      <c r="L50" s="14"/>
    </row>
    <row r="51" spans="1:253" ht="13.9" customHeight="1">
      <c r="A51" s="58" t="s">
        <v>940</v>
      </c>
      <c r="B51" s="58"/>
      <c r="C51" s="22"/>
      <c r="D51" s="22"/>
      <c r="E51" s="22"/>
      <c r="F51" s="68"/>
      <c r="G51" s="68" t="str">
        <f t="shared" si="0"/>
        <v/>
      </c>
      <c r="H51" s="163" t="str">
        <f t="shared" si="1"/>
        <v/>
      </c>
      <c r="I51" s="157" t="str">
        <f t="shared" si="2"/>
        <v/>
      </c>
      <c r="J51" s="254" t="str">
        <f t="shared" si="3"/>
        <v/>
      </c>
      <c r="K51" s="14"/>
      <c r="L51" s="14"/>
    </row>
    <row r="52" spans="1:253" ht="13.9" customHeight="1">
      <c r="B52" s="40"/>
      <c r="C52" s="32"/>
      <c r="D52" s="32"/>
      <c r="E52" s="32"/>
      <c r="F52" s="30"/>
      <c r="G52" s="30" t="str">
        <f t="shared" si="0"/>
        <v/>
      </c>
      <c r="H52" s="163" t="str">
        <f t="shared" si="1"/>
        <v/>
      </c>
      <c r="I52" s="157" t="str">
        <f t="shared" si="2"/>
        <v/>
      </c>
      <c r="J52" s="254" t="str">
        <f t="shared" si="3"/>
        <v/>
      </c>
      <c r="K52" s="40"/>
      <c r="L52" s="32"/>
      <c r="M52" s="32"/>
      <c r="N52" s="32"/>
      <c r="O52" s="8"/>
      <c r="P52" s="40"/>
      <c r="Q52" s="40"/>
      <c r="R52" s="40"/>
      <c r="S52" s="40"/>
      <c r="T52" s="32"/>
      <c r="U52" s="32"/>
      <c r="V52" s="8"/>
      <c r="W52" s="40"/>
      <c r="X52" s="40"/>
      <c r="Y52" s="40"/>
      <c r="Z52" s="40"/>
      <c r="AA52" s="32"/>
      <c r="AB52" s="32"/>
      <c r="AC52" s="32"/>
      <c r="AD52" s="8"/>
      <c r="AE52" s="40"/>
      <c r="AF52" s="40"/>
      <c r="AG52" s="40"/>
      <c r="AH52" s="40"/>
      <c r="AI52" s="32"/>
      <c r="AJ52" s="32"/>
      <c r="AK52" s="32"/>
      <c r="AL52" s="8"/>
      <c r="AM52" s="40"/>
      <c r="AN52" s="40"/>
      <c r="AO52" s="40"/>
      <c r="AP52" s="40"/>
      <c r="AQ52" s="32"/>
      <c r="AR52" s="32"/>
      <c r="AS52" s="32"/>
      <c r="AT52" s="8"/>
      <c r="AU52" s="40"/>
      <c r="AV52" s="40"/>
      <c r="AW52" s="40"/>
      <c r="AX52" s="40"/>
      <c r="AY52" s="32"/>
      <c r="AZ52" s="32"/>
      <c r="BA52" s="32"/>
      <c r="BB52" s="8"/>
      <c r="BC52" s="40"/>
      <c r="BD52" s="40"/>
      <c r="BE52" s="40"/>
      <c r="BF52" s="40"/>
      <c r="BG52" s="32"/>
      <c r="BH52" s="32"/>
      <c r="BI52" s="32"/>
      <c r="BJ52" s="8"/>
      <c r="BK52" s="40"/>
      <c r="BL52" s="40"/>
      <c r="BM52" s="40"/>
      <c r="BN52" s="40"/>
      <c r="BO52" s="32"/>
      <c r="BP52" s="32"/>
      <c r="BQ52" s="32"/>
      <c r="BR52" s="8"/>
      <c r="BS52" s="40"/>
      <c r="BT52" s="40"/>
      <c r="BU52" s="40"/>
      <c r="BV52" s="40"/>
      <c r="BW52" s="32"/>
      <c r="BX52" s="32"/>
      <c r="BY52" s="32"/>
      <c r="BZ52" s="8"/>
      <c r="CA52" s="40"/>
      <c r="CB52" s="40"/>
      <c r="CC52" s="40"/>
      <c r="CD52" s="40"/>
      <c r="CE52" s="32"/>
      <c r="CF52" s="32"/>
      <c r="CG52" s="32"/>
      <c r="CH52" s="8"/>
      <c r="CI52" s="40"/>
      <c r="CJ52" s="40"/>
      <c r="CK52" s="40"/>
      <c r="CL52" s="40"/>
      <c r="CM52" s="32"/>
      <c r="CN52" s="32"/>
      <c r="CO52" s="32"/>
      <c r="CP52" s="8"/>
      <c r="CQ52" s="40"/>
      <c r="CR52" s="40"/>
      <c r="CS52" s="40"/>
      <c r="CT52" s="40"/>
      <c r="CU52" s="32"/>
      <c r="CV52" s="32"/>
      <c r="CW52" s="32"/>
      <c r="CX52" s="8"/>
      <c r="CY52" s="40"/>
      <c r="CZ52" s="40"/>
      <c r="DA52" s="40"/>
      <c r="DB52" s="40"/>
      <c r="DC52" s="32"/>
      <c r="DD52" s="32"/>
      <c r="DE52" s="32"/>
      <c r="DF52" s="8"/>
      <c r="DG52" s="40"/>
      <c r="DH52" s="40"/>
      <c r="DI52" s="40"/>
      <c r="DJ52" s="40"/>
      <c r="DK52" s="32"/>
      <c r="DL52" s="32"/>
      <c r="DM52" s="32"/>
      <c r="DN52" s="8"/>
      <c r="DO52" s="40"/>
      <c r="DP52" s="40"/>
      <c r="DQ52" s="40"/>
      <c r="DR52" s="40"/>
      <c r="DS52" s="32"/>
      <c r="DT52" s="32"/>
      <c r="DU52" s="32"/>
      <c r="DV52" s="8"/>
      <c r="DW52" s="40"/>
      <c r="DX52" s="40"/>
      <c r="DY52" s="40"/>
      <c r="DZ52" s="40"/>
      <c r="EA52" s="32"/>
      <c r="EB52" s="32"/>
      <c r="EC52" s="32"/>
      <c r="ED52" s="8"/>
      <c r="EE52" s="40"/>
      <c r="EF52" s="40"/>
      <c r="EG52" s="40"/>
      <c r="EH52" s="40"/>
      <c r="EI52" s="32"/>
      <c r="EJ52" s="32"/>
      <c r="EK52" s="32"/>
      <c r="EL52" s="8"/>
      <c r="EM52" s="40"/>
      <c r="EN52" s="40"/>
      <c r="EO52" s="40"/>
      <c r="EP52" s="40"/>
      <c r="EQ52" s="32"/>
      <c r="ER52" s="32"/>
      <c r="ES52" s="32"/>
      <c r="ET52" s="8"/>
      <c r="EU52" s="40"/>
      <c r="EV52" s="40"/>
      <c r="EW52" s="40"/>
      <c r="EX52" s="40"/>
      <c r="EY52" s="32"/>
      <c r="EZ52" s="32"/>
      <c r="FA52" s="32"/>
      <c r="FB52" s="8"/>
      <c r="FC52" s="40"/>
      <c r="FD52" s="40"/>
      <c r="FE52" s="40"/>
      <c r="FF52" s="40"/>
      <c r="FG52" s="32"/>
      <c r="FH52" s="32"/>
      <c r="FI52" s="32"/>
      <c r="FJ52" s="8"/>
      <c r="FK52" s="40"/>
      <c r="FL52" s="40"/>
      <c r="FM52" s="40"/>
      <c r="FN52" s="40"/>
      <c r="FO52" s="32"/>
      <c r="FP52" s="32"/>
      <c r="FQ52" s="32"/>
      <c r="FR52" s="8"/>
      <c r="FS52" s="40"/>
      <c r="FT52" s="40"/>
      <c r="FU52" s="40"/>
      <c r="FV52" s="40"/>
      <c r="FW52" s="32"/>
      <c r="FX52" s="32"/>
      <c r="FY52" s="32"/>
      <c r="FZ52" s="8"/>
      <c r="GA52" s="40"/>
      <c r="GB52" s="40"/>
      <c r="GC52" s="40"/>
      <c r="GD52" s="40"/>
      <c r="GE52" s="32"/>
      <c r="GF52" s="32"/>
      <c r="GG52" s="32"/>
      <c r="GH52" s="8"/>
      <c r="GI52" s="40"/>
      <c r="GJ52" s="40"/>
      <c r="GK52" s="40"/>
      <c r="GL52" s="40"/>
      <c r="GM52" s="32"/>
      <c r="GN52" s="32"/>
      <c r="GO52" s="32"/>
      <c r="GP52" s="8"/>
      <c r="GQ52" s="40"/>
      <c r="GR52" s="40"/>
      <c r="GS52" s="40"/>
      <c r="GT52" s="40"/>
      <c r="GU52" s="32"/>
      <c r="GV52" s="32"/>
      <c r="GW52" s="32"/>
      <c r="GX52" s="8"/>
      <c r="GY52" s="40"/>
      <c r="GZ52" s="40"/>
      <c r="HA52" s="40"/>
      <c r="HB52" s="40"/>
      <c r="HC52" s="32"/>
      <c r="HD52" s="32"/>
      <c r="HE52" s="32"/>
      <c r="HF52" s="8"/>
      <c r="HG52" s="40"/>
      <c r="HH52" s="40"/>
      <c r="HI52" s="40"/>
      <c r="HJ52" s="40"/>
      <c r="HK52" s="32"/>
      <c r="HL52" s="32"/>
      <c r="HM52" s="32"/>
      <c r="HN52" s="8"/>
      <c r="HO52" s="40"/>
      <c r="HP52" s="40"/>
      <c r="HQ52" s="40"/>
      <c r="HR52" s="40"/>
      <c r="HS52" s="32"/>
      <c r="HT52" s="32"/>
      <c r="HU52" s="32"/>
      <c r="HV52" s="8"/>
      <c r="HW52" s="40"/>
      <c r="HX52" s="40"/>
      <c r="HY52" s="40"/>
      <c r="HZ52" s="40"/>
      <c r="IA52" s="32"/>
      <c r="IB52" s="32"/>
      <c r="IC52" s="32"/>
      <c r="ID52" s="8"/>
      <c r="IE52" s="40"/>
      <c r="IF52" s="40"/>
      <c r="IG52" s="40"/>
      <c r="IH52" s="40"/>
      <c r="II52" s="32"/>
      <c r="IJ52" s="32"/>
      <c r="IK52" s="32"/>
      <c r="IL52" s="8"/>
      <c r="IM52" s="40"/>
      <c r="IN52" s="40"/>
      <c r="IO52" s="40"/>
      <c r="IP52" s="40"/>
      <c r="IQ52" s="32"/>
      <c r="IR52" s="32"/>
      <c r="IS52" s="32"/>
    </row>
    <row r="53" spans="1:253" ht="13.9" customHeight="1">
      <c r="A53" s="8" t="s">
        <v>941</v>
      </c>
      <c r="B53" s="8" t="s">
        <v>942</v>
      </c>
      <c r="C53" s="13"/>
      <c r="D53" s="39"/>
      <c r="E53" s="129">
        <f>ROUND(F53/0.54,0)</f>
        <v>1456</v>
      </c>
      <c r="F53" s="30">
        <v>786.375</v>
      </c>
      <c r="G53" s="30">
        <f t="shared" si="0"/>
        <v>786.375</v>
      </c>
      <c r="H53" s="163">
        <f t="shared" si="1"/>
        <v>115597.125</v>
      </c>
      <c r="I53" s="157">
        <f t="shared" si="2"/>
        <v>164148</v>
      </c>
      <c r="J53" s="254">
        <f t="shared" si="3"/>
        <v>0.29577500182761896</v>
      </c>
      <c r="K53" s="40"/>
      <c r="L53" s="32"/>
      <c r="M53" s="32"/>
      <c r="N53" s="32"/>
      <c r="O53" s="8"/>
      <c r="P53" s="40"/>
      <c r="Q53" s="40"/>
      <c r="R53" s="40"/>
      <c r="S53" s="40"/>
      <c r="T53" s="32"/>
      <c r="U53" s="32"/>
      <c r="V53" s="8"/>
      <c r="W53" s="40"/>
      <c r="X53" s="40"/>
      <c r="Y53" s="40"/>
      <c r="Z53" s="40"/>
      <c r="AA53" s="32"/>
      <c r="AB53" s="32"/>
      <c r="AC53" s="32"/>
      <c r="AD53" s="8"/>
      <c r="AE53" s="40"/>
      <c r="AF53" s="40"/>
      <c r="AG53" s="40"/>
      <c r="AH53" s="40"/>
      <c r="AI53" s="32"/>
      <c r="AJ53" s="32"/>
      <c r="AK53" s="32"/>
      <c r="AL53" s="8"/>
      <c r="AM53" s="40"/>
      <c r="AN53" s="40"/>
      <c r="AO53" s="40"/>
      <c r="AP53" s="40"/>
      <c r="AQ53" s="32"/>
      <c r="AR53" s="32"/>
      <c r="AS53" s="32"/>
      <c r="AT53" s="8"/>
      <c r="AU53" s="40"/>
      <c r="AV53" s="40"/>
      <c r="AW53" s="40"/>
      <c r="AX53" s="40"/>
      <c r="AY53" s="32"/>
      <c r="AZ53" s="32"/>
      <c r="BA53" s="32"/>
      <c r="BB53" s="8"/>
      <c r="BC53" s="40"/>
      <c r="BD53" s="40"/>
      <c r="BE53" s="40"/>
      <c r="BF53" s="40"/>
      <c r="BG53" s="32"/>
      <c r="BH53" s="32"/>
      <c r="BI53" s="32"/>
      <c r="BJ53" s="8"/>
      <c r="BK53" s="40"/>
      <c r="BL53" s="40"/>
      <c r="BM53" s="40"/>
      <c r="BN53" s="40"/>
      <c r="BO53" s="32"/>
      <c r="BP53" s="32"/>
      <c r="BQ53" s="32"/>
      <c r="BR53" s="8"/>
      <c r="BS53" s="40"/>
      <c r="BT53" s="40"/>
      <c r="BU53" s="40"/>
      <c r="BV53" s="40"/>
      <c r="BW53" s="32"/>
      <c r="BX53" s="32"/>
      <c r="BY53" s="32"/>
      <c r="BZ53" s="8"/>
      <c r="CA53" s="40"/>
      <c r="CB53" s="40"/>
      <c r="CC53" s="40"/>
      <c r="CD53" s="40"/>
      <c r="CE53" s="32"/>
      <c r="CF53" s="32"/>
      <c r="CG53" s="32"/>
      <c r="CH53" s="8"/>
      <c r="CI53" s="40"/>
      <c r="CJ53" s="40"/>
      <c r="CK53" s="40"/>
      <c r="CL53" s="40"/>
      <c r="CM53" s="32"/>
      <c r="CN53" s="32"/>
      <c r="CO53" s="32"/>
      <c r="CP53" s="8"/>
      <c r="CQ53" s="40"/>
      <c r="CR53" s="40"/>
      <c r="CS53" s="40"/>
      <c r="CT53" s="40"/>
      <c r="CU53" s="32"/>
      <c r="CV53" s="32"/>
      <c r="CW53" s="32"/>
      <c r="CX53" s="8"/>
      <c r="CY53" s="40"/>
      <c r="CZ53" s="40"/>
      <c r="DA53" s="40"/>
      <c r="DB53" s="40"/>
      <c r="DC53" s="32"/>
      <c r="DD53" s="32"/>
      <c r="DE53" s="32"/>
      <c r="DF53" s="8"/>
      <c r="DG53" s="40"/>
      <c r="DH53" s="40"/>
      <c r="DI53" s="40"/>
      <c r="DJ53" s="40"/>
      <c r="DK53" s="32"/>
      <c r="DL53" s="32"/>
      <c r="DM53" s="32"/>
      <c r="DN53" s="8"/>
      <c r="DO53" s="40"/>
      <c r="DP53" s="40"/>
      <c r="DQ53" s="40"/>
      <c r="DR53" s="40"/>
      <c r="DS53" s="32"/>
      <c r="DT53" s="32"/>
      <c r="DU53" s="32"/>
      <c r="DV53" s="8"/>
      <c r="DW53" s="40"/>
      <c r="DX53" s="40"/>
      <c r="DY53" s="40"/>
      <c r="DZ53" s="40"/>
      <c r="EA53" s="32"/>
      <c r="EB53" s="32"/>
      <c r="EC53" s="32"/>
      <c r="ED53" s="8"/>
      <c r="EE53" s="40"/>
      <c r="EF53" s="40"/>
      <c r="EG53" s="40"/>
      <c r="EH53" s="40"/>
      <c r="EI53" s="32"/>
      <c r="EJ53" s="32"/>
      <c r="EK53" s="32"/>
      <c r="EL53" s="8"/>
      <c r="EM53" s="40"/>
      <c r="EN53" s="40"/>
      <c r="EO53" s="40"/>
      <c r="EP53" s="40"/>
      <c r="EQ53" s="32"/>
      <c r="ER53" s="32"/>
      <c r="ES53" s="32"/>
      <c r="ET53" s="8"/>
      <c r="EU53" s="40"/>
      <c r="EV53" s="40"/>
      <c r="EW53" s="40"/>
      <c r="EX53" s="40"/>
      <c r="EY53" s="32"/>
      <c r="EZ53" s="32"/>
      <c r="FA53" s="32"/>
      <c r="FB53" s="8"/>
      <c r="FC53" s="40"/>
      <c r="FD53" s="40"/>
      <c r="FE53" s="40"/>
      <c r="FF53" s="40"/>
      <c r="FG53" s="32"/>
      <c r="FH53" s="32"/>
      <c r="FI53" s="32"/>
      <c r="FJ53" s="8"/>
      <c r="FK53" s="40"/>
      <c r="FL53" s="40"/>
      <c r="FM53" s="40"/>
      <c r="FN53" s="40"/>
      <c r="FO53" s="32"/>
      <c r="FP53" s="32"/>
      <c r="FQ53" s="32"/>
      <c r="FR53" s="8"/>
      <c r="FS53" s="40"/>
      <c r="FT53" s="40"/>
      <c r="FU53" s="40"/>
      <c r="FV53" s="40"/>
      <c r="FW53" s="32"/>
      <c r="FX53" s="32"/>
      <c r="FY53" s="32"/>
      <c r="FZ53" s="8"/>
      <c r="GA53" s="40"/>
      <c r="GB53" s="40"/>
      <c r="GC53" s="40"/>
      <c r="GD53" s="40"/>
      <c r="GE53" s="32"/>
      <c r="GF53" s="32"/>
      <c r="GG53" s="32"/>
      <c r="GH53" s="8"/>
      <c r="GI53" s="40"/>
      <c r="GJ53" s="40"/>
      <c r="GK53" s="40"/>
      <c r="GL53" s="40"/>
      <c r="GM53" s="32"/>
      <c r="GN53" s="32"/>
      <c r="GO53" s="32"/>
      <c r="GP53" s="8"/>
      <c r="GQ53" s="40"/>
      <c r="GR53" s="40"/>
      <c r="GS53" s="40"/>
      <c r="GT53" s="40"/>
      <c r="GU53" s="32"/>
      <c r="GV53" s="32"/>
      <c r="GW53" s="32"/>
      <c r="GX53" s="8"/>
      <c r="GY53" s="40"/>
      <c r="GZ53" s="40"/>
      <c r="HA53" s="40"/>
      <c r="HB53" s="40"/>
      <c r="HC53" s="32"/>
      <c r="HD53" s="32"/>
      <c r="HE53" s="32"/>
      <c r="HF53" s="8"/>
      <c r="HG53" s="40"/>
      <c r="HH53" s="40"/>
      <c r="HI53" s="40"/>
      <c r="HJ53" s="40"/>
      <c r="HK53" s="32"/>
      <c r="HL53" s="32"/>
      <c r="HM53" s="32"/>
      <c r="HN53" s="8"/>
      <c r="HO53" s="40"/>
      <c r="HP53" s="40"/>
      <c r="HQ53" s="40"/>
      <c r="HR53" s="40"/>
      <c r="HS53" s="32"/>
      <c r="HT53" s="32"/>
      <c r="HU53" s="32"/>
      <c r="HV53" s="8"/>
      <c r="HW53" s="40"/>
      <c r="HX53" s="40"/>
      <c r="HY53" s="40"/>
      <c r="HZ53" s="40"/>
      <c r="IA53" s="32"/>
      <c r="IB53" s="32"/>
      <c r="IC53" s="32"/>
      <c r="ID53" s="8"/>
      <c r="IE53" s="40"/>
      <c r="IF53" s="40"/>
      <c r="IG53" s="40"/>
      <c r="IH53" s="40"/>
      <c r="II53" s="32"/>
      <c r="IJ53" s="32"/>
      <c r="IK53" s="32"/>
      <c r="IL53" s="8"/>
      <c r="IM53" s="40"/>
      <c r="IN53" s="40"/>
      <c r="IO53" s="40"/>
      <c r="IP53" s="40"/>
      <c r="IQ53" s="32"/>
      <c r="IR53" s="32"/>
      <c r="IS53" s="32"/>
    </row>
    <row r="54" spans="1:253" ht="13.9" customHeight="1">
      <c r="B54" s="40" t="s">
        <v>943</v>
      </c>
      <c r="C54" s="32"/>
      <c r="D54" s="32"/>
      <c r="E54" s="32"/>
      <c r="F54" s="30"/>
      <c r="G54" s="30" t="str">
        <f t="shared" si="0"/>
        <v/>
      </c>
      <c r="H54" s="163" t="str">
        <f t="shared" si="1"/>
        <v/>
      </c>
      <c r="I54" s="157" t="str">
        <f t="shared" si="2"/>
        <v/>
      </c>
      <c r="J54" s="254" t="str">
        <f t="shared" si="3"/>
        <v/>
      </c>
      <c r="K54" s="40"/>
      <c r="L54" s="32"/>
      <c r="M54" s="32"/>
      <c r="N54" s="32"/>
      <c r="O54" s="8"/>
      <c r="P54" s="40"/>
      <c r="Q54" s="40"/>
      <c r="R54" s="40"/>
      <c r="S54" s="40"/>
      <c r="T54" s="32"/>
      <c r="U54" s="32"/>
      <c r="V54" s="8"/>
      <c r="W54" s="40"/>
      <c r="X54" s="40"/>
      <c r="Y54" s="40"/>
      <c r="Z54" s="40"/>
      <c r="AA54" s="32"/>
      <c r="AB54" s="32"/>
      <c r="AC54" s="32"/>
      <c r="AD54" s="8"/>
      <c r="AE54" s="40"/>
      <c r="AF54" s="40"/>
      <c r="AG54" s="40"/>
      <c r="AH54" s="40"/>
      <c r="AI54" s="32"/>
      <c r="AJ54" s="32"/>
      <c r="AK54" s="32"/>
      <c r="AL54" s="8"/>
      <c r="AM54" s="40"/>
      <c r="AN54" s="40"/>
      <c r="AO54" s="40"/>
      <c r="AP54" s="40"/>
      <c r="AQ54" s="32"/>
      <c r="AR54" s="32"/>
      <c r="AS54" s="32"/>
      <c r="AT54" s="8"/>
      <c r="AU54" s="40"/>
      <c r="AV54" s="40"/>
      <c r="AW54" s="40"/>
      <c r="AX54" s="40"/>
      <c r="AY54" s="32"/>
      <c r="AZ54" s="32"/>
      <c r="BA54" s="32"/>
      <c r="BB54" s="8"/>
      <c r="BC54" s="40"/>
      <c r="BD54" s="40"/>
      <c r="BE54" s="40"/>
      <c r="BF54" s="40"/>
      <c r="BG54" s="32"/>
      <c r="BH54" s="32"/>
      <c r="BI54" s="32"/>
      <c r="BJ54" s="8"/>
      <c r="BK54" s="40"/>
      <c r="BL54" s="40"/>
      <c r="BM54" s="40"/>
      <c r="BN54" s="40"/>
      <c r="BO54" s="32"/>
      <c r="BP54" s="32"/>
      <c r="BQ54" s="32"/>
      <c r="BR54" s="8"/>
      <c r="BS54" s="40"/>
      <c r="BT54" s="40"/>
      <c r="BU54" s="40"/>
      <c r="BV54" s="40"/>
      <c r="BW54" s="32"/>
      <c r="BX54" s="32"/>
      <c r="BY54" s="32"/>
      <c r="BZ54" s="8"/>
      <c r="CA54" s="40"/>
      <c r="CB54" s="40"/>
      <c r="CC54" s="40"/>
      <c r="CD54" s="40"/>
      <c r="CE54" s="32"/>
      <c r="CF54" s="32"/>
      <c r="CG54" s="32"/>
      <c r="CH54" s="8"/>
      <c r="CI54" s="40"/>
      <c r="CJ54" s="40"/>
      <c r="CK54" s="40"/>
      <c r="CL54" s="40"/>
      <c r="CM54" s="32"/>
      <c r="CN54" s="32"/>
      <c r="CO54" s="32"/>
      <c r="CP54" s="8"/>
      <c r="CQ54" s="40"/>
      <c r="CR54" s="40"/>
      <c r="CS54" s="40"/>
      <c r="CT54" s="40"/>
      <c r="CU54" s="32"/>
      <c r="CV54" s="32"/>
      <c r="CW54" s="32"/>
      <c r="CX54" s="8"/>
      <c r="CY54" s="40"/>
      <c r="CZ54" s="40"/>
      <c r="DA54" s="40"/>
      <c r="DB54" s="40"/>
      <c r="DC54" s="32"/>
      <c r="DD54" s="32"/>
      <c r="DE54" s="32"/>
      <c r="DF54" s="8"/>
      <c r="DG54" s="40"/>
      <c r="DH54" s="40"/>
      <c r="DI54" s="40"/>
      <c r="DJ54" s="40"/>
      <c r="DK54" s="32"/>
      <c r="DL54" s="32"/>
      <c r="DM54" s="32"/>
      <c r="DN54" s="8"/>
      <c r="DO54" s="40"/>
      <c r="DP54" s="40"/>
      <c r="DQ54" s="40"/>
      <c r="DR54" s="40"/>
      <c r="DS54" s="32"/>
      <c r="DT54" s="32"/>
      <c r="DU54" s="32"/>
      <c r="DV54" s="8"/>
      <c r="DW54" s="40"/>
      <c r="DX54" s="40"/>
      <c r="DY54" s="40"/>
      <c r="DZ54" s="40"/>
      <c r="EA54" s="32"/>
      <c r="EB54" s="32"/>
      <c r="EC54" s="32"/>
      <c r="ED54" s="8"/>
      <c r="EE54" s="40"/>
      <c r="EF54" s="40"/>
      <c r="EG54" s="40"/>
      <c r="EH54" s="40"/>
      <c r="EI54" s="32"/>
      <c r="EJ54" s="32"/>
      <c r="EK54" s="32"/>
      <c r="EL54" s="8"/>
      <c r="EM54" s="40"/>
      <c r="EN54" s="40"/>
      <c r="EO54" s="40"/>
      <c r="EP54" s="40"/>
      <c r="EQ54" s="32"/>
      <c r="ER54" s="32"/>
      <c r="ES54" s="32"/>
      <c r="ET54" s="8"/>
      <c r="EU54" s="40"/>
      <c r="EV54" s="40"/>
      <c r="EW54" s="40"/>
      <c r="EX54" s="40"/>
      <c r="EY54" s="32"/>
      <c r="EZ54" s="32"/>
      <c r="FA54" s="32"/>
      <c r="FB54" s="8"/>
      <c r="FC54" s="40"/>
      <c r="FD54" s="40"/>
      <c r="FE54" s="40"/>
      <c r="FF54" s="40"/>
      <c r="FG54" s="32"/>
      <c r="FH54" s="32"/>
      <c r="FI54" s="32"/>
      <c r="FJ54" s="8"/>
      <c r="FK54" s="40"/>
      <c r="FL54" s="40"/>
      <c r="FM54" s="40"/>
      <c r="FN54" s="40"/>
      <c r="FO54" s="32"/>
      <c r="FP54" s="32"/>
      <c r="FQ54" s="32"/>
      <c r="FR54" s="8"/>
      <c r="FS54" s="40"/>
      <c r="FT54" s="40"/>
      <c r="FU54" s="40"/>
      <c r="FV54" s="40"/>
      <c r="FW54" s="32"/>
      <c r="FX54" s="32"/>
      <c r="FY54" s="32"/>
      <c r="FZ54" s="8"/>
      <c r="GA54" s="40"/>
      <c r="GB54" s="40"/>
      <c r="GC54" s="40"/>
      <c r="GD54" s="40"/>
      <c r="GE54" s="32"/>
      <c r="GF54" s="32"/>
      <c r="GG54" s="32"/>
      <c r="GH54" s="8"/>
      <c r="GI54" s="40"/>
      <c r="GJ54" s="40"/>
      <c r="GK54" s="40"/>
      <c r="GL54" s="40"/>
      <c r="GM54" s="32"/>
      <c r="GN54" s="32"/>
      <c r="GO54" s="32"/>
      <c r="GP54" s="8"/>
      <c r="GQ54" s="40"/>
      <c r="GR54" s="40"/>
      <c r="GS54" s="40"/>
      <c r="GT54" s="40"/>
      <c r="GU54" s="32"/>
      <c r="GV54" s="32"/>
      <c r="GW54" s="32"/>
      <c r="GX54" s="8"/>
      <c r="GY54" s="40"/>
      <c r="GZ54" s="40"/>
      <c r="HA54" s="40"/>
      <c r="HB54" s="40"/>
      <c r="HC54" s="32"/>
      <c r="HD54" s="32"/>
      <c r="HE54" s="32"/>
      <c r="HF54" s="8"/>
      <c r="HG54" s="40"/>
      <c r="HH54" s="40"/>
      <c r="HI54" s="40"/>
      <c r="HJ54" s="40"/>
      <c r="HK54" s="32"/>
      <c r="HL54" s="32"/>
      <c r="HM54" s="32"/>
      <c r="HN54" s="8"/>
      <c r="HO54" s="40"/>
      <c r="HP54" s="40"/>
      <c r="HQ54" s="40"/>
      <c r="HR54" s="40"/>
      <c r="HS54" s="32"/>
      <c r="HT54" s="32"/>
      <c r="HU54" s="32"/>
      <c r="HV54" s="8"/>
      <c r="HW54" s="40"/>
      <c r="HX54" s="40"/>
      <c r="HY54" s="40"/>
      <c r="HZ54" s="40"/>
      <c r="IA54" s="32"/>
      <c r="IB54" s="32"/>
      <c r="IC54" s="32"/>
      <c r="ID54" s="8"/>
      <c r="IE54" s="40"/>
      <c r="IF54" s="40"/>
      <c r="IG54" s="40"/>
      <c r="IH54" s="40"/>
      <c r="II54" s="32"/>
      <c r="IJ54" s="32"/>
      <c r="IK54" s="32"/>
      <c r="IL54" s="8"/>
      <c r="IM54" s="40"/>
      <c r="IN54" s="40"/>
      <c r="IO54" s="40"/>
      <c r="IP54" s="40"/>
      <c r="IQ54" s="32"/>
      <c r="IR54" s="32"/>
      <c r="IS54" s="32"/>
    </row>
    <row r="55" spans="1:253" ht="13.9" customHeight="1">
      <c r="B55" s="40" t="s">
        <v>944</v>
      </c>
      <c r="C55" s="32"/>
      <c r="D55" s="32"/>
      <c r="E55" s="32"/>
      <c r="F55" s="30"/>
      <c r="G55" s="30" t="str">
        <f t="shared" si="0"/>
        <v/>
      </c>
      <c r="H55" s="163" t="str">
        <f t="shared" si="1"/>
        <v/>
      </c>
      <c r="I55" s="157" t="str">
        <f t="shared" si="2"/>
        <v/>
      </c>
      <c r="J55" s="254" t="str">
        <f t="shared" si="3"/>
        <v/>
      </c>
      <c r="K55" s="40"/>
      <c r="L55" s="32"/>
      <c r="M55" s="32"/>
      <c r="N55" s="32"/>
      <c r="O55" s="8"/>
      <c r="P55" s="40"/>
      <c r="Q55" s="40"/>
      <c r="R55" s="40"/>
      <c r="S55" s="40"/>
      <c r="T55" s="32"/>
      <c r="U55" s="32"/>
      <c r="V55" s="8"/>
      <c r="W55" s="40"/>
      <c r="X55" s="40"/>
      <c r="Y55" s="40"/>
      <c r="Z55" s="40"/>
      <c r="AA55" s="32"/>
      <c r="AB55" s="32"/>
      <c r="AC55" s="32"/>
      <c r="AD55" s="8"/>
      <c r="AE55" s="40"/>
      <c r="AF55" s="40"/>
      <c r="AG55" s="40"/>
      <c r="AH55" s="40"/>
      <c r="AI55" s="32"/>
      <c r="AJ55" s="32"/>
      <c r="AK55" s="32"/>
      <c r="AL55" s="8"/>
      <c r="AM55" s="40"/>
      <c r="AN55" s="40"/>
      <c r="AO55" s="40"/>
      <c r="AP55" s="40"/>
      <c r="AQ55" s="32"/>
      <c r="AR55" s="32"/>
      <c r="AS55" s="32"/>
      <c r="AT55" s="8"/>
      <c r="AU55" s="40"/>
      <c r="AV55" s="40"/>
      <c r="AW55" s="40"/>
      <c r="AX55" s="40"/>
      <c r="AY55" s="32"/>
      <c r="AZ55" s="32"/>
      <c r="BA55" s="32"/>
      <c r="BB55" s="8"/>
      <c r="BC55" s="40"/>
      <c r="BD55" s="40"/>
      <c r="BE55" s="40"/>
      <c r="BF55" s="40"/>
      <c r="BG55" s="32"/>
      <c r="BH55" s="32"/>
      <c r="BI55" s="32"/>
      <c r="BJ55" s="8"/>
      <c r="BK55" s="40"/>
      <c r="BL55" s="40"/>
      <c r="BM55" s="40"/>
      <c r="BN55" s="40"/>
      <c r="BO55" s="32"/>
      <c r="BP55" s="32"/>
      <c r="BQ55" s="32"/>
      <c r="BR55" s="8"/>
      <c r="BS55" s="40"/>
      <c r="BT55" s="40"/>
      <c r="BU55" s="40"/>
      <c r="BV55" s="40"/>
      <c r="BW55" s="32"/>
      <c r="BX55" s="32"/>
      <c r="BY55" s="32"/>
      <c r="BZ55" s="8"/>
      <c r="CA55" s="40"/>
      <c r="CB55" s="40"/>
      <c r="CC55" s="40"/>
      <c r="CD55" s="40"/>
      <c r="CE55" s="32"/>
      <c r="CF55" s="32"/>
      <c r="CG55" s="32"/>
      <c r="CH55" s="8"/>
      <c r="CI55" s="40"/>
      <c r="CJ55" s="40"/>
      <c r="CK55" s="40"/>
      <c r="CL55" s="40"/>
      <c r="CM55" s="32"/>
      <c r="CN55" s="32"/>
      <c r="CO55" s="32"/>
      <c r="CP55" s="8"/>
      <c r="CQ55" s="40"/>
      <c r="CR55" s="40"/>
      <c r="CS55" s="40"/>
      <c r="CT55" s="40"/>
      <c r="CU55" s="32"/>
      <c r="CV55" s="32"/>
      <c r="CW55" s="32"/>
      <c r="CX55" s="8"/>
      <c r="CY55" s="40"/>
      <c r="CZ55" s="40"/>
      <c r="DA55" s="40"/>
      <c r="DB55" s="40"/>
      <c r="DC55" s="32"/>
      <c r="DD55" s="32"/>
      <c r="DE55" s="32"/>
      <c r="DF55" s="8"/>
      <c r="DG55" s="40"/>
      <c r="DH55" s="40"/>
      <c r="DI55" s="40"/>
      <c r="DJ55" s="40"/>
      <c r="DK55" s="32"/>
      <c r="DL55" s="32"/>
      <c r="DM55" s="32"/>
      <c r="DN55" s="8"/>
      <c r="DO55" s="40"/>
      <c r="DP55" s="40"/>
      <c r="DQ55" s="40"/>
      <c r="DR55" s="40"/>
      <c r="DS55" s="32"/>
      <c r="DT55" s="32"/>
      <c r="DU55" s="32"/>
      <c r="DV55" s="8"/>
      <c r="DW55" s="40"/>
      <c r="DX55" s="40"/>
      <c r="DY55" s="40"/>
      <c r="DZ55" s="40"/>
      <c r="EA55" s="32"/>
      <c r="EB55" s="32"/>
      <c r="EC55" s="32"/>
      <c r="ED55" s="8"/>
      <c r="EE55" s="40"/>
      <c r="EF55" s="40"/>
      <c r="EG55" s="40"/>
      <c r="EH55" s="40"/>
      <c r="EI55" s="32"/>
      <c r="EJ55" s="32"/>
      <c r="EK55" s="32"/>
      <c r="EL55" s="8"/>
      <c r="EM55" s="40"/>
      <c r="EN55" s="40"/>
      <c r="EO55" s="40"/>
      <c r="EP55" s="40"/>
      <c r="EQ55" s="32"/>
      <c r="ER55" s="32"/>
      <c r="ES55" s="32"/>
      <c r="ET55" s="8"/>
      <c r="EU55" s="40"/>
      <c r="EV55" s="40"/>
      <c r="EW55" s="40"/>
      <c r="EX55" s="40"/>
      <c r="EY55" s="32"/>
      <c r="EZ55" s="32"/>
      <c r="FA55" s="32"/>
      <c r="FB55" s="8"/>
      <c r="FC55" s="40"/>
      <c r="FD55" s="40"/>
      <c r="FE55" s="40"/>
      <c r="FF55" s="40"/>
      <c r="FG55" s="32"/>
      <c r="FH55" s="32"/>
      <c r="FI55" s="32"/>
      <c r="FJ55" s="8"/>
      <c r="FK55" s="40"/>
      <c r="FL55" s="40"/>
      <c r="FM55" s="40"/>
      <c r="FN55" s="40"/>
      <c r="FO55" s="32"/>
      <c r="FP55" s="32"/>
      <c r="FQ55" s="32"/>
      <c r="FR55" s="8"/>
      <c r="FS55" s="40"/>
      <c r="FT55" s="40"/>
      <c r="FU55" s="40"/>
      <c r="FV55" s="40"/>
      <c r="FW55" s="32"/>
      <c r="FX55" s="32"/>
      <c r="FY55" s="32"/>
      <c r="FZ55" s="8"/>
      <c r="GA55" s="40"/>
      <c r="GB55" s="40"/>
      <c r="GC55" s="40"/>
      <c r="GD55" s="40"/>
      <c r="GE55" s="32"/>
      <c r="GF55" s="32"/>
      <c r="GG55" s="32"/>
      <c r="GH55" s="8"/>
      <c r="GI55" s="40"/>
      <c r="GJ55" s="40"/>
      <c r="GK55" s="40"/>
      <c r="GL55" s="40"/>
      <c r="GM55" s="32"/>
      <c r="GN55" s="32"/>
      <c r="GO55" s="32"/>
      <c r="GP55" s="8"/>
      <c r="GQ55" s="40"/>
      <c r="GR55" s="40"/>
      <c r="GS55" s="40"/>
      <c r="GT55" s="40"/>
      <c r="GU55" s="32"/>
      <c r="GV55" s="32"/>
      <c r="GW55" s="32"/>
      <c r="GX55" s="8"/>
      <c r="GY55" s="40"/>
      <c r="GZ55" s="40"/>
      <c r="HA55" s="40"/>
      <c r="HB55" s="40"/>
      <c r="HC55" s="32"/>
      <c r="HD55" s="32"/>
      <c r="HE55" s="32"/>
      <c r="HF55" s="8"/>
      <c r="HG55" s="40"/>
      <c r="HH55" s="40"/>
      <c r="HI55" s="40"/>
      <c r="HJ55" s="40"/>
      <c r="HK55" s="32"/>
      <c r="HL55" s="32"/>
      <c r="HM55" s="32"/>
      <c r="HN55" s="8"/>
      <c r="HO55" s="40"/>
      <c r="HP55" s="40"/>
      <c r="HQ55" s="40"/>
      <c r="HR55" s="40"/>
      <c r="HS55" s="32"/>
      <c r="HT55" s="32"/>
      <c r="HU55" s="32"/>
      <c r="HV55" s="8"/>
      <c r="HW55" s="40"/>
      <c r="HX55" s="40"/>
      <c r="HY55" s="40"/>
      <c r="HZ55" s="40"/>
      <c r="IA55" s="32"/>
      <c r="IB55" s="32"/>
      <c r="IC55" s="32"/>
      <c r="ID55" s="8"/>
      <c r="IE55" s="40"/>
      <c r="IF55" s="40"/>
      <c r="IG55" s="40"/>
      <c r="IH55" s="40"/>
      <c r="II55" s="32"/>
      <c r="IJ55" s="32"/>
      <c r="IK55" s="32"/>
      <c r="IL55" s="8"/>
      <c r="IM55" s="40"/>
      <c r="IN55" s="40"/>
      <c r="IO55" s="40"/>
      <c r="IP55" s="40"/>
      <c r="IQ55" s="32"/>
      <c r="IR55" s="32"/>
      <c r="IS55" s="32"/>
    </row>
    <row r="56" spans="1:253" ht="13.9" customHeight="1">
      <c r="B56" s="40" t="s">
        <v>945</v>
      </c>
      <c r="C56" s="3"/>
      <c r="D56" s="39"/>
      <c r="E56" s="23"/>
      <c r="F56" s="30"/>
      <c r="G56" s="30" t="str">
        <f t="shared" si="0"/>
        <v/>
      </c>
      <c r="H56" s="163" t="str">
        <f t="shared" si="1"/>
        <v/>
      </c>
      <c r="I56" s="157" t="str">
        <f t="shared" si="2"/>
        <v/>
      </c>
      <c r="J56" s="254" t="str">
        <f t="shared" si="3"/>
        <v/>
      </c>
      <c r="K56" s="8"/>
      <c r="L56" s="39"/>
      <c r="M56" s="39"/>
      <c r="N56" s="39"/>
      <c r="O56" s="8"/>
      <c r="P56" s="8"/>
      <c r="Q56" s="8"/>
      <c r="R56" s="8"/>
      <c r="S56" s="8"/>
      <c r="T56" s="39"/>
      <c r="U56" s="39"/>
      <c r="V56" s="8"/>
      <c r="W56" s="8"/>
      <c r="X56" s="8"/>
      <c r="Y56" s="8"/>
      <c r="Z56" s="8"/>
      <c r="AA56" s="39"/>
      <c r="AB56" s="39"/>
      <c r="AC56" s="39"/>
      <c r="AD56" s="8"/>
      <c r="AE56" s="8"/>
      <c r="AF56" s="8"/>
      <c r="AG56" s="8"/>
      <c r="AH56" s="8"/>
      <c r="AI56" s="39"/>
      <c r="AJ56" s="39"/>
      <c r="AK56" s="39"/>
      <c r="AL56" s="8"/>
      <c r="AM56" s="8"/>
      <c r="AN56" s="8"/>
      <c r="AO56" s="8"/>
      <c r="AP56" s="8"/>
      <c r="AQ56" s="39"/>
      <c r="AR56" s="39"/>
      <c r="AS56" s="39"/>
      <c r="AT56" s="8"/>
      <c r="AU56" s="8"/>
      <c r="AV56" s="8"/>
      <c r="AW56" s="8"/>
      <c r="AX56" s="8"/>
      <c r="AY56" s="39"/>
      <c r="AZ56" s="39"/>
      <c r="BA56" s="39"/>
      <c r="BB56" s="8"/>
      <c r="BC56" s="8"/>
      <c r="BD56" s="8"/>
      <c r="BE56" s="8"/>
      <c r="BF56" s="8"/>
      <c r="BG56" s="39"/>
      <c r="BH56" s="39"/>
      <c r="BI56" s="39"/>
      <c r="BJ56" s="8"/>
      <c r="BK56" s="8"/>
      <c r="BL56" s="8"/>
      <c r="BM56" s="8"/>
      <c r="BN56" s="8"/>
      <c r="BO56" s="39"/>
      <c r="BP56" s="39"/>
      <c r="BQ56" s="39"/>
      <c r="BR56" s="8"/>
      <c r="BS56" s="8"/>
      <c r="BT56" s="8"/>
      <c r="BU56" s="8"/>
      <c r="BV56" s="8"/>
      <c r="BW56" s="39"/>
      <c r="BX56" s="39"/>
      <c r="BY56" s="39"/>
      <c r="BZ56" s="8"/>
      <c r="CA56" s="8"/>
      <c r="CB56" s="8"/>
      <c r="CC56" s="8"/>
      <c r="CD56" s="8"/>
      <c r="CE56" s="39"/>
      <c r="CF56" s="39"/>
      <c r="CG56" s="39"/>
      <c r="CH56" s="8"/>
      <c r="CI56" s="8"/>
      <c r="CJ56" s="8"/>
      <c r="CK56" s="8"/>
      <c r="CL56" s="8"/>
      <c r="CM56" s="39"/>
      <c r="CN56" s="39"/>
      <c r="CO56" s="39"/>
      <c r="CP56" s="8"/>
      <c r="CQ56" s="8"/>
      <c r="CR56" s="8"/>
      <c r="CS56" s="8"/>
      <c r="CT56" s="8"/>
      <c r="CU56" s="39"/>
      <c r="CV56" s="39"/>
      <c r="CW56" s="39"/>
      <c r="CX56" s="8"/>
      <c r="CY56" s="8"/>
      <c r="CZ56" s="8"/>
      <c r="DA56" s="8"/>
      <c r="DB56" s="8"/>
      <c r="DC56" s="39"/>
      <c r="DD56" s="39"/>
      <c r="DE56" s="39"/>
      <c r="DF56" s="8"/>
      <c r="DG56" s="8"/>
      <c r="DH56" s="8"/>
      <c r="DI56" s="8"/>
      <c r="DJ56" s="8"/>
      <c r="DK56" s="39"/>
      <c r="DL56" s="39"/>
      <c r="DM56" s="39"/>
      <c r="DN56" s="8"/>
      <c r="DO56" s="8"/>
      <c r="DP56" s="8"/>
      <c r="DQ56" s="8"/>
      <c r="DR56" s="8"/>
      <c r="DS56" s="39"/>
      <c r="DT56" s="39"/>
      <c r="DU56" s="39"/>
      <c r="DV56" s="8"/>
      <c r="DW56" s="8"/>
      <c r="DX56" s="8"/>
      <c r="DY56" s="8"/>
      <c r="DZ56" s="8"/>
      <c r="EA56" s="39"/>
      <c r="EB56" s="39"/>
      <c r="EC56" s="39"/>
      <c r="ED56" s="8"/>
      <c r="EE56" s="8"/>
      <c r="EF56" s="8"/>
      <c r="EG56" s="8"/>
      <c r="EH56" s="8"/>
      <c r="EI56" s="39"/>
      <c r="EJ56" s="39"/>
      <c r="EK56" s="39"/>
      <c r="EL56" s="8"/>
      <c r="EM56" s="8"/>
      <c r="EN56" s="8"/>
      <c r="EO56" s="8"/>
      <c r="EP56" s="8"/>
      <c r="EQ56" s="39"/>
      <c r="ER56" s="39"/>
      <c r="ES56" s="39"/>
      <c r="ET56" s="8"/>
      <c r="EU56" s="8"/>
      <c r="EV56" s="8"/>
      <c r="EW56" s="8"/>
      <c r="EX56" s="8"/>
      <c r="EY56" s="39"/>
      <c r="EZ56" s="39"/>
      <c r="FA56" s="39"/>
      <c r="FB56" s="8"/>
      <c r="FC56" s="8"/>
      <c r="FD56" s="8"/>
      <c r="FE56" s="8"/>
      <c r="FF56" s="8"/>
      <c r="FG56" s="39"/>
      <c r="FH56" s="39"/>
      <c r="FI56" s="39"/>
      <c r="FJ56" s="8"/>
      <c r="FK56" s="8"/>
      <c r="FL56" s="8"/>
      <c r="FM56" s="8"/>
      <c r="FN56" s="8"/>
      <c r="FO56" s="39"/>
      <c r="FP56" s="39"/>
      <c r="FQ56" s="39"/>
      <c r="FR56" s="8"/>
      <c r="FS56" s="8"/>
      <c r="FT56" s="8"/>
      <c r="FU56" s="8"/>
      <c r="FV56" s="8"/>
      <c r="FW56" s="39"/>
      <c r="FX56" s="39"/>
      <c r="FY56" s="39"/>
      <c r="FZ56" s="8"/>
      <c r="GA56" s="8"/>
      <c r="GB56" s="8"/>
      <c r="GC56" s="8"/>
      <c r="GD56" s="8"/>
      <c r="GE56" s="39"/>
      <c r="GF56" s="39"/>
      <c r="GG56" s="39"/>
      <c r="GH56" s="8"/>
      <c r="GI56" s="8"/>
      <c r="GJ56" s="8"/>
      <c r="GK56" s="8"/>
      <c r="GL56" s="8"/>
      <c r="GM56" s="39"/>
      <c r="GN56" s="39"/>
      <c r="GO56" s="39"/>
      <c r="GP56" s="8"/>
      <c r="GQ56" s="8"/>
      <c r="GR56" s="8"/>
      <c r="GS56" s="8"/>
      <c r="GT56" s="8"/>
      <c r="GU56" s="39"/>
      <c r="GV56" s="39"/>
      <c r="GW56" s="39"/>
      <c r="GX56" s="8"/>
      <c r="GY56" s="8"/>
      <c r="GZ56" s="8"/>
      <c r="HA56" s="8"/>
      <c r="HB56" s="8"/>
      <c r="HC56" s="39"/>
      <c r="HD56" s="39"/>
      <c r="HE56" s="39"/>
      <c r="HF56" s="8"/>
      <c r="HG56" s="8"/>
      <c r="HH56" s="8"/>
      <c r="HI56" s="8"/>
      <c r="HJ56" s="8"/>
      <c r="HK56" s="39"/>
      <c r="HL56" s="39"/>
      <c r="HM56" s="39"/>
      <c r="HN56" s="8"/>
      <c r="HO56" s="8"/>
      <c r="HP56" s="8"/>
      <c r="HQ56" s="8"/>
      <c r="HR56" s="8"/>
      <c r="HS56" s="39"/>
      <c r="HT56" s="39"/>
      <c r="HU56" s="39"/>
      <c r="HV56" s="8"/>
      <c r="HW56" s="8"/>
      <c r="HX56" s="8"/>
      <c r="HY56" s="8"/>
      <c r="HZ56" s="8"/>
      <c r="IA56" s="39"/>
      <c r="IB56" s="39"/>
      <c r="IC56" s="39"/>
      <c r="ID56" s="8"/>
      <c r="IE56" s="8"/>
      <c r="IF56" s="8"/>
      <c r="IG56" s="8"/>
      <c r="IH56" s="8"/>
      <c r="II56" s="39"/>
      <c r="IJ56" s="39"/>
      <c r="IK56" s="39"/>
      <c r="IL56" s="8"/>
      <c r="IM56" s="8"/>
      <c r="IN56" s="8"/>
      <c r="IO56" s="8"/>
      <c r="IP56" s="8"/>
      <c r="IQ56" s="39"/>
      <c r="IR56" s="39"/>
      <c r="IS56" s="39"/>
    </row>
    <row r="57" spans="1:253" ht="13.9" customHeight="1">
      <c r="B57" s="8"/>
      <c r="C57" s="32"/>
      <c r="D57" s="32"/>
      <c r="E57" s="32"/>
      <c r="F57" s="30"/>
      <c r="G57" s="30" t="str">
        <f t="shared" si="0"/>
        <v/>
      </c>
      <c r="H57" s="163" t="str">
        <f t="shared" si="1"/>
        <v/>
      </c>
      <c r="I57" s="157" t="str">
        <f t="shared" si="2"/>
        <v/>
      </c>
      <c r="J57" s="254" t="str">
        <f t="shared" si="3"/>
        <v/>
      </c>
      <c r="K57" s="40"/>
      <c r="L57" s="32"/>
      <c r="M57" s="32"/>
      <c r="N57" s="32"/>
      <c r="O57" s="8"/>
      <c r="P57" s="40"/>
      <c r="Q57" s="40"/>
      <c r="R57" s="40"/>
      <c r="S57" s="40"/>
      <c r="T57" s="32"/>
      <c r="U57" s="32"/>
      <c r="V57" s="8"/>
      <c r="W57" s="40"/>
      <c r="X57" s="40"/>
      <c r="Y57" s="40"/>
      <c r="Z57" s="40"/>
      <c r="AA57" s="32"/>
      <c r="AB57" s="32"/>
      <c r="AC57" s="32"/>
      <c r="AD57" s="8"/>
      <c r="AE57" s="40"/>
      <c r="AF57" s="40"/>
      <c r="AG57" s="40"/>
      <c r="AH57" s="40"/>
      <c r="AI57" s="32"/>
      <c r="AJ57" s="32"/>
      <c r="AK57" s="32"/>
      <c r="AL57" s="8"/>
      <c r="AM57" s="40"/>
      <c r="AN57" s="40"/>
      <c r="AO57" s="40"/>
      <c r="AP57" s="40"/>
      <c r="AQ57" s="32"/>
      <c r="AR57" s="32"/>
      <c r="AS57" s="32"/>
      <c r="AT57" s="8"/>
      <c r="AU57" s="40"/>
      <c r="AV57" s="40"/>
      <c r="AW57" s="40"/>
      <c r="AX57" s="40"/>
      <c r="AY57" s="32"/>
      <c r="AZ57" s="32"/>
      <c r="BA57" s="32"/>
      <c r="BB57" s="8"/>
      <c r="BC57" s="40"/>
      <c r="BD57" s="40"/>
      <c r="BE57" s="40"/>
      <c r="BF57" s="40"/>
      <c r="BG57" s="32"/>
      <c r="BH57" s="32"/>
      <c r="BI57" s="32"/>
      <c r="BJ57" s="8"/>
      <c r="BK57" s="40"/>
      <c r="BL57" s="40"/>
      <c r="BM57" s="40"/>
      <c r="BN57" s="40"/>
      <c r="BO57" s="32"/>
      <c r="BP57" s="32"/>
      <c r="BQ57" s="32"/>
      <c r="BR57" s="8"/>
      <c r="BS57" s="40"/>
      <c r="BT57" s="40"/>
      <c r="BU57" s="40"/>
      <c r="BV57" s="40"/>
      <c r="BW57" s="32"/>
      <c r="BX57" s="32"/>
      <c r="BY57" s="32"/>
      <c r="BZ57" s="8"/>
      <c r="CA57" s="40"/>
      <c r="CB57" s="40"/>
      <c r="CC57" s="40"/>
      <c r="CD57" s="40"/>
      <c r="CE57" s="32"/>
      <c r="CF57" s="32"/>
      <c r="CG57" s="32"/>
      <c r="CH57" s="8"/>
      <c r="CI57" s="40"/>
      <c r="CJ57" s="40"/>
      <c r="CK57" s="40"/>
      <c r="CL57" s="40"/>
      <c r="CM57" s="32"/>
      <c r="CN57" s="32"/>
      <c r="CO57" s="32"/>
      <c r="CP57" s="8"/>
      <c r="CQ57" s="40"/>
      <c r="CR57" s="40"/>
      <c r="CS57" s="40"/>
      <c r="CT57" s="40"/>
      <c r="CU57" s="32"/>
      <c r="CV57" s="32"/>
      <c r="CW57" s="32"/>
      <c r="CX57" s="8"/>
      <c r="CY57" s="40"/>
      <c r="CZ57" s="40"/>
      <c r="DA57" s="40"/>
      <c r="DB57" s="40"/>
      <c r="DC57" s="32"/>
      <c r="DD57" s="32"/>
      <c r="DE57" s="32"/>
      <c r="DF57" s="8"/>
      <c r="DG57" s="40"/>
      <c r="DH57" s="40"/>
      <c r="DI57" s="40"/>
      <c r="DJ57" s="40"/>
      <c r="DK57" s="32"/>
      <c r="DL57" s="32"/>
      <c r="DM57" s="32"/>
      <c r="DN57" s="8"/>
      <c r="DO57" s="40"/>
      <c r="DP57" s="40"/>
      <c r="DQ57" s="40"/>
      <c r="DR57" s="40"/>
      <c r="DS57" s="32"/>
      <c r="DT57" s="32"/>
      <c r="DU57" s="32"/>
      <c r="DV57" s="8"/>
      <c r="DW57" s="40"/>
      <c r="DX57" s="40"/>
      <c r="DY57" s="40"/>
      <c r="DZ57" s="40"/>
      <c r="EA57" s="32"/>
      <c r="EB57" s="32"/>
      <c r="EC57" s="32"/>
      <c r="ED57" s="8"/>
      <c r="EE57" s="40"/>
      <c r="EF57" s="40"/>
      <c r="EG57" s="40"/>
      <c r="EH57" s="40"/>
      <c r="EI57" s="32"/>
      <c r="EJ57" s="32"/>
      <c r="EK57" s="32"/>
      <c r="EL57" s="8"/>
      <c r="EM57" s="40"/>
      <c r="EN57" s="40"/>
      <c r="EO57" s="40"/>
      <c r="EP57" s="40"/>
      <c r="EQ57" s="32"/>
      <c r="ER57" s="32"/>
      <c r="ES57" s="32"/>
      <c r="ET57" s="8"/>
      <c r="EU57" s="40"/>
      <c r="EV57" s="40"/>
      <c r="EW57" s="40"/>
      <c r="EX57" s="40"/>
      <c r="EY57" s="32"/>
      <c r="EZ57" s="32"/>
      <c r="FA57" s="32"/>
      <c r="FB57" s="8"/>
      <c r="FC57" s="40"/>
      <c r="FD57" s="40"/>
      <c r="FE57" s="40"/>
      <c r="FF57" s="40"/>
      <c r="FG57" s="32"/>
      <c r="FH57" s="32"/>
      <c r="FI57" s="32"/>
      <c r="FJ57" s="8"/>
      <c r="FK57" s="40"/>
      <c r="FL57" s="40"/>
      <c r="FM57" s="40"/>
      <c r="FN57" s="40"/>
      <c r="FO57" s="32"/>
      <c r="FP57" s="32"/>
      <c r="FQ57" s="32"/>
      <c r="FR57" s="8"/>
      <c r="FS57" s="40"/>
      <c r="FT57" s="40"/>
      <c r="FU57" s="40"/>
      <c r="FV57" s="40"/>
      <c r="FW57" s="32"/>
      <c r="FX57" s="32"/>
      <c r="FY57" s="32"/>
      <c r="FZ57" s="8"/>
      <c r="GA57" s="40"/>
      <c r="GB57" s="40"/>
      <c r="GC57" s="40"/>
      <c r="GD57" s="40"/>
      <c r="GE57" s="32"/>
      <c r="GF57" s="32"/>
      <c r="GG57" s="32"/>
      <c r="GH57" s="8"/>
      <c r="GI57" s="40"/>
      <c r="GJ57" s="40"/>
      <c r="GK57" s="40"/>
      <c r="GL57" s="40"/>
      <c r="GM57" s="32"/>
      <c r="GN57" s="32"/>
      <c r="GO57" s="32"/>
      <c r="GP57" s="8"/>
      <c r="GQ57" s="40"/>
      <c r="GR57" s="40"/>
      <c r="GS57" s="40"/>
      <c r="GT57" s="40"/>
      <c r="GU57" s="32"/>
      <c r="GV57" s="32"/>
      <c r="GW57" s="32"/>
      <c r="GX57" s="8"/>
      <c r="GY57" s="40"/>
      <c r="GZ57" s="40"/>
      <c r="HA57" s="40"/>
      <c r="HB57" s="40"/>
      <c r="HC57" s="32"/>
      <c r="HD57" s="32"/>
      <c r="HE57" s="32"/>
      <c r="HF57" s="8"/>
      <c r="HG57" s="40"/>
      <c r="HH57" s="40"/>
      <c r="HI57" s="40"/>
      <c r="HJ57" s="40"/>
      <c r="HK57" s="32"/>
      <c r="HL57" s="32"/>
      <c r="HM57" s="32"/>
      <c r="HN57" s="8"/>
      <c r="HO57" s="40"/>
      <c r="HP57" s="40"/>
      <c r="HQ57" s="40"/>
      <c r="HR57" s="40"/>
      <c r="HS57" s="32"/>
      <c r="HT57" s="32"/>
      <c r="HU57" s="32"/>
      <c r="HV57" s="8"/>
      <c r="HW57" s="40"/>
      <c r="HX57" s="40"/>
      <c r="HY57" s="40"/>
      <c r="HZ57" s="40"/>
      <c r="IA57" s="32"/>
      <c r="IB57" s="32"/>
      <c r="IC57" s="32"/>
      <c r="ID57" s="8"/>
      <c r="IE57" s="40"/>
      <c r="IF57" s="40"/>
      <c r="IG57" s="40"/>
      <c r="IH57" s="40"/>
      <c r="II57" s="32"/>
      <c r="IJ57" s="32"/>
      <c r="IK57" s="32"/>
      <c r="IL57" s="8"/>
      <c r="IM57" s="40"/>
      <c r="IN57" s="40"/>
      <c r="IO57" s="40"/>
      <c r="IP57" s="40"/>
      <c r="IQ57" s="32"/>
      <c r="IR57" s="32"/>
      <c r="IS57" s="32"/>
    </row>
    <row r="58" spans="1:253" ht="13.9" customHeight="1">
      <c r="A58" s="8" t="s">
        <v>946</v>
      </c>
      <c r="B58" s="8" t="s">
        <v>947</v>
      </c>
      <c r="C58" s="13"/>
      <c r="D58" s="39"/>
      <c r="E58" s="129">
        <f>ROUND(F58/0.54,0)</f>
        <v>1906</v>
      </c>
      <c r="F58" s="30">
        <v>1029.375</v>
      </c>
      <c r="G58" s="30">
        <f t="shared" si="0"/>
        <v>1029.375</v>
      </c>
      <c r="H58" s="163">
        <f t="shared" si="1"/>
        <v>151318.125</v>
      </c>
      <c r="I58" s="157">
        <f t="shared" si="2"/>
        <v>214872</v>
      </c>
      <c r="J58" s="254">
        <f t="shared" si="3"/>
        <v>0.29577550820953868</v>
      </c>
      <c r="K58" s="40"/>
      <c r="L58" s="32"/>
      <c r="M58" s="32"/>
      <c r="N58" s="32"/>
      <c r="O58" s="8"/>
      <c r="P58" s="40"/>
      <c r="Q58" s="40"/>
      <c r="R58" s="40"/>
      <c r="S58" s="40"/>
      <c r="T58" s="32"/>
      <c r="U58" s="32"/>
      <c r="V58" s="8"/>
      <c r="W58" s="40"/>
      <c r="X58" s="40"/>
      <c r="Y58" s="40"/>
      <c r="Z58" s="40"/>
      <c r="AA58" s="32"/>
      <c r="AB58" s="32"/>
      <c r="AC58" s="32"/>
      <c r="AD58" s="8"/>
      <c r="AE58" s="40"/>
      <c r="AF58" s="40"/>
      <c r="AG58" s="40"/>
      <c r="AH58" s="40"/>
      <c r="AI58" s="32"/>
      <c r="AJ58" s="32"/>
      <c r="AK58" s="32"/>
      <c r="AL58" s="8"/>
      <c r="AM58" s="40"/>
      <c r="AN58" s="40"/>
      <c r="AO58" s="40"/>
      <c r="AP58" s="40"/>
      <c r="AQ58" s="32"/>
      <c r="AR58" s="32"/>
      <c r="AS58" s="32"/>
      <c r="AT58" s="8"/>
      <c r="AU58" s="40"/>
      <c r="AV58" s="40"/>
      <c r="AW58" s="40"/>
      <c r="AX58" s="40"/>
      <c r="AY58" s="32"/>
      <c r="AZ58" s="32"/>
      <c r="BA58" s="32"/>
      <c r="BB58" s="8"/>
      <c r="BC58" s="40"/>
      <c r="BD58" s="40"/>
      <c r="BE58" s="40"/>
      <c r="BF58" s="40"/>
      <c r="BG58" s="32"/>
      <c r="BH58" s="32"/>
      <c r="BI58" s="32"/>
      <c r="BJ58" s="8"/>
      <c r="BK58" s="40"/>
      <c r="BL58" s="40"/>
      <c r="BM58" s="40"/>
      <c r="BN58" s="40"/>
      <c r="BO58" s="32"/>
      <c r="BP58" s="32"/>
      <c r="BQ58" s="32"/>
      <c r="BR58" s="8"/>
      <c r="BS58" s="40"/>
      <c r="BT58" s="40"/>
      <c r="BU58" s="40"/>
      <c r="BV58" s="40"/>
      <c r="BW58" s="32"/>
      <c r="BX58" s="32"/>
      <c r="BY58" s="32"/>
      <c r="BZ58" s="8"/>
      <c r="CA58" s="40"/>
      <c r="CB58" s="40"/>
      <c r="CC58" s="40"/>
      <c r="CD58" s="40"/>
      <c r="CE58" s="32"/>
      <c r="CF58" s="32"/>
      <c r="CG58" s="32"/>
      <c r="CH58" s="8"/>
      <c r="CI58" s="40"/>
      <c r="CJ58" s="40"/>
      <c r="CK58" s="40"/>
      <c r="CL58" s="40"/>
      <c r="CM58" s="32"/>
      <c r="CN58" s="32"/>
      <c r="CO58" s="32"/>
      <c r="CP58" s="8"/>
      <c r="CQ58" s="40"/>
      <c r="CR58" s="40"/>
      <c r="CS58" s="40"/>
      <c r="CT58" s="40"/>
      <c r="CU58" s="32"/>
      <c r="CV58" s="32"/>
      <c r="CW58" s="32"/>
      <c r="CX58" s="8"/>
      <c r="CY58" s="40"/>
      <c r="CZ58" s="40"/>
      <c r="DA58" s="40"/>
      <c r="DB58" s="40"/>
      <c r="DC58" s="32"/>
      <c r="DD58" s="32"/>
      <c r="DE58" s="32"/>
      <c r="DF58" s="8"/>
      <c r="DG58" s="40"/>
      <c r="DH58" s="40"/>
      <c r="DI58" s="40"/>
      <c r="DJ58" s="40"/>
      <c r="DK58" s="32"/>
      <c r="DL58" s="32"/>
      <c r="DM58" s="32"/>
      <c r="DN58" s="8"/>
      <c r="DO58" s="40"/>
      <c r="DP58" s="40"/>
      <c r="DQ58" s="40"/>
      <c r="DR58" s="40"/>
      <c r="DS58" s="32"/>
      <c r="DT58" s="32"/>
      <c r="DU58" s="32"/>
      <c r="DV58" s="8"/>
      <c r="DW58" s="40"/>
      <c r="DX58" s="40"/>
      <c r="DY58" s="40"/>
      <c r="DZ58" s="40"/>
      <c r="EA58" s="32"/>
      <c r="EB58" s="32"/>
      <c r="EC58" s="32"/>
      <c r="ED58" s="8"/>
      <c r="EE58" s="40"/>
      <c r="EF58" s="40"/>
      <c r="EG58" s="40"/>
      <c r="EH58" s="40"/>
      <c r="EI58" s="32"/>
      <c r="EJ58" s="32"/>
      <c r="EK58" s="32"/>
      <c r="EL58" s="8"/>
      <c r="EM58" s="40"/>
      <c r="EN58" s="40"/>
      <c r="EO58" s="40"/>
      <c r="EP58" s="40"/>
      <c r="EQ58" s="32"/>
      <c r="ER58" s="32"/>
      <c r="ES58" s="32"/>
      <c r="ET58" s="8"/>
      <c r="EU58" s="40"/>
      <c r="EV58" s="40"/>
      <c r="EW58" s="40"/>
      <c r="EX58" s="40"/>
      <c r="EY58" s="32"/>
      <c r="EZ58" s="32"/>
      <c r="FA58" s="32"/>
      <c r="FB58" s="8"/>
      <c r="FC58" s="40"/>
      <c r="FD58" s="40"/>
      <c r="FE58" s="40"/>
      <c r="FF58" s="40"/>
      <c r="FG58" s="32"/>
      <c r="FH58" s="32"/>
      <c r="FI58" s="32"/>
      <c r="FJ58" s="8"/>
      <c r="FK58" s="40"/>
      <c r="FL58" s="40"/>
      <c r="FM58" s="40"/>
      <c r="FN58" s="40"/>
      <c r="FO58" s="32"/>
      <c r="FP58" s="32"/>
      <c r="FQ58" s="32"/>
      <c r="FR58" s="8"/>
      <c r="FS58" s="40"/>
      <c r="FT58" s="40"/>
      <c r="FU58" s="40"/>
      <c r="FV58" s="40"/>
      <c r="FW58" s="32"/>
      <c r="FX58" s="32"/>
      <c r="FY58" s="32"/>
      <c r="FZ58" s="8"/>
      <c r="GA58" s="40"/>
      <c r="GB58" s="40"/>
      <c r="GC58" s="40"/>
      <c r="GD58" s="40"/>
      <c r="GE58" s="32"/>
      <c r="GF58" s="32"/>
      <c r="GG58" s="32"/>
      <c r="GH58" s="8"/>
      <c r="GI58" s="40"/>
      <c r="GJ58" s="40"/>
      <c r="GK58" s="40"/>
      <c r="GL58" s="40"/>
      <c r="GM58" s="32"/>
      <c r="GN58" s="32"/>
      <c r="GO58" s="32"/>
      <c r="GP58" s="8"/>
      <c r="GQ58" s="40"/>
      <c r="GR58" s="40"/>
      <c r="GS58" s="40"/>
      <c r="GT58" s="40"/>
      <c r="GU58" s="32"/>
      <c r="GV58" s="32"/>
      <c r="GW58" s="32"/>
      <c r="GX58" s="8"/>
      <c r="GY58" s="40"/>
      <c r="GZ58" s="40"/>
      <c r="HA58" s="40"/>
      <c r="HB58" s="40"/>
      <c r="HC58" s="32"/>
      <c r="HD58" s="32"/>
      <c r="HE58" s="32"/>
      <c r="HF58" s="8"/>
      <c r="HG58" s="40"/>
      <c r="HH58" s="40"/>
      <c r="HI58" s="40"/>
      <c r="HJ58" s="40"/>
      <c r="HK58" s="32"/>
      <c r="HL58" s="32"/>
      <c r="HM58" s="32"/>
      <c r="HN58" s="8"/>
      <c r="HO58" s="40"/>
      <c r="HP58" s="40"/>
      <c r="HQ58" s="40"/>
      <c r="HR58" s="40"/>
      <c r="HS58" s="32"/>
      <c r="HT58" s="32"/>
      <c r="HU58" s="32"/>
      <c r="HV58" s="8"/>
      <c r="HW58" s="40"/>
      <c r="HX58" s="40"/>
      <c r="HY58" s="40"/>
      <c r="HZ58" s="40"/>
      <c r="IA58" s="32"/>
      <c r="IB58" s="32"/>
      <c r="IC58" s="32"/>
      <c r="ID58" s="8"/>
      <c r="IE58" s="40"/>
      <c r="IF58" s="40"/>
      <c r="IG58" s="40"/>
      <c r="IH58" s="40"/>
      <c r="II58" s="32"/>
      <c r="IJ58" s="32"/>
      <c r="IK58" s="32"/>
      <c r="IL58" s="8"/>
      <c r="IM58" s="40"/>
      <c r="IN58" s="40"/>
      <c r="IO58" s="40"/>
      <c r="IP58" s="40"/>
      <c r="IQ58" s="32"/>
      <c r="IR58" s="32"/>
      <c r="IS58" s="32"/>
    </row>
    <row r="59" spans="1:253" ht="13.9" customHeight="1">
      <c r="B59" s="40" t="s">
        <v>948</v>
      </c>
      <c r="C59" s="32"/>
      <c r="D59" s="32"/>
      <c r="E59" s="32"/>
      <c r="F59" s="30"/>
      <c r="G59" s="30" t="str">
        <f t="shared" si="0"/>
        <v/>
      </c>
      <c r="H59" s="163" t="str">
        <f t="shared" si="1"/>
        <v/>
      </c>
      <c r="I59" s="157" t="str">
        <f t="shared" si="2"/>
        <v/>
      </c>
      <c r="J59" s="254" t="str">
        <f t="shared" si="3"/>
        <v/>
      </c>
      <c r="K59" s="40"/>
      <c r="L59" s="32"/>
      <c r="M59" s="32"/>
      <c r="N59" s="32"/>
      <c r="O59" s="8"/>
      <c r="P59" s="40"/>
      <c r="Q59" s="40"/>
      <c r="R59" s="40"/>
      <c r="S59" s="40"/>
      <c r="T59" s="32"/>
      <c r="U59" s="32"/>
      <c r="V59" s="8"/>
      <c r="W59" s="40"/>
      <c r="X59" s="40"/>
      <c r="Y59" s="40"/>
      <c r="Z59" s="40"/>
      <c r="AA59" s="32"/>
      <c r="AB59" s="32"/>
      <c r="AC59" s="32"/>
      <c r="AD59" s="8"/>
      <c r="AE59" s="40"/>
      <c r="AF59" s="40"/>
      <c r="AG59" s="40"/>
      <c r="AH59" s="40"/>
      <c r="AI59" s="32"/>
      <c r="AJ59" s="32"/>
      <c r="AK59" s="32"/>
      <c r="AL59" s="8"/>
      <c r="AM59" s="40"/>
      <c r="AN59" s="40"/>
      <c r="AO59" s="40"/>
      <c r="AP59" s="40"/>
      <c r="AQ59" s="32"/>
      <c r="AR59" s="32"/>
      <c r="AS59" s="32"/>
      <c r="AT59" s="8"/>
      <c r="AU59" s="40"/>
      <c r="AV59" s="40"/>
      <c r="AW59" s="40"/>
      <c r="AX59" s="40"/>
      <c r="AY59" s="32"/>
      <c r="AZ59" s="32"/>
      <c r="BA59" s="32"/>
      <c r="BB59" s="8"/>
      <c r="BC59" s="40"/>
      <c r="BD59" s="40"/>
      <c r="BE59" s="40"/>
      <c r="BF59" s="40"/>
      <c r="BG59" s="32"/>
      <c r="BH59" s="32"/>
      <c r="BI59" s="32"/>
      <c r="BJ59" s="8"/>
      <c r="BK59" s="40"/>
      <c r="BL59" s="40"/>
      <c r="BM59" s="40"/>
      <c r="BN59" s="40"/>
      <c r="BO59" s="32"/>
      <c r="BP59" s="32"/>
      <c r="BQ59" s="32"/>
      <c r="BR59" s="8"/>
      <c r="BS59" s="40"/>
      <c r="BT59" s="40"/>
      <c r="BU59" s="40"/>
      <c r="BV59" s="40"/>
      <c r="BW59" s="32"/>
      <c r="BX59" s="32"/>
      <c r="BY59" s="32"/>
      <c r="BZ59" s="8"/>
      <c r="CA59" s="40"/>
      <c r="CB59" s="40"/>
      <c r="CC59" s="40"/>
      <c r="CD59" s="40"/>
      <c r="CE59" s="32"/>
      <c r="CF59" s="32"/>
      <c r="CG59" s="32"/>
      <c r="CH59" s="8"/>
      <c r="CI59" s="40"/>
      <c r="CJ59" s="40"/>
      <c r="CK59" s="40"/>
      <c r="CL59" s="40"/>
      <c r="CM59" s="32"/>
      <c r="CN59" s="32"/>
      <c r="CO59" s="32"/>
      <c r="CP59" s="8"/>
      <c r="CQ59" s="40"/>
      <c r="CR59" s="40"/>
      <c r="CS59" s="40"/>
      <c r="CT59" s="40"/>
      <c r="CU59" s="32"/>
      <c r="CV59" s="32"/>
      <c r="CW59" s="32"/>
      <c r="CX59" s="8"/>
      <c r="CY59" s="40"/>
      <c r="CZ59" s="40"/>
      <c r="DA59" s="40"/>
      <c r="DB59" s="40"/>
      <c r="DC59" s="32"/>
      <c r="DD59" s="32"/>
      <c r="DE59" s="32"/>
      <c r="DF59" s="8"/>
      <c r="DG59" s="40"/>
      <c r="DH59" s="40"/>
      <c r="DI59" s="40"/>
      <c r="DJ59" s="40"/>
      <c r="DK59" s="32"/>
      <c r="DL59" s="32"/>
      <c r="DM59" s="32"/>
      <c r="DN59" s="8"/>
      <c r="DO59" s="40"/>
      <c r="DP59" s="40"/>
      <c r="DQ59" s="40"/>
      <c r="DR59" s="40"/>
      <c r="DS59" s="32"/>
      <c r="DT59" s="32"/>
      <c r="DU59" s="32"/>
      <c r="DV59" s="8"/>
      <c r="DW59" s="40"/>
      <c r="DX59" s="40"/>
      <c r="DY59" s="40"/>
      <c r="DZ59" s="40"/>
      <c r="EA59" s="32"/>
      <c r="EB59" s="32"/>
      <c r="EC59" s="32"/>
      <c r="ED59" s="8"/>
      <c r="EE59" s="40"/>
      <c r="EF59" s="40"/>
      <c r="EG59" s="40"/>
      <c r="EH59" s="40"/>
      <c r="EI59" s="32"/>
      <c r="EJ59" s="32"/>
      <c r="EK59" s="32"/>
      <c r="EL59" s="8"/>
      <c r="EM59" s="40"/>
      <c r="EN59" s="40"/>
      <c r="EO59" s="40"/>
      <c r="EP59" s="40"/>
      <c r="EQ59" s="32"/>
      <c r="ER59" s="32"/>
      <c r="ES59" s="32"/>
      <c r="ET59" s="8"/>
      <c r="EU59" s="40"/>
      <c r="EV59" s="40"/>
      <c r="EW59" s="40"/>
      <c r="EX59" s="40"/>
      <c r="EY59" s="32"/>
      <c r="EZ59" s="32"/>
      <c r="FA59" s="32"/>
      <c r="FB59" s="8"/>
      <c r="FC59" s="40"/>
      <c r="FD59" s="40"/>
      <c r="FE59" s="40"/>
      <c r="FF59" s="40"/>
      <c r="FG59" s="32"/>
      <c r="FH59" s="32"/>
      <c r="FI59" s="32"/>
      <c r="FJ59" s="8"/>
      <c r="FK59" s="40"/>
      <c r="FL59" s="40"/>
      <c r="FM59" s="40"/>
      <c r="FN59" s="40"/>
      <c r="FO59" s="32"/>
      <c r="FP59" s="32"/>
      <c r="FQ59" s="32"/>
      <c r="FR59" s="8"/>
      <c r="FS59" s="40"/>
      <c r="FT59" s="40"/>
      <c r="FU59" s="40"/>
      <c r="FV59" s="40"/>
      <c r="FW59" s="32"/>
      <c r="FX59" s="32"/>
      <c r="FY59" s="32"/>
      <c r="FZ59" s="8"/>
      <c r="GA59" s="40"/>
      <c r="GB59" s="40"/>
      <c r="GC59" s="40"/>
      <c r="GD59" s="40"/>
      <c r="GE59" s="32"/>
      <c r="GF59" s="32"/>
      <c r="GG59" s="32"/>
      <c r="GH59" s="8"/>
      <c r="GI59" s="40"/>
      <c r="GJ59" s="40"/>
      <c r="GK59" s="40"/>
      <c r="GL59" s="40"/>
      <c r="GM59" s="32"/>
      <c r="GN59" s="32"/>
      <c r="GO59" s="32"/>
      <c r="GP59" s="8"/>
      <c r="GQ59" s="40"/>
      <c r="GR59" s="40"/>
      <c r="GS59" s="40"/>
      <c r="GT59" s="40"/>
      <c r="GU59" s="32"/>
      <c r="GV59" s="32"/>
      <c r="GW59" s="32"/>
      <c r="GX59" s="8"/>
      <c r="GY59" s="40"/>
      <c r="GZ59" s="40"/>
      <c r="HA59" s="40"/>
      <c r="HB59" s="40"/>
      <c r="HC59" s="32"/>
      <c r="HD59" s="32"/>
      <c r="HE59" s="32"/>
      <c r="HF59" s="8"/>
      <c r="HG59" s="40"/>
      <c r="HH59" s="40"/>
      <c r="HI59" s="40"/>
      <c r="HJ59" s="40"/>
      <c r="HK59" s="32"/>
      <c r="HL59" s="32"/>
      <c r="HM59" s="32"/>
      <c r="HN59" s="8"/>
      <c r="HO59" s="40"/>
      <c r="HP59" s="40"/>
      <c r="HQ59" s="40"/>
      <c r="HR59" s="40"/>
      <c r="HS59" s="32"/>
      <c r="HT59" s="32"/>
      <c r="HU59" s="32"/>
      <c r="HV59" s="8"/>
      <c r="HW59" s="40"/>
      <c r="HX59" s="40"/>
      <c r="HY59" s="40"/>
      <c r="HZ59" s="40"/>
      <c r="IA59" s="32"/>
      <c r="IB59" s="32"/>
      <c r="IC59" s="32"/>
      <c r="ID59" s="8"/>
      <c r="IE59" s="40"/>
      <c r="IF59" s="40"/>
      <c r="IG59" s="40"/>
      <c r="IH59" s="40"/>
      <c r="II59" s="32"/>
      <c r="IJ59" s="32"/>
      <c r="IK59" s="32"/>
      <c r="IL59" s="8"/>
      <c r="IM59" s="40"/>
      <c r="IN59" s="40"/>
      <c r="IO59" s="40"/>
      <c r="IP59" s="40"/>
      <c r="IQ59" s="32"/>
      <c r="IR59" s="32"/>
      <c r="IS59" s="32"/>
    </row>
    <row r="60" spans="1:253" ht="13.9" customHeight="1">
      <c r="B60" s="40" t="s">
        <v>945</v>
      </c>
      <c r="C60" s="3"/>
      <c r="D60" s="39"/>
      <c r="E60" s="23"/>
      <c r="F60" s="30"/>
      <c r="G60" s="30" t="str">
        <f t="shared" si="0"/>
        <v/>
      </c>
      <c r="H60" s="163" t="str">
        <f t="shared" si="1"/>
        <v/>
      </c>
      <c r="I60" s="157" t="str">
        <f t="shared" si="2"/>
        <v/>
      </c>
      <c r="J60" s="254" t="str">
        <f t="shared" si="3"/>
        <v/>
      </c>
      <c r="K60" s="8"/>
      <c r="L60" s="39"/>
      <c r="M60" s="39"/>
      <c r="N60" s="39"/>
      <c r="O60" s="8"/>
      <c r="P60" s="8"/>
      <c r="Q60" s="8"/>
      <c r="R60" s="8"/>
      <c r="S60" s="8"/>
      <c r="T60" s="39"/>
      <c r="U60" s="39"/>
      <c r="V60" s="8"/>
      <c r="W60" s="8"/>
      <c r="X60" s="8"/>
      <c r="Y60" s="8"/>
      <c r="Z60" s="8"/>
      <c r="AA60" s="39"/>
      <c r="AB60" s="39"/>
      <c r="AC60" s="39"/>
      <c r="AD60" s="8"/>
      <c r="AE60" s="8"/>
      <c r="AF60" s="8"/>
      <c r="AG60" s="8"/>
      <c r="AH60" s="8"/>
      <c r="AI60" s="39"/>
      <c r="AJ60" s="39"/>
      <c r="AK60" s="39"/>
      <c r="AL60" s="8"/>
      <c r="AM60" s="8"/>
      <c r="AN60" s="8"/>
      <c r="AO60" s="8"/>
      <c r="AP60" s="8"/>
      <c r="AQ60" s="39"/>
      <c r="AR60" s="39"/>
      <c r="AS60" s="39"/>
      <c r="AT60" s="8"/>
      <c r="AU60" s="8"/>
      <c r="AV60" s="8"/>
      <c r="AW60" s="8"/>
      <c r="AX60" s="8"/>
      <c r="AY60" s="39"/>
      <c r="AZ60" s="39"/>
      <c r="BA60" s="39"/>
      <c r="BB60" s="8"/>
      <c r="BC60" s="8"/>
      <c r="BD60" s="8"/>
      <c r="BE60" s="8"/>
      <c r="BF60" s="8"/>
      <c r="BG60" s="39"/>
      <c r="BH60" s="39"/>
      <c r="BI60" s="39"/>
      <c r="BJ60" s="8"/>
      <c r="BK60" s="8"/>
      <c r="BL60" s="8"/>
      <c r="BM60" s="8"/>
      <c r="BN60" s="8"/>
      <c r="BO60" s="39"/>
      <c r="BP60" s="39"/>
      <c r="BQ60" s="39"/>
      <c r="BR60" s="8"/>
      <c r="BS60" s="8"/>
      <c r="BT60" s="8"/>
      <c r="BU60" s="8"/>
      <c r="BV60" s="8"/>
      <c r="BW60" s="39"/>
      <c r="BX60" s="39"/>
      <c r="BY60" s="39"/>
      <c r="BZ60" s="8"/>
      <c r="CA60" s="8"/>
      <c r="CB60" s="8"/>
      <c r="CC60" s="8"/>
      <c r="CD60" s="8"/>
      <c r="CE60" s="39"/>
      <c r="CF60" s="39"/>
      <c r="CG60" s="39"/>
      <c r="CH60" s="8"/>
      <c r="CI60" s="8"/>
      <c r="CJ60" s="8"/>
      <c r="CK60" s="8"/>
      <c r="CL60" s="8"/>
      <c r="CM60" s="39"/>
      <c r="CN60" s="39"/>
      <c r="CO60" s="39"/>
      <c r="CP60" s="8"/>
      <c r="CQ60" s="8"/>
      <c r="CR60" s="8"/>
      <c r="CS60" s="8"/>
      <c r="CT60" s="8"/>
      <c r="CU60" s="39"/>
      <c r="CV60" s="39"/>
      <c r="CW60" s="39"/>
      <c r="CX60" s="8"/>
      <c r="CY60" s="8"/>
      <c r="CZ60" s="8"/>
      <c r="DA60" s="8"/>
      <c r="DB60" s="8"/>
      <c r="DC60" s="39"/>
      <c r="DD60" s="39"/>
      <c r="DE60" s="39"/>
      <c r="DF60" s="8"/>
      <c r="DG60" s="8"/>
      <c r="DH60" s="8"/>
      <c r="DI60" s="8"/>
      <c r="DJ60" s="8"/>
      <c r="DK60" s="39"/>
      <c r="DL60" s="39"/>
      <c r="DM60" s="39"/>
      <c r="DN60" s="8"/>
      <c r="DO60" s="8"/>
      <c r="DP60" s="8"/>
      <c r="DQ60" s="8"/>
      <c r="DR60" s="8"/>
      <c r="DS60" s="39"/>
      <c r="DT60" s="39"/>
      <c r="DU60" s="39"/>
      <c r="DV60" s="8"/>
      <c r="DW60" s="8"/>
      <c r="DX60" s="8"/>
      <c r="DY60" s="8"/>
      <c r="DZ60" s="8"/>
      <c r="EA60" s="39"/>
      <c r="EB60" s="39"/>
      <c r="EC60" s="39"/>
      <c r="ED60" s="8"/>
      <c r="EE60" s="8"/>
      <c r="EF60" s="8"/>
      <c r="EG60" s="8"/>
      <c r="EH60" s="8"/>
      <c r="EI60" s="39"/>
      <c r="EJ60" s="39"/>
      <c r="EK60" s="39"/>
      <c r="EL60" s="8"/>
      <c r="EM60" s="8"/>
      <c r="EN60" s="8"/>
      <c r="EO60" s="8"/>
      <c r="EP60" s="8"/>
      <c r="EQ60" s="39"/>
      <c r="ER60" s="39"/>
      <c r="ES60" s="39"/>
      <c r="ET60" s="8"/>
      <c r="EU60" s="8"/>
      <c r="EV60" s="8"/>
      <c r="EW60" s="8"/>
      <c r="EX60" s="8"/>
      <c r="EY60" s="39"/>
      <c r="EZ60" s="39"/>
      <c r="FA60" s="39"/>
      <c r="FB60" s="8"/>
      <c r="FC60" s="8"/>
      <c r="FD60" s="8"/>
      <c r="FE60" s="8"/>
      <c r="FF60" s="8"/>
      <c r="FG60" s="39"/>
      <c r="FH60" s="39"/>
      <c r="FI60" s="39"/>
      <c r="FJ60" s="8"/>
      <c r="FK60" s="8"/>
      <c r="FL60" s="8"/>
      <c r="FM60" s="8"/>
      <c r="FN60" s="8"/>
      <c r="FO60" s="39"/>
      <c r="FP60" s="39"/>
      <c r="FQ60" s="39"/>
      <c r="FR60" s="8"/>
      <c r="FS60" s="8"/>
      <c r="FT60" s="8"/>
      <c r="FU60" s="8"/>
      <c r="FV60" s="8"/>
      <c r="FW60" s="39"/>
      <c r="FX60" s="39"/>
      <c r="FY60" s="39"/>
      <c r="FZ60" s="8"/>
      <c r="GA60" s="8"/>
      <c r="GB60" s="8"/>
      <c r="GC60" s="8"/>
      <c r="GD60" s="8"/>
      <c r="GE60" s="39"/>
      <c r="GF60" s="39"/>
      <c r="GG60" s="39"/>
      <c r="GH60" s="8"/>
      <c r="GI60" s="8"/>
      <c r="GJ60" s="8"/>
      <c r="GK60" s="8"/>
      <c r="GL60" s="8"/>
      <c r="GM60" s="39"/>
      <c r="GN60" s="39"/>
      <c r="GO60" s="39"/>
      <c r="GP60" s="8"/>
      <c r="GQ60" s="8"/>
      <c r="GR60" s="8"/>
      <c r="GS60" s="8"/>
      <c r="GT60" s="8"/>
      <c r="GU60" s="39"/>
      <c r="GV60" s="39"/>
      <c r="GW60" s="39"/>
      <c r="GX60" s="8"/>
      <c r="GY60" s="8"/>
      <c r="GZ60" s="8"/>
      <c r="HA60" s="8"/>
      <c r="HB60" s="8"/>
      <c r="HC60" s="39"/>
      <c r="HD60" s="39"/>
      <c r="HE60" s="39"/>
      <c r="HF60" s="8"/>
      <c r="HG60" s="8"/>
      <c r="HH60" s="8"/>
      <c r="HI60" s="8"/>
      <c r="HJ60" s="8"/>
      <c r="HK60" s="39"/>
      <c r="HL60" s="39"/>
      <c r="HM60" s="39"/>
      <c r="HN60" s="8"/>
      <c r="HO60" s="8"/>
      <c r="HP60" s="8"/>
      <c r="HQ60" s="8"/>
      <c r="HR60" s="8"/>
      <c r="HS60" s="39"/>
      <c r="HT60" s="39"/>
      <c r="HU60" s="39"/>
      <c r="HV60" s="8"/>
      <c r="HW60" s="8"/>
      <c r="HX60" s="8"/>
      <c r="HY60" s="8"/>
      <c r="HZ60" s="8"/>
      <c r="IA60" s="39"/>
      <c r="IB60" s="39"/>
      <c r="IC60" s="39"/>
      <c r="ID60" s="8"/>
      <c r="IE60" s="8"/>
      <c r="IF60" s="8"/>
      <c r="IG60" s="8"/>
      <c r="IH60" s="8"/>
      <c r="II60" s="39"/>
      <c r="IJ60" s="39"/>
      <c r="IK60" s="39"/>
      <c r="IL60" s="8"/>
      <c r="IM60" s="8"/>
      <c r="IN60" s="8"/>
      <c r="IO60" s="8"/>
      <c r="IP60" s="8"/>
      <c r="IQ60" s="39"/>
      <c r="IR60" s="39"/>
      <c r="IS60" s="39"/>
    </row>
    <row r="61" spans="1:253" ht="13.9" customHeight="1">
      <c r="B61" s="8"/>
      <c r="C61" s="32"/>
      <c r="D61" s="32"/>
      <c r="E61" s="32"/>
      <c r="F61" s="30"/>
      <c r="G61" s="30" t="str">
        <f t="shared" si="0"/>
        <v/>
      </c>
      <c r="H61" s="163" t="str">
        <f t="shared" si="1"/>
        <v/>
      </c>
      <c r="I61" s="157" t="str">
        <f t="shared" si="2"/>
        <v/>
      </c>
      <c r="J61" s="254" t="str">
        <f t="shared" si="3"/>
        <v/>
      </c>
      <c r="K61" s="40"/>
      <c r="L61" s="32"/>
      <c r="M61" s="32"/>
      <c r="N61" s="32"/>
      <c r="O61" s="8"/>
      <c r="P61" s="40"/>
      <c r="Q61" s="40"/>
      <c r="R61" s="40"/>
      <c r="S61" s="40"/>
      <c r="T61" s="32"/>
      <c r="U61" s="32"/>
      <c r="V61" s="8"/>
      <c r="W61" s="40"/>
      <c r="X61" s="40"/>
      <c r="Y61" s="40"/>
      <c r="Z61" s="40"/>
      <c r="AA61" s="32"/>
      <c r="AB61" s="32"/>
      <c r="AC61" s="32"/>
      <c r="AD61" s="8"/>
      <c r="AE61" s="40"/>
      <c r="AF61" s="40"/>
      <c r="AG61" s="40"/>
      <c r="AH61" s="40"/>
      <c r="AI61" s="32"/>
      <c r="AJ61" s="32"/>
      <c r="AK61" s="32"/>
      <c r="AL61" s="8"/>
      <c r="AM61" s="40"/>
      <c r="AN61" s="40"/>
      <c r="AO61" s="40"/>
      <c r="AP61" s="40"/>
      <c r="AQ61" s="32"/>
      <c r="AR61" s="32"/>
      <c r="AS61" s="32"/>
      <c r="AT61" s="8"/>
      <c r="AU61" s="40"/>
      <c r="AV61" s="40"/>
      <c r="AW61" s="40"/>
      <c r="AX61" s="40"/>
      <c r="AY61" s="32"/>
      <c r="AZ61" s="32"/>
      <c r="BA61" s="32"/>
      <c r="BB61" s="8"/>
      <c r="BC61" s="40"/>
      <c r="BD61" s="40"/>
      <c r="BE61" s="40"/>
      <c r="BF61" s="40"/>
      <c r="BG61" s="32"/>
      <c r="BH61" s="32"/>
      <c r="BI61" s="32"/>
      <c r="BJ61" s="8"/>
      <c r="BK61" s="40"/>
      <c r="BL61" s="40"/>
      <c r="BM61" s="40"/>
      <c r="BN61" s="40"/>
      <c r="BO61" s="32"/>
      <c r="BP61" s="32"/>
      <c r="BQ61" s="32"/>
      <c r="BR61" s="8"/>
      <c r="BS61" s="40"/>
      <c r="BT61" s="40"/>
      <c r="BU61" s="40"/>
      <c r="BV61" s="40"/>
      <c r="BW61" s="32"/>
      <c r="BX61" s="32"/>
      <c r="BY61" s="32"/>
      <c r="BZ61" s="8"/>
      <c r="CA61" s="40"/>
      <c r="CB61" s="40"/>
      <c r="CC61" s="40"/>
      <c r="CD61" s="40"/>
      <c r="CE61" s="32"/>
      <c r="CF61" s="32"/>
      <c r="CG61" s="32"/>
      <c r="CH61" s="8"/>
      <c r="CI61" s="40"/>
      <c r="CJ61" s="40"/>
      <c r="CK61" s="40"/>
      <c r="CL61" s="40"/>
      <c r="CM61" s="32"/>
      <c r="CN61" s="32"/>
      <c r="CO61" s="32"/>
      <c r="CP61" s="8"/>
      <c r="CQ61" s="40"/>
      <c r="CR61" s="40"/>
      <c r="CS61" s="40"/>
      <c r="CT61" s="40"/>
      <c r="CU61" s="32"/>
      <c r="CV61" s="32"/>
      <c r="CW61" s="32"/>
      <c r="CX61" s="8"/>
      <c r="CY61" s="40"/>
      <c r="CZ61" s="40"/>
      <c r="DA61" s="40"/>
      <c r="DB61" s="40"/>
      <c r="DC61" s="32"/>
      <c r="DD61" s="32"/>
      <c r="DE61" s="32"/>
      <c r="DF61" s="8"/>
      <c r="DG61" s="40"/>
      <c r="DH61" s="40"/>
      <c r="DI61" s="40"/>
      <c r="DJ61" s="40"/>
      <c r="DK61" s="32"/>
      <c r="DL61" s="32"/>
      <c r="DM61" s="32"/>
      <c r="DN61" s="8"/>
      <c r="DO61" s="40"/>
      <c r="DP61" s="40"/>
      <c r="DQ61" s="40"/>
      <c r="DR61" s="40"/>
      <c r="DS61" s="32"/>
      <c r="DT61" s="32"/>
      <c r="DU61" s="32"/>
      <c r="DV61" s="8"/>
      <c r="DW61" s="40"/>
      <c r="DX61" s="40"/>
      <c r="DY61" s="40"/>
      <c r="DZ61" s="40"/>
      <c r="EA61" s="32"/>
      <c r="EB61" s="32"/>
      <c r="EC61" s="32"/>
      <c r="ED61" s="8"/>
      <c r="EE61" s="40"/>
      <c r="EF61" s="40"/>
      <c r="EG61" s="40"/>
      <c r="EH61" s="40"/>
      <c r="EI61" s="32"/>
      <c r="EJ61" s="32"/>
      <c r="EK61" s="32"/>
      <c r="EL61" s="8"/>
      <c r="EM61" s="40"/>
      <c r="EN61" s="40"/>
      <c r="EO61" s="40"/>
      <c r="EP61" s="40"/>
      <c r="EQ61" s="32"/>
      <c r="ER61" s="32"/>
      <c r="ES61" s="32"/>
      <c r="ET61" s="8"/>
      <c r="EU61" s="40"/>
      <c r="EV61" s="40"/>
      <c r="EW61" s="40"/>
      <c r="EX61" s="40"/>
      <c r="EY61" s="32"/>
      <c r="EZ61" s="32"/>
      <c r="FA61" s="32"/>
      <c r="FB61" s="8"/>
      <c r="FC61" s="40"/>
      <c r="FD61" s="40"/>
      <c r="FE61" s="40"/>
      <c r="FF61" s="40"/>
      <c r="FG61" s="32"/>
      <c r="FH61" s="32"/>
      <c r="FI61" s="32"/>
      <c r="FJ61" s="8"/>
      <c r="FK61" s="40"/>
      <c r="FL61" s="40"/>
      <c r="FM61" s="40"/>
      <c r="FN61" s="40"/>
      <c r="FO61" s="32"/>
      <c r="FP61" s="32"/>
      <c r="FQ61" s="32"/>
      <c r="FR61" s="8"/>
      <c r="FS61" s="40"/>
      <c r="FT61" s="40"/>
      <c r="FU61" s="40"/>
      <c r="FV61" s="40"/>
      <c r="FW61" s="32"/>
      <c r="FX61" s="32"/>
      <c r="FY61" s="32"/>
      <c r="FZ61" s="8"/>
      <c r="GA61" s="40"/>
      <c r="GB61" s="40"/>
      <c r="GC61" s="40"/>
      <c r="GD61" s="40"/>
      <c r="GE61" s="32"/>
      <c r="GF61" s="32"/>
      <c r="GG61" s="32"/>
      <c r="GH61" s="8"/>
      <c r="GI61" s="40"/>
      <c r="GJ61" s="40"/>
      <c r="GK61" s="40"/>
      <c r="GL61" s="40"/>
      <c r="GM61" s="32"/>
      <c r="GN61" s="32"/>
      <c r="GO61" s="32"/>
      <c r="GP61" s="8"/>
      <c r="GQ61" s="40"/>
      <c r="GR61" s="40"/>
      <c r="GS61" s="40"/>
      <c r="GT61" s="40"/>
      <c r="GU61" s="32"/>
      <c r="GV61" s="32"/>
      <c r="GW61" s="32"/>
      <c r="GX61" s="8"/>
      <c r="GY61" s="40"/>
      <c r="GZ61" s="40"/>
      <c r="HA61" s="40"/>
      <c r="HB61" s="40"/>
      <c r="HC61" s="32"/>
      <c r="HD61" s="32"/>
      <c r="HE61" s="32"/>
      <c r="HF61" s="8"/>
      <c r="HG61" s="40"/>
      <c r="HH61" s="40"/>
      <c r="HI61" s="40"/>
      <c r="HJ61" s="40"/>
      <c r="HK61" s="32"/>
      <c r="HL61" s="32"/>
      <c r="HM61" s="32"/>
      <c r="HN61" s="8"/>
      <c r="HO61" s="40"/>
      <c r="HP61" s="40"/>
      <c r="HQ61" s="40"/>
      <c r="HR61" s="40"/>
      <c r="HS61" s="32"/>
      <c r="HT61" s="32"/>
      <c r="HU61" s="32"/>
      <c r="HV61" s="8"/>
      <c r="HW61" s="40"/>
      <c r="HX61" s="40"/>
      <c r="HY61" s="40"/>
      <c r="HZ61" s="40"/>
      <c r="IA61" s="32"/>
      <c r="IB61" s="32"/>
      <c r="IC61" s="32"/>
      <c r="ID61" s="8"/>
      <c r="IE61" s="40"/>
      <c r="IF61" s="40"/>
      <c r="IG61" s="40"/>
      <c r="IH61" s="40"/>
      <c r="II61" s="32"/>
      <c r="IJ61" s="32"/>
      <c r="IK61" s="32"/>
      <c r="IL61" s="8"/>
      <c r="IM61" s="40"/>
      <c r="IN61" s="40"/>
      <c r="IO61" s="40"/>
      <c r="IP61" s="40"/>
      <c r="IQ61" s="32"/>
      <c r="IR61" s="32"/>
      <c r="IS61" s="32"/>
    </row>
    <row r="62" spans="1:253" ht="13.9" customHeight="1">
      <c r="A62" s="8" t="s">
        <v>949</v>
      </c>
      <c r="B62" s="8" t="s">
        <v>950</v>
      </c>
      <c r="C62" s="13"/>
      <c r="D62" s="39"/>
      <c r="E62" s="129">
        <f>ROUND(F62/0.54,0)</f>
        <v>81</v>
      </c>
      <c r="F62" s="30">
        <v>43.875</v>
      </c>
      <c r="G62" s="30">
        <f t="shared" si="0"/>
        <v>43.875</v>
      </c>
      <c r="H62" s="163">
        <f t="shared" si="1"/>
        <v>6449.625</v>
      </c>
      <c r="I62" s="157">
        <f t="shared" si="2"/>
        <v>9158</v>
      </c>
      <c r="J62" s="254">
        <f t="shared" si="3"/>
        <v>0.29573869840576544</v>
      </c>
      <c r="K62" s="40"/>
      <c r="L62" s="32"/>
      <c r="M62" s="32"/>
      <c r="N62" s="32"/>
      <c r="O62" s="8"/>
      <c r="P62" s="40"/>
      <c r="Q62" s="40"/>
      <c r="R62" s="40"/>
      <c r="S62" s="40"/>
      <c r="T62" s="32"/>
      <c r="U62" s="32"/>
      <c r="V62" s="8"/>
      <c r="W62" s="40"/>
      <c r="X62" s="40"/>
      <c r="Y62" s="40"/>
      <c r="Z62" s="40"/>
      <c r="AA62" s="32"/>
      <c r="AB62" s="32"/>
      <c r="AC62" s="32"/>
      <c r="AD62" s="8"/>
      <c r="AE62" s="40"/>
      <c r="AF62" s="40"/>
      <c r="AG62" s="40"/>
      <c r="AH62" s="40"/>
      <c r="AI62" s="32"/>
      <c r="AJ62" s="32"/>
      <c r="AK62" s="32"/>
      <c r="AL62" s="8"/>
      <c r="AM62" s="40"/>
      <c r="AN62" s="40"/>
      <c r="AO62" s="40"/>
      <c r="AP62" s="40"/>
      <c r="AQ62" s="32"/>
      <c r="AR62" s="32"/>
      <c r="AS62" s="32"/>
      <c r="AT62" s="8"/>
      <c r="AU62" s="40"/>
      <c r="AV62" s="40"/>
      <c r="AW62" s="40"/>
      <c r="AX62" s="40"/>
      <c r="AY62" s="32"/>
      <c r="AZ62" s="32"/>
      <c r="BA62" s="32"/>
      <c r="BB62" s="8"/>
      <c r="BC62" s="40"/>
      <c r="BD62" s="40"/>
      <c r="BE62" s="40"/>
      <c r="BF62" s="40"/>
      <c r="BG62" s="32"/>
      <c r="BH62" s="32"/>
      <c r="BI62" s="32"/>
      <c r="BJ62" s="8"/>
      <c r="BK62" s="40"/>
      <c r="BL62" s="40"/>
      <c r="BM62" s="40"/>
      <c r="BN62" s="40"/>
      <c r="BO62" s="32"/>
      <c r="BP62" s="32"/>
      <c r="BQ62" s="32"/>
      <c r="BR62" s="8"/>
      <c r="BS62" s="40"/>
      <c r="BT62" s="40"/>
      <c r="BU62" s="40"/>
      <c r="BV62" s="40"/>
      <c r="BW62" s="32"/>
      <c r="BX62" s="32"/>
      <c r="BY62" s="32"/>
      <c r="BZ62" s="8"/>
      <c r="CA62" s="40"/>
      <c r="CB62" s="40"/>
      <c r="CC62" s="40"/>
      <c r="CD62" s="40"/>
      <c r="CE62" s="32"/>
      <c r="CF62" s="32"/>
      <c r="CG62" s="32"/>
      <c r="CH62" s="8"/>
      <c r="CI62" s="40"/>
      <c r="CJ62" s="40"/>
      <c r="CK62" s="40"/>
      <c r="CL62" s="40"/>
      <c r="CM62" s="32"/>
      <c r="CN62" s="32"/>
      <c r="CO62" s="32"/>
      <c r="CP62" s="8"/>
      <c r="CQ62" s="40"/>
      <c r="CR62" s="40"/>
      <c r="CS62" s="40"/>
      <c r="CT62" s="40"/>
      <c r="CU62" s="32"/>
      <c r="CV62" s="32"/>
      <c r="CW62" s="32"/>
      <c r="CX62" s="8"/>
      <c r="CY62" s="40"/>
      <c r="CZ62" s="40"/>
      <c r="DA62" s="40"/>
      <c r="DB62" s="40"/>
      <c r="DC62" s="32"/>
      <c r="DD62" s="32"/>
      <c r="DE62" s="32"/>
      <c r="DF62" s="8"/>
      <c r="DG62" s="40"/>
      <c r="DH62" s="40"/>
      <c r="DI62" s="40"/>
      <c r="DJ62" s="40"/>
      <c r="DK62" s="32"/>
      <c r="DL62" s="32"/>
      <c r="DM62" s="32"/>
      <c r="DN62" s="8"/>
      <c r="DO62" s="40"/>
      <c r="DP62" s="40"/>
      <c r="DQ62" s="40"/>
      <c r="DR62" s="40"/>
      <c r="DS62" s="32"/>
      <c r="DT62" s="32"/>
      <c r="DU62" s="32"/>
      <c r="DV62" s="8"/>
      <c r="DW62" s="40"/>
      <c r="DX62" s="40"/>
      <c r="DY62" s="40"/>
      <c r="DZ62" s="40"/>
      <c r="EA62" s="32"/>
      <c r="EB62" s="32"/>
      <c r="EC62" s="32"/>
      <c r="ED62" s="8"/>
      <c r="EE62" s="40"/>
      <c r="EF62" s="40"/>
      <c r="EG62" s="40"/>
      <c r="EH62" s="40"/>
      <c r="EI62" s="32"/>
      <c r="EJ62" s="32"/>
      <c r="EK62" s="32"/>
      <c r="EL62" s="8"/>
      <c r="EM62" s="40"/>
      <c r="EN62" s="40"/>
      <c r="EO62" s="40"/>
      <c r="EP62" s="40"/>
      <c r="EQ62" s="32"/>
      <c r="ER62" s="32"/>
      <c r="ES62" s="32"/>
      <c r="ET62" s="8"/>
      <c r="EU62" s="40"/>
      <c r="EV62" s="40"/>
      <c r="EW62" s="40"/>
      <c r="EX62" s="40"/>
      <c r="EY62" s="32"/>
      <c r="EZ62" s="32"/>
      <c r="FA62" s="32"/>
      <c r="FB62" s="8"/>
      <c r="FC62" s="40"/>
      <c r="FD62" s="40"/>
      <c r="FE62" s="40"/>
      <c r="FF62" s="40"/>
      <c r="FG62" s="32"/>
      <c r="FH62" s="32"/>
      <c r="FI62" s="32"/>
      <c r="FJ62" s="8"/>
      <c r="FK62" s="40"/>
      <c r="FL62" s="40"/>
      <c r="FM62" s="40"/>
      <c r="FN62" s="40"/>
      <c r="FO62" s="32"/>
      <c r="FP62" s="32"/>
      <c r="FQ62" s="32"/>
      <c r="FR62" s="8"/>
      <c r="FS62" s="40"/>
      <c r="FT62" s="40"/>
      <c r="FU62" s="40"/>
      <c r="FV62" s="40"/>
      <c r="FW62" s="32"/>
      <c r="FX62" s="32"/>
      <c r="FY62" s="32"/>
      <c r="FZ62" s="8"/>
      <c r="GA62" s="40"/>
      <c r="GB62" s="40"/>
      <c r="GC62" s="40"/>
      <c r="GD62" s="40"/>
      <c r="GE62" s="32"/>
      <c r="GF62" s="32"/>
      <c r="GG62" s="32"/>
      <c r="GH62" s="8"/>
      <c r="GI62" s="40"/>
      <c r="GJ62" s="40"/>
      <c r="GK62" s="40"/>
      <c r="GL62" s="40"/>
      <c r="GM62" s="32"/>
      <c r="GN62" s="32"/>
      <c r="GO62" s="32"/>
      <c r="GP62" s="8"/>
      <c r="GQ62" s="40"/>
      <c r="GR62" s="40"/>
      <c r="GS62" s="40"/>
      <c r="GT62" s="40"/>
      <c r="GU62" s="32"/>
      <c r="GV62" s="32"/>
      <c r="GW62" s="32"/>
      <c r="GX62" s="8"/>
      <c r="GY62" s="40"/>
      <c r="GZ62" s="40"/>
      <c r="HA62" s="40"/>
      <c r="HB62" s="40"/>
      <c r="HC62" s="32"/>
      <c r="HD62" s="32"/>
      <c r="HE62" s="32"/>
      <c r="HF62" s="8"/>
      <c r="HG62" s="40"/>
      <c r="HH62" s="40"/>
      <c r="HI62" s="40"/>
      <c r="HJ62" s="40"/>
      <c r="HK62" s="32"/>
      <c r="HL62" s="32"/>
      <c r="HM62" s="32"/>
      <c r="HN62" s="8"/>
      <c r="HO62" s="40"/>
      <c r="HP62" s="40"/>
      <c r="HQ62" s="40"/>
      <c r="HR62" s="40"/>
      <c r="HS62" s="32"/>
      <c r="HT62" s="32"/>
      <c r="HU62" s="32"/>
      <c r="HV62" s="8"/>
      <c r="HW62" s="40"/>
      <c r="HX62" s="40"/>
      <c r="HY62" s="40"/>
      <c r="HZ62" s="40"/>
      <c r="IA62" s="32"/>
      <c r="IB62" s="32"/>
      <c r="IC62" s="32"/>
      <c r="ID62" s="8"/>
      <c r="IE62" s="40"/>
      <c r="IF62" s="40"/>
      <c r="IG62" s="40"/>
      <c r="IH62" s="40"/>
      <c r="II62" s="32"/>
      <c r="IJ62" s="32"/>
      <c r="IK62" s="32"/>
      <c r="IL62" s="8"/>
      <c r="IM62" s="40"/>
      <c r="IN62" s="40"/>
      <c r="IO62" s="40"/>
      <c r="IP62" s="40"/>
      <c r="IQ62" s="32"/>
      <c r="IR62" s="32"/>
      <c r="IS62" s="32"/>
    </row>
    <row r="63" spans="1:253" ht="13.9" customHeight="1">
      <c r="B63" s="40" t="s">
        <v>951</v>
      </c>
      <c r="C63" s="32"/>
      <c r="D63" s="32"/>
      <c r="E63" s="32"/>
      <c r="F63" s="30"/>
      <c r="G63" s="30" t="str">
        <f t="shared" si="0"/>
        <v/>
      </c>
      <c r="H63" s="163" t="str">
        <f t="shared" si="1"/>
        <v/>
      </c>
      <c r="I63" s="157" t="str">
        <f t="shared" si="2"/>
        <v/>
      </c>
      <c r="J63" s="254" t="str">
        <f t="shared" si="3"/>
        <v/>
      </c>
      <c r="K63" s="40"/>
      <c r="L63" s="32"/>
      <c r="M63" s="32"/>
      <c r="N63" s="32"/>
      <c r="O63" s="8"/>
      <c r="P63" s="40"/>
      <c r="Q63" s="40"/>
      <c r="R63" s="40"/>
      <c r="S63" s="40"/>
      <c r="T63" s="32"/>
      <c r="U63" s="32"/>
      <c r="V63" s="8"/>
      <c r="W63" s="40"/>
      <c r="X63" s="40"/>
      <c r="Y63" s="40"/>
      <c r="Z63" s="40"/>
      <c r="AA63" s="32"/>
      <c r="AB63" s="32"/>
      <c r="AC63" s="32"/>
      <c r="AD63" s="8"/>
      <c r="AE63" s="40"/>
      <c r="AF63" s="40"/>
      <c r="AG63" s="40"/>
      <c r="AH63" s="40"/>
      <c r="AI63" s="32"/>
      <c r="AJ63" s="32"/>
      <c r="AK63" s="32"/>
      <c r="AL63" s="8"/>
      <c r="AM63" s="40"/>
      <c r="AN63" s="40"/>
      <c r="AO63" s="40"/>
      <c r="AP63" s="40"/>
      <c r="AQ63" s="32"/>
      <c r="AR63" s="32"/>
      <c r="AS63" s="32"/>
      <c r="AT63" s="8"/>
      <c r="AU63" s="40"/>
      <c r="AV63" s="40"/>
      <c r="AW63" s="40"/>
      <c r="AX63" s="40"/>
      <c r="AY63" s="32"/>
      <c r="AZ63" s="32"/>
      <c r="BA63" s="32"/>
      <c r="BB63" s="8"/>
      <c r="BC63" s="40"/>
      <c r="BD63" s="40"/>
      <c r="BE63" s="40"/>
      <c r="BF63" s="40"/>
      <c r="BG63" s="32"/>
      <c r="BH63" s="32"/>
      <c r="BI63" s="32"/>
      <c r="BJ63" s="8"/>
      <c r="BK63" s="40"/>
      <c r="BL63" s="40"/>
      <c r="BM63" s="40"/>
      <c r="BN63" s="40"/>
      <c r="BO63" s="32"/>
      <c r="BP63" s="32"/>
      <c r="BQ63" s="32"/>
      <c r="BR63" s="8"/>
      <c r="BS63" s="40"/>
      <c r="BT63" s="40"/>
      <c r="BU63" s="40"/>
      <c r="BV63" s="40"/>
      <c r="BW63" s="32"/>
      <c r="BX63" s="32"/>
      <c r="BY63" s="32"/>
      <c r="BZ63" s="8"/>
      <c r="CA63" s="40"/>
      <c r="CB63" s="40"/>
      <c r="CC63" s="40"/>
      <c r="CD63" s="40"/>
      <c r="CE63" s="32"/>
      <c r="CF63" s="32"/>
      <c r="CG63" s="32"/>
      <c r="CH63" s="8"/>
      <c r="CI63" s="40"/>
      <c r="CJ63" s="40"/>
      <c r="CK63" s="40"/>
      <c r="CL63" s="40"/>
      <c r="CM63" s="32"/>
      <c r="CN63" s="32"/>
      <c r="CO63" s="32"/>
      <c r="CP63" s="8"/>
      <c r="CQ63" s="40"/>
      <c r="CR63" s="40"/>
      <c r="CS63" s="40"/>
      <c r="CT63" s="40"/>
      <c r="CU63" s="32"/>
      <c r="CV63" s="32"/>
      <c r="CW63" s="32"/>
      <c r="CX63" s="8"/>
      <c r="CY63" s="40"/>
      <c r="CZ63" s="40"/>
      <c r="DA63" s="40"/>
      <c r="DB63" s="40"/>
      <c r="DC63" s="32"/>
      <c r="DD63" s="32"/>
      <c r="DE63" s="32"/>
      <c r="DF63" s="8"/>
      <c r="DG63" s="40"/>
      <c r="DH63" s="40"/>
      <c r="DI63" s="40"/>
      <c r="DJ63" s="40"/>
      <c r="DK63" s="32"/>
      <c r="DL63" s="32"/>
      <c r="DM63" s="32"/>
      <c r="DN63" s="8"/>
      <c r="DO63" s="40"/>
      <c r="DP63" s="40"/>
      <c r="DQ63" s="40"/>
      <c r="DR63" s="40"/>
      <c r="DS63" s="32"/>
      <c r="DT63" s="32"/>
      <c r="DU63" s="32"/>
      <c r="DV63" s="8"/>
      <c r="DW63" s="40"/>
      <c r="DX63" s="40"/>
      <c r="DY63" s="40"/>
      <c r="DZ63" s="40"/>
      <c r="EA63" s="32"/>
      <c r="EB63" s="32"/>
      <c r="EC63" s="32"/>
      <c r="ED63" s="8"/>
      <c r="EE63" s="40"/>
      <c r="EF63" s="40"/>
      <c r="EG63" s="40"/>
      <c r="EH63" s="40"/>
      <c r="EI63" s="32"/>
      <c r="EJ63" s="32"/>
      <c r="EK63" s="32"/>
      <c r="EL63" s="8"/>
      <c r="EM63" s="40"/>
      <c r="EN63" s="40"/>
      <c r="EO63" s="40"/>
      <c r="EP63" s="40"/>
      <c r="EQ63" s="32"/>
      <c r="ER63" s="32"/>
      <c r="ES63" s="32"/>
      <c r="ET63" s="8"/>
      <c r="EU63" s="40"/>
      <c r="EV63" s="40"/>
      <c r="EW63" s="40"/>
      <c r="EX63" s="40"/>
      <c r="EY63" s="32"/>
      <c r="EZ63" s="32"/>
      <c r="FA63" s="32"/>
      <c r="FB63" s="8"/>
      <c r="FC63" s="40"/>
      <c r="FD63" s="40"/>
      <c r="FE63" s="40"/>
      <c r="FF63" s="40"/>
      <c r="FG63" s="32"/>
      <c r="FH63" s="32"/>
      <c r="FI63" s="32"/>
      <c r="FJ63" s="8"/>
      <c r="FK63" s="40"/>
      <c r="FL63" s="40"/>
      <c r="FM63" s="40"/>
      <c r="FN63" s="40"/>
      <c r="FO63" s="32"/>
      <c r="FP63" s="32"/>
      <c r="FQ63" s="32"/>
      <c r="FR63" s="8"/>
      <c r="FS63" s="40"/>
      <c r="FT63" s="40"/>
      <c r="FU63" s="40"/>
      <c r="FV63" s="40"/>
      <c r="FW63" s="32"/>
      <c r="FX63" s="32"/>
      <c r="FY63" s="32"/>
      <c r="FZ63" s="8"/>
      <c r="GA63" s="40"/>
      <c r="GB63" s="40"/>
      <c r="GC63" s="40"/>
      <c r="GD63" s="40"/>
      <c r="GE63" s="32"/>
      <c r="GF63" s="32"/>
      <c r="GG63" s="32"/>
      <c r="GH63" s="8"/>
      <c r="GI63" s="40"/>
      <c r="GJ63" s="40"/>
      <c r="GK63" s="40"/>
      <c r="GL63" s="40"/>
      <c r="GM63" s="32"/>
      <c r="GN63" s="32"/>
      <c r="GO63" s="32"/>
      <c r="GP63" s="8"/>
      <c r="GQ63" s="40"/>
      <c r="GR63" s="40"/>
      <c r="GS63" s="40"/>
      <c r="GT63" s="40"/>
      <c r="GU63" s="32"/>
      <c r="GV63" s="32"/>
      <c r="GW63" s="32"/>
      <c r="GX63" s="8"/>
      <c r="GY63" s="40"/>
      <c r="GZ63" s="40"/>
      <c r="HA63" s="40"/>
      <c r="HB63" s="40"/>
      <c r="HC63" s="32"/>
      <c r="HD63" s="32"/>
      <c r="HE63" s="32"/>
      <c r="HF63" s="8"/>
      <c r="HG63" s="40"/>
      <c r="HH63" s="40"/>
      <c r="HI63" s="40"/>
      <c r="HJ63" s="40"/>
      <c r="HK63" s="32"/>
      <c r="HL63" s="32"/>
      <c r="HM63" s="32"/>
      <c r="HN63" s="8"/>
      <c r="HO63" s="40"/>
      <c r="HP63" s="40"/>
      <c r="HQ63" s="40"/>
      <c r="HR63" s="40"/>
      <c r="HS63" s="32"/>
      <c r="HT63" s="32"/>
      <c r="HU63" s="32"/>
      <c r="HV63" s="8"/>
      <c r="HW63" s="40"/>
      <c r="HX63" s="40"/>
      <c r="HY63" s="40"/>
      <c r="HZ63" s="40"/>
      <c r="IA63" s="32"/>
      <c r="IB63" s="32"/>
      <c r="IC63" s="32"/>
      <c r="ID63" s="8"/>
      <c r="IE63" s="40"/>
      <c r="IF63" s="40"/>
      <c r="IG63" s="40"/>
      <c r="IH63" s="40"/>
      <c r="II63" s="32"/>
      <c r="IJ63" s="32"/>
      <c r="IK63" s="32"/>
      <c r="IL63" s="8"/>
      <c r="IM63" s="40"/>
      <c r="IN63" s="40"/>
      <c r="IO63" s="40"/>
      <c r="IP63" s="40"/>
      <c r="IQ63" s="32"/>
      <c r="IR63" s="32"/>
      <c r="IS63" s="32"/>
    </row>
    <row r="64" spans="1:253" ht="13.9" customHeight="1">
      <c r="B64" s="40"/>
      <c r="C64" s="32"/>
      <c r="D64" s="32"/>
      <c r="E64" s="32"/>
      <c r="F64" s="30"/>
      <c r="G64" s="30" t="str">
        <f t="shared" si="0"/>
        <v/>
      </c>
      <c r="H64" s="163" t="str">
        <f t="shared" si="1"/>
        <v/>
      </c>
      <c r="I64" s="157" t="str">
        <f t="shared" si="2"/>
        <v/>
      </c>
      <c r="J64" s="254" t="str">
        <f t="shared" si="3"/>
        <v/>
      </c>
      <c r="K64" s="40"/>
      <c r="L64" s="32"/>
      <c r="M64" s="32"/>
      <c r="N64" s="32"/>
      <c r="O64" s="8"/>
      <c r="P64" s="40"/>
      <c r="Q64" s="40"/>
      <c r="R64" s="40"/>
      <c r="S64" s="40"/>
      <c r="T64" s="32"/>
      <c r="U64" s="32"/>
      <c r="V64" s="8"/>
      <c r="W64" s="40"/>
      <c r="X64" s="40"/>
      <c r="Y64" s="40"/>
      <c r="Z64" s="40"/>
      <c r="AA64" s="32"/>
      <c r="AB64" s="32"/>
      <c r="AC64" s="32"/>
      <c r="AD64" s="8"/>
      <c r="AE64" s="40"/>
      <c r="AF64" s="40"/>
      <c r="AG64" s="40"/>
      <c r="AH64" s="40"/>
      <c r="AI64" s="32"/>
      <c r="AJ64" s="32"/>
      <c r="AK64" s="32"/>
      <c r="AL64" s="8"/>
      <c r="AM64" s="40"/>
      <c r="AN64" s="40"/>
      <c r="AO64" s="40"/>
      <c r="AP64" s="40"/>
      <c r="AQ64" s="32"/>
      <c r="AR64" s="32"/>
      <c r="AS64" s="32"/>
      <c r="AT64" s="8"/>
      <c r="AU64" s="40"/>
      <c r="AV64" s="40"/>
      <c r="AW64" s="40"/>
      <c r="AX64" s="40"/>
      <c r="AY64" s="32"/>
      <c r="AZ64" s="32"/>
      <c r="BA64" s="32"/>
      <c r="BB64" s="8"/>
      <c r="BC64" s="40"/>
      <c r="BD64" s="40"/>
      <c r="BE64" s="40"/>
      <c r="BF64" s="40"/>
      <c r="BG64" s="32"/>
      <c r="BH64" s="32"/>
      <c r="BI64" s="32"/>
      <c r="BJ64" s="8"/>
      <c r="BK64" s="40"/>
      <c r="BL64" s="40"/>
      <c r="BM64" s="40"/>
      <c r="BN64" s="40"/>
      <c r="BO64" s="32"/>
      <c r="BP64" s="32"/>
      <c r="BQ64" s="32"/>
      <c r="BR64" s="8"/>
      <c r="BS64" s="40"/>
      <c r="BT64" s="40"/>
      <c r="BU64" s="40"/>
      <c r="BV64" s="40"/>
      <c r="BW64" s="32"/>
      <c r="BX64" s="32"/>
      <c r="BY64" s="32"/>
      <c r="BZ64" s="8"/>
      <c r="CA64" s="40"/>
      <c r="CB64" s="40"/>
      <c r="CC64" s="40"/>
      <c r="CD64" s="40"/>
      <c r="CE64" s="32"/>
      <c r="CF64" s="32"/>
      <c r="CG64" s="32"/>
      <c r="CH64" s="8"/>
      <c r="CI64" s="40"/>
      <c r="CJ64" s="40"/>
      <c r="CK64" s="40"/>
      <c r="CL64" s="40"/>
      <c r="CM64" s="32"/>
      <c r="CN64" s="32"/>
      <c r="CO64" s="32"/>
      <c r="CP64" s="8"/>
      <c r="CQ64" s="40"/>
      <c r="CR64" s="40"/>
      <c r="CS64" s="40"/>
      <c r="CT64" s="40"/>
      <c r="CU64" s="32"/>
      <c r="CV64" s="32"/>
      <c r="CW64" s="32"/>
      <c r="CX64" s="8"/>
      <c r="CY64" s="40"/>
      <c r="CZ64" s="40"/>
      <c r="DA64" s="40"/>
      <c r="DB64" s="40"/>
      <c r="DC64" s="32"/>
      <c r="DD64" s="32"/>
      <c r="DE64" s="32"/>
      <c r="DF64" s="8"/>
      <c r="DG64" s="40"/>
      <c r="DH64" s="40"/>
      <c r="DI64" s="40"/>
      <c r="DJ64" s="40"/>
      <c r="DK64" s="32"/>
      <c r="DL64" s="32"/>
      <c r="DM64" s="32"/>
      <c r="DN64" s="8"/>
      <c r="DO64" s="40"/>
      <c r="DP64" s="40"/>
      <c r="DQ64" s="40"/>
      <c r="DR64" s="40"/>
      <c r="DS64" s="32"/>
      <c r="DT64" s="32"/>
      <c r="DU64" s="32"/>
      <c r="DV64" s="8"/>
      <c r="DW64" s="40"/>
      <c r="DX64" s="40"/>
      <c r="DY64" s="40"/>
      <c r="DZ64" s="40"/>
      <c r="EA64" s="32"/>
      <c r="EB64" s="32"/>
      <c r="EC64" s="32"/>
      <c r="ED64" s="8"/>
      <c r="EE64" s="40"/>
      <c r="EF64" s="40"/>
      <c r="EG64" s="40"/>
      <c r="EH64" s="40"/>
      <c r="EI64" s="32"/>
      <c r="EJ64" s="32"/>
      <c r="EK64" s="32"/>
      <c r="EL64" s="8"/>
      <c r="EM64" s="40"/>
      <c r="EN64" s="40"/>
      <c r="EO64" s="40"/>
      <c r="EP64" s="40"/>
      <c r="EQ64" s="32"/>
      <c r="ER64" s="32"/>
      <c r="ES64" s="32"/>
      <c r="ET64" s="8"/>
      <c r="EU64" s="40"/>
      <c r="EV64" s="40"/>
      <c r="EW64" s="40"/>
      <c r="EX64" s="40"/>
      <c r="EY64" s="32"/>
      <c r="EZ64" s="32"/>
      <c r="FA64" s="32"/>
      <c r="FB64" s="8"/>
      <c r="FC64" s="40"/>
      <c r="FD64" s="40"/>
      <c r="FE64" s="40"/>
      <c r="FF64" s="40"/>
      <c r="FG64" s="32"/>
      <c r="FH64" s="32"/>
      <c r="FI64" s="32"/>
      <c r="FJ64" s="8"/>
      <c r="FK64" s="40"/>
      <c r="FL64" s="40"/>
      <c r="FM64" s="40"/>
      <c r="FN64" s="40"/>
      <c r="FO64" s="32"/>
      <c r="FP64" s="32"/>
      <c r="FQ64" s="32"/>
      <c r="FR64" s="8"/>
      <c r="FS64" s="40"/>
      <c r="FT64" s="40"/>
      <c r="FU64" s="40"/>
      <c r="FV64" s="40"/>
      <c r="FW64" s="32"/>
      <c r="FX64" s="32"/>
      <c r="FY64" s="32"/>
      <c r="FZ64" s="8"/>
      <c r="GA64" s="40"/>
      <c r="GB64" s="40"/>
      <c r="GC64" s="40"/>
      <c r="GD64" s="40"/>
      <c r="GE64" s="32"/>
      <c r="GF64" s="32"/>
      <c r="GG64" s="32"/>
      <c r="GH64" s="8"/>
      <c r="GI64" s="40"/>
      <c r="GJ64" s="40"/>
      <c r="GK64" s="40"/>
      <c r="GL64" s="40"/>
      <c r="GM64" s="32"/>
      <c r="GN64" s="32"/>
      <c r="GO64" s="32"/>
      <c r="GP64" s="8"/>
      <c r="GQ64" s="40"/>
      <c r="GR64" s="40"/>
      <c r="GS64" s="40"/>
      <c r="GT64" s="40"/>
      <c r="GU64" s="32"/>
      <c r="GV64" s="32"/>
      <c r="GW64" s="32"/>
      <c r="GX64" s="8"/>
      <c r="GY64" s="40"/>
      <c r="GZ64" s="40"/>
      <c r="HA64" s="40"/>
      <c r="HB64" s="40"/>
      <c r="HC64" s="32"/>
      <c r="HD64" s="32"/>
      <c r="HE64" s="32"/>
      <c r="HF64" s="8"/>
      <c r="HG64" s="40"/>
      <c r="HH64" s="40"/>
      <c r="HI64" s="40"/>
      <c r="HJ64" s="40"/>
      <c r="HK64" s="32"/>
      <c r="HL64" s="32"/>
      <c r="HM64" s="32"/>
      <c r="HN64" s="8"/>
      <c r="HO64" s="40"/>
      <c r="HP64" s="40"/>
      <c r="HQ64" s="40"/>
      <c r="HR64" s="40"/>
      <c r="HS64" s="32"/>
      <c r="HT64" s="32"/>
      <c r="HU64" s="32"/>
      <c r="HV64" s="8"/>
      <c r="HW64" s="40"/>
      <c r="HX64" s="40"/>
      <c r="HY64" s="40"/>
      <c r="HZ64" s="40"/>
      <c r="IA64" s="32"/>
      <c r="IB64" s="32"/>
      <c r="IC64" s="32"/>
      <c r="ID64" s="8"/>
      <c r="IE64" s="40"/>
      <c r="IF64" s="40"/>
      <c r="IG64" s="40"/>
      <c r="IH64" s="40"/>
      <c r="II64" s="32"/>
      <c r="IJ64" s="32"/>
      <c r="IK64" s="32"/>
      <c r="IL64" s="8"/>
      <c r="IM64" s="40"/>
      <c r="IN64" s="40"/>
      <c r="IO64" s="40"/>
      <c r="IP64" s="40"/>
      <c r="IQ64" s="32"/>
      <c r="IR64" s="32"/>
      <c r="IS64" s="32"/>
    </row>
    <row r="65" spans="1:253" ht="13.9" customHeight="1">
      <c r="A65" s="8" t="s">
        <v>952</v>
      </c>
      <c r="B65" s="8" t="s">
        <v>953</v>
      </c>
      <c r="C65" s="13"/>
      <c r="D65" s="39"/>
      <c r="E65" s="129">
        <f>ROUND(F65/0.54,0)</f>
        <v>1456</v>
      </c>
      <c r="F65" s="30">
        <v>786.375</v>
      </c>
      <c r="G65" s="30">
        <f t="shared" si="0"/>
        <v>786.375</v>
      </c>
      <c r="H65" s="163">
        <f t="shared" si="1"/>
        <v>115597.125</v>
      </c>
      <c r="I65" s="157">
        <f t="shared" si="2"/>
        <v>164148</v>
      </c>
      <c r="J65" s="254">
        <f t="shared" si="3"/>
        <v>0.29577500182761896</v>
      </c>
      <c r="K65" s="40"/>
      <c r="L65" s="32"/>
      <c r="M65" s="32"/>
      <c r="N65" s="32"/>
      <c r="O65" s="8"/>
      <c r="P65" s="40"/>
      <c r="Q65" s="40"/>
      <c r="R65" s="40"/>
      <c r="S65" s="40"/>
      <c r="T65" s="32"/>
      <c r="U65" s="32"/>
      <c r="V65" s="8"/>
      <c r="W65" s="40"/>
      <c r="X65" s="40"/>
      <c r="Y65" s="40"/>
      <c r="Z65" s="40"/>
      <c r="AA65" s="32"/>
      <c r="AB65" s="32"/>
      <c r="AC65" s="32"/>
      <c r="AD65" s="8"/>
      <c r="AE65" s="40"/>
      <c r="AF65" s="40"/>
      <c r="AG65" s="40"/>
      <c r="AH65" s="40"/>
      <c r="AI65" s="32"/>
      <c r="AJ65" s="32"/>
      <c r="AK65" s="32"/>
      <c r="AL65" s="8"/>
      <c r="AM65" s="40"/>
      <c r="AN65" s="40"/>
      <c r="AO65" s="40"/>
      <c r="AP65" s="40"/>
      <c r="AQ65" s="32"/>
      <c r="AR65" s="32"/>
      <c r="AS65" s="32"/>
      <c r="AT65" s="8"/>
      <c r="AU65" s="40"/>
      <c r="AV65" s="40"/>
      <c r="AW65" s="40"/>
      <c r="AX65" s="40"/>
      <c r="AY65" s="32"/>
      <c r="AZ65" s="32"/>
      <c r="BA65" s="32"/>
      <c r="BB65" s="8"/>
      <c r="BC65" s="40"/>
      <c r="BD65" s="40"/>
      <c r="BE65" s="40"/>
      <c r="BF65" s="40"/>
      <c r="BG65" s="32"/>
      <c r="BH65" s="32"/>
      <c r="BI65" s="32"/>
      <c r="BJ65" s="8"/>
      <c r="BK65" s="40"/>
      <c r="BL65" s="40"/>
      <c r="BM65" s="40"/>
      <c r="BN65" s="40"/>
      <c r="BO65" s="32"/>
      <c r="BP65" s="32"/>
      <c r="BQ65" s="32"/>
      <c r="BR65" s="8"/>
      <c r="BS65" s="40"/>
      <c r="BT65" s="40"/>
      <c r="BU65" s="40"/>
      <c r="BV65" s="40"/>
      <c r="BW65" s="32"/>
      <c r="BX65" s="32"/>
      <c r="BY65" s="32"/>
      <c r="BZ65" s="8"/>
      <c r="CA65" s="40"/>
      <c r="CB65" s="40"/>
      <c r="CC65" s="40"/>
      <c r="CD65" s="40"/>
      <c r="CE65" s="32"/>
      <c r="CF65" s="32"/>
      <c r="CG65" s="32"/>
      <c r="CH65" s="8"/>
      <c r="CI65" s="40"/>
      <c r="CJ65" s="40"/>
      <c r="CK65" s="40"/>
      <c r="CL65" s="40"/>
      <c r="CM65" s="32"/>
      <c r="CN65" s="32"/>
      <c r="CO65" s="32"/>
      <c r="CP65" s="8"/>
      <c r="CQ65" s="40"/>
      <c r="CR65" s="40"/>
      <c r="CS65" s="40"/>
      <c r="CT65" s="40"/>
      <c r="CU65" s="32"/>
      <c r="CV65" s="32"/>
      <c r="CW65" s="32"/>
      <c r="CX65" s="8"/>
      <c r="CY65" s="40"/>
      <c r="CZ65" s="40"/>
      <c r="DA65" s="40"/>
      <c r="DB65" s="40"/>
      <c r="DC65" s="32"/>
      <c r="DD65" s="32"/>
      <c r="DE65" s="32"/>
      <c r="DF65" s="8"/>
      <c r="DG65" s="40"/>
      <c r="DH65" s="40"/>
      <c r="DI65" s="40"/>
      <c r="DJ65" s="40"/>
      <c r="DK65" s="32"/>
      <c r="DL65" s="32"/>
      <c r="DM65" s="32"/>
      <c r="DN65" s="8"/>
      <c r="DO65" s="40"/>
      <c r="DP65" s="40"/>
      <c r="DQ65" s="40"/>
      <c r="DR65" s="40"/>
      <c r="DS65" s="32"/>
      <c r="DT65" s="32"/>
      <c r="DU65" s="32"/>
      <c r="DV65" s="8"/>
      <c r="DW65" s="40"/>
      <c r="DX65" s="40"/>
      <c r="DY65" s="40"/>
      <c r="DZ65" s="40"/>
      <c r="EA65" s="32"/>
      <c r="EB65" s="32"/>
      <c r="EC65" s="32"/>
      <c r="ED65" s="8"/>
      <c r="EE65" s="40"/>
      <c r="EF65" s="40"/>
      <c r="EG65" s="40"/>
      <c r="EH65" s="40"/>
      <c r="EI65" s="32"/>
      <c r="EJ65" s="32"/>
      <c r="EK65" s="32"/>
      <c r="EL65" s="8"/>
      <c r="EM65" s="40"/>
      <c r="EN65" s="40"/>
      <c r="EO65" s="40"/>
      <c r="EP65" s="40"/>
      <c r="EQ65" s="32"/>
      <c r="ER65" s="32"/>
      <c r="ES65" s="32"/>
      <c r="ET65" s="8"/>
      <c r="EU65" s="40"/>
      <c r="EV65" s="40"/>
      <c r="EW65" s="40"/>
      <c r="EX65" s="40"/>
      <c r="EY65" s="32"/>
      <c r="EZ65" s="32"/>
      <c r="FA65" s="32"/>
      <c r="FB65" s="8"/>
      <c r="FC65" s="40"/>
      <c r="FD65" s="40"/>
      <c r="FE65" s="40"/>
      <c r="FF65" s="40"/>
      <c r="FG65" s="32"/>
      <c r="FH65" s="32"/>
      <c r="FI65" s="32"/>
      <c r="FJ65" s="8"/>
      <c r="FK65" s="40"/>
      <c r="FL65" s="40"/>
      <c r="FM65" s="40"/>
      <c r="FN65" s="40"/>
      <c r="FO65" s="32"/>
      <c r="FP65" s="32"/>
      <c r="FQ65" s="32"/>
      <c r="FR65" s="8"/>
      <c r="FS65" s="40"/>
      <c r="FT65" s="40"/>
      <c r="FU65" s="40"/>
      <c r="FV65" s="40"/>
      <c r="FW65" s="32"/>
      <c r="FX65" s="32"/>
      <c r="FY65" s="32"/>
      <c r="FZ65" s="8"/>
      <c r="GA65" s="40"/>
      <c r="GB65" s="40"/>
      <c r="GC65" s="40"/>
      <c r="GD65" s="40"/>
      <c r="GE65" s="32"/>
      <c r="GF65" s="32"/>
      <c r="GG65" s="32"/>
      <c r="GH65" s="8"/>
      <c r="GI65" s="40"/>
      <c r="GJ65" s="40"/>
      <c r="GK65" s="40"/>
      <c r="GL65" s="40"/>
      <c r="GM65" s="32"/>
      <c r="GN65" s="32"/>
      <c r="GO65" s="32"/>
      <c r="GP65" s="8"/>
      <c r="GQ65" s="40"/>
      <c r="GR65" s="40"/>
      <c r="GS65" s="40"/>
      <c r="GT65" s="40"/>
      <c r="GU65" s="32"/>
      <c r="GV65" s="32"/>
      <c r="GW65" s="32"/>
      <c r="GX65" s="8"/>
      <c r="GY65" s="40"/>
      <c r="GZ65" s="40"/>
      <c r="HA65" s="40"/>
      <c r="HB65" s="40"/>
      <c r="HC65" s="32"/>
      <c r="HD65" s="32"/>
      <c r="HE65" s="32"/>
      <c r="HF65" s="8"/>
      <c r="HG65" s="40"/>
      <c r="HH65" s="40"/>
      <c r="HI65" s="40"/>
      <c r="HJ65" s="40"/>
      <c r="HK65" s="32"/>
      <c r="HL65" s="32"/>
      <c r="HM65" s="32"/>
      <c r="HN65" s="8"/>
      <c r="HO65" s="40"/>
      <c r="HP65" s="40"/>
      <c r="HQ65" s="40"/>
      <c r="HR65" s="40"/>
      <c r="HS65" s="32"/>
      <c r="HT65" s="32"/>
      <c r="HU65" s="32"/>
      <c r="HV65" s="8"/>
      <c r="HW65" s="40"/>
      <c r="HX65" s="40"/>
      <c r="HY65" s="40"/>
      <c r="HZ65" s="40"/>
      <c r="IA65" s="32"/>
      <c r="IB65" s="32"/>
      <c r="IC65" s="32"/>
      <c r="ID65" s="8"/>
      <c r="IE65" s="40"/>
      <c r="IF65" s="40"/>
      <c r="IG65" s="40"/>
      <c r="IH65" s="40"/>
      <c r="II65" s="32"/>
      <c r="IJ65" s="32"/>
      <c r="IK65" s="32"/>
      <c r="IL65" s="8"/>
      <c r="IM65" s="40"/>
      <c r="IN65" s="40"/>
      <c r="IO65" s="40"/>
      <c r="IP65" s="40"/>
      <c r="IQ65" s="32"/>
      <c r="IR65" s="32"/>
      <c r="IS65" s="32"/>
    </row>
    <row r="66" spans="1:253" ht="13.9" customHeight="1">
      <c r="B66" s="40" t="s">
        <v>954</v>
      </c>
      <c r="C66" s="4"/>
      <c r="D66" s="39"/>
      <c r="E66" s="4"/>
      <c r="F66" s="30"/>
      <c r="G66" s="30" t="str">
        <f t="shared" si="0"/>
        <v/>
      </c>
      <c r="H66" s="163" t="str">
        <f t="shared" si="1"/>
        <v/>
      </c>
      <c r="I66" s="157" t="str">
        <f t="shared" si="2"/>
        <v/>
      </c>
      <c r="J66" s="254" t="str">
        <f t="shared" si="3"/>
        <v/>
      </c>
    </row>
    <row r="67" spans="1:253" ht="13.9" customHeight="1">
      <c r="A67" s="27"/>
      <c r="B67" s="40" t="s">
        <v>955</v>
      </c>
      <c r="C67" s="29"/>
      <c r="D67" s="39"/>
      <c r="E67" s="29"/>
      <c r="F67" s="30"/>
      <c r="G67" s="30" t="str">
        <f t="shared" si="0"/>
        <v/>
      </c>
      <c r="H67" s="163" t="str">
        <f t="shared" si="1"/>
        <v/>
      </c>
      <c r="I67" s="157" t="str">
        <f t="shared" si="2"/>
        <v/>
      </c>
      <c r="J67" s="254" t="str">
        <f t="shared" si="3"/>
        <v/>
      </c>
    </row>
    <row r="68" spans="1:253" ht="13.9" customHeight="1">
      <c r="B68" s="40" t="s">
        <v>956</v>
      </c>
      <c r="C68" s="3"/>
      <c r="D68" s="39"/>
      <c r="E68" s="23"/>
      <c r="F68" s="30"/>
      <c r="G68" s="30" t="str">
        <f t="shared" si="0"/>
        <v/>
      </c>
      <c r="H68" s="163" t="str">
        <f t="shared" si="1"/>
        <v/>
      </c>
      <c r="I68" s="157" t="str">
        <f t="shared" si="2"/>
        <v/>
      </c>
      <c r="J68" s="254" t="str">
        <f t="shared" si="3"/>
        <v/>
      </c>
      <c r="K68" s="8"/>
      <c r="L68" s="39"/>
      <c r="M68" s="39"/>
      <c r="N68" s="39"/>
      <c r="O68" s="8"/>
      <c r="P68" s="8"/>
      <c r="Q68" s="8"/>
      <c r="R68" s="8"/>
      <c r="S68" s="8"/>
      <c r="T68" s="39"/>
      <c r="U68" s="39"/>
      <c r="V68" s="8"/>
      <c r="W68" s="8"/>
      <c r="X68" s="8"/>
      <c r="Y68" s="8"/>
      <c r="Z68" s="8"/>
      <c r="AA68" s="39"/>
      <c r="AB68" s="39"/>
      <c r="AC68" s="39"/>
      <c r="AD68" s="8"/>
      <c r="AE68" s="8"/>
      <c r="AF68" s="8"/>
      <c r="AG68" s="8"/>
      <c r="AH68" s="8"/>
      <c r="AI68" s="39"/>
      <c r="AJ68" s="39"/>
      <c r="AK68" s="39"/>
      <c r="AL68" s="8"/>
      <c r="AM68" s="8"/>
      <c r="AN68" s="8"/>
      <c r="AO68" s="8"/>
      <c r="AP68" s="8"/>
      <c r="AQ68" s="39"/>
      <c r="AR68" s="39"/>
      <c r="AS68" s="39"/>
      <c r="AT68" s="8"/>
      <c r="AU68" s="8"/>
      <c r="AV68" s="8"/>
      <c r="AW68" s="8"/>
      <c r="AX68" s="8"/>
      <c r="AY68" s="39"/>
      <c r="AZ68" s="39"/>
      <c r="BA68" s="39"/>
      <c r="BB68" s="8"/>
      <c r="BC68" s="8"/>
      <c r="BD68" s="8"/>
      <c r="BE68" s="8"/>
      <c r="BF68" s="8"/>
      <c r="BG68" s="39"/>
      <c r="BH68" s="39"/>
      <c r="BI68" s="39"/>
      <c r="BJ68" s="8"/>
      <c r="BK68" s="8"/>
      <c r="BL68" s="8"/>
      <c r="BM68" s="8"/>
      <c r="BN68" s="8"/>
      <c r="BO68" s="39"/>
      <c r="BP68" s="39"/>
      <c r="BQ68" s="39"/>
      <c r="BR68" s="8"/>
      <c r="BS68" s="8"/>
      <c r="BT68" s="8"/>
      <c r="BU68" s="8"/>
      <c r="BV68" s="8"/>
      <c r="BW68" s="39"/>
      <c r="BX68" s="39"/>
      <c r="BY68" s="39"/>
      <c r="BZ68" s="8"/>
      <c r="CA68" s="8"/>
      <c r="CB68" s="8"/>
      <c r="CC68" s="8"/>
      <c r="CD68" s="8"/>
      <c r="CE68" s="39"/>
      <c r="CF68" s="39"/>
      <c r="CG68" s="39"/>
      <c r="CH68" s="8"/>
      <c r="CI68" s="8"/>
      <c r="CJ68" s="8"/>
      <c r="CK68" s="8"/>
      <c r="CL68" s="8"/>
      <c r="CM68" s="39"/>
      <c r="CN68" s="39"/>
      <c r="CO68" s="39"/>
      <c r="CP68" s="8"/>
      <c r="CQ68" s="8"/>
      <c r="CR68" s="8"/>
      <c r="CS68" s="8"/>
      <c r="CT68" s="8"/>
      <c r="CU68" s="39"/>
      <c r="CV68" s="39"/>
      <c r="CW68" s="39"/>
      <c r="CX68" s="8"/>
      <c r="CY68" s="8"/>
      <c r="CZ68" s="8"/>
      <c r="DA68" s="8"/>
      <c r="DB68" s="8"/>
      <c r="DC68" s="39"/>
      <c r="DD68" s="39"/>
      <c r="DE68" s="39"/>
      <c r="DF68" s="8"/>
      <c r="DG68" s="8"/>
      <c r="DH68" s="8"/>
      <c r="DI68" s="8"/>
      <c r="DJ68" s="8"/>
      <c r="DK68" s="39"/>
      <c r="DL68" s="39"/>
      <c r="DM68" s="39"/>
      <c r="DN68" s="8"/>
      <c r="DO68" s="8"/>
      <c r="DP68" s="8"/>
      <c r="DQ68" s="8"/>
      <c r="DR68" s="8"/>
      <c r="DS68" s="39"/>
      <c r="DT68" s="39"/>
      <c r="DU68" s="39"/>
      <c r="DV68" s="8"/>
      <c r="DW68" s="8"/>
      <c r="DX68" s="8"/>
      <c r="DY68" s="8"/>
      <c r="DZ68" s="8"/>
      <c r="EA68" s="39"/>
      <c r="EB68" s="39"/>
      <c r="EC68" s="39"/>
      <c r="ED68" s="8"/>
      <c r="EE68" s="8"/>
      <c r="EF68" s="8"/>
      <c r="EG68" s="8"/>
      <c r="EH68" s="8"/>
      <c r="EI68" s="39"/>
      <c r="EJ68" s="39"/>
      <c r="EK68" s="39"/>
      <c r="EL68" s="8"/>
      <c r="EM68" s="8"/>
      <c r="EN68" s="8"/>
      <c r="EO68" s="8"/>
      <c r="EP68" s="8"/>
      <c r="EQ68" s="39"/>
      <c r="ER68" s="39"/>
      <c r="ES68" s="39"/>
      <c r="ET68" s="8"/>
      <c r="EU68" s="8"/>
      <c r="EV68" s="8"/>
      <c r="EW68" s="8"/>
      <c r="EX68" s="8"/>
      <c r="EY68" s="39"/>
      <c r="EZ68" s="39"/>
      <c r="FA68" s="39"/>
      <c r="FB68" s="8"/>
      <c r="FC68" s="8"/>
      <c r="FD68" s="8"/>
      <c r="FE68" s="8"/>
      <c r="FF68" s="8"/>
      <c r="FG68" s="39"/>
      <c r="FH68" s="39"/>
      <c r="FI68" s="39"/>
      <c r="FJ68" s="8"/>
      <c r="FK68" s="8"/>
      <c r="FL68" s="8"/>
      <c r="FM68" s="8"/>
      <c r="FN68" s="8"/>
      <c r="FO68" s="39"/>
      <c r="FP68" s="39"/>
      <c r="FQ68" s="39"/>
      <c r="FR68" s="8"/>
      <c r="FS68" s="8"/>
      <c r="FT68" s="8"/>
      <c r="FU68" s="8"/>
      <c r="FV68" s="8"/>
      <c r="FW68" s="39"/>
      <c r="FX68" s="39"/>
      <c r="FY68" s="39"/>
      <c r="FZ68" s="8"/>
      <c r="GA68" s="8"/>
      <c r="GB68" s="8"/>
      <c r="GC68" s="8"/>
      <c r="GD68" s="8"/>
      <c r="GE68" s="39"/>
      <c r="GF68" s="39"/>
      <c r="GG68" s="39"/>
      <c r="GH68" s="8"/>
      <c r="GI68" s="8"/>
      <c r="GJ68" s="8"/>
      <c r="GK68" s="8"/>
      <c r="GL68" s="8"/>
      <c r="GM68" s="39"/>
      <c r="GN68" s="39"/>
      <c r="GO68" s="39"/>
      <c r="GP68" s="8"/>
      <c r="GQ68" s="8"/>
      <c r="GR68" s="8"/>
      <c r="GS68" s="8"/>
      <c r="GT68" s="8"/>
      <c r="GU68" s="39"/>
      <c r="GV68" s="39"/>
      <c r="GW68" s="39"/>
      <c r="GX68" s="8"/>
      <c r="GY68" s="8"/>
      <c r="GZ68" s="8"/>
      <c r="HA68" s="8"/>
      <c r="HB68" s="8"/>
      <c r="HC68" s="39"/>
      <c r="HD68" s="39"/>
      <c r="HE68" s="39"/>
      <c r="HF68" s="8"/>
      <c r="HG68" s="8"/>
      <c r="HH68" s="8"/>
      <c r="HI68" s="8"/>
      <c r="HJ68" s="8"/>
      <c r="HK68" s="39"/>
      <c r="HL68" s="39"/>
      <c r="HM68" s="39"/>
      <c r="HN68" s="8"/>
      <c r="HO68" s="8"/>
      <c r="HP68" s="8"/>
      <c r="HQ68" s="8"/>
      <c r="HR68" s="8"/>
      <c r="HS68" s="39"/>
      <c r="HT68" s="39"/>
      <c r="HU68" s="39"/>
      <c r="HV68" s="8"/>
      <c r="HW68" s="8"/>
      <c r="HX68" s="8"/>
      <c r="HY68" s="8"/>
      <c r="HZ68" s="8"/>
      <c r="IA68" s="39"/>
      <c r="IB68" s="39"/>
      <c r="IC68" s="39"/>
      <c r="ID68" s="8"/>
      <c r="IE68" s="8"/>
      <c r="IF68" s="8"/>
      <c r="IG68" s="8"/>
      <c r="IH68" s="8"/>
      <c r="II68" s="39"/>
      <c r="IJ68" s="39"/>
      <c r="IK68" s="39"/>
      <c r="IL68" s="8"/>
      <c r="IM68" s="8"/>
      <c r="IN68" s="8"/>
      <c r="IO68" s="8"/>
      <c r="IP68" s="8"/>
      <c r="IQ68" s="39"/>
      <c r="IR68" s="39"/>
      <c r="IS68" s="39"/>
    </row>
    <row r="69" spans="1:253" ht="13.9" customHeight="1">
      <c r="A69" s="27"/>
      <c r="B69" s="40"/>
      <c r="C69" s="29"/>
      <c r="D69" s="39"/>
      <c r="E69" s="29"/>
      <c r="F69" s="30"/>
      <c r="G69" s="30" t="str">
        <f t="shared" si="0"/>
        <v/>
      </c>
      <c r="H69" s="163" t="str">
        <f t="shared" si="1"/>
        <v/>
      </c>
      <c r="I69" s="157" t="str">
        <f t="shared" si="2"/>
        <v/>
      </c>
      <c r="J69" s="254" t="str">
        <f t="shared" si="3"/>
        <v/>
      </c>
    </row>
    <row r="70" spans="1:253" ht="13.9" customHeight="1">
      <c r="A70" s="8" t="s">
        <v>957</v>
      </c>
      <c r="B70" s="8" t="s">
        <v>958</v>
      </c>
      <c r="C70" s="13"/>
      <c r="D70" s="39"/>
      <c r="E70" s="129">
        <f>ROUND(F70/0.54,0)</f>
        <v>1794</v>
      </c>
      <c r="F70" s="30">
        <v>968.625</v>
      </c>
      <c r="G70" s="30">
        <f t="shared" si="0"/>
        <v>968.625</v>
      </c>
      <c r="H70" s="163">
        <f t="shared" si="1"/>
        <v>142387.875</v>
      </c>
      <c r="I70" s="157">
        <f t="shared" si="2"/>
        <v>202191</v>
      </c>
      <c r="J70" s="254">
        <f t="shared" si="3"/>
        <v>0.29577540543347625</v>
      </c>
      <c r="K70" s="40"/>
      <c r="L70" s="32"/>
      <c r="M70" s="32"/>
      <c r="N70" s="32"/>
      <c r="O70" s="8"/>
      <c r="P70" s="40"/>
      <c r="Q70" s="40"/>
      <c r="R70" s="40"/>
      <c r="S70" s="40"/>
      <c r="T70" s="32"/>
      <c r="U70" s="32"/>
      <c r="V70" s="8"/>
      <c r="W70" s="40"/>
      <c r="X70" s="40"/>
      <c r="Y70" s="40"/>
      <c r="Z70" s="40"/>
      <c r="AA70" s="32"/>
      <c r="AB70" s="32"/>
      <c r="AC70" s="32"/>
      <c r="AD70" s="8"/>
      <c r="AE70" s="40"/>
      <c r="AF70" s="40"/>
      <c r="AG70" s="40"/>
      <c r="AH70" s="40"/>
      <c r="AI70" s="32"/>
      <c r="AJ70" s="32"/>
      <c r="AK70" s="32"/>
      <c r="AL70" s="8"/>
      <c r="AM70" s="40"/>
      <c r="AN70" s="40"/>
      <c r="AO70" s="40"/>
      <c r="AP70" s="40"/>
      <c r="AQ70" s="32"/>
      <c r="AR70" s="32"/>
      <c r="AS70" s="32"/>
      <c r="AT70" s="8"/>
      <c r="AU70" s="40"/>
      <c r="AV70" s="40"/>
      <c r="AW70" s="40"/>
      <c r="AX70" s="40"/>
      <c r="AY70" s="32"/>
      <c r="AZ70" s="32"/>
      <c r="BA70" s="32"/>
      <c r="BB70" s="8"/>
      <c r="BC70" s="40"/>
      <c r="BD70" s="40"/>
      <c r="BE70" s="40"/>
      <c r="BF70" s="40"/>
      <c r="BG70" s="32"/>
      <c r="BH70" s="32"/>
      <c r="BI70" s="32"/>
      <c r="BJ70" s="8"/>
      <c r="BK70" s="40"/>
      <c r="BL70" s="40"/>
      <c r="BM70" s="40"/>
      <c r="BN70" s="40"/>
      <c r="BO70" s="32"/>
      <c r="BP70" s="32"/>
      <c r="BQ70" s="32"/>
      <c r="BR70" s="8"/>
      <c r="BS70" s="40"/>
      <c r="BT70" s="40"/>
      <c r="BU70" s="40"/>
      <c r="BV70" s="40"/>
      <c r="BW70" s="32"/>
      <c r="BX70" s="32"/>
      <c r="BY70" s="32"/>
      <c r="BZ70" s="8"/>
      <c r="CA70" s="40"/>
      <c r="CB70" s="40"/>
      <c r="CC70" s="40"/>
      <c r="CD70" s="40"/>
      <c r="CE70" s="32"/>
      <c r="CF70" s="32"/>
      <c r="CG70" s="32"/>
      <c r="CH70" s="8"/>
      <c r="CI70" s="40"/>
      <c r="CJ70" s="40"/>
      <c r="CK70" s="40"/>
      <c r="CL70" s="40"/>
      <c r="CM70" s="32"/>
      <c r="CN70" s="32"/>
      <c r="CO70" s="32"/>
      <c r="CP70" s="8"/>
      <c r="CQ70" s="40"/>
      <c r="CR70" s="40"/>
      <c r="CS70" s="40"/>
      <c r="CT70" s="40"/>
      <c r="CU70" s="32"/>
      <c r="CV70" s="32"/>
      <c r="CW70" s="32"/>
      <c r="CX70" s="8"/>
      <c r="CY70" s="40"/>
      <c r="CZ70" s="40"/>
      <c r="DA70" s="40"/>
      <c r="DB70" s="40"/>
      <c r="DC70" s="32"/>
      <c r="DD70" s="32"/>
      <c r="DE70" s="32"/>
      <c r="DF70" s="8"/>
      <c r="DG70" s="40"/>
      <c r="DH70" s="40"/>
      <c r="DI70" s="40"/>
      <c r="DJ70" s="40"/>
      <c r="DK70" s="32"/>
      <c r="DL70" s="32"/>
      <c r="DM70" s="32"/>
      <c r="DN70" s="8"/>
      <c r="DO70" s="40"/>
      <c r="DP70" s="40"/>
      <c r="DQ70" s="40"/>
      <c r="DR70" s="40"/>
      <c r="DS70" s="32"/>
      <c r="DT70" s="32"/>
      <c r="DU70" s="32"/>
      <c r="DV70" s="8"/>
      <c r="DW70" s="40"/>
      <c r="DX70" s="40"/>
      <c r="DY70" s="40"/>
      <c r="DZ70" s="40"/>
      <c r="EA70" s="32"/>
      <c r="EB70" s="32"/>
      <c r="EC70" s="32"/>
      <c r="ED70" s="8"/>
      <c r="EE70" s="40"/>
      <c r="EF70" s="40"/>
      <c r="EG70" s="40"/>
      <c r="EH70" s="40"/>
      <c r="EI70" s="32"/>
      <c r="EJ70" s="32"/>
      <c r="EK70" s="32"/>
      <c r="EL70" s="8"/>
      <c r="EM70" s="40"/>
      <c r="EN70" s="40"/>
      <c r="EO70" s="40"/>
      <c r="EP70" s="40"/>
      <c r="EQ70" s="32"/>
      <c r="ER70" s="32"/>
      <c r="ES70" s="32"/>
      <c r="ET70" s="8"/>
      <c r="EU70" s="40"/>
      <c r="EV70" s="40"/>
      <c r="EW70" s="40"/>
      <c r="EX70" s="40"/>
      <c r="EY70" s="32"/>
      <c r="EZ70" s="32"/>
      <c r="FA70" s="32"/>
      <c r="FB70" s="8"/>
      <c r="FC70" s="40"/>
      <c r="FD70" s="40"/>
      <c r="FE70" s="40"/>
      <c r="FF70" s="40"/>
      <c r="FG70" s="32"/>
      <c r="FH70" s="32"/>
      <c r="FI70" s="32"/>
      <c r="FJ70" s="8"/>
      <c r="FK70" s="40"/>
      <c r="FL70" s="40"/>
      <c r="FM70" s="40"/>
      <c r="FN70" s="40"/>
      <c r="FO70" s="32"/>
      <c r="FP70" s="32"/>
      <c r="FQ70" s="32"/>
      <c r="FR70" s="8"/>
      <c r="FS70" s="40"/>
      <c r="FT70" s="40"/>
      <c r="FU70" s="40"/>
      <c r="FV70" s="40"/>
      <c r="FW70" s="32"/>
      <c r="FX70" s="32"/>
      <c r="FY70" s="32"/>
      <c r="FZ70" s="8"/>
      <c r="GA70" s="40"/>
      <c r="GB70" s="40"/>
      <c r="GC70" s="40"/>
      <c r="GD70" s="40"/>
      <c r="GE70" s="32"/>
      <c r="GF70" s="32"/>
      <c r="GG70" s="32"/>
      <c r="GH70" s="8"/>
      <c r="GI70" s="40"/>
      <c r="GJ70" s="40"/>
      <c r="GK70" s="40"/>
      <c r="GL70" s="40"/>
      <c r="GM70" s="32"/>
      <c r="GN70" s="32"/>
      <c r="GO70" s="32"/>
      <c r="GP70" s="8"/>
      <c r="GQ70" s="40"/>
      <c r="GR70" s="40"/>
      <c r="GS70" s="40"/>
      <c r="GT70" s="40"/>
      <c r="GU70" s="32"/>
      <c r="GV70" s="32"/>
      <c r="GW70" s="32"/>
      <c r="GX70" s="8"/>
      <c r="GY70" s="40"/>
      <c r="GZ70" s="40"/>
      <c r="HA70" s="40"/>
      <c r="HB70" s="40"/>
      <c r="HC70" s="32"/>
      <c r="HD70" s="32"/>
      <c r="HE70" s="32"/>
      <c r="HF70" s="8"/>
      <c r="HG70" s="40"/>
      <c r="HH70" s="40"/>
      <c r="HI70" s="40"/>
      <c r="HJ70" s="40"/>
      <c r="HK70" s="32"/>
      <c r="HL70" s="32"/>
      <c r="HM70" s="32"/>
      <c r="HN70" s="8"/>
      <c r="HO70" s="40"/>
      <c r="HP70" s="40"/>
      <c r="HQ70" s="40"/>
      <c r="HR70" s="40"/>
      <c r="HS70" s="32"/>
      <c r="HT70" s="32"/>
      <c r="HU70" s="32"/>
      <c r="HV70" s="8"/>
      <c r="HW70" s="40"/>
      <c r="HX70" s="40"/>
      <c r="HY70" s="40"/>
      <c r="HZ70" s="40"/>
      <c r="IA70" s="32"/>
      <c r="IB70" s="32"/>
      <c r="IC70" s="32"/>
      <c r="ID70" s="8"/>
      <c r="IE70" s="40"/>
      <c r="IF70" s="40"/>
      <c r="IG70" s="40"/>
      <c r="IH70" s="40"/>
      <c r="II70" s="32"/>
      <c r="IJ70" s="32"/>
      <c r="IK70" s="32"/>
      <c r="IL70" s="8"/>
      <c r="IM70" s="40"/>
      <c r="IN70" s="40"/>
      <c r="IO70" s="40"/>
      <c r="IP70" s="40"/>
      <c r="IQ70" s="32"/>
      <c r="IR70" s="32"/>
      <c r="IS70" s="32"/>
    </row>
    <row r="71" spans="1:253" ht="13.9" customHeight="1">
      <c r="B71" s="40" t="s">
        <v>959</v>
      </c>
      <c r="C71" s="32"/>
      <c r="D71" s="32"/>
      <c r="E71" s="32"/>
      <c r="F71" s="30"/>
      <c r="G71" s="30" t="str">
        <f t="shared" si="0"/>
        <v/>
      </c>
      <c r="H71" s="163" t="str">
        <f t="shared" si="1"/>
        <v/>
      </c>
      <c r="I71" s="157" t="str">
        <f t="shared" si="2"/>
        <v/>
      </c>
      <c r="J71" s="254" t="str">
        <f t="shared" si="3"/>
        <v/>
      </c>
      <c r="K71" s="40"/>
      <c r="L71" s="32"/>
      <c r="M71" s="32"/>
      <c r="N71" s="32"/>
      <c r="O71" s="8"/>
      <c r="P71" s="40"/>
      <c r="Q71" s="40"/>
      <c r="R71" s="40"/>
      <c r="S71" s="40"/>
      <c r="T71" s="32"/>
      <c r="U71" s="32"/>
      <c r="V71" s="8"/>
      <c r="W71" s="40"/>
      <c r="X71" s="40"/>
      <c r="Y71" s="40"/>
      <c r="Z71" s="40"/>
      <c r="AA71" s="32"/>
      <c r="AB71" s="32"/>
      <c r="AC71" s="32"/>
      <c r="AD71" s="8"/>
      <c r="AE71" s="40"/>
      <c r="AF71" s="40"/>
      <c r="AG71" s="40"/>
      <c r="AH71" s="40"/>
      <c r="AI71" s="32"/>
      <c r="AJ71" s="32"/>
      <c r="AK71" s="32"/>
      <c r="AL71" s="8"/>
      <c r="AM71" s="40"/>
      <c r="AN71" s="40"/>
      <c r="AO71" s="40"/>
      <c r="AP71" s="40"/>
      <c r="AQ71" s="32"/>
      <c r="AR71" s="32"/>
      <c r="AS71" s="32"/>
      <c r="AT71" s="8"/>
      <c r="AU71" s="40"/>
      <c r="AV71" s="40"/>
      <c r="AW71" s="40"/>
      <c r="AX71" s="40"/>
      <c r="AY71" s="32"/>
      <c r="AZ71" s="32"/>
      <c r="BA71" s="32"/>
      <c r="BB71" s="8"/>
      <c r="BC71" s="40"/>
      <c r="BD71" s="40"/>
      <c r="BE71" s="40"/>
      <c r="BF71" s="40"/>
      <c r="BG71" s="32"/>
      <c r="BH71" s="32"/>
      <c r="BI71" s="32"/>
      <c r="BJ71" s="8"/>
      <c r="BK71" s="40"/>
      <c r="BL71" s="40"/>
      <c r="BM71" s="40"/>
      <c r="BN71" s="40"/>
      <c r="BO71" s="32"/>
      <c r="BP71" s="32"/>
      <c r="BQ71" s="32"/>
      <c r="BR71" s="8"/>
      <c r="BS71" s="40"/>
      <c r="BT71" s="40"/>
      <c r="BU71" s="40"/>
      <c r="BV71" s="40"/>
      <c r="BW71" s="32"/>
      <c r="BX71" s="32"/>
      <c r="BY71" s="32"/>
      <c r="BZ71" s="8"/>
      <c r="CA71" s="40"/>
      <c r="CB71" s="40"/>
      <c r="CC71" s="40"/>
      <c r="CD71" s="40"/>
      <c r="CE71" s="32"/>
      <c r="CF71" s="32"/>
      <c r="CG71" s="32"/>
      <c r="CH71" s="8"/>
      <c r="CI71" s="40"/>
      <c r="CJ71" s="40"/>
      <c r="CK71" s="40"/>
      <c r="CL71" s="40"/>
      <c r="CM71" s="32"/>
      <c r="CN71" s="32"/>
      <c r="CO71" s="32"/>
      <c r="CP71" s="8"/>
      <c r="CQ71" s="40"/>
      <c r="CR71" s="40"/>
      <c r="CS71" s="40"/>
      <c r="CT71" s="40"/>
      <c r="CU71" s="32"/>
      <c r="CV71" s="32"/>
      <c r="CW71" s="32"/>
      <c r="CX71" s="8"/>
      <c r="CY71" s="40"/>
      <c r="CZ71" s="40"/>
      <c r="DA71" s="40"/>
      <c r="DB71" s="40"/>
      <c r="DC71" s="32"/>
      <c r="DD71" s="32"/>
      <c r="DE71" s="32"/>
      <c r="DF71" s="8"/>
      <c r="DG71" s="40"/>
      <c r="DH71" s="40"/>
      <c r="DI71" s="40"/>
      <c r="DJ71" s="40"/>
      <c r="DK71" s="32"/>
      <c r="DL71" s="32"/>
      <c r="DM71" s="32"/>
      <c r="DN71" s="8"/>
      <c r="DO71" s="40"/>
      <c r="DP71" s="40"/>
      <c r="DQ71" s="40"/>
      <c r="DR71" s="40"/>
      <c r="DS71" s="32"/>
      <c r="DT71" s="32"/>
      <c r="DU71" s="32"/>
      <c r="DV71" s="8"/>
      <c r="DW71" s="40"/>
      <c r="DX71" s="40"/>
      <c r="DY71" s="40"/>
      <c r="DZ71" s="40"/>
      <c r="EA71" s="32"/>
      <c r="EB71" s="32"/>
      <c r="EC71" s="32"/>
      <c r="ED71" s="8"/>
      <c r="EE71" s="40"/>
      <c r="EF71" s="40"/>
      <c r="EG71" s="40"/>
      <c r="EH71" s="40"/>
      <c r="EI71" s="32"/>
      <c r="EJ71" s="32"/>
      <c r="EK71" s="32"/>
      <c r="EL71" s="8"/>
      <c r="EM71" s="40"/>
      <c r="EN71" s="40"/>
      <c r="EO71" s="40"/>
      <c r="EP71" s="40"/>
      <c r="EQ71" s="32"/>
      <c r="ER71" s="32"/>
      <c r="ES71" s="32"/>
      <c r="ET71" s="8"/>
      <c r="EU71" s="40"/>
      <c r="EV71" s="40"/>
      <c r="EW71" s="40"/>
      <c r="EX71" s="40"/>
      <c r="EY71" s="32"/>
      <c r="EZ71" s="32"/>
      <c r="FA71" s="32"/>
      <c r="FB71" s="8"/>
      <c r="FC71" s="40"/>
      <c r="FD71" s="40"/>
      <c r="FE71" s="40"/>
      <c r="FF71" s="40"/>
      <c r="FG71" s="32"/>
      <c r="FH71" s="32"/>
      <c r="FI71" s="32"/>
      <c r="FJ71" s="8"/>
      <c r="FK71" s="40"/>
      <c r="FL71" s="40"/>
      <c r="FM71" s="40"/>
      <c r="FN71" s="40"/>
      <c r="FO71" s="32"/>
      <c r="FP71" s="32"/>
      <c r="FQ71" s="32"/>
      <c r="FR71" s="8"/>
      <c r="FS71" s="40"/>
      <c r="FT71" s="40"/>
      <c r="FU71" s="40"/>
      <c r="FV71" s="40"/>
      <c r="FW71" s="32"/>
      <c r="FX71" s="32"/>
      <c r="FY71" s="32"/>
      <c r="FZ71" s="8"/>
      <c r="GA71" s="40"/>
      <c r="GB71" s="40"/>
      <c r="GC71" s="40"/>
      <c r="GD71" s="40"/>
      <c r="GE71" s="32"/>
      <c r="GF71" s="32"/>
      <c r="GG71" s="32"/>
      <c r="GH71" s="8"/>
      <c r="GI71" s="40"/>
      <c r="GJ71" s="40"/>
      <c r="GK71" s="40"/>
      <c r="GL71" s="40"/>
      <c r="GM71" s="32"/>
      <c r="GN71" s="32"/>
      <c r="GO71" s="32"/>
      <c r="GP71" s="8"/>
      <c r="GQ71" s="40"/>
      <c r="GR71" s="40"/>
      <c r="GS71" s="40"/>
      <c r="GT71" s="40"/>
      <c r="GU71" s="32"/>
      <c r="GV71" s="32"/>
      <c r="GW71" s="32"/>
      <c r="GX71" s="8"/>
      <c r="GY71" s="40"/>
      <c r="GZ71" s="40"/>
      <c r="HA71" s="40"/>
      <c r="HB71" s="40"/>
      <c r="HC71" s="32"/>
      <c r="HD71" s="32"/>
      <c r="HE71" s="32"/>
      <c r="HF71" s="8"/>
      <c r="HG71" s="40"/>
      <c r="HH71" s="40"/>
      <c r="HI71" s="40"/>
      <c r="HJ71" s="40"/>
      <c r="HK71" s="32"/>
      <c r="HL71" s="32"/>
      <c r="HM71" s="32"/>
      <c r="HN71" s="8"/>
      <c r="HO71" s="40"/>
      <c r="HP71" s="40"/>
      <c r="HQ71" s="40"/>
      <c r="HR71" s="40"/>
      <c r="HS71" s="32"/>
      <c r="HT71" s="32"/>
      <c r="HU71" s="32"/>
      <c r="HV71" s="8"/>
      <c r="HW71" s="40"/>
      <c r="HX71" s="40"/>
      <c r="HY71" s="40"/>
      <c r="HZ71" s="40"/>
      <c r="IA71" s="32"/>
      <c r="IB71" s="32"/>
      <c r="IC71" s="32"/>
      <c r="ID71" s="8"/>
      <c r="IE71" s="40"/>
      <c r="IF71" s="40"/>
      <c r="IG71" s="40"/>
      <c r="IH71" s="40"/>
      <c r="II71" s="32"/>
      <c r="IJ71" s="32"/>
      <c r="IK71" s="32"/>
      <c r="IL71" s="8"/>
      <c r="IM71" s="40"/>
      <c r="IN71" s="40"/>
      <c r="IO71" s="40"/>
      <c r="IP71" s="40"/>
      <c r="IQ71" s="32"/>
      <c r="IR71" s="32"/>
      <c r="IS71" s="32"/>
    </row>
    <row r="72" spans="1:253" ht="13.9" customHeight="1">
      <c r="A72" s="27"/>
      <c r="B72" s="40" t="s">
        <v>955</v>
      </c>
      <c r="C72" s="29"/>
      <c r="D72" s="39"/>
      <c r="E72" s="29"/>
      <c r="F72" s="30"/>
      <c r="G72" s="30" t="str">
        <f t="shared" si="0"/>
        <v/>
      </c>
      <c r="H72" s="163" t="str">
        <f t="shared" si="1"/>
        <v/>
      </c>
      <c r="I72" s="157" t="str">
        <f t="shared" si="2"/>
        <v/>
      </c>
      <c r="J72" s="254" t="str">
        <f t="shared" si="3"/>
        <v/>
      </c>
    </row>
    <row r="73" spans="1:253" ht="13.9" customHeight="1">
      <c r="B73" s="40" t="s">
        <v>956</v>
      </c>
      <c r="C73" s="3"/>
      <c r="D73" s="39"/>
      <c r="E73" s="23"/>
      <c r="F73" s="30"/>
      <c r="G73" s="30" t="str">
        <f t="shared" si="0"/>
        <v/>
      </c>
      <c r="H73" s="163" t="str">
        <f t="shared" si="1"/>
        <v/>
      </c>
      <c r="I73" s="157" t="str">
        <f t="shared" si="2"/>
        <v/>
      </c>
      <c r="J73" s="254" t="str">
        <f t="shared" si="3"/>
        <v/>
      </c>
      <c r="K73" s="8"/>
      <c r="L73" s="39"/>
      <c r="M73" s="39"/>
      <c r="N73" s="39"/>
      <c r="O73" s="8"/>
      <c r="P73" s="8"/>
      <c r="Q73" s="8"/>
      <c r="R73" s="8"/>
      <c r="S73" s="8"/>
      <c r="T73" s="39"/>
      <c r="U73" s="39"/>
      <c r="V73" s="8"/>
      <c r="W73" s="8"/>
      <c r="X73" s="8"/>
      <c r="Y73" s="8"/>
      <c r="Z73" s="8"/>
      <c r="AA73" s="39"/>
      <c r="AB73" s="39"/>
      <c r="AC73" s="39"/>
      <c r="AD73" s="8"/>
      <c r="AE73" s="8"/>
      <c r="AF73" s="8"/>
      <c r="AG73" s="8"/>
      <c r="AH73" s="8"/>
      <c r="AI73" s="39"/>
      <c r="AJ73" s="39"/>
      <c r="AK73" s="39"/>
      <c r="AL73" s="8"/>
      <c r="AM73" s="8"/>
      <c r="AN73" s="8"/>
      <c r="AO73" s="8"/>
      <c r="AP73" s="8"/>
      <c r="AQ73" s="39"/>
      <c r="AR73" s="39"/>
      <c r="AS73" s="39"/>
      <c r="AT73" s="8"/>
      <c r="AU73" s="8"/>
      <c r="AV73" s="8"/>
      <c r="AW73" s="8"/>
      <c r="AX73" s="8"/>
      <c r="AY73" s="39"/>
      <c r="AZ73" s="39"/>
      <c r="BA73" s="39"/>
      <c r="BB73" s="8"/>
      <c r="BC73" s="8"/>
      <c r="BD73" s="8"/>
      <c r="BE73" s="8"/>
      <c r="BF73" s="8"/>
      <c r="BG73" s="39"/>
      <c r="BH73" s="39"/>
      <c r="BI73" s="39"/>
      <c r="BJ73" s="8"/>
      <c r="BK73" s="8"/>
      <c r="BL73" s="8"/>
      <c r="BM73" s="8"/>
      <c r="BN73" s="8"/>
      <c r="BO73" s="39"/>
      <c r="BP73" s="39"/>
      <c r="BQ73" s="39"/>
      <c r="BR73" s="8"/>
      <c r="BS73" s="8"/>
      <c r="BT73" s="8"/>
      <c r="BU73" s="8"/>
      <c r="BV73" s="8"/>
      <c r="BW73" s="39"/>
      <c r="BX73" s="39"/>
      <c r="BY73" s="39"/>
      <c r="BZ73" s="8"/>
      <c r="CA73" s="8"/>
      <c r="CB73" s="8"/>
      <c r="CC73" s="8"/>
      <c r="CD73" s="8"/>
      <c r="CE73" s="39"/>
      <c r="CF73" s="39"/>
      <c r="CG73" s="39"/>
      <c r="CH73" s="8"/>
      <c r="CI73" s="8"/>
      <c r="CJ73" s="8"/>
      <c r="CK73" s="8"/>
      <c r="CL73" s="8"/>
      <c r="CM73" s="39"/>
      <c r="CN73" s="39"/>
      <c r="CO73" s="39"/>
      <c r="CP73" s="8"/>
      <c r="CQ73" s="8"/>
      <c r="CR73" s="8"/>
      <c r="CS73" s="8"/>
      <c r="CT73" s="8"/>
      <c r="CU73" s="39"/>
      <c r="CV73" s="39"/>
      <c r="CW73" s="39"/>
      <c r="CX73" s="8"/>
      <c r="CY73" s="8"/>
      <c r="CZ73" s="8"/>
      <c r="DA73" s="8"/>
      <c r="DB73" s="8"/>
      <c r="DC73" s="39"/>
      <c r="DD73" s="39"/>
      <c r="DE73" s="39"/>
      <c r="DF73" s="8"/>
      <c r="DG73" s="8"/>
      <c r="DH73" s="8"/>
      <c r="DI73" s="8"/>
      <c r="DJ73" s="8"/>
      <c r="DK73" s="39"/>
      <c r="DL73" s="39"/>
      <c r="DM73" s="39"/>
      <c r="DN73" s="8"/>
      <c r="DO73" s="8"/>
      <c r="DP73" s="8"/>
      <c r="DQ73" s="8"/>
      <c r="DR73" s="8"/>
      <c r="DS73" s="39"/>
      <c r="DT73" s="39"/>
      <c r="DU73" s="39"/>
      <c r="DV73" s="8"/>
      <c r="DW73" s="8"/>
      <c r="DX73" s="8"/>
      <c r="DY73" s="8"/>
      <c r="DZ73" s="8"/>
      <c r="EA73" s="39"/>
      <c r="EB73" s="39"/>
      <c r="EC73" s="39"/>
      <c r="ED73" s="8"/>
      <c r="EE73" s="8"/>
      <c r="EF73" s="8"/>
      <c r="EG73" s="8"/>
      <c r="EH73" s="8"/>
      <c r="EI73" s="39"/>
      <c r="EJ73" s="39"/>
      <c r="EK73" s="39"/>
      <c r="EL73" s="8"/>
      <c r="EM73" s="8"/>
      <c r="EN73" s="8"/>
      <c r="EO73" s="8"/>
      <c r="EP73" s="8"/>
      <c r="EQ73" s="39"/>
      <c r="ER73" s="39"/>
      <c r="ES73" s="39"/>
      <c r="ET73" s="8"/>
      <c r="EU73" s="8"/>
      <c r="EV73" s="8"/>
      <c r="EW73" s="8"/>
      <c r="EX73" s="8"/>
      <c r="EY73" s="39"/>
      <c r="EZ73" s="39"/>
      <c r="FA73" s="39"/>
      <c r="FB73" s="8"/>
      <c r="FC73" s="8"/>
      <c r="FD73" s="8"/>
      <c r="FE73" s="8"/>
      <c r="FF73" s="8"/>
      <c r="FG73" s="39"/>
      <c r="FH73" s="39"/>
      <c r="FI73" s="39"/>
      <c r="FJ73" s="8"/>
      <c r="FK73" s="8"/>
      <c r="FL73" s="8"/>
      <c r="FM73" s="8"/>
      <c r="FN73" s="8"/>
      <c r="FO73" s="39"/>
      <c r="FP73" s="39"/>
      <c r="FQ73" s="39"/>
      <c r="FR73" s="8"/>
      <c r="FS73" s="8"/>
      <c r="FT73" s="8"/>
      <c r="FU73" s="8"/>
      <c r="FV73" s="8"/>
      <c r="FW73" s="39"/>
      <c r="FX73" s="39"/>
      <c r="FY73" s="39"/>
      <c r="FZ73" s="8"/>
      <c r="GA73" s="8"/>
      <c r="GB73" s="8"/>
      <c r="GC73" s="8"/>
      <c r="GD73" s="8"/>
      <c r="GE73" s="39"/>
      <c r="GF73" s="39"/>
      <c r="GG73" s="39"/>
      <c r="GH73" s="8"/>
      <c r="GI73" s="8"/>
      <c r="GJ73" s="8"/>
      <c r="GK73" s="8"/>
      <c r="GL73" s="8"/>
      <c r="GM73" s="39"/>
      <c r="GN73" s="39"/>
      <c r="GO73" s="39"/>
      <c r="GP73" s="8"/>
      <c r="GQ73" s="8"/>
      <c r="GR73" s="8"/>
      <c r="GS73" s="8"/>
      <c r="GT73" s="8"/>
      <c r="GU73" s="39"/>
      <c r="GV73" s="39"/>
      <c r="GW73" s="39"/>
      <c r="GX73" s="8"/>
      <c r="GY73" s="8"/>
      <c r="GZ73" s="8"/>
      <c r="HA73" s="8"/>
      <c r="HB73" s="8"/>
      <c r="HC73" s="39"/>
      <c r="HD73" s="39"/>
      <c r="HE73" s="39"/>
      <c r="HF73" s="8"/>
      <c r="HG73" s="8"/>
      <c r="HH73" s="8"/>
      <c r="HI73" s="8"/>
      <c r="HJ73" s="8"/>
      <c r="HK73" s="39"/>
      <c r="HL73" s="39"/>
      <c r="HM73" s="39"/>
      <c r="HN73" s="8"/>
      <c r="HO73" s="8"/>
      <c r="HP73" s="8"/>
      <c r="HQ73" s="8"/>
      <c r="HR73" s="8"/>
      <c r="HS73" s="39"/>
      <c r="HT73" s="39"/>
      <c r="HU73" s="39"/>
      <c r="HV73" s="8"/>
      <c r="HW73" s="8"/>
      <c r="HX73" s="8"/>
      <c r="HY73" s="8"/>
      <c r="HZ73" s="8"/>
      <c r="IA73" s="39"/>
      <c r="IB73" s="39"/>
      <c r="IC73" s="39"/>
      <c r="ID73" s="8"/>
      <c r="IE73" s="8"/>
      <c r="IF73" s="8"/>
      <c r="IG73" s="8"/>
      <c r="IH73" s="8"/>
      <c r="II73" s="39"/>
      <c r="IJ73" s="39"/>
      <c r="IK73" s="39"/>
      <c r="IL73" s="8"/>
      <c r="IM73" s="8"/>
      <c r="IN73" s="8"/>
      <c r="IO73" s="8"/>
      <c r="IP73" s="8"/>
      <c r="IQ73" s="39"/>
      <c r="IR73" s="39"/>
      <c r="IS73" s="39"/>
    </row>
    <row r="74" spans="1:253" ht="13.9" customHeight="1">
      <c r="B74" s="40"/>
      <c r="C74" s="32"/>
      <c r="D74" s="32"/>
      <c r="E74" s="32"/>
      <c r="F74" s="30"/>
      <c r="G74" s="30" t="str">
        <f t="shared" si="0"/>
        <v/>
      </c>
      <c r="H74" s="163" t="str">
        <f t="shared" si="1"/>
        <v/>
      </c>
      <c r="I74" s="157" t="str">
        <f t="shared" si="2"/>
        <v/>
      </c>
      <c r="J74" s="254" t="str">
        <f t="shared" si="3"/>
        <v/>
      </c>
      <c r="K74" s="40"/>
      <c r="L74" s="32"/>
      <c r="M74" s="32"/>
      <c r="N74" s="32"/>
      <c r="O74" s="8"/>
      <c r="P74" s="40"/>
      <c r="Q74" s="40"/>
      <c r="R74" s="40"/>
      <c r="S74" s="40"/>
      <c r="T74" s="32"/>
      <c r="U74" s="32"/>
      <c r="V74" s="8"/>
      <c r="W74" s="40"/>
      <c r="X74" s="40"/>
      <c r="Y74" s="40"/>
      <c r="Z74" s="40"/>
      <c r="AA74" s="32"/>
      <c r="AB74" s="32"/>
      <c r="AC74" s="32"/>
      <c r="AD74" s="8"/>
      <c r="AE74" s="40"/>
      <c r="AF74" s="40"/>
      <c r="AG74" s="40"/>
      <c r="AH74" s="40"/>
      <c r="AI74" s="32"/>
      <c r="AJ74" s="32"/>
      <c r="AK74" s="32"/>
      <c r="AL74" s="8"/>
      <c r="AM74" s="40"/>
      <c r="AN74" s="40"/>
      <c r="AO74" s="40"/>
      <c r="AP74" s="40"/>
      <c r="AQ74" s="32"/>
      <c r="AR74" s="32"/>
      <c r="AS74" s="32"/>
      <c r="AT74" s="8"/>
      <c r="AU74" s="40"/>
      <c r="AV74" s="40"/>
      <c r="AW74" s="40"/>
      <c r="AX74" s="40"/>
      <c r="AY74" s="32"/>
      <c r="AZ74" s="32"/>
      <c r="BA74" s="32"/>
      <c r="BB74" s="8"/>
      <c r="BC74" s="40"/>
      <c r="BD74" s="40"/>
      <c r="BE74" s="40"/>
      <c r="BF74" s="40"/>
      <c r="BG74" s="32"/>
      <c r="BH74" s="32"/>
      <c r="BI74" s="32"/>
      <c r="BJ74" s="8"/>
      <c r="BK74" s="40"/>
      <c r="BL74" s="40"/>
      <c r="BM74" s="40"/>
      <c r="BN74" s="40"/>
      <c r="BO74" s="32"/>
      <c r="BP74" s="32"/>
      <c r="BQ74" s="32"/>
      <c r="BR74" s="8"/>
      <c r="BS74" s="40"/>
      <c r="BT74" s="40"/>
      <c r="BU74" s="40"/>
      <c r="BV74" s="40"/>
      <c r="BW74" s="32"/>
      <c r="BX74" s="32"/>
      <c r="BY74" s="32"/>
      <c r="BZ74" s="8"/>
      <c r="CA74" s="40"/>
      <c r="CB74" s="40"/>
      <c r="CC74" s="40"/>
      <c r="CD74" s="40"/>
      <c r="CE74" s="32"/>
      <c r="CF74" s="32"/>
      <c r="CG74" s="32"/>
      <c r="CH74" s="8"/>
      <c r="CI74" s="40"/>
      <c r="CJ74" s="40"/>
      <c r="CK74" s="40"/>
      <c r="CL74" s="40"/>
      <c r="CM74" s="32"/>
      <c r="CN74" s="32"/>
      <c r="CO74" s="32"/>
      <c r="CP74" s="8"/>
      <c r="CQ74" s="40"/>
      <c r="CR74" s="40"/>
      <c r="CS74" s="40"/>
      <c r="CT74" s="40"/>
      <c r="CU74" s="32"/>
      <c r="CV74" s="32"/>
      <c r="CW74" s="32"/>
      <c r="CX74" s="8"/>
      <c r="CY74" s="40"/>
      <c r="CZ74" s="40"/>
      <c r="DA74" s="40"/>
      <c r="DB74" s="40"/>
      <c r="DC74" s="32"/>
      <c r="DD74" s="32"/>
      <c r="DE74" s="32"/>
      <c r="DF74" s="8"/>
      <c r="DG74" s="40"/>
      <c r="DH74" s="40"/>
      <c r="DI74" s="40"/>
      <c r="DJ74" s="40"/>
      <c r="DK74" s="32"/>
      <c r="DL74" s="32"/>
      <c r="DM74" s="32"/>
      <c r="DN74" s="8"/>
      <c r="DO74" s="40"/>
      <c r="DP74" s="40"/>
      <c r="DQ74" s="40"/>
      <c r="DR74" s="40"/>
      <c r="DS74" s="32"/>
      <c r="DT74" s="32"/>
      <c r="DU74" s="32"/>
      <c r="DV74" s="8"/>
      <c r="DW74" s="40"/>
      <c r="DX74" s="40"/>
      <c r="DY74" s="40"/>
      <c r="DZ74" s="40"/>
      <c r="EA74" s="32"/>
      <c r="EB74" s="32"/>
      <c r="EC74" s="32"/>
      <c r="ED74" s="8"/>
      <c r="EE74" s="40"/>
      <c r="EF74" s="40"/>
      <c r="EG74" s="40"/>
      <c r="EH74" s="40"/>
      <c r="EI74" s="32"/>
      <c r="EJ74" s="32"/>
      <c r="EK74" s="32"/>
      <c r="EL74" s="8"/>
      <c r="EM74" s="40"/>
      <c r="EN74" s="40"/>
      <c r="EO74" s="40"/>
      <c r="EP74" s="40"/>
      <c r="EQ74" s="32"/>
      <c r="ER74" s="32"/>
      <c r="ES74" s="32"/>
      <c r="ET74" s="8"/>
      <c r="EU74" s="40"/>
      <c r="EV74" s="40"/>
      <c r="EW74" s="40"/>
      <c r="EX74" s="40"/>
      <c r="EY74" s="32"/>
      <c r="EZ74" s="32"/>
      <c r="FA74" s="32"/>
      <c r="FB74" s="8"/>
      <c r="FC74" s="40"/>
      <c r="FD74" s="40"/>
      <c r="FE74" s="40"/>
      <c r="FF74" s="40"/>
      <c r="FG74" s="32"/>
      <c r="FH74" s="32"/>
      <c r="FI74" s="32"/>
      <c r="FJ74" s="8"/>
      <c r="FK74" s="40"/>
      <c r="FL74" s="40"/>
      <c r="FM74" s="40"/>
      <c r="FN74" s="40"/>
      <c r="FO74" s="32"/>
      <c r="FP74" s="32"/>
      <c r="FQ74" s="32"/>
      <c r="FR74" s="8"/>
      <c r="FS74" s="40"/>
      <c r="FT74" s="40"/>
      <c r="FU74" s="40"/>
      <c r="FV74" s="40"/>
      <c r="FW74" s="32"/>
      <c r="FX74" s="32"/>
      <c r="FY74" s="32"/>
      <c r="FZ74" s="8"/>
      <c r="GA74" s="40"/>
      <c r="GB74" s="40"/>
      <c r="GC74" s="40"/>
      <c r="GD74" s="40"/>
      <c r="GE74" s="32"/>
      <c r="GF74" s="32"/>
      <c r="GG74" s="32"/>
      <c r="GH74" s="8"/>
      <c r="GI74" s="40"/>
      <c r="GJ74" s="40"/>
      <c r="GK74" s="40"/>
      <c r="GL74" s="40"/>
      <c r="GM74" s="32"/>
      <c r="GN74" s="32"/>
      <c r="GO74" s="32"/>
      <c r="GP74" s="8"/>
      <c r="GQ74" s="40"/>
      <c r="GR74" s="40"/>
      <c r="GS74" s="40"/>
      <c r="GT74" s="40"/>
      <c r="GU74" s="32"/>
      <c r="GV74" s="32"/>
      <c r="GW74" s="32"/>
      <c r="GX74" s="8"/>
      <c r="GY74" s="40"/>
      <c r="GZ74" s="40"/>
      <c r="HA74" s="40"/>
      <c r="HB74" s="40"/>
      <c r="HC74" s="32"/>
      <c r="HD74" s="32"/>
      <c r="HE74" s="32"/>
      <c r="HF74" s="8"/>
      <c r="HG74" s="40"/>
      <c r="HH74" s="40"/>
      <c r="HI74" s="40"/>
      <c r="HJ74" s="40"/>
      <c r="HK74" s="32"/>
      <c r="HL74" s="32"/>
      <c r="HM74" s="32"/>
      <c r="HN74" s="8"/>
      <c r="HO74" s="40"/>
      <c r="HP74" s="40"/>
      <c r="HQ74" s="40"/>
      <c r="HR74" s="40"/>
      <c r="HS74" s="32"/>
      <c r="HT74" s="32"/>
      <c r="HU74" s="32"/>
      <c r="HV74" s="8"/>
      <c r="HW74" s="40"/>
      <c r="HX74" s="40"/>
      <c r="HY74" s="40"/>
      <c r="HZ74" s="40"/>
      <c r="IA74" s="32"/>
      <c r="IB74" s="32"/>
      <c r="IC74" s="32"/>
      <c r="ID74" s="8"/>
      <c r="IE74" s="40"/>
      <c r="IF74" s="40"/>
      <c r="IG74" s="40"/>
      <c r="IH74" s="40"/>
      <c r="II74" s="32"/>
      <c r="IJ74" s="32"/>
      <c r="IK74" s="32"/>
      <c r="IL74" s="8"/>
      <c r="IM74" s="40"/>
      <c r="IN74" s="40"/>
      <c r="IO74" s="40"/>
      <c r="IP74" s="40"/>
      <c r="IQ74" s="32"/>
      <c r="IR74" s="32"/>
      <c r="IS74" s="32"/>
    </row>
    <row r="75" spans="1:253" ht="13.9" customHeight="1">
      <c r="A75" s="8" t="s">
        <v>960</v>
      </c>
      <c r="B75" s="8" t="s">
        <v>961</v>
      </c>
      <c r="C75" s="13"/>
      <c r="D75" s="39"/>
      <c r="E75" s="129">
        <f>ROUND(F75/0.54,0)</f>
        <v>2392</v>
      </c>
      <c r="F75" s="30">
        <v>1291.5</v>
      </c>
      <c r="G75" s="30">
        <f t="shared" si="0"/>
        <v>1291.5</v>
      </c>
      <c r="H75" s="163">
        <f t="shared" si="1"/>
        <v>189850.5</v>
      </c>
      <c r="I75" s="157">
        <f t="shared" si="2"/>
        <v>269588</v>
      </c>
      <c r="J75" s="254">
        <f t="shared" si="3"/>
        <v>0.29577540543347625</v>
      </c>
      <c r="K75" s="40"/>
      <c r="L75" s="32"/>
      <c r="M75" s="32"/>
      <c r="N75" s="32"/>
      <c r="O75" s="8"/>
      <c r="P75" s="40"/>
      <c r="Q75" s="40"/>
      <c r="R75" s="40"/>
      <c r="S75" s="40"/>
      <c r="T75" s="32"/>
      <c r="U75" s="32"/>
      <c r="V75" s="8"/>
      <c r="W75" s="40"/>
      <c r="X75" s="40"/>
      <c r="Y75" s="40"/>
      <c r="Z75" s="40"/>
      <c r="AA75" s="32"/>
      <c r="AB75" s="32"/>
      <c r="AC75" s="32"/>
      <c r="AD75" s="8"/>
      <c r="AE75" s="40"/>
      <c r="AF75" s="40"/>
      <c r="AG75" s="40"/>
      <c r="AH75" s="40"/>
      <c r="AI75" s="32"/>
      <c r="AJ75" s="32"/>
      <c r="AK75" s="32"/>
      <c r="AL75" s="8"/>
      <c r="AM75" s="40"/>
      <c r="AN75" s="40"/>
      <c r="AO75" s="40"/>
      <c r="AP75" s="40"/>
      <c r="AQ75" s="32"/>
      <c r="AR75" s="32"/>
      <c r="AS75" s="32"/>
      <c r="AT75" s="8"/>
      <c r="AU75" s="40"/>
      <c r="AV75" s="40"/>
      <c r="AW75" s="40"/>
      <c r="AX75" s="40"/>
      <c r="AY75" s="32"/>
      <c r="AZ75" s="32"/>
      <c r="BA75" s="32"/>
      <c r="BB75" s="8"/>
      <c r="BC75" s="40"/>
      <c r="BD75" s="40"/>
      <c r="BE75" s="40"/>
      <c r="BF75" s="40"/>
      <c r="BG75" s="32"/>
      <c r="BH75" s="32"/>
      <c r="BI75" s="32"/>
      <c r="BJ75" s="8"/>
      <c r="BK75" s="40"/>
      <c r="BL75" s="40"/>
      <c r="BM75" s="40"/>
      <c r="BN75" s="40"/>
      <c r="BO75" s="32"/>
      <c r="BP75" s="32"/>
      <c r="BQ75" s="32"/>
      <c r="BR75" s="8"/>
      <c r="BS75" s="40"/>
      <c r="BT75" s="40"/>
      <c r="BU75" s="40"/>
      <c r="BV75" s="40"/>
      <c r="BW75" s="32"/>
      <c r="BX75" s="32"/>
      <c r="BY75" s="32"/>
      <c r="BZ75" s="8"/>
      <c r="CA75" s="40"/>
      <c r="CB75" s="40"/>
      <c r="CC75" s="40"/>
      <c r="CD75" s="40"/>
      <c r="CE75" s="32"/>
      <c r="CF75" s="32"/>
      <c r="CG75" s="32"/>
      <c r="CH75" s="8"/>
      <c r="CI75" s="40"/>
      <c r="CJ75" s="40"/>
      <c r="CK75" s="40"/>
      <c r="CL75" s="40"/>
      <c r="CM75" s="32"/>
      <c r="CN75" s="32"/>
      <c r="CO75" s="32"/>
      <c r="CP75" s="8"/>
      <c r="CQ75" s="40"/>
      <c r="CR75" s="40"/>
      <c r="CS75" s="40"/>
      <c r="CT75" s="40"/>
      <c r="CU75" s="32"/>
      <c r="CV75" s="32"/>
      <c r="CW75" s="32"/>
      <c r="CX75" s="8"/>
      <c r="CY75" s="40"/>
      <c r="CZ75" s="40"/>
      <c r="DA75" s="40"/>
      <c r="DB75" s="40"/>
      <c r="DC75" s="32"/>
      <c r="DD75" s="32"/>
      <c r="DE75" s="32"/>
      <c r="DF75" s="8"/>
      <c r="DG75" s="40"/>
      <c r="DH75" s="40"/>
      <c r="DI75" s="40"/>
      <c r="DJ75" s="40"/>
      <c r="DK75" s="32"/>
      <c r="DL75" s="32"/>
      <c r="DM75" s="32"/>
      <c r="DN75" s="8"/>
      <c r="DO75" s="40"/>
      <c r="DP75" s="40"/>
      <c r="DQ75" s="40"/>
      <c r="DR75" s="40"/>
      <c r="DS75" s="32"/>
      <c r="DT75" s="32"/>
      <c r="DU75" s="32"/>
      <c r="DV75" s="8"/>
      <c r="DW75" s="40"/>
      <c r="DX75" s="40"/>
      <c r="DY75" s="40"/>
      <c r="DZ75" s="40"/>
      <c r="EA75" s="32"/>
      <c r="EB75" s="32"/>
      <c r="EC75" s="32"/>
      <c r="ED75" s="8"/>
      <c r="EE75" s="40"/>
      <c r="EF75" s="40"/>
      <c r="EG75" s="40"/>
      <c r="EH75" s="40"/>
      <c r="EI75" s="32"/>
      <c r="EJ75" s="32"/>
      <c r="EK75" s="32"/>
      <c r="EL75" s="8"/>
      <c r="EM75" s="40"/>
      <c r="EN75" s="40"/>
      <c r="EO75" s="40"/>
      <c r="EP75" s="40"/>
      <c r="EQ75" s="32"/>
      <c r="ER75" s="32"/>
      <c r="ES75" s="32"/>
      <c r="ET75" s="8"/>
      <c r="EU75" s="40"/>
      <c r="EV75" s="40"/>
      <c r="EW75" s="40"/>
      <c r="EX75" s="40"/>
      <c r="EY75" s="32"/>
      <c r="EZ75" s="32"/>
      <c r="FA75" s="32"/>
      <c r="FB75" s="8"/>
      <c r="FC75" s="40"/>
      <c r="FD75" s="40"/>
      <c r="FE75" s="40"/>
      <c r="FF75" s="40"/>
      <c r="FG75" s="32"/>
      <c r="FH75" s="32"/>
      <c r="FI75" s="32"/>
      <c r="FJ75" s="8"/>
      <c r="FK75" s="40"/>
      <c r="FL75" s="40"/>
      <c r="FM75" s="40"/>
      <c r="FN75" s="40"/>
      <c r="FO75" s="32"/>
      <c r="FP75" s="32"/>
      <c r="FQ75" s="32"/>
      <c r="FR75" s="8"/>
      <c r="FS75" s="40"/>
      <c r="FT75" s="40"/>
      <c r="FU75" s="40"/>
      <c r="FV75" s="40"/>
      <c r="FW75" s="32"/>
      <c r="FX75" s="32"/>
      <c r="FY75" s="32"/>
      <c r="FZ75" s="8"/>
      <c r="GA75" s="40"/>
      <c r="GB75" s="40"/>
      <c r="GC75" s="40"/>
      <c r="GD75" s="40"/>
      <c r="GE75" s="32"/>
      <c r="GF75" s="32"/>
      <c r="GG75" s="32"/>
      <c r="GH75" s="8"/>
      <c r="GI75" s="40"/>
      <c r="GJ75" s="40"/>
      <c r="GK75" s="40"/>
      <c r="GL75" s="40"/>
      <c r="GM75" s="32"/>
      <c r="GN75" s="32"/>
      <c r="GO75" s="32"/>
      <c r="GP75" s="8"/>
      <c r="GQ75" s="40"/>
      <c r="GR75" s="40"/>
      <c r="GS75" s="40"/>
      <c r="GT75" s="40"/>
      <c r="GU75" s="32"/>
      <c r="GV75" s="32"/>
      <c r="GW75" s="32"/>
      <c r="GX75" s="8"/>
      <c r="GY75" s="40"/>
      <c r="GZ75" s="40"/>
      <c r="HA75" s="40"/>
      <c r="HB75" s="40"/>
      <c r="HC75" s="32"/>
      <c r="HD75" s="32"/>
      <c r="HE75" s="32"/>
      <c r="HF75" s="8"/>
      <c r="HG75" s="40"/>
      <c r="HH75" s="40"/>
      <c r="HI75" s="40"/>
      <c r="HJ75" s="40"/>
      <c r="HK75" s="32"/>
      <c r="HL75" s="32"/>
      <c r="HM75" s="32"/>
      <c r="HN75" s="8"/>
      <c r="HO75" s="40"/>
      <c r="HP75" s="40"/>
      <c r="HQ75" s="40"/>
      <c r="HR75" s="40"/>
      <c r="HS75" s="32"/>
      <c r="HT75" s="32"/>
      <c r="HU75" s="32"/>
      <c r="HV75" s="8"/>
      <c r="HW75" s="40"/>
      <c r="HX75" s="40"/>
      <c r="HY75" s="40"/>
      <c r="HZ75" s="40"/>
      <c r="IA75" s="32"/>
      <c r="IB75" s="32"/>
      <c r="IC75" s="32"/>
      <c r="ID75" s="8"/>
      <c r="IE75" s="40"/>
      <c r="IF75" s="40"/>
      <c r="IG75" s="40"/>
      <c r="IH75" s="40"/>
      <c r="II75" s="32"/>
      <c r="IJ75" s="32"/>
      <c r="IK75" s="32"/>
      <c r="IL75" s="8"/>
      <c r="IM75" s="40"/>
      <c r="IN75" s="40"/>
      <c r="IO75" s="40"/>
      <c r="IP75" s="40"/>
      <c r="IQ75" s="32"/>
      <c r="IR75" s="32"/>
      <c r="IS75" s="32"/>
    </row>
    <row r="76" spans="1:253" ht="13.9" customHeight="1">
      <c r="B76" s="40" t="s">
        <v>962</v>
      </c>
      <c r="C76" s="32"/>
      <c r="D76" s="32"/>
      <c r="E76" s="32"/>
      <c r="F76" s="30"/>
      <c r="G76" s="30" t="str">
        <f t="shared" si="0"/>
        <v/>
      </c>
      <c r="H76" s="163" t="str">
        <f t="shared" si="1"/>
        <v/>
      </c>
      <c r="I76" s="157" t="str">
        <f t="shared" si="2"/>
        <v/>
      </c>
      <c r="J76" s="254" t="str">
        <f t="shared" si="3"/>
        <v/>
      </c>
      <c r="K76" s="40"/>
      <c r="L76" s="32"/>
      <c r="M76" s="32"/>
      <c r="N76" s="32"/>
      <c r="O76" s="8"/>
      <c r="P76" s="40"/>
      <c r="Q76" s="40"/>
      <c r="R76" s="40"/>
      <c r="S76" s="40"/>
      <c r="T76" s="32"/>
      <c r="U76" s="32"/>
      <c r="V76" s="8"/>
      <c r="W76" s="40"/>
      <c r="X76" s="40"/>
      <c r="Y76" s="40"/>
      <c r="Z76" s="40"/>
      <c r="AA76" s="32"/>
      <c r="AB76" s="32"/>
      <c r="AC76" s="32"/>
      <c r="AD76" s="8"/>
      <c r="AE76" s="40"/>
      <c r="AF76" s="40"/>
      <c r="AG76" s="40"/>
      <c r="AH76" s="40"/>
      <c r="AI76" s="32"/>
      <c r="AJ76" s="32"/>
      <c r="AK76" s="32"/>
      <c r="AL76" s="8"/>
      <c r="AM76" s="40"/>
      <c r="AN76" s="40"/>
      <c r="AO76" s="40"/>
      <c r="AP76" s="40"/>
      <c r="AQ76" s="32"/>
      <c r="AR76" s="32"/>
      <c r="AS76" s="32"/>
      <c r="AT76" s="8"/>
      <c r="AU76" s="40"/>
      <c r="AV76" s="40"/>
      <c r="AW76" s="40"/>
      <c r="AX76" s="40"/>
      <c r="AY76" s="32"/>
      <c r="AZ76" s="32"/>
      <c r="BA76" s="32"/>
      <c r="BB76" s="8"/>
      <c r="BC76" s="40"/>
      <c r="BD76" s="40"/>
      <c r="BE76" s="40"/>
      <c r="BF76" s="40"/>
      <c r="BG76" s="32"/>
      <c r="BH76" s="32"/>
      <c r="BI76" s="32"/>
      <c r="BJ76" s="8"/>
      <c r="BK76" s="40"/>
      <c r="BL76" s="40"/>
      <c r="BM76" s="40"/>
      <c r="BN76" s="40"/>
      <c r="BO76" s="32"/>
      <c r="BP76" s="32"/>
      <c r="BQ76" s="32"/>
      <c r="BR76" s="8"/>
      <c r="BS76" s="40"/>
      <c r="BT76" s="40"/>
      <c r="BU76" s="40"/>
      <c r="BV76" s="40"/>
      <c r="BW76" s="32"/>
      <c r="BX76" s="32"/>
      <c r="BY76" s="32"/>
      <c r="BZ76" s="8"/>
      <c r="CA76" s="40"/>
      <c r="CB76" s="40"/>
      <c r="CC76" s="40"/>
      <c r="CD76" s="40"/>
      <c r="CE76" s="32"/>
      <c r="CF76" s="32"/>
      <c r="CG76" s="32"/>
      <c r="CH76" s="8"/>
      <c r="CI76" s="40"/>
      <c r="CJ76" s="40"/>
      <c r="CK76" s="40"/>
      <c r="CL76" s="40"/>
      <c r="CM76" s="32"/>
      <c r="CN76" s="32"/>
      <c r="CO76" s="32"/>
      <c r="CP76" s="8"/>
      <c r="CQ76" s="40"/>
      <c r="CR76" s="40"/>
      <c r="CS76" s="40"/>
      <c r="CT76" s="40"/>
      <c r="CU76" s="32"/>
      <c r="CV76" s="32"/>
      <c r="CW76" s="32"/>
      <c r="CX76" s="8"/>
      <c r="CY76" s="40"/>
      <c r="CZ76" s="40"/>
      <c r="DA76" s="40"/>
      <c r="DB76" s="40"/>
      <c r="DC76" s="32"/>
      <c r="DD76" s="32"/>
      <c r="DE76" s="32"/>
      <c r="DF76" s="8"/>
      <c r="DG76" s="40"/>
      <c r="DH76" s="40"/>
      <c r="DI76" s="40"/>
      <c r="DJ76" s="40"/>
      <c r="DK76" s="32"/>
      <c r="DL76" s="32"/>
      <c r="DM76" s="32"/>
      <c r="DN76" s="8"/>
      <c r="DO76" s="40"/>
      <c r="DP76" s="40"/>
      <c r="DQ76" s="40"/>
      <c r="DR76" s="40"/>
      <c r="DS76" s="32"/>
      <c r="DT76" s="32"/>
      <c r="DU76" s="32"/>
      <c r="DV76" s="8"/>
      <c r="DW76" s="40"/>
      <c r="DX76" s="40"/>
      <c r="DY76" s="40"/>
      <c r="DZ76" s="40"/>
      <c r="EA76" s="32"/>
      <c r="EB76" s="32"/>
      <c r="EC76" s="32"/>
      <c r="ED76" s="8"/>
      <c r="EE76" s="40"/>
      <c r="EF76" s="40"/>
      <c r="EG76" s="40"/>
      <c r="EH76" s="40"/>
      <c r="EI76" s="32"/>
      <c r="EJ76" s="32"/>
      <c r="EK76" s="32"/>
      <c r="EL76" s="8"/>
      <c r="EM76" s="40"/>
      <c r="EN76" s="40"/>
      <c r="EO76" s="40"/>
      <c r="EP76" s="40"/>
      <c r="EQ76" s="32"/>
      <c r="ER76" s="32"/>
      <c r="ES76" s="32"/>
      <c r="ET76" s="8"/>
      <c r="EU76" s="40"/>
      <c r="EV76" s="40"/>
      <c r="EW76" s="40"/>
      <c r="EX76" s="40"/>
      <c r="EY76" s="32"/>
      <c r="EZ76" s="32"/>
      <c r="FA76" s="32"/>
      <c r="FB76" s="8"/>
      <c r="FC76" s="40"/>
      <c r="FD76" s="40"/>
      <c r="FE76" s="40"/>
      <c r="FF76" s="40"/>
      <c r="FG76" s="32"/>
      <c r="FH76" s="32"/>
      <c r="FI76" s="32"/>
      <c r="FJ76" s="8"/>
      <c r="FK76" s="40"/>
      <c r="FL76" s="40"/>
      <c r="FM76" s="40"/>
      <c r="FN76" s="40"/>
      <c r="FO76" s="32"/>
      <c r="FP76" s="32"/>
      <c r="FQ76" s="32"/>
      <c r="FR76" s="8"/>
      <c r="FS76" s="40"/>
      <c r="FT76" s="40"/>
      <c r="FU76" s="40"/>
      <c r="FV76" s="40"/>
      <c r="FW76" s="32"/>
      <c r="FX76" s="32"/>
      <c r="FY76" s="32"/>
      <c r="FZ76" s="8"/>
      <c r="GA76" s="40"/>
      <c r="GB76" s="40"/>
      <c r="GC76" s="40"/>
      <c r="GD76" s="40"/>
      <c r="GE76" s="32"/>
      <c r="GF76" s="32"/>
      <c r="GG76" s="32"/>
      <c r="GH76" s="8"/>
      <c r="GI76" s="40"/>
      <c r="GJ76" s="40"/>
      <c r="GK76" s="40"/>
      <c r="GL76" s="40"/>
      <c r="GM76" s="32"/>
      <c r="GN76" s="32"/>
      <c r="GO76" s="32"/>
      <c r="GP76" s="8"/>
      <c r="GQ76" s="40"/>
      <c r="GR76" s="40"/>
      <c r="GS76" s="40"/>
      <c r="GT76" s="40"/>
      <c r="GU76" s="32"/>
      <c r="GV76" s="32"/>
      <c r="GW76" s="32"/>
      <c r="GX76" s="8"/>
      <c r="GY76" s="40"/>
      <c r="GZ76" s="40"/>
      <c r="HA76" s="40"/>
      <c r="HB76" s="40"/>
      <c r="HC76" s="32"/>
      <c r="HD76" s="32"/>
      <c r="HE76" s="32"/>
      <c r="HF76" s="8"/>
      <c r="HG76" s="40"/>
      <c r="HH76" s="40"/>
      <c r="HI76" s="40"/>
      <c r="HJ76" s="40"/>
      <c r="HK76" s="32"/>
      <c r="HL76" s="32"/>
      <c r="HM76" s="32"/>
      <c r="HN76" s="8"/>
      <c r="HO76" s="40"/>
      <c r="HP76" s="40"/>
      <c r="HQ76" s="40"/>
      <c r="HR76" s="40"/>
      <c r="HS76" s="32"/>
      <c r="HT76" s="32"/>
      <c r="HU76" s="32"/>
      <c r="HV76" s="8"/>
      <c r="HW76" s="40"/>
      <c r="HX76" s="40"/>
      <c r="HY76" s="40"/>
      <c r="HZ76" s="40"/>
      <c r="IA76" s="32"/>
      <c r="IB76" s="32"/>
      <c r="IC76" s="32"/>
      <c r="ID76" s="8"/>
      <c r="IE76" s="40"/>
      <c r="IF76" s="40"/>
      <c r="IG76" s="40"/>
      <c r="IH76" s="40"/>
      <c r="II76" s="32"/>
      <c r="IJ76" s="32"/>
      <c r="IK76" s="32"/>
      <c r="IL76" s="8"/>
      <c r="IM76" s="40"/>
      <c r="IN76" s="40"/>
      <c r="IO76" s="40"/>
      <c r="IP76" s="40"/>
      <c r="IQ76" s="32"/>
      <c r="IR76" s="32"/>
      <c r="IS76" s="32"/>
    </row>
    <row r="77" spans="1:253" ht="13.9" customHeight="1">
      <c r="A77" s="27"/>
      <c r="B77" s="40" t="s">
        <v>963</v>
      </c>
      <c r="C77" s="29"/>
      <c r="D77" s="39"/>
      <c r="E77" s="29"/>
      <c r="F77" s="30"/>
      <c r="G77" s="30" t="str">
        <f t="shared" si="0"/>
        <v/>
      </c>
      <c r="H77" s="163" t="str">
        <f t="shared" si="1"/>
        <v/>
      </c>
      <c r="I77" s="157" t="str">
        <f t="shared" si="2"/>
        <v/>
      </c>
      <c r="J77" s="254" t="str">
        <f t="shared" si="3"/>
        <v/>
      </c>
    </row>
    <row r="78" spans="1:253" ht="13.9" customHeight="1">
      <c r="B78" s="40" t="s">
        <v>956</v>
      </c>
      <c r="C78" s="3"/>
      <c r="D78" s="39"/>
      <c r="E78" s="23"/>
      <c r="F78" s="30"/>
      <c r="G78" s="30" t="str">
        <f t="shared" si="0"/>
        <v/>
      </c>
      <c r="H78" s="163" t="str">
        <f t="shared" si="1"/>
        <v/>
      </c>
      <c r="I78" s="157" t="str">
        <f t="shared" si="2"/>
        <v/>
      </c>
      <c r="J78" s="254" t="str">
        <f t="shared" si="3"/>
        <v/>
      </c>
      <c r="K78" s="8"/>
      <c r="L78" s="39"/>
      <c r="M78" s="39"/>
      <c r="N78" s="39"/>
      <c r="O78" s="8"/>
      <c r="P78" s="8"/>
      <c r="Q78" s="8"/>
      <c r="R78" s="8"/>
      <c r="S78" s="8"/>
      <c r="T78" s="39"/>
      <c r="U78" s="39"/>
      <c r="V78" s="8"/>
      <c r="W78" s="8"/>
      <c r="X78" s="8"/>
      <c r="Y78" s="8"/>
      <c r="Z78" s="8"/>
      <c r="AA78" s="39"/>
      <c r="AB78" s="39"/>
      <c r="AC78" s="39"/>
      <c r="AD78" s="8"/>
      <c r="AE78" s="8"/>
      <c r="AF78" s="8"/>
      <c r="AG78" s="8"/>
      <c r="AH78" s="8"/>
      <c r="AI78" s="39"/>
      <c r="AJ78" s="39"/>
      <c r="AK78" s="39"/>
      <c r="AL78" s="8"/>
      <c r="AM78" s="8"/>
      <c r="AN78" s="8"/>
      <c r="AO78" s="8"/>
      <c r="AP78" s="8"/>
      <c r="AQ78" s="39"/>
      <c r="AR78" s="39"/>
      <c r="AS78" s="39"/>
      <c r="AT78" s="8"/>
      <c r="AU78" s="8"/>
      <c r="AV78" s="8"/>
      <c r="AW78" s="8"/>
      <c r="AX78" s="8"/>
      <c r="AY78" s="39"/>
      <c r="AZ78" s="39"/>
      <c r="BA78" s="39"/>
      <c r="BB78" s="8"/>
      <c r="BC78" s="8"/>
      <c r="BD78" s="8"/>
      <c r="BE78" s="8"/>
      <c r="BF78" s="8"/>
      <c r="BG78" s="39"/>
      <c r="BH78" s="39"/>
      <c r="BI78" s="39"/>
      <c r="BJ78" s="8"/>
      <c r="BK78" s="8"/>
      <c r="BL78" s="8"/>
      <c r="BM78" s="8"/>
      <c r="BN78" s="8"/>
      <c r="BO78" s="39"/>
      <c r="BP78" s="39"/>
      <c r="BQ78" s="39"/>
      <c r="BR78" s="8"/>
      <c r="BS78" s="8"/>
      <c r="BT78" s="8"/>
      <c r="BU78" s="8"/>
      <c r="BV78" s="8"/>
      <c r="BW78" s="39"/>
      <c r="BX78" s="39"/>
      <c r="BY78" s="39"/>
      <c r="BZ78" s="8"/>
      <c r="CA78" s="8"/>
      <c r="CB78" s="8"/>
      <c r="CC78" s="8"/>
      <c r="CD78" s="8"/>
      <c r="CE78" s="39"/>
      <c r="CF78" s="39"/>
      <c r="CG78" s="39"/>
      <c r="CH78" s="8"/>
      <c r="CI78" s="8"/>
      <c r="CJ78" s="8"/>
      <c r="CK78" s="8"/>
      <c r="CL78" s="8"/>
      <c r="CM78" s="39"/>
      <c r="CN78" s="39"/>
      <c r="CO78" s="39"/>
      <c r="CP78" s="8"/>
      <c r="CQ78" s="8"/>
      <c r="CR78" s="8"/>
      <c r="CS78" s="8"/>
      <c r="CT78" s="8"/>
      <c r="CU78" s="39"/>
      <c r="CV78" s="39"/>
      <c r="CW78" s="39"/>
      <c r="CX78" s="8"/>
      <c r="CY78" s="8"/>
      <c r="CZ78" s="8"/>
      <c r="DA78" s="8"/>
      <c r="DB78" s="8"/>
      <c r="DC78" s="39"/>
      <c r="DD78" s="39"/>
      <c r="DE78" s="39"/>
      <c r="DF78" s="8"/>
      <c r="DG78" s="8"/>
      <c r="DH78" s="8"/>
      <c r="DI78" s="8"/>
      <c r="DJ78" s="8"/>
      <c r="DK78" s="39"/>
      <c r="DL78" s="39"/>
      <c r="DM78" s="39"/>
      <c r="DN78" s="8"/>
      <c r="DO78" s="8"/>
      <c r="DP78" s="8"/>
      <c r="DQ78" s="8"/>
      <c r="DR78" s="8"/>
      <c r="DS78" s="39"/>
      <c r="DT78" s="39"/>
      <c r="DU78" s="39"/>
      <c r="DV78" s="8"/>
      <c r="DW78" s="8"/>
      <c r="DX78" s="8"/>
      <c r="DY78" s="8"/>
      <c r="DZ78" s="8"/>
      <c r="EA78" s="39"/>
      <c r="EB78" s="39"/>
      <c r="EC78" s="39"/>
      <c r="ED78" s="8"/>
      <c r="EE78" s="8"/>
      <c r="EF78" s="8"/>
      <c r="EG78" s="8"/>
      <c r="EH78" s="8"/>
      <c r="EI78" s="39"/>
      <c r="EJ78" s="39"/>
      <c r="EK78" s="39"/>
      <c r="EL78" s="8"/>
      <c r="EM78" s="8"/>
      <c r="EN78" s="8"/>
      <c r="EO78" s="8"/>
      <c r="EP78" s="8"/>
      <c r="EQ78" s="39"/>
      <c r="ER78" s="39"/>
      <c r="ES78" s="39"/>
      <c r="ET78" s="8"/>
      <c r="EU78" s="8"/>
      <c r="EV78" s="8"/>
      <c r="EW78" s="8"/>
      <c r="EX78" s="8"/>
      <c r="EY78" s="39"/>
      <c r="EZ78" s="39"/>
      <c r="FA78" s="39"/>
      <c r="FB78" s="8"/>
      <c r="FC78" s="8"/>
      <c r="FD78" s="8"/>
      <c r="FE78" s="8"/>
      <c r="FF78" s="8"/>
      <c r="FG78" s="39"/>
      <c r="FH78" s="39"/>
      <c r="FI78" s="39"/>
      <c r="FJ78" s="8"/>
      <c r="FK78" s="8"/>
      <c r="FL78" s="8"/>
      <c r="FM78" s="8"/>
      <c r="FN78" s="8"/>
      <c r="FO78" s="39"/>
      <c r="FP78" s="39"/>
      <c r="FQ78" s="39"/>
      <c r="FR78" s="8"/>
      <c r="FS78" s="8"/>
      <c r="FT78" s="8"/>
      <c r="FU78" s="8"/>
      <c r="FV78" s="8"/>
      <c r="FW78" s="39"/>
      <c r="FX78" s="39"/>
      <c r="FY78" s="39"/>
      <c r="FZ78" s="8"/>
      <c r="GA78" s="8"/>
      <c r="GB78" s="8"/>
      <c r="GC78" s="8"/>
      <c r="GD78" s="8"/>
      <c r="GE78" s="39"/>
      <c r="GF78" s="39"/>
      <c r="GG78" s="39"/>
      <c r="GH78" s="8"/>
      <c r="GI78" s="8"/>
      <c r="GJ78" s="8"/>
      <c r="GK78" s="8"/>
      <c r="GL78" s="8"/>
      <c r="GM78" s="39"/>
      <c r="GN78" s="39"/>
      <c r="GO78" s="39"/>
      <c r="GP78" s="8"/>
      <c r="GQ78" s="8"/>
      <c r="GR78" s="8"/>
      <c r="GS78" s="8"/>
      <c r="GT78" s="8"/>
      <c r="GU78" s="39"/>
      <c r="GV78" s="39"/>
      <c r="GW78" s="39"/>
      <c r="GX78" s="8"/>
      <c r="GY78" s="8"/>
      <c r="GZ78" s="8"/>
      <c r="HA78" s="8"/>
      <c r="HB78" s="8"/>
      <c r="HC78" s="39"/>
      <c r="HD78" s="39"/>
      <c r="HE78" s="39"/>
      <c r="HF78" s="8"/>
      <c r="HG78" s="8"/>
      <c r="HH78" s="8"/>
      <c r="HI78" s="8"/>
      <c r="HJ78" s="8"/>
      <c r="HK78" s="39"/>
      <c r="HL78" s="39"/>
      <c r="HM78" s="39"/>
      <c r="HN78" s="8"/>
      <c r="HO78" s="8"/>
      <c r="HP78" s="8"/>
      <c r="HQ78" s="8"/>
      <c r="HR78" s="8"/>
      <c r="HS78" s="39"/>
      <c r="HT78" s="39"/>
      <c r="HU78" s="39"/>
      <c r="HV78" s="8"/>
      <c r="HW78" s="8"/>
      <c r="HX78" s="8"/>
      <c r="HY78" s="8"/>
      <c r="HZ78" s="8"/>
      <c r="IA78" s="39"/>
      <c r="IB78" s="39"/>
      <c r="IC78" s="39"/>
      <c r="ID78" s="8"/>
      <c r="IE78" s="8"/>
      <c r="IF78" s="8"/>
      <c r="IG78" s="8"/>
      <c r="IH78" s="8"/>
      <c r="II78" s="39"/>
      <c r="IJ78" s="39"/>
      <c r="IK78" s="39"/>
      <c r="IL78" s="8"/>
      <c r="IM78" s="8"/>
      <c r="IN78" s="8"/>
      <c r="IO78" s="8"/>
      <c r="IP78" s="8"/>
      <c r="IQ78" s="39"/>
      <c r="IR78" s="39"/>
      <c r="IS78" s="39"/>
    </row>
    <row r="79" spans="1:253" ht="13.9" customHeight="1">
      <c r="B79" s="40"/>
      <c r="C79" s="32"/>
      <c r="D79" s="32"/>
      <c r="E79" s="32"/>
      <c r="F79" s="30"/>
      <c r="G79" s="30" t="str">
        <f t="shared" si="0"/>
        <v/>
      </c>
      <c r="H79" s="163" t="str">
        <f t="shared" si="1"/>
        <v/>
      </c>
      <c r="I79" s="157" t="str">
        <f t="shared" si="2"/>
        <v/>
      </c>
      <c r="J79" s="254" t="str">
        <f t="shared" si="3"/>
        <v/>
      </c>
      <c r="K79" s="40"/>
      <c r="L79" s="32"/>
      <c r="M79" s="32"/>
      <c r="N79" s="32"/>
      <c r="O79" s="8"/>
      <c r="P79" s="40"/>
      <c r="Q79" s="40"/>
      <c r="R79" s="40"/>
      <c r="S79" s="40"/>
      <c r="T79" s="32"/>
      <c r="U79" s="32"/>
      <c r="V79" s="8"/>
      <c r="W79" s="40"/>
      <c r="X79" s="40"/>
      <c r="Y79" s="40"/>
      <c r="Z79" s="40"/>
      <c r="AA79" s="32"/>
      <c r="AB79" s="32"/>
      <c r="AC79" s="32"/>
      <c r="AD79" s="8"/>
      <c r="AE79" s="40"/>
      <c r="AF79" s="40"/>
      <c r="AG79" s="40"/>
      <c r="AH79" s="40"/>
      <c r="AI79" s="32"/>
      <c r="AJ79" s="32"/>
      <c r="AK79" s="32"/>
      <c r="AL79" s="8"/>
      <c r="AM79" s="40"/>
      <c r="AN79" s="40"/>
      <c r="AO79" s="40"/>
      <c r="AP79" s="40"/>
      <c r="AQ79" s="32"/>
      <c r="AR79" s="32"/>
      <c r="AS79" s="32"/>
      <c r="AT79" s="8"/>
      <c r="AU79" s="40"/>
      <c r="AV79" s="40"/>
      <c r="AW79" s="40"/>
      <c r="AX79" s="40"/>
      <c r="AY79" s="32"/>
      <c r="AZ79" s="32"/>
      <c r="BA79" s="32"/>
      <c r="BB79" s="8"/>
      <c r="BC79" s="40"/>
      <c r="BD79" s="40"/>
      <c r="BE79" s="40"/>
      <c r="BF79" s="40"/>
      <c r="BG79" s="32"/>
      <c r="BH79" s="32"/>
      <c r="BI79" s="32"/>
      <c r="BJ79" s="8"/>
      <c r="BK79" s="40"/>
      <c r="BL79" s="40"/>
      <c r="BM79" s="40"/>
      <c r="BN79" s="40"/>
      <c r="BO79" s="32"/>
      <c r="BP79" s="32"/>
      <c r="BQ79" s="32"/>
      <c r="BR79" s="8"/>
      <c r="BS79" s="40"/>
      <c r="BT79" s="40"/>
      <c r="BU79" s="40"/>
      <c r="BV79" s="40"/>
      <c r="BW79" s="32"/>
      <c r="BX79" s="32"/>
      <c r="BY79" s="32"/>
      <c r="BZ79" s="8"/>
      <c r="CA79" s="40"/>
      <c r="CB79" s="40"/>
      <c r="CC79" s="40"/>
      <c r="CD79" s="40"/>
      <c r="CE79" s="32"/>
      <c r="CF79" s="32"/>
      <c r="CG79" s="32"/>
      <c r="CH79" s="8"/>
      <c r="CI79" s="40"/>
      <c r="CJ79" s="40"/>
      <c r="CK79" s="40"/>
      <c r="CL79" s="40"/>
      <c r="CM79" s="32"/>
      <c r="CN79" s="32"/>
      <c r="CO79" s="32"/>
      <c r="CP79" s="8"/>
      <c r="CQ79" s="40"/>
      <c r="CR79" s="40"/>
      <c r="CS79" s="40"/>
      <c r="CT79" s="40"/>
      <c r="CU79" s="32"/>
      <c r="CV79" s="32"/>
      <c r="CW79" s="32"/>
      <c r="CX79" s="8"/>
      <c r="CY79" s="40"/>
      <c r="CZ79" s="40"/>
      <c r="DA79" s="40"/>
      <c r="DB79" s="40"/>
      <c r="DC79" s="32"/>
      <c r="DD79" s="32"/>
      <c r="DE79" s="32"/>
      <c r="DF79" s="8"/>
      <c r="DG79" s="40"/>
      <c r="DH79" s="40"/>
      <c r="DI79" s="40"/>
      <c r="DJ79" s="40"/>
      <c r="DK79" s="32"/>
      <c r="DL79" s="32"/>
      <c r="DM79" s="32"/>
      <c r="DN79" s="8"/>
      <c r="DO79" s="40"/>
      <c r="DP79" s="40"/>
      <c r="DQ79" s="40"/>
      <c r="DR79" s="40"/>
      <c r="DS79" s="32"/>
      <c r="DT79" s="32"/>
      <c r="DU79" s="32"/>
      <c r="DV79" s="8"/>
      <c r="DW79" s="40"/>
      <c r="DX79" s="40"/>
      <c r="DY79" s="40"/>
      <c r="DZ79" s="40"/>
      <c r="EA79" s="32"/>
      <c r="EB79" s="32"/>
      <c r="EC79" s="32"/>
      <c r="ED79" s="8"/>
      <c r="EE79" s="40"/>
      <c r="EF79" s="40"/>
      <c r="EG79" s="40"/>
      <c r="EH79" s="40"/>
      <c r="EI79" s="32"/>
      <c r="EJ79" s="32"/>
      <c r="EK79" s="32"/>
      <c r="EL79" s="8"/>
      <c r="EM79" s="40"/>
      <c r="EN79" s="40"/>
      <c r="EO79" s="40"/>
      <c r="EP79" s="40"/>
      <c r="EQ79" s="32"/>
      <c r="ER79" s="32"/>
      <c r="ES79" s="32"/>
      <c r="ET79" s="8"/>
      <c r="EU79" s="40"/>
      <c r="EV79" s="40"/>
      <c r="EW79" s="40"/>
      <c r="EX79" s="40"/>
      <c r="EY79" s="32"/>
      <c r="EZ79" s="32"/>
      <c r="FA79" s="32"/>
      <c r="FB79" s="8"/>
      <c r="FC79" s="40"/>
      <c r="FD79" s="40"/>
      <c r="FE79" s="40"/>
      <c r="FF79" s="40"/>
      <c r="FG79" s="32"/>
      <c r="FH79" s="32"/>
      <c r="FI79" s="32"/>
      <c r="FJ79" s="8"/>
      <c r="FK79" s="40"/>
      <c r="FL79" s="40"/>
      <c r="FM79" s="40"/>
      <c r="FN79" s="40"/>
      <c r="FO79" s="32"/>
      <c r="FP79" s="32"/>
      <c r="FQ79" s="32"/>
      <c r="FR79" s="8"/>
      <c r="FS79" s="40"/>
      <c r="FT79" s="40"/>
      <c r="FU79" s="40"/>
      <c r="FV79" s="40"/>
      <c r="FW79" s="32"/>
      <c r="FX79" s="32"/>
      <c r="FY79" s="32"/>
      <c r="FZ79" s="8"/>
      <c r="GA79" s="40"/>
      <c r="GB79" s="40"/>
      <c r="GC79" s="40"/>
      <c r="GD79" s="40"/>
      <c r="GE79" s="32"/>
      <c r="GF79" s="32"/>
      <c r="GG79" s="32"/>
      <c r="GH79" s="8"/>
      <c r="GI79" s="40"/>
      <c r="GJ79" s="40"/>
      <c r="GK79" s="40"/>
      <c r="GL79" s="40"/>
      <c r="GM79" s="32"/>
      <c r="GN79" s="32"/>
      <c r="GO79" s="32"/>
      <c r="GP79" s="8"/>
      <c r="GQ79" s="40"/>
      <c r="GR79" s="40"/>
      <c r="GS79" s="40"/>
      <c r="GT79" s="40"/>
      <c r="GU79" s="32"/>
      <c r="GV79" s="32"/>
      <c r="GW79" s="32"/>
      <c r="GX79" s="8"/>
      <c r="GY79" s="40"/>
      <c r="GZ79" s="40"/>
      <c r="HA79" s="40"/>
      <c r="HB79" s="40"/>
      <c r="HC79" s="32"/>
      <c r="HD79" s="32"/>
      <c r="HE79" s="32"/>
      <c r="HF79" s="8"/>
      <c r="HG79" s="40"/>
      <c r="HH79" s="40"/>
      <c r="HI79" s="40"/>
      <c r="HJ79" s="40"/>
      <c r="HK79" s="32"/>
      <c r="HL79" s="32"/>
      <c r="HM79" s="32"/>
      <c r="HN79" s="8"/>
      <c r="HO79" s="40"/>
      <c r="HP79" s="40"/>
      <c r="HQ79" s="40"/>
      <c r="HR79" s="40"/>
      <c r="HS79" s="32"/>
      <c r="HT79" s="32"/>
      <c r="HU79" s="32"/>
      <c r="HV79" s="8"/>
      <c r="HW79" s="40"/>
      <c r="HX79" s="40"/>
      <c r="HY79" s="40"/>
      <c r="HZ79" s="40"/>
      <c r="IA79" s="32"/>
      <c r="IB79" s="32"/>
      <c r="IC79" s="32"/>
      <c r="ID79" s="8"/>
      <c r="IE79" s="40"/>
      <c r="IF79" s="40"/>
      <c r="IG79" s="40"/>
      <c r="IH79" s="40"/>
      <c r="II79" s="32"/>
      <c r="IJ79" s="32"/>
      <c r="IK79" s="32"/>
      <c r="IL79" s="8"/>
      <c r="IM79" s="40"/>
      <c r="IN79" s="40"/>
      <c r="IO79" s="40"/>
      <c r="IP79" s="40"/>
      <c r="IQ79" s="32"/>
      <c r="IR79" s="32"/>
      <c r="IS79" s="32"/>
    </row>
    <row r="80" spans="1:253" ht="13.9" customHeight="1">
      <c r="A80" s="8" t="s">
        <v>964</v>
      </c>
      <c r="B80" s="8" t="s">
        <v>965</v>
      </c>
      <c r="C80" s="13"/>
      <c r="D80" s="39"/>
      <c r="E80" s="129">
        <f>ROUND(F80/0.54,0)</f>
        <v>556</v>
      </c>
      <c r="F80" s="30">
        <v>300.375</v>
      </c>
      <c r="G80" s="30">
        <f t="shared" si="0"/>
        <v>300.375</v>
      </c>
      <c r="H80" s="163">
        <f t="shared" si="1"/>
        <v>44155.125</v>
      </c>
      <c r="I80" s="157">
        <f t="shared" si="2"/>
        <v>62700</v>
      </c>
      <c r="J80" s="254">
        <f t="shared" si="3"/>
        <v>0.29577153110047849</v>
      </c>
      <c r="K80" s="8"/>
      <c r="L80" s="39"/>
      <c r="M80" s="39"/>
      <c r="N80" s="39"/>
      <c r="O80" s="8"/>
      <c r="P80" s="8"/>
      <c r="Q80" s="8"/>
      <c r="R80" s="8"/>
      <c r="S80" s="8"/>
      <c r="T80" s="39"/>
      <c r="U80" s="39"/>
      <c r="V80" s="8"/>
      <c r="W80" s="8"/>
      <c r="X80" s="8"/>
      <c r="Y80" s="8"/>
      <c r="Z80" s="8"/>
      <c r="AA80" s="39"/>
      <c r="AB80" s="39"/>
      <c r="AC80" s="39"/>
      <c r="AD80" s="8"/>
      <c r="AE80" s="8"/>
      <c r="AF80" s="8"/>
      <c r="AG80" s="8"/>
      <c r="AH80" s="8"/>
      <c r="AI80" s="39"/>
      <c r="AJ80" s="39"/>
      <c r="AK80" s="39"/>
      <c r="AL80" s="8"/>
      <c r="AM80" s="8"/>
      <c r="AN80" s="8"/>
      <c r="AO80" s="8"/>
      <c r="AP80" s="8"/>
      <c r="AQ80" s="39"/>
      <c r="AR80" s="39"/>
      <c r="AS80" s="39"/>
      <c r="AT80" s="8"/>
      <c r="AU80" s="8"/>
      <c r="AV80" s="8"/>
      <c r="AW80" s="8"/>
      <c r="AX80" s="8"/>
      <c r="AY80" s="39"/>
      <c r="AZ80" s="39"/>
      <c r="BA80" s="39"/>
      <c r="BB80" s="8"/>
      <c r="BC80" s="8"/>
      <c r="BD80" s="8"/>
      <c r="BE80" s="8"/>
      <c r="BF80" s="8"/>
      <c r="BG80" s="39"/>
      <c r="BH80" s="39"/>
      <c r="BI80" s="39"/>
      <c r="BJ80" s="8"/>
      <c r="BK80" s="8"/>
      <c r="BL80" s="8"/>
      <c r="BM80" s="8"/>
      <c r="BN80" s="8"/>
      <c r="BO80" s="39"/>
      <c r="BP80" s="39"/>
      <c r="BQ80" s="39"/>
      <c r="BR80" s="8"/>
      <c r="BS80" s="8"/>
      <c r="BT80" s="8"/>
      <c r="BU80" s="8"/>
      <c r="BV80" s="8"/>
      <c r="BW80" s="39"/>
      <c r="BX80" s="39"/>
      <c r="BY80" s="39"/>
      <c r="BZ80" s="8"/>
      <c r="CA80" s="8"/>
      <c r="CB80" s="8"/>
      <c r="CC80" s="8"/>
      <c r="CD80" s="8"/>
      <c r="CE80" s="39"/>
      <c r="CF80" s="39"/>
      <c r="CG80" s="39"/>
      <c r="CH80" s="8"/>
      <c r="CI80" s="8"/>
      <c r="CJ80" s="8"/>
      <c r="CK80" s="8"/>
      <c r="CL80" s="8"/>
      <c r="CM80" s="39"/>
      <c r="CN80" s="39"/>
      <c r="CO80" s="39"/>
      <c r="CP80" s="8"/>
      <c r="CQ80" s="8"/>
      <c r="CR80" s="8"/>
      <c r="CS80" s="8"/>
      <c r="CT80" s="8"/>
      <c r="CU80" s="39"/>
      <c r="CV80" s="39"/>
      <c r="CW80" s="39"/>
      <c r="CX80" s="8"/>
      <c r="CY80" s="8"/>
      <c r="CZ80" s="8"/>
      <c r="DA80" s="8"/>
      <c r="DB80" s="8"/>
      <c r="DC80" s="39"/>
      <c r="DD80" s="39"/>
      <c r="DE80" s="39"/>
      <c r="DF80" s="8"/>
      <c r="DG80" s="8"/>
      <c r="DH80" s="8"/>
      <c r="DI80" s="8"/>
      <c r="DJ80" s="8"/>
      <c r="DK80" s="39"/>
      <c r="DL80" s="39"/>
      <c r="DM80" s="39"/>
      <c r="DN80" s="8"/>
      <c r="DO80" s="8"/>
      <c r="DP80" s="8"/>
      <c r="DQ80" s="8"/>
      <c r="DR80" s="8"/>
      <c r="DS80" s="39"/>
      <c r="DT80" s="39"/>
      <c r="DU80" s="39"/>
      <c r="DV80" s="8"/>
      <c r="DW80" s="8"/>
      <c r="DX80" s="8"/>
      <c r="DY80" s="8"/>
      <c r="DZ80" s="8"/>
      <c r="EA80" s="39"/>
      <c r="EB80" s="39"/>
      <c r="EC80" s="39"/>
      <c r="ED80" s="8"/>
      <c r="EE80" s="8"/>
      <c r="EF80" s="8"/>
      <c r="EG80" s="8"/>
      <c r="EH80" s="8"/>
      <c r="EI80" s="39"/>
      <c r="EJ80" s="39"/>
      <c r="EK80" s="39"/>
      <c r="EL80" s="8"/>
      <c r="EM80" s="8"/>
      <c r="EN80" s="8"/>
      <c r="EO80" s="8"/>
      <c r="EP80" s="8"/>
      <c r="EQ80" s="39"/>
      <c r="ER80" s="39"/>
      <c r="ES80" s="39"/>
      <c r="ET80" s="8"/>
      <c r="EU80" s="8"/>
      <c r="EV80" s="8"/>
      <c r="EW80" s="8"/>
      <c r="EX80" s="8"/>
      <c r="EY80" s="39"/>
      <c r="EZ80" s="39"/>
      <c r="FA80" s="39"/>
      <c r="FB80" s="8"/>
      <c r="FC80" s="8"/>
      <c r="FD80" s="8"/>
      <c r="FE80" s="8"/>
      <c r="FF80" s="8"/>
      <c r="FG80" s="39"/>
      <c r="FH80" s="39"/>
      <c r="FI80" s="39"/>
      <c r="FJ80" s="8"/>
      <c r="FK80" s="8"/>
      <c r="FL80" s="8"/>
      <c r="FM80" s="8"/>
      <c r="FN80" s="8"/>
      <c r="FO80" s="39"/>
      <c r="FP80" s="39"/>
      <c r="FQ80" s="39"/>
      <c r="FR80" s="8"/>
      <c r="FS80" s="8"/>
      <c r="FT80" s="8"/>
      <c r="FU80" s="8"/>
      <c r="FV80" s="8"/>
      <c r="FW80" s="39"/>
      <c r="FX80" s="39"/>
      <c r="FY80" s="39"/>
      <c r="FZ80" s="8"/>
      <c r="GA80" s="8"/>
      <c r="GB80" s="8"/>
      <c r="GC80" s="8"/>
      <c r="GD80" s="8"/>
      <c r="GE80" s="39"/>
      <c r="GF80" s="39"/>
      <c r="GG80" s="39"/>
      <c r="GH80" s="8"/>
      <c r="GI80" s="8"/>
      <c r="GJ80" s="8"/>
      <c r="GK80" s="8"/>
      <c r="GL80" s="8"/>
      <c r="GM80" s="39"/>
      <c r="GN80" s="39"/>
      <c r="GO80" s="39"/>
      <c r="GP80" s="8"/>
      <c r="GQ80" s="8"/>
      <c r="GR80" s="8"/>
      <c r="GS80" s="8"/>
      <c r="GT80" s="8"/>
      <c r="GU80" s="39"/>
      <c r="GV80" s="39"/>
      <c r="GW80" s="39"/>
      <c r="GX80" s="8"/>
      <c r="GY80" s="8"/>
      <c r="GZ80" s="8"/>
      <c r="HA80" s="8"/>
      <c r="HB80" s="8"/>
      <c r="HC80" s="39"/>
      <c r="HD80" s="39"/>
      <c r="HE80" s="39"/>
      <c r="HF80" s="8"/>
      <c r="HG80" s="8"/>
      <c r="HH80" s="8"/>
      <c r="HI80" s="8"/>
      <c r="HJ80" s="8"/>
      <c r="HK80" s="39"/>
      <c r="HL80" s="39"/>
      <c r="HM80" s="39"/>
      <c r="HN80" s="8"/>
      <c r="HO80" s="8"/>
      <c r="HP80" s="8"/>
      <c r="HQ80" s="8"/>
      <c r="HR80" s="8"/>
      <c r="HS80" s="39"/>
      <c r="HT80" s="39"/>
      <c r="HU80" s="39"/>
      <c r="HV80" s="8"/>
      <c r="HW80" s="8"/>
      <c r="HX80" s="8"/>
      <c r="HY80" s="8"/>
      <c r="HZ80" s="8"/>
      <c r="IA80" s="39"/>
      <c r="IB80" s="39"/>
      <c r="IC80" s="39"/>
      <c r="ID80" s="8"/>
      <c r="IE80" s="8"/>
      <c r="IF80" s="8"/>
      <c r="IG80" s="8"/>
      <c r="IH80" s="8"/>
      <c r="II80" s="39"/>
      <c r="IJ80" s="39"/>
      <c r="IK80" s="39"/>
      <c r="IL80" s="8"/>
      <c r="IM80" s="8"/>
      <c r="IN80" s="8"/>
      <c r="IO80" s="8"/>
      <c r="IP80" s="8"/>
      <c r="IQ80" s="39"/>
      <c r="IR80" s="39"/>
      <c r="IS80" s="39"/>
    </row>
    <row r="81" spans="1:253" ht="13.9" customHeight="1">
      <c r="A81" s="27"/>
      <c r="B81" s="40" t="s">
        <v>966</v>
      </c>
      <c r="C81" s="62"/>
      <c r="D81" s="63"/>
      <c r="E81" s="24"/>
      <c r="F81" s="30"/>
      <c r="G81" s="30"/>
      <c r="H81" s="57"/>
      <c r="K81" s="14"/>
      <c r="L81" s="14"/>
    </row>
    <row r="82" spans="1:253" ht="13.9" customHeight="1">
      <c r="A82" s="27"/>
      <c r="B82" s="40" t="s">
        <v>935</v>
      </c>
      <c r="C82" s="62"/>
      <c r="D82" s="63"/>
      <c r="E82" s="39"/>
      <c r="F82" s="30"/>
      <c r="G82" s="30"/>
      <c r="H82" s="57"/>
      <c r="K82" s="14"/>
      <c r="L82" s="14"/>
    </row>
    <row r="83" spans="1:253" ht="13.9" customHeight="1">
      <c r="B83" s="40" t="s">
        <v>936</v>
      </c>
      <c r="C83" s="3"/>
      <c r="D83" s="39"/>
      <c r="E83" s="39"/>
      <c r="F83" s="30"/>
      <c r="G83" s="30"/>
      <c r="H83" s="8"/>
      <c r="I83" s="8"/>
      <c r="J83" s="8"/>
      <c r="K83" s="8"/>
      <c r="L83" s="39"/>
      <c r="M83" s="39"/>
      <c r="N83" s="39"/>
      <c r="O83" s="8"/>
      <c r="P83" s="8"/>
      <c r="Q83" s="8"/>
      <c r="R83" s="8"/>
      <c r="S83" s="8"/>
      <c r="T83" s="39"/>
      <c r="U83" s="39"/>
      <c r="V83" s="8"/>
      <c r="W83" s="8"/>
      <c r="X83" s="8"/>
      <c r="Y83" s="8"/>
      <c r="Z83" s="8"/>
      <c r="AA83" s="39"/>
      <c r="AB83" s="39"/>
      <c r="AC83" s="39"/>
      <c r="AD83" s="8"/>
      <c r="AE83" s="8"/>
      <c r="AF83" s="8"/>
      <c r="AG83" s="8"/>
      <c r="AH83" s="8"/>
      <c r="AI83" s="39"/>
      <c r="AJ83" s="39"/>
      <c r="AK83" s="39"/>
      <c r="AL83" s="8"/>
      <c r="AM83" s="8"/>
      <c r="AN83" s="8"/>
      <c r="AO83" s="8"/>
      <c r="AP83" s="8"/>
      <c r="AQ83" s="39"/>
      <c r="AR83" s="39"/>
      <c r="AS83" s="39"/>
      <c r="AT83" s="8"/>
      <c r="AU83" s="8"/>
      <c r="AV83" s="8"/>
      <c r="AW83" s="8"/>
      <c r="AX83" s="8"/>
      <c r="AY83" s="39"/>
      <c r="AZ83" s="39"/>
      <c r="BA83" s="39"/>
      <c r="BB83" s="8"/>
      <c r="BC83" s="8"/>
      <c r="BD83" s="8"/>
      <c r="BE83" s="8"/>
      <c r="BF83" s="8"/>
      <c r="BG83" s="39"/>
      <c r="BH83" s="39"/>
      <c r="BI83" s="39"/>
      <c r="BJ83" s="8"/>
      <c r="BK83" s="8"/>
      <c r="BL83" s="8"/>
      <c r="BM83" s="8"/>
      <c r="BN83" s="8"/>
      <c r="BO83" s="39"/>
      <c r="BP83" s="39"/>
      <c r="BQ83" s="39"/>
      <c r="BR83" s="8"/>
      <c r="BS83" s="8"/>
      <c r="BT83" s="8"/>
      <c r="BU83" s="8"/>
      <c r="BV83" s="8"/>
      <c r="BW83" s="39"/>
      <c r="BX83" s="39"/>
      <c r="BY83" s="39"/>
      <c r="BZ83" s="8"/>
      <c r="CA83" s="8"/>
      <c r="CB83" s="8"/>
      <c r="CC83" s="8"/>
      <c r="CD83" s="8"/>
      <c r="CE83" s="39"/>
      <c r="CF83" s="39"/>
      <c r="CG83" s="39"/>
      <c r="CH83" s="8"/>
      <c r="CI83" s="8"/>
      <c r="CJ83" s="8"/>
      <c r="CK83" s="8"/>
      <c r="CL83" s="8"/>
      <c r="CM83" s="39"/>
      <c r="CN83" s="39"/>
      <c r="CO83" s="39"/>
      <c r="CP83" s="8"/>
      <c r="CQ83" s="8"/>
      <c r="CR83" s="8"/>
      <c r="CS83" s="8"/>
      <c r="CT83" s="8"/>
      <c r="CU83" s="39"/>
      <c r="CV83" s="39"/>
      <c r="CW83" s="39"/>
      <c r="CX83" s="8"/>
      <c r="CY83" s="8"/>
      <c r="CZ83" s="8"/>
      <c r="DA83" s="8"/>
      <c r="DB83" s="8"/>
      <c r="DC83" s="39"/>
      <c r="DD83" s="39"/>
      <c r="DE83" s="39"/>
      <c r="DF83" s="8"/>
      <c r="DG83" s="8"/>
      <c r="DH83" s="8"/>
      <c r="DI83" s="8"/>
      <c r="DJ83" s="8"/>
      <c r="DK83" s="39"/>
      <c r="DL83" s="39"/>
      <c r="DM83" s="39"/>
      <c r="DN83" s="8"/>
      <c r="DO83" s="8"/>
      <c r="DP83" s="8"/>
      <c r="DQ83" s="8"/>
      <c r="DR83" s="8"/>
      <c r="DS83" s="39"/>
      <c r="DT83" s="39"/>
      <c r="DU83" s="39"/>
      <c r="DV83" s="8"/>
      <c r="DW83" s="8"/>
      <c r="DX83" s="8"/>
      <c r="DY83" s="8"/>
      <c r="DZ83" s="8"/>
      <c r="EA83" s="39"/>
      <c r="EB83" s="39"/>
      <c r="EC83" s="39"/>
      <c r="ED83" s="8"/>
      <c r="EE83" s="8"/>
      <c r="EF83" s="8"/>
      <c r="EG83" s="8"/>
      <c r="EH83" s="8"/>
      <c r="EI83" s="39"/>
      <c r="EJ83" s="39"/>
      <c r="EK83" s="39"/>
      <c r="EL83" s="8"/>
      <c r="EM83" s="8"/>
      <c r="EN83" s="8"/>
      <c r="EO83" s="8"/>
      <c r="EP83" s="8"/>
      <c r="EQ83" s="39"/>
      <c r="ER83" s="39"/>
      <c r="ES83" s="39"/>
      <c r="ET83" s="8"/>
      <c r="EU83" s="8"/>
      <c r="EV83" s="8"/>
      <c r="EW83" s="8"/>
      <c r="EX83" s="8"/>
      <c r="EY83" s="39"/>
      <c r="EZ83" s="39"/>
      <c r="FA83" s="39"/>
      <c r="FB83" s="8"/>
      <c r="FC83" s="8"/>
      <c r="FD83" s="8"/>
      <c r="FE83" s="8"/>
      <c r="FF83" s="8"/>
      <c r="FG83" s="39"/>
      <c r="FH83" s="39"/>
      <c r="FI83" s="39"/>
      <c r="FJ83" s="8"/>
      <c r="FK83" s="8"/>
      <c r="FL83" s="8"/>
      <c r="FM83" s="8"/>
      <c r="FN83" s="8"/>
      <c r="FO83" s="39"/>
      <c r="FP83" s="39"/>
      <c r="FQ83" s="39"/>
      <c r="FR83" s="8"/>
      <c r="FS83" s="8"/>
      <c r="FT83" s="8"/>
      <c r="FU83" s="8"/>
      <c r="FV83" s="8"/>
      <c r="FW83" s="39"/>
      <c r="FX83" s="39"/>
      <c r="FY83" s="39"/>
      <c r="FZ83" s="8"/>
      <c r="GA83" s="8"/>
      <c r="GB83" s="8"/>
      <c r="GC83" s="8"/>
      <c r="GD83" s="8"/>
      <c r="GE83" s="39"/>
      <c r="GF83" s="39"/>
      <c r="GG83" s="39"/>
      <c r="GH83" s="8"/>
      <c r="GI83" s="8"/>
      <c r="GJ83" s="8"/>
      <c r="GK83" s="8"/>
      <c r="GL83" s="8"/>
      <c r="GM83" s="39"/>
      <c r="GN83" s="39"/>
      <c r="GO83" s="39"/>
      <c r="GP83" s="8"/>
      <c r="GQ83" s="8"/>
      <c r="GR83" s="8"/>
      <c r="GS83" s="8"/>
      <c r="GT83" s="8"/>
      <c r="GU83" s="39"/>
      <c r="GV83" s="39"/>
      <c r="GW83" s="39"/>
      <c r="GX83" s="8"/>
      <c r="GY83" s="8"/>
      <c r="GZ83" s="8"/>
      <c r="HA83" s="8"/>
      <c r="HB83" s="8"/>
      <c r="HC83" s="39"/>
      <c r="HD83" s="39"/>
      <c r="HE83" s="39"/>
      <c r="HF83" s="8"/>
      <c r="HG83" s="8"/>
      <c r="HH83" s="8"/>
      <c r="HI83" s="8"/>
      <c r="HJ83" s="8"/>
      <c r="HK83" s="39"/>
      <c r="HL83" s="39"/>
      <c r="HM83" s="39"/>
      <c r="HN83" s="8"/>
      <c r="HO83" s="8"/>
      <c r="HP83" s="8"/>
      <c r="HQ83" s="8"/>
      <c r="HR83" s="8"/>
      <c r="HS83" s="39"/>
      <c r="HT83" s="39"/>
      <c r="HU83" s="39"/>
      <c r="HV83" s="8"/>
      <c r="HW83" s="8"/>
      <c r="HX83" s="8"/>
      <c r="HY83" s="8"/>
      <c r="HZ83" s="8"/>
      <c r="IA83" s="39"/>
      <c r="IB83" s="39"/>
      <c r="IC83" s="39"/>
      <c r="ID83" s="8"/>
      <c r="IE83" s="8"/>
      <c r="IF83" s="8"/>
      <c r="IG83" s="8"/>
      <c r="IH83" s="8"/>
      <c r="II83" s="39"/>
      <c r="IJ83" s="39"/>
      <c r="IK83" s="39"/>
      <c r="IL83" s="8"/>
      <c r="IM83" s="8"/>
      <c r="IN83" s="8"/>
      <c r="IO83" s="8"/>
      <c r="IP83" s="8"/>
      <c r="IQ83" s="39"/>
      <c r="IR83" s="39"/>
      <c r="IS83" s="39"/>
    </row>
    <row r="84" spans="1:253" ht="13.9" customHeight="1">
      <c r="A84" s="27"/>
      <c r="B84" s="88"/>
      <c r="C84" s="62"/>
      <c r="D84" s="63"/>
      <c r="E84" s="39"/>
      <c r="F84" s="30"/>
      <c r="G84" s="30"/>
      <c r="H84" s="57"/>
      <c r="K84" s="14"/>
      <c r="L84" s="14"/>
    </row>
    <row r="85" spans="1:253" ht="13.9" customHeight="1">
      <c r="B85" s="40"/>
      <c r="C85" s="32"/>
      <c r="D85" s="32"/>
      <c r="E85" s="39"/>
      <c r="F85" s="30"/>
      <c r="G85" s="30"/>
      <c r="H85" s="40"/>
      <c r="I85" s="40"/>
      <c r="J85" s="40"/>
      <c r="K85" s="40"/>
      <c r="L85" s="32"/>
      <c r="M85" s="32"/>
      <c r="N85" s="32"/>
      <c r="O85" s="8"/>
      <c r="P85" s="40"/>
      <c r="Q85" s="40"/>
      <c r="R85" s="40"/>
      <c r="S85" s="40"/>
      <c r="T85" s="32"/>
      <c r="U85" s="32"/>
      <c r="V85" s="8"/>
      <c r="W85" s="40"/>
      <c r="X85" s="40"/>
      <c r="Y85" s="40"/>
      <c r="Z85" s="40"/>
      <c r="AA85" s="32"/>
      <c r="AB85" s="32"/>
      <c r="AC85" s="32"/>
      <c r="AD85" s="8"/>
      <c r="AE85" s="40"/>
      <c r="AF85" s="40"/>
      <c r="AG85" s="40"/>
      <c r="AH85" s="40"/>
      <c r="AI85" s="32"/>
      <c r="AJ85" s="32"/>
      <c r="AK85" s="32"/>
      <c r="AL85" s="8"/>
      <c r="AM85" s="40"/>
      <c r="AN85" s="40"/>
      <c r="AO85" s="40"/>
      <c r="AP85" s="40"/>
      <c r="AQ85" s="32"/>
      <c r="AR85" s="32"/>
      <c r="AS85" s="32"/>
      <c r="AT85" s="8"/>
      <c r="AU85" s="40"/>
      <c r="AV85" s="40"/>
      <c r="AW85" s="40"/>
      <c r="AX85" s="40"/>
      <c r="AY85" s="32"/>
      <c r="AZ85" s="32"/>
      <c r="BA85" s="32"/>
      <c r="BB85" s="8"/>
      <c r="BC85" s="40"/>
      <c r="BD85" s="40"/>
      <c r="BE85" s="40"/>
      <c r="BF85" s="40"/>
      <c r="BG85" s="32"/>
      <c r="BH85" s="32"/>
      <c r="BI85" s="32"/>
      <c r="BJ85" s="8"/>
      <c r="BK85" s="40"/>
      <c r="BL85" s="40"/>
      <c r="BM85" s="40"/>
      <c r="BN85" s="40"/>
      <c r="BO85" s="32"/>
      <c r="BP85" s="32"/>
      <c r="BQ85" s="32"/>
      <c r="BR85" s="8"/>
      <c r="BS85" s="40"/>
      <c r="BT85" s="40"/>
      <c r="BU85" s="40"/>
      <c r="BV85" s="40"/>
      <c r="BW85" s="32"/>
      <c r="BX85" s="32"/>
      <c r="BY85" s="32"/>
      <c r="BZ85" s="8"/>
      <c r="CA85" s="40"/>
      <c r="CB85" s="40"/>
      <c r="CC85" s="40"/>
      <c r="CD85" s="40"/>
      <c r="CE85" s="32"/>
      <c r="CF85" s="32"/>
      <c r="CG85" s="32"/>
      <c r="CH85" s="8"/>
      <c r="CI85" s="40"/>
      <c r="CJ85" s="40"/>
      <c r="CK85" s="40"/>
      <c r="CL85" s="40"/>
      <c r="CM85" s="32"/>
      <c r="CN85" s="32"/>
      <c r="CO85" s="32"/>
      <c r="CP85" s="8"/>
      <c r="CQ85" s="40"/>
      <c r="CR85" s="40"/>
      <c r="CS85" s="40"/>
      <c r="CT85" s="40"/>
      <c r="CU85" s="32"/>
      <c r="CV85" s="32"/>
      <c r="CW85" s="32"/>
      <c r="CX85" s="8"/>
      <c r="CY85" s="40"/>
      <c r="CZ85" s="40"/>
      <c r="DA85" s="40"/>
      <c r="DB85" s="40"/>
      <c r="DC85" s="32"/>
      <c r="DD85" s="32"/>
      <c r="DE85" s="32"/>
      <c r="DF85" s="8"/>
      <c r="DG85" s="40"/>
      <c r="DH85" s="40"/>
      <c r="DI85" s="40"/>
      <c r="DJ85" s="40"/>
      <c r="DK85" s="32"/>
      <c r="DL85" s="32"/>
      <c r="DM85" s="32"/>
      <c r="DN85" s="8"/>
      <c r="DO85" s="40"/>
      <c r="DP85" s="40"/>
      <c r="DQ85" s="40"/>
      <c r="DR85" s="40"/>
      <c r="DS85" s="32"/>
      <c r="DT85" s="32"/>
      <c r="DU85" s="32"/>
      <c r="DV85" s="8"/>
      <c r="DW85" s="40"/>
      <c r="DX85" s="40"/>
      <c r="DY85" s="40"/>
      <c r="DZ85" s="40"/>
      <c r="EA85" s="32"/>
      <c r="EB85" s="32"/>
      <c r="EC85" s="32"/>
      <c r="ED85" s="8"/>
      <c r="EE85" s="40"/>
      <c r="EF85" s="40"/>
      <c r="EG85" s="40"/>
      <c r="EH85" s="40"/>
      <c r="EI85" s="32"/>
      <c r="EJ85" s="32"/>
      <c r="EK85" s="32"/>
      <c r="EL85" s="8"/>
      <c r="EM85" s="40"/>
      <c r="EN85" s="40"/>
      <c r="EO85" s="40"/>
      <c r="EP85" s="40"/>
      <c r="EQ85" s="32"/>
      <c r="ER85" s="32"/>
      <c r="ES85" s="32"/>
      <c r="ET85" s="8"/>
      <c r="EU85" s="40"/>
      <c r="EV85" s="40"/>
      <c r="EW85" s="40"/>
      <c r="EX85" s="40"/>
      <c r="EY85" s="32"/>
      <c r="EZ85" s="32"/>
      <c r="FA85" s="32"/>
      <c r="FB85" s="8"/>
      <c r="FC85" s="40"/>
      <c r="FD85" s="40"/>
      <c r="FE85" s="40"/>
      <c r="FF85" s="40"/>
      <c r="FG85" s="32"/>
      <c r="FH85" s="32"/>
      <c r="FI85" s="32"/>
      <c r="FJ85" s="8"/>
      <c r="FK85" s="40"/>
      <c r="FL85" s="40"/>
      <c r="FM85" s="40"/>
      <c r="FN85" s="40"/>
      <c r="FO85" s="32"/>
      <c r="FP85" s="32"/>
      <c r="FQ85" s="32"/>
      <c r="FR85" s="8"/>
      <c r="FS85" s="40"/>
      <c r="FT85" s="40"/>
      <c r="FU85" s="40"/>
      <c r="FV85" s="40"/>
      <c r="FW85" s="32"/>
      <c r="FX85" s="32"/>
      <c r="FY85" s="32"/>
      <c r="FZ85" s="8"/>
      <c r="GA85" s="40"/>
      <c r="GB85" s="40"/>
      <c r="GC85" s="40"/>
      <c r="GD85" s="40"/>
      <c r="GE85" s="32"/>
      <c r="GF85" s="32"/>
      <c r="GG85" s="32"/>
      <c r="GH85" s="8"/>
      <c r="GI85" s="40"/>
      <c r="GJ85" s="40"/>
      <c r="GK85" s="40"/>
      <c r="GL85" s="40"/>
      <c r="GM85" s="32"/>
      <c r="GN85" s="32"/>
      <c r="GO85" s="32"/>
      <c r="GP85" s="8"/>
      <c r="GQ85" s="40"/>
      <c r="GR85" s="40"/>
      <c r="GS85" s="40"/>
      <c r="GT85" s="40"/>
      <c r="GU85" s="32"/>
      <c r="GV85" s="32"/>
      <c r="GW85" s="32"/>
      <c r="GX85" s="8"/>
      <c r="GY85" s="40"/>
      <c r="GZ85" s="40"/>
      <c r="HA85" s="40"/>
      <c r="HB85" s="40"/>
      <c r="HC85" s="32"/>
      <c r="HD85" s="32"/>
      <c r="HE85" s="32"/>
      <c r="HF85" s="8"/>
      <c r="HG85" s="40"/>
      <c r="HH85" s="40"/>
      <c r="HI85" s="40"/>
      <c r="HJ85" s="40"/>
      <c r="HK85" s="32"/>
      <c r="HL85" s="32"/>
      <c r="HM85" s="32"/>
      <c r="HN85" s="8"/>
      <c r="HO85" s="40"/>
      <c r="HP85" s="40"/>
      <c r="HQ85" s="40"/>
      <c r="HR85" s="40"/>
      <c r="HS85" s="32"/>
      <c r="HT85" s="32"/>
      <c r="HU85" s="32"/>
      <c r="HV85" s="8"/>
      <c r="HW85" s="40"/>
      <c r="HX85" s="40"/>
      <c r="HY85" s="40"/>
      <c r="HZ85" s="40"/>
      <c r="IA85" s="32"/>
      <c r="IB85" s="32"/>
      <c r="IC85" s="32"/>
      <c r="ID85" s="8"/>
      <c r="IE85" s="40"/>
      <c r="IF85" s="40"/>
      <c r="IG85" s="40"/>
      <c r="IH85" s="40"/>
      <c r="II85" s="32"/>
      <c r="IJ85" s="32"/>
      <c r="IK85" s="32"/>
      <c r="IL85" s="8"/>
      <c r="IM85" s="40"/>
      <c r="IN85" s="40"/>
      <c r="IO85" s="40"/>
      <c r="IP85" s="40"/>
      <c r="IQ85" s="32"/>
      <c r="IR85" s="32"/>
      <c r="IS85" s="32"/>
    </row>
    <row r="86" spans="1:253" ht="13.9" customHeight="1">
      <c r="B86" s="8"/>
      <c r="C86" s="39"/>
      <c r="D86" s="39"/>
      <c r="E86" s="39"/>
      <c r="F86" s="30"/>
      <c r="G86" s="30"/>
      <c r="J86" s="14"/>
      <c r="K86" s="14"/>
      <c r="L86" s="14"/>
    </row>
    <row r="87" spans="1:253" ht="13.9" customHeight="1">
      <c r="A87" s="27"/>
      <c r="B87" s="40"/>
      <c r="C87" s="29"/>
      <c r="D87" s="29"/>
      <c r="E87" s="39"/>
      <c r="F87" s="30"/>
      <c r="G87" s="30"/>
      <c r="J87" s="14"/>
      <c r="K87" s="14"/>
      <c r="L87" s="14"/>
    </row>
    <row r="88" spans="1:253" ht="13.9" customHeight="1">
      <c r="A88" s="27"/>
      <c r="B88" s="40"/>
      <c r="C88" s="29"/>
      <c r="D88" s="29"/>
      <c r="E88" s="39"/>
      <c r="F88" s="30"/>
      <c r="G88" s="30"/>
      <c r="J88" s="14"/>
      <c r="K88" s="14"/>
      <c r="L88" s="14"/>
    </row>
    <row r="89" spans="1:253" ht="13.9" customHeight="1">
      <c r="B89" s="41"/>
      <c r="C89" s="29"/>
      <c r="D89" s="29"/>
      <c r="E89" s="39"/>
      <c r="F89" s="30"/>
      <c r="G89" s="30"/>
      <c r="J89" s="14"/>
      <c r="K89" s="14"/>
      <c r="L89" s="14"/>
    </row>
    <row r="90" spans="1:253" ht="13.9" customHeight="1">
      <c r="B90" s="51"/>
      <c r="C90" s="32"/>
      <c r="D90" s="32"/>
      <c r="E90" s="39"/>
      <c r="F90" s="30"/>
      <c r="G90" s="30"/>
      <c r="H90" s="40"/>
      <c r="I90" s="40"/>
      <c r="J90" s="40"/>
      <c r="K90" s="40"/>
      <c r="L90" s="32"/>
      <c r="M90" s="32"/>
      <c r="N90" s="32"/>
      <c r="O90" s="8"/>
      <c r="P90" s="40"/>
      <c r="Q90" s="40"/>
      <c r="R90" s="40"/>
      <c r="S90" s="40"/>
      <c r="T90" s="32"/>
      <c r="U90" s="32"/>
      <c r="V90" s="8"/>
      <c r="W90" s="40"/>
      <c r="X90" s="40"/>
      <c r="Y90" s="40"/>
      <c r="Z90" s="40"/>
      <c r="AA90" s="32"/>
      <c r="AB90" s="32"/>
      <c r="AC90" s="32"/>
      <c r="AD90" s="8"/>
      <c r="AE90" s="40"/>
      <c r="AF90" s="40"/>
      <c r="AG90" s="40"/>
      <c r="AH90" s="40"/>
      <c r="AI90" s="32"/>
      <c r="AJ90" s="32"/>
      <c r="AK90" s="32"/>
      <c r="AL90" s="8"/>
      <c r="AM90" s="40"/>
      <c r="AN90" s="40"/>
      <c r="AO90" s="40"/>
      <c r="AP90" s="40"/>
      <c r="AQ90" s="32"/>
      <c r="AR90" s="32"/>
      <c r="AS90" s="32"/>
      <c r="AT90" s="8"/>
      <c r="AU90" s="40"/>
      <c r="AV90" s="40"/>
      <c r="AW90" s="40"/>
      <c r="AX90" s="40"/>
      <c r="AY90" s="32"/>
      <c r="AZ90" s="32"/>
      <c r="BA90" s="32"/>
      <c r="BB90" s="8"/>
      <c r="BC90" s="40"/>
      <c r="BD90" s="40"/>
      <c r="BE90" s="40"/>
      <c r="BF90" s="40"/>
      <c r="BG90" s="32"/>
      <c r="BH90" s="32"/>
      <c r="BI90" s="32"/>
      <c r="BJ90" s="8"/>
      <c r="BK90" s="40"/>
      <c r="BL90" s="40"/>
      <c r="BM90" s="40"/>
      <c r="BN90" s="40"/>
      <c r="BO90" s="32"/>
      <c r="BP90" s="32"/>
      <c r="BQ90" s="32"/>
      <c r="BR90" s="8"/>
      <c r="BS90" s="40"/>
      <c r="BT90" s="40"/>
      <c r="BU90" s="40"/>
      <c r="BV90" s="40"/>
      <c r="BW90" s="32"/>
      <c r="BX90" s="32"/>
      <c r="BY90" s="32"/>
      <c r="BZ90" s="8"/>
      <c r="CA90" s="40"/>
      <c r="CB90" s="40"/>
      <c r="CC90" s="40"/>
      <c r="CD90" s="40"/>
      <c r="CE90" s="32"/>
      <c r="CF90" s="32"/>
      <c r="CG90" s="32"/>
      <c r="CH90" s="8"/>
      <c r="CI90" s="40"/>
      <c r="CJ90" s="40"/>
      <c r="CK90" s="40"/>
      <c r="CL90" s="40"/>
      <c r="CM90" s="32"/>
      <c r="CN90" s="32"/>
      <c r="CO90" s="32"/>
      <c r="CP90" s="8"/>
      <c r="CQ90" s="40"/>
      <c r="CR90" s="40"/>
      <c r="CS90" s="40"/>
      <c r="CT90" s="40"/>
      <c r="CU90" s="32"/>
      <c r="CV90" s="32"/>
      <c r="CW90" s="32"/>
      <c r="CX90" s="8"/>
      <c r="CY90" s="40"/>
      <c r="CZ90" s="40"/>
      <c r="DA90" s="40"/>
      <c r="DB90" s="40"/>
      <c r="DC90" s="32"/>
      <c r="DD90" s="32"/>
      <c r="DE90" s="32"/>
      <c r="DF90" s="8"/>
      <c r="DG90" s="40"/>
      <c r="DH90" s="40"/>
      <c r="DI90" s="40"/>
      <c r="DJ90" s="40"/>
      <c r="DK90" s="32"/>
      <c r="DL90" s="32"/>
      <c r="DM90" s="32"/>
      <c r="DN90" s="8"/>
      <c r="DO90" s="40"/>
      <c r="DP90" s="40"/>
      <c r="DQ90" s="40"/>
      <c r="DR90" s="40"/>
      <c r="DS90" s="32"/>
      <c r="DT90" s="32"/>
      <c r="DU90" s="32"/>
      <c r="DV90" s="8"/>
      <c r="DW90" s="40"/>
      <c r="DX90" s="40"/>
      <c r="DY90" s="40"/>
      <c r="DZ90" s="40"/>
      <c r="EA90" s="32"/>
      <c r="EB90" s="32"/>
      <c r="EC90" s="32"/>
      <c r="ED90" s="8"/>
      <c r="EE90" s="40"/>
      <c r="EF90" s="40"/>
      <c r="EG90" s="40"/>
      <c r="EH90" s="40"/>
      <c r="EI90" s="32"/>
      <c r="EJ90" s="32"/>
      <c r="EK90" s="32"/>
      <c r="EL90" s="8"/>
      <c r="EM90" s="40"/>
      <c r="EN90" s="40"/>
      <c r="EO90" s="40"/>
      <c r="EP90" s="40"/>
      <c r="EQ90" s="32"/>
      <c r="ER90" s="32"/>
      <c r="ES90" s="32"/>
      <c r="ET90" s="8"/>
      <c r="EU90" s="40"/>
      <c r="EV90" s="40"/>
      <c r="EW90" s="40"/>
      <c r="EX90" s="40"/>
      <c r="EY90" s="32"/>
      <c r="EZ90" s="32"/>
      <c r="FA90" s="32"/>
      <c r="FB90" s="8"/>
      <c r="FC90" s="40"/>
      <c r="FD90" s="40"/>
      <c r="FE90" s="40"/>
      <c r="FF90" s="40"/>
      <c r="FG90" s="32"/>
      <c r="FH90" s="32"/>
      <c r="FI90" s="32"/>
      <c r="FJ90" s="8"/>
      <c r="FK90" s="40"/>
      <c r="FL90" s="40"/>
      <c r="FM90" s="40"/>
      <c r="FN90" s="40"/>
      <c r="FO90" s="32"/>
      <c r="FP90" s="32"/>
      <c r="FQ90" s="32"/>
      <c r="FR90" s="8"/>
      <c r="FS90" s="40"/>
      <c r="FT90" s="40"/>
      <c r="FU90" s="40"/>
      <c r="FV90" s="40"/>
      <c r="FW90" s="32"/>
      <c r="FX90" s="32"/>
      <c r="FY90" s="32"/>
      <c r="FZ90" s="8"/>
      <c r="GA90" s="40"/>
      <c r="GB90" s="40"/>
      <c r="GC90" s="40"/>
      <c r="GD90" s="40"/>
      <c r="GE90" s="32"/>
      <c r="GF90" s="32"/>
      <c r="GG90" s="32"/>
      <c r="GH90" s="8"/>
      <c r="GI90" s="40"/>
      <c r="GJ90" s="40"/>
      <c r="GK90" s="40"/>
      <c r="GL90" s="40"/>
      <c r="GM90" s="32"/>
      <c r="GN90" s="32"/>
      <c r="GO90" s="32"/>
      <c r="GP90" s="8"/>
      <c r="GQ90" s="40"/>
      <c r="GR90" s="40"/>
      <c r="GS90" s="40"/>
      <c r="GT90" s="40"/>
      <c r="GU90" s="32"/>
      <c r="GV90" s="32"/>
      <c r="GW90" s="32"/>
      <c r="GX90" s="8"/>
      <c r="GY90" s="40"/>
      <c r="GZ90" s="40"/>
      <c r="HA90" s="40"/>
      <c r="HB90" s="40"/>
      <c r="HC90" s="32"/>
      <c r="HD90" s="32"/>
      <c r="HE90" s="32"/>
      <c r="HF90" s="8"/>
      <c r="HG90" s="40"/>
      <c r="HH90" s="40"/>
      <c r="HI90" s="40"/>
      <c r="HJ90" s="40"/>
      <c r="HK90" s="32"/>
      <c r="HL90" s="32"/>
      <c r="HM90" s="32"/>
      <c r="HN90" s="8"/>
      <c r="HO90" s="40"/>
      <c r="HP90" s="40"/>
      <c r="HQ90" s="40"/>
      <c r="HR90" s="40"/>
      <c r="HS90" s="32"/>
      <c r="HT90" s="32"/>
      <c r="HU90" s="32"/>
      <c r="HV90" s="8"/>
      <c r="HW90" s="40"/>
      <c r="HX90" s="40"/>
      <c r="HY90" s="40"/>
      <c r="HZ90" s="40"/>
      <c r="IA90" s="32"/>
      <c r="IB90" s="32"/>
      <c r="IC90" s="32"/>
      <c r="ID90" s="8"/>
      <c r="IE90" s="40"/>
      <c r="IF90" s="40"/>
      <c r="IG90" s="40"/>
      <c r="IH90" s="40"/>
      <c r="II90" s="32"/>
      <c r="IJ90" s="32"/>
      <c r="IK90" s="32"/>
      <c r="IL90" s="8"/>
      <c r="IM90" s="40"/>
      <c r="IN90" s="40"/>
      <c r="IO90" s="40"/>
      <c r="IP90" s="40"/>
      <c r="IQ90" s="32"/>
      <c r="IR90" s="32"/>
      <c r="IS90" s="32"/>
    </row>
    <row r="91" spans="1:253" ht="13.9" customHeight="1">
      <c r="B91" s="40"/>
      <c r="C91" s="32"/>
      <c r="D91" s="32"/>
      <c r="E91" s="39"/>
      <c r="F91" s="30"/>
      <c r="G91" s="30"/>
      <c r="H91" s="40"/>
      <c r="I91" s="40"/>
      <c r="J91" s="40"/>
      <c r="K91" s="40"/>
      <c r="L91" s="32"/>
      <c r="M91" s="32"/>
      <c r="N91" s="32"/>
      <c r="O91" s="8"/>
      <c r="P91" s="40"/>
      <c r="Q91" s="40"/>
      <c r="R91" s="40"/>
      <c r="S91" s="40"/>
      <c r="T91" s="32"/>
      <c r="U91" s="32"/>
      <c r="V91" s="8"/>
      <c r="W91" s="40"/>
      <c r="X91" s="40"/>
      <c r="Y91" s="40"/>
      <c r="Z91" s="40"/>
      <c r="AA91" s="32"/>
      <c r="AB91" s="32"/>
      <c r="AC91" s="32"/>
      <c r="AD91" s="8"/>
      <c r="AE91" s="40"/>
      <c r="AF91" s="40"/>
      <c r="AG91" s="40"/>
      <c r="AH91" s="40"/>
      <c r="AI91" s="32"/>
      <c r="AJ91" s="32"/>
      <c r="AK91" s="32"/>
      <c r="AL91" s="8"/>
      <c r="AM91" s="40"/>
      <c r="AN91" s="40"/>
      <c r="AO91" s="40"/>
      <c r="AP91" s="40"/>
      <c r="AQ91" s="32"/>
      <c r="AR91" s="32"/>
      <c r="AS91" s="32"/>
      <c r="AT91" s="8"/>
      <c r="AU91" s="40"/>
      <c r="AV91" s="40"/>
      <c r="AW91" s="40"/>
      <c r="AX91" s="40"/>
      <c r="AY91" s="32"/>
      <c r="AZ91" s="32"/>
      <c r="BA91" s="32"/>
      <c r="BB91" s="8"/>
      <c r="BC91" s="40"/>
      <c r="BD91" s="40"/>
      <c r="BE91" s="40"/>
      <c r="BF91" s="40"/>
      <c r="BG91" s="32"/>
      <c r="BH91" s="32"/>
      <c r="BI91" s="32"/>
      <c r="BJ91" s="8"/>
      <c r="BK91" s="40"/>
      <c r="BL91" s="40"/>
      <c r="BM91" s="40"/>
      <c r="BN91" s="40"/>
      <c r="BO91" s="32"/>
      <c r="BP91" s="32"/>
      <c r="BQ91" s="32"/>
      <c r="BR91" s="8"/>
      <c r="BS91" s="40"/>
      <c r="BT91" s="40"/>
      <c r="BU91" s="40"/>
      <c r="BV91" s="40"/>
      <c r="BW91" s="32"/>
      <c r="BX91" s="32"/>
      <c r="BY91" s="32"/>
      <c r="BZ91" s="8"/>
      <c r="CA91" s="40"/>
      <c r="CB91" s="40"/>
      <c r="CC91" s="40"/>
      <c r="CD91" s="40"/>
      <c r="CE91" s="32"/>
      <c r="CF91" s="32"/>
      <c r="CG91" s="32"/>
      <c r="CH91" s="8"/>
      <c r="CI91" s="40"/>
      <c r="CJ91" s="40"/>
      <c r="CK91" s="40"/>
      <c r="CL91" s="40"/>
      <c r="CM91" s="32"/>
      <c r="CN91" s="32"/>
      <c r="CO91" s="32"/>
      <c r="CP91" s="8"/>
      <c r="CQ91" s="40"/>
      <c r="CR91" s="40"/>
      <c r="CS91" s="40"/>
      <c r="CT91" s="40"/>
      <c r="CU91" s="32"/>
      <c r="CV91" s="32"/>
      <c r="CW91" s="32"/>
      <c r="CX91" s="8"/>
      <c r="CY91" s="40"/>
      <c r="CZ91" s="40"/>
      <c r="DA91" s="40"/>
      <c r="DB91" s="40"/>
      <c r="DC91" s="32"/>
      <c r="DD91" s="32"/>
      <c r="DE91" s="32"/>
      <c r="DF91" s="8"/>
      <c r="DG91" s="40"/>
      <c r="DH91" s="40"/>
      <c r="DI91" s="40"/>
      <c r="DJ91" s="40"/>
      <c r="DK91" s="32"/>
      <c r="DL91" s="32"/>
      <c r="DM91" s="32"/>
      <c r="DN91" s="8"/>
      <c r="DO91" s="40"/>
      <c r="DP91" s="40"/>
      <c r="DQ91" s="40"/>
      <c r="DR91" s="40"/>
      <c r="DS91" s="32"/>
      <c r="DT91" s="32"/>
      <c r="DU91" s="32"/>
      <c r="DV91" s="8"/>
      <c r="DW91" s="40"/>
      <c r="DX91" s="40"/>
      <c r="DY91" s="40"/>
      <c r="DZ91" s="40"/>
      <c r="EA91" s="32"/>
      <c r="EB91" s="32"/>
      <c r="EC91" s="32"/>
      <c r="ED91" s="8"/>
      <c r="EE91" s="40"/>
      <c r="EF91" s="40"/>
      <c r="EG91" s="40"/>
      <c r="EH91" s="40"/>
      <c r="EI91" s="32"/>
      <c r="EJ91" s="32"/>
      <c r="EK91" s="32"/>
      <c r="EL91" s="8"/>
      <c r="EM91" s="40"/>
      <c r="EN91" s="40"/>
      <c r="EO91" s="40"/>
      <c r="EP91" s="40"/>
      <c r="EQ91" s="32"/>
      <c r="ER91" s="32"/>
      <c r="ES91" s="32"/>
      <c r="ET91" s="8"/>
      <c r="EU91" s="40"/>
      <c r="EV91" s="40"/>
      <c r="EW91" s="40"/>
      <c r="EX91" s="40"/>
      <c r="EY91" s="32"/>
      <c r="EZ91" s="32"/>
      <c r="FA91" s="32"/>
      <c r="FB91" s="8"/>
      <c r="FC91" s="40"/>
      <c r="FD91" s="40"/>
      <c r="FE91" s="40"/>
      <c r="FF91" s="40"/>
      <c r="FG91" s="32"/>
      <c r="FH91" s="32"/>
      <c r="FI91" s="32"/>
      <c r="FJ91" s="8"/>
      <c r="FK91" s="40"/>
      <c r="FL91" s="40"/>
      <c r="FM91" s="40"/>
      <c r="FN91" s="40"/>
      <c r="FO91" s="32"/>
      <c r="FP91" s="32"/>
      <c r="FQ91" s="32"/>
      <c r="FR91" s="8"/>
      <c r="FS91" s="40"/>
      <c r="FT91" s="40"/>
      <c r="FU91" s="40"/>
      <c r="FV91" s="40"/>
      <c r="FW91" s="32"/>
      <c r="FX91" s="32"/>
      <c r="FY91" s="32"/>
      <c r="FZ91" s="8"/>
      <c r="GA91" s="40"/>
      <c r="GB91" s="40"/>
      <c r="GC91" s="40"/>
      <c r="GD91" s="40"/>
      <c r="GE91" s="32"/>
      <c r="GF91" s="32"/>
      <c r="GG91" s="32"/>
      <c r="GH91" s="8"/>
      <c r="GI91" s="40"/>
      <c r="GJ91" s="40"/>
      <c r="GK91" s="40"/>
      <c r="GL91" s="40"/>
      <c r="GM91" s="32"/>
      <c r="GN91" s="32"/>
      <c r="GO91" s="32"/>
      <c r="GP91" s="8"/>
      <c r="GQ91" s="40"/>
      <c r="GR91" s="40"/>
      <c r="GS91" s="40"/>
      <c r="GT91" s="40"/>
      <c r="GU91" s="32"/>
      <c r="GV91" s="32"/>
      <c r="GW91" s="32"/>
      <c r="GX91" s="8"/>
      <c r="GY91" s="40"/>
      <c r="GZ91" s="40"/>
      <c r="HA91" s="40"/>
      <c r="HB91" s="40"/>
      <c r="HC91" s="32"/>
      <c r="HD91" s="32"/>
      <c r="HE91" s="32"/>
      <c r="HF91" s="8"/>
      <c r="HG91" s="40"/>
      <c r="HH91" s="40"/>
      <c r="HI91" s="40"/>
      <c r="HJ91" s="40"/>
      <c r="HK91" s="32"/>
      <c r="HL91" s="32"/>
      <c r="HM91" s="32"/>
      <c r="HN91" s="8"/>
      <c r="HO91" s="40"/>
      <c r="HP91" s="40"/>
      <c r="HQ91" s="40"/>
      <c r="HR91" s="40"/>
      <c r="HS91" s="32"/>
      <c r="HT91" s="32"/>
      <c r="HU91" s="32"/>
      <c r="HV91" s="8"/>
      <c r="HW91" s="40"/>
      <c r="HX91" s="40"/>
      <c r="HY91" s="40"/>
      <c r="HZ91" s="40"/>
      <c r="IA91" s="32"/>
      <c r="IB91" s="32"/>
      <c r="IC91" s="32"/>
      <c r="ID91" s="8"/>
      <c r="IE91" s="40"/>
      <c r="IF91" s="40"/>
      <c r="IG91" s="40"/>
      <c r="IH91" s="40"/>
      <c r="II91" s="32"/>
      <c r="IJ91" s="32"/>
      <c r="IK91" s="32"/>
      <c r="IL91" s="8"/>
      <c r="IM91" s="40"/>
      <c r="IN91" s="40"/>
      <c r="IO91" s="40"/>
      <c r="IP91" s="40"/>
      <c r="IQ91" s="32"/>
      <c r="IR91" s="32"/>
      <c r="IS91" s="32"/>
    </row>
    <row r="92" spans="1:253" s="3" customFormat="1" ht="13.9" customHeight="1">
      <c r="A92" s="15"/>
      <c r="B92" s="38"/>
      <c r="C92" s="4"/>
      <c r="D92" s="4"/>
      <c r="E92" s="32"/>
      <c r="F92" s="16"/>
      <c r="G92" s="16"/>
      <c r="I92" s="14"/>
      <c r="J92" s="14"/>
    </row>
    <row r="93" spans="1:253" ht="13.9" customHeight="1">
      <c r="B93" s="40"/>
      <c r="C93" s="32"/>
      <c r="D93" s="32"/>
      <c r="E93" s="39"/>
      <c r="F93" s="30"/>
      <c r="G93" s="30"/>
      <c r="H93" s="40"/>
      <c r="I93" s="40"/>
      <c r="J93" s="40"/>
      <c r="K93" s="40"/>
      <c r="L93" s="32"/>
      <c r="M93" s="32"/>
      <c r="N93" s="32"/>
      <c r="O93" s="8"/>
      <c r="P93" s="40"/>
      <c r="Q93" s="40"/>
      <c r="R93" s="40"/>
      <c r="S93" s="40"/>
      <c r="T93" s="32"/>
      <c r="U93" s="32"/>
      <c r="V93" s="8"/>
      <c r="W93" s="40"/>
      <c r="X93" s="40"/>
      <c r="Y93" s="40"/>
      <c r="Z93" s="40"/>
      <c r="AA93" s="32"/>
      <c r="AB93" s="32"/>
      <c r="AC93" s="32"/>
      <c r="AD93" s="8"/>
      <c r="AE93" s="40"/>
      <c r="AF93" s="40"/>
      <c r="AG93" s="40"/>
      <c r="AH93" s="40"/>
      <c r="AI93" s="32"/>
      <c r="AJ93" s="32"/>
      <c r="AK93" s="32"/>
      <c r="AL93" s="8"/>
      <c r="AM93" s="40"/>
      <c r="AN93" s="40"/>
      <c r="AO93" s="40"/>
      <c r="AP93" s="40"/>
      <c r="AQ93" s="32"/>
      <c r="AR93" s="32"/>
      <c r="AS93" s="32"/>
      <c r="AT93" s="8"/>
      <c r="AU93" s="40"/>
      <c r="AV93" s="40"/>
      <c r="AW93" s="40"/>
      <c r="AX93" s="40"/>
      <c r="AY93" s="32"/>
      <c r="AZ93" s="32"/>
      <c r="BA93" s="32"/>
      <c r="BB93" s="8"/>
      <c r="BC93" s="40"/>
      <c r="BD93" s="40"/>
      <c r="BE93" s="40"/>
      <c r="BF93" s="40"/>
      <c r="BG93" s="32"/>
      <c r="BH93" s="32"/>
      <c r="BI93" s="32"/>
      <c r="BJ93" s="8"/>
      <c r="BK93" s="40"/>
      <c r="BL93" s="40"/>
      <c r="BM93" s="40"/>
      <c r="BN93" s="40"/>
      <c r="BO93" s="32"/>
      <c r="BP93" s="32"/>
      <c r="BQ93" s="32"/>
      <c r="BR93" s="8"/>
      <c r="BS93" s="40"/>
      <c r="BT93" s="40"/>
      <c r="BU93" s="40"/>
      <c r="BV93" s="40"/>
      <c r="BW93" s="32"/>
      <c r="BX93" s="32"/>
      <c r="BY93" s="32"/>
      <c r="BZ93" s="8"/>
      <c r="CA93" s="40"/>
      <c r="CB93" s="40"/>
      <c r="CC93" s="40"/>
      <c r="CD93" s="40"/>
      <c r="CE93" s="32"/>
      <c r="CF93" s="32"/>
      <c r="CG93" s="32"/>
      <c r="CH93" s="8"/>
      <c r="CI93" s="40"/>
      <c r="CJ93" s="40"/>
      <c r="CK93" s="40"/>
      <c r="CL93" s="40"/>
      <c r="CM93" s="32"/>
      <c r="CN93" s="32"/>
      <c r="CO93" s="32"/>
      <c r="CP93" s="8"/>
      <c r="CQ93" s="40"/>
      <c r="CR93" s="40"/>
      <c r="CS93" s="40"/>
      <c r="CT93" s="40"/>
      <c r="CU93" s="32"/>
      <c r="CV93" s="32"/>
      <c r="CW93" s="32"/>
      <c r="CX93" s="8"/>
      <c r="CY93" s="40"/>
      <c r="CZ93" s="40"/>
      <c r="DA93" s="40"/>
      <c r="DB93" s="40"/>
      <c r="DC93" s="32"/>
      <c r="DD93" s="32"/>
      <c r="DE93" s="32"/>
      <c r="DF93" s="8"/>
      <c r="DG93" s="40"/>
      <c r="DH93" s="40"/>
      <c r="DI93" s="40"/>
      <c r="DJ93" s="40"/>
      <c r="DK93" s="32"/>
      <c r="DL93" s="32"/>
      <c r="DM93" s="32"/>
      <c r="DN93" s="8"/>
      <c r="DO93" s="40"/>
      <c r="DP93" s="40"/>
      <c r="DQ93" s="40"/>
      <c r="DR93" s="40"/>
      <c r="DS93" s="32"/>
      <c r="DT93" s="32"/>
      <c r="DU93" s="32"/>
      <c r="DV93" s="8"/>
      <c r="DW93" s="40"/>
      <c r="DX93" s="40"/>
      <c r="DY93" s="40"/>
      <c r="DZ93" s="40"/>
      <c r="EA93" s="32"/>
      <c r="EB93" s="32"/>
      <c r="EC93" s="32"/>
      <c r="ED93" s="8"/>
      <c r="EE93" s="40"/>
      <c r="EF93" s="40"/>
      <c r="EG93" s="40"/>
      <c r="EH93" s="40"/>
      <c r="EI93" s="32"/>
      <c r="EJ93" s="32"/>
      <c r="EK93" s="32"/>
      <c r="EL93" s="8"/>
      <c r="EM93" s="40"/>
      <c r="EN93" s="40"/>
      <c r="EO93" s="40"/>
      <c r="EP93" s="40"/>
      <c r="EQ93" s="32"/>
      <c r="ER93" s="32"/>
      <c r="ES93" s="32"/>
      <c r="ET93" s="8"/>
      <c r="EU93" s="40"/>
      <c r="EV93" s="40"/>
      <c r="EW93" s="40"/>
      <c r="EX93" s="40"/>
      <c r="EY93" s="32"/>
      <c r="EZ93" s="32"/>
      <c r="FA93" s="32"/>
      <c r="FB93" s="8"/>
      <c r="FC93" s="40"/>
      <c r="FD93" s="40"/>
      <c r="FE93" s="40"/>
      <c r="FF93" s="40"/>
      <c r="FG93" s="32"/>
      <c r="FH93" s="32"/>
      <c r="FI93" s="32"/>
      <c r="FJ93" s="8"/>
      <c r="FK93" s="40"/>
      <c r="FL93" s="40"/>
      <c r="FM93" s="40"/>
      <c r="FN93" s="40"/>
      <c r="FO93" s="32"/>
      <c r="FP93" s="32"/>
      <c r="FQ93" s="32"/>
      <c r="FR93" s="8"/>
      <c r="FS93" s="40"/>
      <c r="FT93" s="40"/>
      <c r="FU93" s="40"/>
      <c r="FV93" s="40"/>
      <c r="FW93" s="32"/>
      <c r="FX93" s="32"/>
      <c r="FY93" s="32"/>
      <c r="FZ93" s="8"/>
      <c r="GA93" s="40"/>
      <c r="GB93" s="40"/>
      <c r="GC93" s="40"/>
      <c r="GD93" s="40"/>
      <c r="GE93" s="32"/>
      <c r="GF93" s="32"/>
      <c r="GG93" s="32"/>
      <c r="GH93" s="8"/>
      <c r="GI93" s="40"/>
      <c r="GJ93" s="40"/>
      <c r="GK93" s="40"/>
      <c r="GL93" s="40"/>
      <c r="GM93" s="32"/>
      <c r="GN93" s="32"/>
      <c r="GO93" s="32"/>
      <c r="GP93" s="8"/>
      <c r="GQ93" s="40"/>
      <c r="GR93" s="40"/>
      <c r="GS93" s="40"/>
      <c r="GT93" s="40"/>
      <c r="GU93" s="32"/>
      <c r="GV93" s="32"/>
      <c r="GW93" s="32"/>
      <c r="GX93" s="8"/>
      <c r="GY93" s="40"/>
      <c r="GZ93" s="40"/>
      <c r="HA93" s="40"/>
      <c r="HB93" s="40"/>
      <c r="HC93" s="32"/>
      <c r="HD93" s="32"/>
      <c r="HE93" s="32"/>
      <c r="HF93" s="8"/>
      <c r="HG93" s="40"/>
      <c r="HH93" s="40"/>
      <c r="HI93" s="40"/>
      <c r="HJ93" s="40"/>
      <c r="HK93" s="32"/>
      <c r="HL93" s="32"/>
      <c r="HM93" s="32"/>
      <c r="HN93" s="8"/>
      <c r="HO93" s="40"/>
      <c r="HP93" s="40"/>
      <c r="HQ93" s="40"/>
      <c r="HR93" s="40"/>
      <c r="HS93" s="32"/>
      <c r="HT93" s="32"/>
      <c r="HU93" s="32"/>
      <c r="HV93" s="8"/>
      <c r="HW93" s="40"/>
      <c r="HX93" s="40"/>
      <c r="HY93" s="40"/>
      <c r="HZ93" s="40"/>
      <c r="IA93" s="32"/>
      <c r="IB93" s="32"/>
      <c r="IC93" s="32"/>
      <c r="ID93" s="8"/>
      <c r="IE93" s="40"/>
      <c r="IF93" s="40"/>
      <c r="IG93" s="40"/>
      <c r="IH93" s="40"/>
      <c r="II93" s="32"/>
      <c r="IJ93" s="32"/>
      <c r="IK93" s="32"/>
      <c r="IL93" s="8"/>
      <c r="IM93" s="40"/>
      <c r="IN93" s="40"/>
      <c r="IO93" s="40"/>
      <c r="IP93" s="40"/>
      <c r="IQ93" s="32"/>
      <c r="IR93" s="32"/>
      <c r="IS93" s="32"/>
    </row>
    <row r="94" spans="1:253" ht="13.9" customHeight="1">
      <c r="B94" s="40"/>
      <c r="C94" s="32"/>
      <c r="D94" s="32"/>
      <c r="E94" s="39"/>
      <c r="F94" s="30"/>
      <c r="G94" s="30"/>
      <c r="H94" s="40"/>
      <c r="I94" s="40"/>
      <c r="J94" s="40"/>
      <c r="K94" s="40"/>
      <c r="L94" s="32"/>
      <c r="M94" s="32"/>
      <c r="N94" s="32"/>
      <c r="O94" s="8"/>
      <c r="P94" s="40"/>
      <c r="Q94" s="40"/>
      <c r="R94" s="40"/>
      <c r="S94" s="40"/>
      <c r="T94" s="32"/>
      <c r="U94" s="32"/>
      <c r="V94" s="8"/>
      <c r="W94" s="40"/>
      <c r="X94" s="40"/>
      <c r="Y94" s="40"/>
      <c r="Z94" s="40"/>
      <c r="AA94" s="32"/>
      <c r="AB94" s="32"/>
      <c r="AC94" s="32"/>
      <c r="AD94" s="8"/>
      <c r="AE94" s="40"/>
      <c r="AF94" s="40"/>
      <c r="AG94" s="40"/>
      <c r="AH94" s="40"/>
      <c r="AI94" s="32"/>
      <c r="AJ94" s="32"/>
      <c r="AK94" s="32"/>
      <c r="AL94" s="8"/>
      <c r="AM94" s="40"/>
      <c r="AN94" s="40"/>
      <c r="AO94" s="40"/>
      <c r="AP94" s="40"/>
      <c r="AQ94" s="32"/>
      <c r="AR94" s="32"/>
      <c r="AS94" s="32"/>
      <c r="AT94" s="8"/>
      <c r="AU94" s="40"/>
      <c r="AV94" s="40"/>
      <c r="AW94" s="40"/>
      <c r="AX94" s="40"/>
      <c r="AY94" s="32"/>
      <c r="AZ94" s="32"/>
      <c r="BA94" s="32"/>
      <c r="BB94" s="8"/>
      <c r="BC94" s="40"/>
      <c r="BD94" s="40"/>
      <c r="BE94" s="40"/>
      <c r="BF94" s="40"/>
      <c r="BG94" s="32"/>
      <c r="BH94" s="32"/>
      <c r="BI94" s="32"/>
      <c r="BJ94" s="8"/>
      <c r="BK94" s="40"/>
      <c r="BL94" s="40"/>
      <c r="BM94" s="40"/>
      <c r="BN94" s="40"/>
      <c r="BO94" s="32"/>
      <c r="BP94" s="32"/>
      <c r="BQ94" s="32"/>
      <c r="BR94" s="8"/>
      <c r="BS94" s="40"/>
      <c r="BT94" s="40"/>
      <c r="BU94" s="40"/>
      <c r="BV94" s="40"/>
      <c r="BW94" s="32"/>
      <c r="BX94" s="32"/>
      <c r="BY94" s="32"/>
      <c r="BZ94" s="8"/>
      <c r="CA94" s="40"/>
      <c r="CB94" s="40"/>
      <c r="CC94" s="40"/>
      <c r="CD94" s="40"/>
      <c r="CE94" s="32"/>
      <c r="CF94" s="32"/>
      <c r="CG94" s="32"/>
      <c r="CH94" s="8"/>
      <c r="CI94" s="40"/>
      <c r="CJ94" s="40"/>
      <c r="CK94" s="40"/>
      <c r="CL94" s="40"/>
      <c r="CM94" s="32"/>
      <c r="CN94" s="32"/>
      <c r="CO94" s="32"/>
      <c r="CP94" s="8"/>
      <c r="CQ94" s="40"/>
      <c r="CR94" s="40"/>
      <c r="CS94" s="40"/>
      <c r="CT94" s="40"/>
      <c r="CU94" s="32"/>
      <c r="CV94" s="32"/>
      <c r="CW94" s="32"/>
      <c r="CX94" s="8"/>
      <c r="CY94" s="40"/>
      <c r="CZ94" s="40"/>
      <c r="DA94" s="40"/>
      <c r="DB94" s="40"/>
      <c r="DC94" s="32"/>
      <c r="DD94" s="32"/>
      <c r="DE94" s="32"/>
      <c r="DF94" s="8"/>
      <c r="DG94" s="40"/>
      <c r="DH94" s="40"/>
      <c r="DI94" s="40"/>
      <c r="DJ94" s="40"/>
      <c r="DK94" s="32"/>
      <c r="DL94" s="32"/>
      <c r="DM94" s="32"/>
      <c r="DN94" s="8"/>
      <c r="DO94" s="40"/>
      <c r="DP94" s="40"/>
      <c r="DQ94" s="40"/>
      <c r="DR94" s="40"/>
      <c r="DS94" s="32"/>
      <c r="DT94" s="32"/>
      <c r="DU94" s="32"/>
      <c r="DV94" s="8"/>
      <c r="DW94" s="40"/>
      <c r="DX94" s="40"/>
      <c r="DY94" s="40"/>
      <c r="DZ94" s="40"/>
      <c r="EA94" s="32"/>
      <c r="EB94" s="32"/>
      <c r="EC94" s="32"/>
      <c r="ED94" s="8"/>
      <c r="EE94" s="40"/>
      <c r="EF94" s="40"/>
      <c r="EG94" s="40"/>
      <c r="EH94" s="40"/>
      <c r="EI94" s="32"/>
      <c r="EJ94" s="32"/>
      <c r="EK94" s="32"/>
      <c r="EL94" s="8"/>
      <c r="EM94" s="40"/>
      <c r="EN94" s="40"/>
      <c r="EO94" s="40"/>
      <c r="EP94" s="40"/>
      <c r="EQ94" s="32"/>
      <c r="ER94" s="32"/>
      <c r="ES94" s="32"/>
      <c r="ET94" s="8"/>
      <c r="EU94" s="40"/>
      <c r="EV94" s="40"/>
      <c r="EW94" s="40"/>
      <c r="EX94" s="40"/>
      <c r="EY94" s="32"/>
      <c r="EZ94" s="32"/>
      <c r="FA94" s="32"/>
      <c r="FB94" s="8"/>
      <c r="FC94" s="40"/>
      <c r="FD94" s="40"/>
      <c r="FE94" s="40"/>
      <c r="FF94" s="40"/>
      <c r="FG94" s="32"/>
      <c r="FH94" s="32"/>
      <c r="FI94" s="32"/>
      <c r="FJ94" s="8"/>
      <c r="FK94" s="40"/>
      <c r="FL94" s="40"/>
      <c r="FM94" s="40"/>
      <c r="FN94" s="40"/>
      <c r="FO94" s="32"/>
      <c r="FP94" s="32"/>
      <c r="FQ94" s="32"/>
      <c r="FR94" s="8"/>
      <c r="FS94" s="40"/>
      <c r="FT94" s="40"/>
      <c r="FU94" s="40"/>
      <c r="FV94" s="40"/>
      <c r="FW94" s="32"/>
      <c r="FX94" s="32"/>
      <c r="FY94" s="32"/>
      <c r="FZ94" s="8"/>
      <c r="GA94" s="40"/>
      <c r="GB94" s="40"/>
      <c r="GC94" s="40"/>
      <c r="GD94" s="40"/>
      <c r="GE94" s="32"/>
      <c r="GF94" s="32"/>
      <c r="GG94" s="32"/>
      <c r="GH94" s="8"/>
      <c r="GI94" s="40"/>
      <c r="GJ94" s="40"/>
      <c r="GK94" s="40"/>
      <c r="GL94" s="40"/>
      <c r="GM94" s="32"/>
      <c r="GN94" s="32"/>
      <c r="GO94" s="32"/>
      <c r="GP94" s="8"/>
      <c r="GQ94" s="40"/>
      <c r="GR94" s="40"/>
      <c r="GS94" s="40"/>
      <c r="GT94" s="40"/>
      <c r="GU94" s="32"/>
      <c r="GV94" s="32"/>
      <c r="GW94" s="32"/>
      <c r="GX94" s="8"/>
      <c r="GY94" s="40"/>
      <c r="GZ94" s="40"/>
      <c r="HA94" s="40"/>
      <c r="HB94" s="40"/>
      <c r="HC94" s="32"/>
      <c r="HD94" s="32"/>
      <c r="HE94" s="32"/>
      <c r="HF94" s="8"/>
      <c r="HG94" s="40"/>
      <c r="HH94" s="40"/>
      <c r="HI94" s="40"/>
      <c r="HJ94" s="40"/>
      <c r="HK94" s="32"/>
      <c r="HL94" s="32"/>
      <c r="HM94" s="32"/>
      <c r="HN94" s="8"/>
      <c r="HO94" s="40"/>
      <c r="HP94" s="40"/>
      <c r="HQ94" s="40"/>
      <c r="HR94" s="40"/>
      <c r="HS94" s="32"/>
      <c r="HT94" s="32"/>
      <c r="HU94" s="32"/>
      <c r="HV94" s="8"/>
      <c r="HW94" s="40"/>
      <c r="HX94" s="40"/>
      <c r="HY94" s="40"/>
      <c r="HZ94" s="40"/>
      <c r="IA94" s="32"/>
      <c r="IB94" s="32"/>
      <c r="IC94" s="32"/>
      <c r="ID94" s="8"/>
      <c r="IE94" s="40"/>
      <c r="IF94" s="40"/>
      <c r="IG94" s="40"/>
      <c r="IH94" s="40"/>
      <c r="II94" s="32"/>
      <c r="IJ94" s="32"/>
      <c r="IK94" s="32"/>
      <c r="IL94" s="8"/>
      <c r="IM94" s="40"/>
      <c r="IN94" s="40"/>
      <c r="IO94" s="40"/>
      <c r="IP94" s="40"/>
      <c r="IQ94" s="32"/>
      <c r="IR94" s="32"/>
      <c r="IS94" s="32"/>
    </row>
    <row r="95" spans="1:253" ht="13.9" customHeight="1">
      <c r="B95" s="51"/>
      <c r="C95" s="32"/>
      <c r="D95" s="32"/>
      <c r="E95" s="39"/>
      <c r="F95" s="30"/>
      <c r="G95" s="30"/>
      <c r="H95" s="40"/>
      <c r="I95" s="40"/>
      <c r="J95" s="40"/>
      <c r="K95" s="40"/>
      <c r="L95" s="32"/>
      <c r="M95" s="32"/>
      <c r="N95" s="32"/>
      <c r="O95" s="8"/>
      <c r="P95" s="40"/>
      <c r="Q95" s="40"/>
      <c r="R95" s="40"/>
      <c r="S95" s="40"/>
      <c r="T95" s="32"/>
      <c r="U95" s="32"/>
      <c r="V95" s="8"/>
      <c r="W95" s="40"/>
      <c r="X95" s="40"/>
      <c r="Y95" s="40"/>
      <c r="Z95" s="40"/>
      <c r="AA95" s="32"/>
      <c r="AB95" s="32"/>
      <c r="AC95" s="32"/>
      <c r="AD95" s="8"/>
      <c r="AE95" s="40"/>
      <c r="AF95" s="40"/>
      <c r="AG95" s="40"/>
      <c r="AH95" s="40"/>
      <c r="AI95" s="32"/>
      <c r="AJ95" s="32"/>
      <c r="AK95" s="32"/>
      <c r="AL95" s="8"/>
      <c r="AM95" s="40"/>
      <c r="AN95" s="40"/>
      <c r="AO95" s="40"/>
      <c r="AP95" s="40"/>
      <c r="AQ95" s="32"/>
      <c r="AR95" s="32"/>
      <c r="AS95" s="32"/>
      <c r="AT95" s="8"/>
      <c r="AU95" s="40"/>
      <c r="AV95" s="40"/>
      <c r="AW95" s="40"/>
      <c r="AX95" s="40"/>
      <c r="AY95" s="32"/>
      <c r="AZ95" s="32"/>
      <c r="BA95" s="32"/>
      <c r="BB95" s="8"/>
      <c r="BC95" s="40"/>
      <c r="BD95" s="40"/>
      <c r="BE95" s="40"/>
      <c r="BF95" s="40"/>
      <c r="BG95" s="32"/>
      <c r="BH95" s="32"/>
      <c r="BI95" s="32"/>
      <c r="BJ95" s="8"/>
      <c r="BK95" s="40"/>
      <c r="BL95" s="40"/>
      <c r="BM95" s="40"/>
      <c r="BN95" s="40"/>
      <c r="BO95" s="32"/>
      <c r="BP95" s="32"/>
      <c r="BQ95" s="32"/>
      <c r="BR95" s="8"/>
      <c r="BS95" s="40"/>
      <c r="BT95" s="40"/>
      <c r="BU95" s="40"/>
      <c r="BV95" s="40"/>
      <c r="BW95" s="32"/>
      <c r="BX95" s="32"/>
      <c r="BY95" s="32"/>
      <c r="BZ95" s="8"/>
      <c r="CA95" s="40"/>
      <c r="CB95" s="40"/>
      <c r="CC95" s="40"/>
      <c r="CD95" s="40"/>
      <c r="CE95" s="32"/>
      <c r="CF95" s="32"/>
      <c r="CG95" s="32"/>
      <c r="CH95" s="8"/>
      <c r="CI95" s="40"/>
      <c r="CJ95" s="40"/>
      <c r="CK95" s="40"/>
      <c r="CL95" s="40"/>
      <c r="CM95" s="32"/>
      <c r="CN95" s="32"/>
      <c r="CO95" s="32"/>
      <c r="CP95" s="8"/>
      <c r="CQ95" s="40"/>
      <c r="CR95" s="40"/>
      <c r="CS95" s="40"/>
      <c r="CT95" s="40"/>
      <c r="CU95" s="32"/>
      <c r="CV95" s="32"/>
      <c r="CW95" s="32"/>
      <c r="CX95" s="8"/>
      <c r="CY95" s="40"/>
      <c r="CZ95" s="40"/>
      <c r="DA95" s="40"/>
      <c r="DB95" s="40"/>
      <c r="DC95" s="32"/>
      <c r="DD95" s="32"/>
      <c r="DE95" s="32"/>
      <c r="DF95" s="8"/>
      <c r="DG95" s="40"/>
      <c r="DH95" s="40"/>
      <c r="DI95" s="40"/>
      <c r="DJ95" s="40"/>
      <c r="DK95" s="32"/>
      <c r="DL95" s="32"/>
      <c r="DM95" s="32"/>
      <c r="DN95" s="8"/>
      <c r="DO95" s="40"/>
      <c r="DP95" s="40"/>
      <c r="DQ95" s="40"/>
      <c r="DR95" s="40"/>
      <c r="DS95" s="32"/>
      <c r="DT95" s="32"/>
      <c r="DU95" s="32"/>
      <c r="DV95" s="8"/>
      <c r="DW95" s="40"/>
      <c r="DX95" s="40"/>
      <c r="DY95" s="40"/>
      <c r="DZ95" s="40"/>
      <c r="EA95" s="32"/>
      <c r="EB95" s="32"/>
      <c r="EC95" s="32"/>
      <c r="ED95" s="8"/>
      <c r="EE95" s="40"/>
      <c r="EF95" s="40"/>
      <c r="EG95" s="40"/>
      <c r="EH95" s="40"/>
      <c r="EI95" s="32"/>
      <c r="EJ95" s="32"/>
      <c r="EK95" s="32"/>
      <c r="EL95" s="8"/>
      <c r="EM95" s="40"/>
      <c r="EN95" s="40"/>
      <c r="EO95" s="40"/>
      <c r="EP95" s="40"/>
      <c r="EQ95" s="32"/>
      <c r="ER95" s="32"/>
      <c r="ES95" s="32"/>
      <c r="ET95" s="8"/>
      <c r="EU95" s="40"/>
      <c r="EV95" s="40"/>
      <c r="EW95" s="40"/>
      <c r="EX95" s="40"/>
      <c r="EY95" s="32"/>
      <c r="EZ95" s="32"/>
      <c r="FA95" s="32"/>
      <c r="FB95" s="8"/>
      <c r="FC95" s="40"/>
      <c r="FD95" s="40"/>
      <c r="FE95" s="40"/>
      <c r="FF95" s="40"/>
      <c r="FG95" s="32"/>
      <c r="FH95" s="32"/>
      <c r="FI95" s="32"/>
      <c r="FJ95" s="8"/>
      <c r="FK95" s="40"/>
      <c r="FL95" s="40"/>
      <c r="FM95" s="40"/>
      <c r="FN95" s="40"/>
      <c r="FO95" s="32"/>
      <c r="FP95" s="32"/>
      <c r="FQ95" s="32"/>
      <c r="FR95" s="8"/>
      <c r="FS95" s="40"/>
      <c r="FT95" s="40"/>
      <c r="FU95" s="40"/>
      <c r="FV95" s="40"/>
      <c r="FW95" s="32"/>
      <c r="FX95" s="32"/>
      <c r="FY95" s="32"/>
      <c r="FZ95" s="8"/>
      <c r="GA95" s="40"/>
      <c r="GB95" s="40"/>
      <c r="GC95" s="40"/>
      <c r="GD95" s="40"/>
      <c r="GE95" s="32"/>
      <c r="GF95" s="32"/>
      <c r="GG95" s="32"/>
      <c r="GH95" s="8"/>
      <c r="GI95" s="40"/>
      <c r="GJ95" s="40"/>
      <c r="GK95" s="40"/>
      <c r="GL95" s="40"/>
      <c r="GM95" s="32"/>
      <c r="GN95" s="32"/>
      <c r="GO95" s="32"/>
      <c r="GP95" s="8"/>
      <c r="GQ95" s="40"/>
      <c r="GR95" s="40"/>
      <c r="GS95" s="40"/>
      <c r="GT95" s="40"/>
      <c r="GU95" s="32"/>
      <c r="GV95" s="32"/>
      <c r="GW95" s="32"/>
      <c r="GX95" s="8"/>
      <c r="GY95" s="40"/>
      <c r="GZ95" s="40"/>
      <c r="HA95" s="40"/>
      <c r="HB95" s="40"/>
      <c r="HC95" s="32"/>
      <c r="HD95" s="32"/>
      <c r="HE95" s="32"/>
      <c r="HF95" s="8"/>
      <c r="HG95" s="40"/>
      <c r="HH95" s="40"/>
      <c r="HI95" s="40"/>
      <c r="HJ95" s="40"/>
      <c r="HK95" s="32"/>
      <c r="HL95" s="32"/>
      <c r="HM95" s="32"/>
      <c r="HN95" s="8"/>
      <c r="HO95" s="40"/>
      <c r="HP95" s="40"/>
      <c r="HQ95" s="40"/>
      <c r="HR95" s="40"/>
      <c r="HS95" s="32"/>
      <c r="HT95" s="32"/>
      <c r="HU95" s="32"/>
      <c r="HV95" s="8"/>
      <c r="HW95" s="40"/>
      <c r="HX95" s="40"/>
      <c r="HY95" s="40"/>
      <c r="HZ95" s="40"/>
      <c r="IA95" s="32"/>
      <c r="IB95" s="32"/>
      <c r="IC95" s="32"/>
      <c r="ID95" s="8"/>
      <c r="IE95" s="40"/>
      <c r="IF95" s="40"/>
      <c r="IG95" s="40"/>
      <c r="IH95" s="40"/>
      <c r="II95" s="32"/>
      <c r="IJ95" s="32"/>
      <c r="IK95" s="32"/>
      <c r="IL95" s="8"/>
      <c r="IM95" s="40"/>
      <c r="IN95" s="40"/>
      <c r="IO95" s="40"/>
      <c r="IP95" s="40"/>
      <c r="IQ95" s="32"/>
      <c r="IR95" s="32"/>
      <c r="IS95" s="32"/>
    </row>
    <row r="96" spans="1:253" s="3" customFormat="1" ht="13.9" customHeight="1">
      <c r="A96" s="15"/>
      <c r="B96" s="38"/>
      <c r="C96" s="4"/>
      <c r="D96" s="4"/>
      <c r="E96" s="32"/>
      <c r="F96" s="16"/>
      <c r="G96" s="16"/>
      <c r="I96" s="14"/>
      <c r="J96" s="14"/>
    </row>
    <row r="97" spans="1:253" ht="13.9" customHeight="1">
      <c r="B97" s="40"/>
      <c r="C97" s="32"/>
      <c r="D97" s="32"/>
      <c r="E97" s="39"/>
      <c r="F97" s="30"/>
      <c r="G97" s="30"/>
      <c r="H97" s="40"/>
      <c r="I97" s="40"/>
      <c r="J97" s="40"/>
      <c r="K97" s="40"/>
      <c r="L97" s="32"/>
      <c r="M97" s="32"/>
      <c r="N97" s="32"/>
      <c r="O97" s="8"/>
      <c r="P97" s="40"/>
      <c r="Q97" s="40"/>
      <c r="R97" s="40"/>
      <c r="S97" s="40"/>
      <c r="T97" s="32"/>
      <c r="U97" s="32"/>
      <c r="V97" s="8"/>
      <c r="W97" s="40"/>
      <c r="X97" s="40"/>
      <c r="Y97" s="40"/>
      <c r="Z97" s="40"/>
      <c r="AA97" s="32"/>
      <c r="AB97" s="32"/>
      <c r="AC97" s="32"/>
      <c r="AD97" s="8"/>
      <c r="AE97" s="40"/>
      <c r="AF97" s="40"/>
      <c r="AG97" s="40"/>
      <c r="AH97" s="40"/>
      <c r="AI97" s="32"/>
      <c r="AJ97" s="32"/>
      <c r="AK97" s="32"/>
      <c r="AL97" s="8"/>
      <c r="AM97" s="40"/>
      <c r="AN97" s="40"/>
      <c r="AO97" s="40"/>
      <c r="AP97" s="40"/>
      <c r="AQ97" s="32"/>
      <c r="AR97" s="32"/>
      <c r="AS97" s="32"/>
      <c r="AT97" s="8"/>
      <c r="AU97" s="40"/>
      <c r="AV97" s="40"/>
      <c r="AW97" s="40"/>
      <c r="AX97" s="40"/>
      <c r="AY97" s="32"/>
      <c r="AZ97" s="32"/>
      <c r="BA97" s="32"/>
      <c r="BB97" s="8"/>
      <c r="BC97" s="40"/>
      <c r="BD97" s="40"/>
      <c r="BE97" s="40"/>
      <c r="BF97" s="40"/>
      <c r="BG97" s="32"/>
      <c r="BH97" s="32"/>
      <c r="BI97" s="32"/>
      <c r="BJ97" s="8"/>
      <c r="BK97" s="40"/>
      <c r="BL97" s="40"/>
      <c r="BM97" s="40"/>
      <c r="BN97" s="40"/>
      <c r="BO97" s="32"/>
      <c r="BP97" s="32"/>
      <c r="BQ97" s="32"/>
      <c r="BR97" s="8"/>
      <c r="BS97" s="40"/>
      <c r="BT97" s="40"/>
      <c r="BU97" s="40"/>
      <c r="BV97" s="40"/>
      <c r="BW97" s="32"/>
      <c r="BX97" s="32"/>
      <c r="BY97" s="32"/>
      <c r="BZ97" s="8"/>
      <c r="CA97" s="40"/>
      <c r="CB97" s="40"/>
      <c r="CC97" s="40"/>
      <c r="CD97" s="40"/>
      <c r="CE97" s="32"/>
      <c r="CF97" s="32"/>
      <c r="CG97" s="32"/>
      <c r="CH97" s="8"/>
      <c r="CI97" s="40"/>
      <c r="CJ97" s="40"/>
      <c r="CK97" s="40"/>
      <c r="CL97" s="40"/>
      <c r="CM97" s="32"/>
      <c r="CN97" s="32"/>
      <c r="CO97" s="32"/>
      <c r="CP97" s="8"/>
      <c r="CQ97" s="40"/>
      <c r="CR97" s="40"/>
      <c r="CS97" s="40"/>
      <c r="CT97" s="40"/>
      <c r="CU97" s="32"/>
      <c r="CV97" s="32"/>
      <c r="CW97" s="32"/>
      <c r="CX97" s="8"/>
      <c r="CY97" s="40"/>
      <c r="CZ97" s="40"/>
      <c r="DA97" s="40"/>
      <c r="DB97" s="40"/>
      <c r="DC97" s="32"/>
      <c r="DD97" s="32"/>
      <c r="DE97" s="32"/>
      <c r="DF97" s="8"/>
      <c r="DG97" s="40"/>
      <c r="DH97" s="40"/>
      <c r="DI97" s="40"/>
      <c r="DJ97" s="40"/>
      <c r="DK97" s="32"/>
      <c r="DL97" s="32"/>
      <c r="DM97" s="32"/>
      <c r="DN97" s="8"/>
      <c r="DO97" s="40"/>
      <c r="DP97" s="40"/>
      <c r="DQ97" s="40"/>
      <c r="DR97" s="40"/>
      <c r="DS97" s="32"/>
      <c r="DT97" s="32"/>
      <c r="DU97" s="32"/>
      <c r="DV97" s="8"/>
      <c r="DW97" s="40"/>
      <c r="DX97" s="40"/>
      <c r="DY97" s="40"/>
      <c r="DZ97" s="40"/>
      <c r="EA97" s="32"/>
      <c r="EB97" s="32"/>
      <c r="EC97" s="32"/>
      <c r="ED97" s="8"/>
      <c r="EE97" s="40"/>
      <c r="EF97" s="40"/>
      <c r="EG97" s="40"/>
      <c r="EH97" s="40"/>
      <c r="EI97" s="32"/>
      <c r="EJ97" s="32"/>
      <c r="EK97" s="32"/>
      <c r="EL97" s="8"/>
      <c r="EM97" s="40"/>
      <c r="EN97" s="40"/>
      <c r="EO97" s="40"/>
      <c r="EP97" s="40"/>
      <c r="EQ97" s="32"/>
      <c r="ER97" s="32"/>
      <c r="ES97" s="32"/>
      <c r="ET97" s="8"/>
      <c r="EU97" s="40"/>
      <c r="EV97" s="40"/>
      <c r="EW97" s="40"/>
      <c r="EX97" s="40"/>
      <c r="EY97" s="32"/>
      <c r="EZ97" s="32"/>
      <c r="FA97" s="32"/>
      <c r="FB97" s="8"/>
      <c r="FC97" s="40"/>
      <c r="FD97" s="40"/>
      <c r="FE97" s="40"/>
      <c r="FF97" s="40"/>
      <c r="FG97" s="32"/>
      <c r="FH97" s="32"/>
      <c r="FI97" s="32"/>
      <c r="FJ97" s="8"/>
      <c r="FK97" s="40"/>
      <c r="FL97" s="40"/>
      <c r="FM97" s="40"/>
      <c r="FN97" s="40"/>
      <c r="FO97" s="32"/>
      <c r="FP97" s="32"/>
      <c r="FQ97" s="32"/>
      <c r="FR97" s="8"/>
      <c r="FS97" s="40"/>
      <c r="FT97" s="40"/>
      <c r="FU97" s="40"/>
      <c r="FV97" s="40"/>
      <c r="FW97" s="32"/>
      <c r="FX97" s="32"/>
      <c r="FY97" s="32"/>
      <c r="FZ97" s="8"/>
      <c r="GA97" s="40"/>
      <c r="GB97" s="40"/>
      <c r="GC97" s="40"/>
      <c r="GD97" s="40"/>
      <c r="GE97" s="32"/>
      <c r="GF97" s="32"/>
      <c r="GG97" s="32"/>
      <c r="GH97" s="8"/>
      <c r="GI97" s="40"/>
      <c r="GJ97" s="40"/>
      <c r="GK97" s="40"/>
      <c r="GL97" s="40"/>
      <c r="GM97" s="32"/>
      <c r="GN97" s="32"/>
      <c r="GO97" s="32"/>
      <c r="GP97" s="8"/>
      <c r="GQ97" s="40"/>
      <c r="GR97" s="40"/>
      <c r="GS97" s="40"/>
      <c r="GT97" s="40"/>
      <c r="GU97" s="32"/>
      <c r="GV97" s="32"/>
      <c r="GW97" s="32"/>
      <c r="GX97" s="8"/>
      <c r="GY97" s="40"/>
      <c r="GZ97" s="40"/>
      <c r="HA97" s="40"/>
      <c r="HB97" s="40"/>
      <c r="HC97" s="32"/>
      <c r="HD97" s="32"/>
      <c r="HE97" s="32"/>
      <c r="HF97" s="8"/>
      <c r="HG97" s="40"/>
      <c r="HH97" s="40"/>
      <c r="HI97" s="40"/>
      <c r="HJ97" s="40"/>
      <c r="HK97" s="32"/>
      <c r="HL97" s="32"/>
      <c r="HM97" s="32"/>
      <c r="HN97" s="8"/>
      <c r="HO97" s="40"/>
      <c r="HP97" s="40"/>
      <c r="HQ97" s="40"/>
      <c r="HR97" s="40"/>
      <c r="HS97" s="32"/>
      <c r="HT97" s="32"/>
      <c r="HU97" s="32"/>
      <c r="HV97" s="8"/>
      <c r="HW97" s="40"/>
      <c r="HX97" s="40"/>
      <c r="HY97" s="40"/>
      <c r="HZ97" s="40"/>
      <c r="IA97" s="32"/>
      <c r="IB97" s="32"/>
      <c r="IC97" s="32"/>
      <c r="ID97" s="8"/>
      <c r="IE97" s="40"/>
      <c r="IF97" s="40"/>
      <c r="IG97" s="40"/>
      <c r="IH97" s="40"/>
      <c r="II97" s="32"/>
      <c r="IJ97" s="32"/>
      <c r="IK97" s="32"/>
      <c r="IL97" s="8"/>
      <c r="IM97" s="40"/>
      <c r="IN97" s="40"/>
      <c r="IO97" s="40"/>
      <c r="IP97" s="40"/>
      <c r="IQ97" s="32"/>
      <c r="IR97" s="32"/>
      <c r="IS97" s="32"/>
    </row>
    <row r="98" spans="1:253" ht="13.9" customHeight="1">
      <c r="B98" s="131" t="s">
        <v>967</v>
      </c>
      <c r="C98" s="32"/>
      <c r="D98" s="32"/>
      <c r="E98" s="39"/>
      <c r="F98" s="30"/>
      <c r="G98" s="30"/>
      <c r="H98" s="40"/>
      <c r="I98" s="40"/>
      <c r="J98" s="40"/>
      <c r="K98" s="40"/>
      <c r="L98" s="32"/>
      <c r="M98" s="32"/>
      <c r="N98" s="32"/>
      <c r="O98" s="8"/>
      <c r="P98" s="40"/>
      <c r="Q98" s="40"/>
      <c r="R98" s="40"/>
      <c r="S98" s="40"/>
      <c r="T98" s="32"/>
      <c r="U98" s="32"/>
      <c r="V98" s="8"/>
      <c r="W98" s="40"/>
      <c r="X98" s="40"/>
      <c r="Y98" s="40"/>
      <c r="Z98" s="40"/>
      <c r="AA98" s="32"/>
      <c r="AB98" s="32"/>
      <c r="AC98" s="32"/>
      <c r="AD98" s="8"/>
      <c r="AE98" s="40"/>
      <c r="AF98" s="40"/>
      <c r="AG98" s="40"/>
      <c r="AH98" s="40"/>
      <c r="AI98" s="32"/>
      <c r="AJ98" s="32"/>
      <c r="AK98" s="32"/>
      <c r="AL98" s="8"/>
      <c r="AM98" s="40"/>
      <c r="AN98" s="40"/>
      <c r="AO98" s="40"/>
      <c r="AP98" s="40"/>
      <c r="AQ98" s="32"/>
      <c r="AR98" s="32"/>
      <c r="AS98" s="32"/>
      <c r="AT98" s="8"/>
      <c r="AU98" s="40"/>
      <c r="AV98" s="40"/>
      <c r="AW98" s="40"/>
      <c r="AX98" s="40"/>
      <c r="AY98" s="32"/>
      <c r="AZ98" s="32"/>
      <c r="BA98" s="32"/>
      <c r="BB98" s="8"/>
      <c r="BC98" s="40"/>
      <c r="BD98" s="40"/>
      <c r="BE98" s="40"/>
      <c r="BF98" s="40"/>
      <c r="BG98" s="32"/>
      <c r="BH98" s="32"/>
      <c r="BI98" s="32"/>
      <c r="BJ98" s="8"/>
      <c r="BK98" s="40"/>
      <c r="BL98" s="40"/>
      <c r="BM98" s="40"/>
      <c r="BN98" s="40"/>
      <c r="BO98" s="32"/>
      <c r="BP98" s="32"/>
      <c r="BQ98" s="32"/>
      <c r="BR98" s="8"/>
      <c r="BS98" s="40"/>
      <c r="BT98" s="40"/>
      <c r="BU98" s="40"/>
      <c r="BV98" s="40"/>
      <c r="BW98" s="32"/>
      <c r="BX98" s="32"/>
      <c r="BY98" s="32"/>
      <c r="BZ98" s="8"/>
      <c r="CA98" s="40"/>
      <c r="CB98" s="40"/>
      <c r="CC98" s="40"/>
      <c r="CD98" s="40"/>
      <c r="CE98" s="32"/>
      <c r="CF98" s="32"/>
      <c r="CG98" s="32"/>
      <c r="CH98" s="8"/>
      <c r="CI98" s="40"/>
      <c r="CJ98" s="40"/>
      <c r="CK98" s="40"/>
      <c r="CL98" s="40"/>
      <c r="CM98" s="32"/>
      <c r="CN98" s="32"/>
      <c r="CO98" s="32"/>
      <c r="CP98" s="8"/>
      <c r="CQ98" s="40"/>
      <c r="CR98" s="40"/>
      <c r="CS98" s="40"/>
      <c r="CT98" s="40"/>
      <c r="CU98" s="32"/>
      <c r="CV98" s="32"/>
      <c r="CW98" s="32"/>
      <c r="CX98" s="8"/>
      <c r="CY98" s="40"/>
      <c r="CZ98" s="40"/>
      <c r="DA98" s="40"/>
      <c r="DB98" s="40"/>
      <c r="DC98" s="32"/>
      <c r="DD98" s="32"/>
      <c r="DE98" s="32"/>
      <c r="DF98" s="8"/>
      <c r="DG98" s="40"/>
      <c r="DH98" s="40"/>
      <c r="DI98" s="40"/>
      <c r="DJ98" s="40"/>
      <c r="DK98" s="32"/>
      <c r="DL98" s="32"/>
      <c r="DM98" s="32"/>
      <c r="DN98" s="8"/>
      <c r="DO98" s="40"/>
      <c r="DP98" s="40"/>
      <c r="DQ98" s="40"/>
      <c r="DR98" s="40"/>
      <c r="DS98" s="32"/>
      <c r="DT98" s="32"/>
      <c r="DU98" s="32"/>
      <c r="DV98" s="8"/>
      <c r="DW98" s="40"/>
      <c r="DX98" s="40"/>
      <c r="DY98" s="40"/>
      <c r="DZ98" s="40"/>
      <c r="EA98" s="32"/>
      <c r="EB98" s="32"/>
      <c r="EC98" s="32"/>
      <c r="ED98" s="8"/>
      <c r="EE98" s="40"/>
      <c r="EF98" s="40"/>
      <c r="EG98" s="40"/>
      <c r="EH98" s="40"/>
      <c r="EI98" s="32"/>
      <c r="EJ98" s="32"/>
      <c r="EK98" s="32"/>
      <c r="EL98" s="8"/>
      <c r="EM98" s="40"/>
      <c r="EN98" s="40"/>
      <c r="EO98" s="40"/>
      <c r="EP98" s="40"/>
      <c r="EQ98" s="32"/>
      <c r="ER98" s="32"/>
      <c r="ES98" s="32"/>
      <c r="ET98" s="8"/>
      <c r="EU98" s="40"/>
      <c r="EV98" s="40"/>
      <c r="EW98" s="40"/>
      <c r="EX98" s="40"/>
      <c r="EY98" s="32"/>
      <c r="EZ98" s="32"/>
      <c r="FA98" s="32"/>
      <c r="FB98" s="8"/>
      <c r="FC98" s="40"/>
      <c r="FD98" s="40"/>
      <c r="FE98" s="40"/>
      <c r="FF98" s="40"/>
      <c r="FG98" s="32"/>
      <c r="FH98" s="32"/>
      <c r="FI98" s="32"/>
      <c r="FJ98" s="8"/>
      <c r="FK98" s="40"/>
      <c r="FL98" s="40"/>
      <c r="FM98" s="40"/>
      <c r="FN98" s="40"/>
      <c r="FO98" s="32"/>
      <c r="FP98" s="32"/>
      <c r="FQ98" s="32"/>
      <c r="FR98" s="8"/>
      <c r="FS98" s="40"/>
      <c r="FT98" s="40"/>
      <c r="FU98" s="40"/>
      <c r="FV98" s="40"/>
      <c r="FW98" s="32"/>
      <c r="FX98" s="32"/>
      <c r="FY98" s="32"/>
      <c r="FZ98" s="8"/>
      <c r="GA98" s="40"/>
      <c r="GB98" s="40"/>
      <c r="GC98" s="40"/>
      <c r="GD98" s="40"/>
      <c r="GE98" s="32"/>
      <c r="GF98" s="32"/>
      <c r="GG98" s="32"/>
      <c r="GH98" s="8"/>
      <c r="GI98" s="40"/>
      <c r="GJ98" s="40"/>
      <c r="GK98" s="40"/>
      <c r="GL98" s="40"/>
      <c r="GM98" s="32"/>
      <c r="GN98" s="32"/>
      <c r="GO98" s="32"/>
      <c r="GP98" s="8"/>
      <c r="GQ98" s="40"/>
      <c r="GR98" s="40"/>
      <c r="GS98" s="40"/>
      <c r="GT98" s="40"/>
      <c r="GU98" s="32"/>
      <c r="GV98" s="32"/>
      <c r="GW98" s="32"/>
      <c r="GX98" s="8"/>
      <c r="GY98" s="40"/>
      <c r="GZ98" s="40"/>
      <c r="HA98" s="40"/>
      <c r="HB98" s="40"/>
      <c r="HC98" s="32"/>
      <c r="HD98" s="32"/>
      <c r="HE98" s="32"/>
      <c r="HF98" s="8"/>
      <c r="HG98" s="40"/>
      <c r="HH98" s="40"/>
      <c r="HI98" s="40"/>
      <c r="HJ98" s="40"/>
      <c r="HK98" s="32"/>
      <c r="HL98" s="32"/>
      <c r="HM98" s="32"/>
      <c r="HN98" s="8"/>
      <c r="HO98" s="40"/>
      <c r="HP98" s="40"/>
      <c r="HQ98" s="40"/>
      <c r="HR98" s="40"/>
      <c r="HS98" s="32"/>
      <c r="HT98" s="32"/>
      <c r="HU98" s="32"/>
      <c r="HV98" s="8"/>
      <c r="HW98" s="40"/>
      <c r="HX98" s="40"/>
      <c r="HY98" s="40"/>
      <c r="HZ98" s="40"/>
      <c r="IA98" s="32"/>
      <c r="IB98" s="32"/>
      <c r="IC98" s="32"/>
      <c r="ID98" s="8"/>
      <c r="IE98" s="40"/>
      <c r="IF98" s="40"/>
      <c r="IG98" s="40"/>
      <c r="IH98" s="40"/>
      <c r="II98" s="32"/>
      <c r="IJ98" s="32"/>
      <c r="IK98" s="32"/>
      <c r="IL98" s="8"/>
      <c r="IM98" s="40"/>
      <c r="IN98" s="40"/>
      <c r="IO98" s="40"/>
      <c r="IP98" s="40"/>
      <c r="IQ98" s="32"/>
      <c r="IR98" s="32"/>
      <c r="IS98" s="32"/>
    </row>
    <row r="99" spans="1:253" s="3" customFormat="1" ht="13.9" customHeight="1">
      <c r="A99" s="15"/>
      <c r="B99" s="38"/>
      <c r="C99" s="4"/>
      <c r="D99" s="4"/>
      <c r="E99" s="32"/>
      <c r="F99" s="16"/>
      <c r="G99" s="16"/>
      <c r="I99" s="14"/>
      <c r="J99" s="14"/>
    </row>
    <row r="100" spans="1:253" ht="13.9" customHeight="1">
      <c r="B100" s="51"/>
      <c r="C100" s="32"/>
      <c r="D100" s="32"/>
      <c r="E100" s="39"/>
      <c r="F100" s="30"/>
      <c r="G100" s="30"/>
      <c r="H100" s="40"/>
      <c r="I100" s="40"/>
      <c r="J100" s="40"/>
      <c r="K100" s="40"/>
      <c r="L100" s="32"/>
      <c r="M100" s="32"/>
      <c r="N100" s="32"/>
      <c r="O100" s="8"/>
      <c r="P100" s="40"/>
      <c r="Q100" s="40"/>
      <c r="R100" s="40"/>
      <c r="S100" s="40"/>
      <c r="T100" s="32"/>
      <c r="U100" s="32"/>
      <c r="V100" s="8"/>
      <c r="W100" s="40"/>
      <c r="X100" s="40"/>
      <c r="Y100" s="40"/>
      <c r="Z100" s="40"/>
      <c r="AA100" s="32"/>
      <c r="AB100" s="32"/>
      <c r="AC100" s="32"/>
      <c r="AD100" s="8"/>
      <c r="AE100" s="40"/>
      <c r="AF100" s="40"/>
      <c r="AG100" s="40"/>
      <c r="AH100" s="40"/>
      <c r="AI100" s="32"/>
      <c r="AJ100" s="32"/>
      <c r="AK100" s="32"/>
      <c r="AL100" s="8"/>
      <c r="AM100" s="40"/>
      <c r="AN100" s="40"/>
      <c r="AO100" s="40"/>
      <c r="AP100" s="40"/>
      <c r="AQ100" s="32"/>
      <c r="AR100" s="32"/>
      <c r="AS100" s="32"/>
      <c r="AT100" s="8"/>
      <c r="AU100" s="40"/>
      <c r="AV100" s="40"/>
      <c r="AW100" s="40"/>
      <c r="AX100" s="40"/>
      <c r="AY100" s="32"/>
      <c r="AZ100" s="32"/>
      <c r="BA100" s="32"/>
      <c r="BB100" s="8"/>
      <c r="BC100" s="40"/>
      <c r="BD100" s="40"/>
      <c r="BE100" s="40"/>
      <c r="BF100" s="40"/>
      <c r="BG100" s="32"/>
      <c r="BH100" s="32"/>
      <c r="BI100" s="32"/>
      <c r="BJ100" s="8"/>
      <c r="BK100" s="40"/>
      <c r="BL100" s="40"/>
      <c r="BM100" s="40"/>
      <c r="BN100" s="40"/>
      <c r="BO100" s="32"/>
      <c r="BP100" s="32"/>
      <c r="BQ100" s="32"/>
      <c r="BR100" s="8"/>
      <c r="BS100" s="40"/>
      <c r="BT100" s="40"/>
      <c r="BU100" s="40"/>
      <c r="BV100" s="40"/>
      <c r="BW100" s="32"/>
      <c r="BX100" s="32"/>
      <c r="BY100" s="32"/>
      <c r="BZ100" s="8"/>
      <c r="CA100" s="40"/>
      <c r="CB100" s="40"/>
      <c r="CC100" s="40"/>
      <c r="CD100" s="40"/>
      <c r="CE100" s="32"/>
      <c r="CF100" s="32"/>
      <c r="CG100" s="32"/>
      <c r="CH100" s="8"/>
      <c r="CI100" s="40"/>
      <c r="CJ100" s="40"/>
      <c r="CK100" s="40"/>
      <c r="CL100" s="40"/>
      <c r="CM100" s="32"/>
      <c r="CN100" s="32"/>
      <c r="CO100" s="32"/>
      <c r="CP100" s="8"/>
      <c r="CQ100" s="40"/>
      <c r="CR100" s="40"/>
      <c r="CS100" s="40"/>
      <c r="CT100" s="40"/>
      <c r="CU100" s="32"/>
      <c r="CV100" s="32"/>
      <c r="CW100" s="32"/>
      <c r="CX100" s="8"/>
      <c r="CY100" s="40"/>
      <c r="CZ100" s="40"/>
      <c r="DA100" s="40"/>
      <c r="DB100" s="40"/>
      <c r="DC100" s="32"/>
      <c r="DD100" s="32"/>
      <c r="DE100" s="32"/>
      <c r="DF100" s="8"/>
      <c r="DG100" s="40"/>
      <c r="DH100" s="40"/>
      <c r="DI100" s="40"/>
      <c r="DJ100" s="40"/>
      <c r="DK100" s="32"/>
      <c r="DL100" s="32"/>
      <c r="DM100" s="32"/>
      <c r="DN100" s="8"/>
      <c r="DO100" s="40"/>
      <c r="DP100" s="40"/>
      <c r="DQ100" s="40"/>
      <c r="DR100" s="40"/>
      <c r="DS100" s="32"/>
      <c r="DT100" s="32"/>
      <c r="DU100" s="32"/>
      <c r="DV100" s="8"/>
      <c r="DW100" s="40"/>
      <c r="DX100" s="40"/>
      <c r="DY100" s="40"/>
      <c r="DZ100" s="40"/>
      <c r="EA100" s="32"/>
      <c r="EB100" s="32"/>
      <c r="EC100" s="32"/>
      <c r="ED100" s="8"/>
      <c r="EE100" s="40"/>
      <c r="EF100" s="40"/>
      <c r="EG100" s="40"/>
      <c r="EH100" s="40"/>
      <c r="EI100" s="32"/>
      <c r="EJ100" s="32"/>
      <c r="EK100" s="32"/>
      <c r="EL100" s="8"/>
      <c r="EM100" s="40"/>
      <c r="EN100" s="40"/>
      <c r="EO100" s="40"/>
      <c r="EP100" s="40"/>
      <c r="EQ100" s="32"/>
      <c r="ER100" s="32"/>
      <c r="ES100" s="32"/>
      <c r="ET100" s="8"/>
      <c r="EU100" s="40"/>
      <c r="EV100" s="40"/>
      <c r="EW100" s="40"/>
      <c r="EX100" s="40"/>
      <c r="EY100" s="32"/>
      <c r="EZ100" s="32"/>
      <c r="FA100" s="32"/>
      <c r="FB100" s="8"/>
      <c r="FC100" s="40"/>
      <c r="FD100" s="40"/>
      <c r="FE100" s="40"/>
      <c r="FF100" s="40"/>
      <c r="FG100" s="32"/>
      <c r="FH100" s="32"/>
      <c r="FI100" s="32"/>
      <c r="FJ100" s="8"/>
      <c r="FK100" s="40"/>
      <c r="FL100" s="40"/>
      <c r="FM100" s="40"/>
      <c r="FN100" s="40"/>
      <c r="FO100" s="32"/>
      <c r="FP100" s="32"/>
      <c r="FQ100" s="32"/>
      <c r="FR100" s="8"/>
      <c r="FS100" s="40"/>
      <c r="FT100" s="40"/>
      <c r="FU100" s="40"/>
      <c r="FV100" s="40"/>
      <c r="FW100" s="32"/>
      <c r="FX100" s="32"/>
      <c r="FY100" s="32"/>
      <c r="FZ100" s="8"/>
      <c r="GA100" s="40"/>
      <c r="GB100" s="40"/>
      <c r="GC100" s="40"/>
      <c r="GD100" s="40"/>
      <c r="GE100" s="32"/>
      <c r="GF100" s="32"/>
      <c r="GG100" s="32"/>
      <c r="GH100" s="8"/>
      <c r="GI100" s="40"/>
      <c r="GJ100" s="40"/>
      <c r="GK100" s="40"/>
      <c r="GL100" s="40"/>
      <c r="GM100" s="32"/>
      <c r="GN100" s="32"/>
      <c r="GO100" s="32"/>
      <c r="GP100" s="8"/>
      <c r="GQ100" s="40"/>
      <c r="GR100" s="40"/>
      <c r="GS100" s="40"/>
      <c r="GT100" s="40"/>
      <c r="GU100" s="32"/>
      <c r="GV100" s="32"/>
      <c r="GW100" s="32"/>
      <c r="GX100" s="8"/>
      <c r="GY100" s="40"/>
      <c r="GZ100" s="40"/>
      <c r="HA100" s="40"/>
      <c r="HB100" s="40"/>
      <c r="HC100" s="32"/>
      <c r="HD100" s="32"/>
      <c r="HE100" s="32"/>
      <c r="HF100" s="8"/>
      <c r="HG100" s="40"/>
      <c r="HH100" s="40"/>
      <c r="HI100" s="40"/>
      <c r="HJ100" s="40"/>
      <c r="HK100" s="32"/>
      <c r="HL100" s="32"/>
      <c r="HM100" s="32"/>
      <c r="HN100" s="8"/>
      <c r="HO100" s="40"/>
      <c r="HP100" s="40"/>
      <c r="HQ100" s="40"/>
      <c r="HR100" s="40"/>
      <c r="HS100" s="32"/>
      <c r="HT100" s="32"/>
      <c r="HU100" s="32"/>
      <c r="HV100" s="8"/>
      <c r="HW100" s="40"/>
      <c r="HX100" s="40"/>
      <c r="HY100" s="40"/>
      <c r="HZ100" s="40"/>
      <c r="IA100" s="32"/>
      <c r="IB100" s="32"/>
      <c r="IC100" s="32"/>
      <c r="ID100" s="8"/>
      <c r="IE100" s="40"/>
      <c r="IF100" s="40"/>
      <c r="IG100" s="40"/>
      <c r="IH100" s="40"/>
      <c r="II100" s="32"/>
      <c r="IJ100" s="32"/>
      <c r="IK100" s="32"/>
      <c r="IL100" s="8"/>
      <c r="IM100" s="40"/>
      <c r="IN100" s="40"/>
      <c r="IO100" s="40"/>
      <c r="IP100" s="40"/>
      <c r="IQ100" s="32"/>
      <c r="IR100" s="32"/>
      <c r="IS100" s="32"/>
    </row>
    <row r="101" spans="1:253" s="3" customFormat="1" ht="13.9" customHeight="1">
      <c r="A101" s="122"/>
      <c r="B101" s="132"/>
      <c r="C101" s="50"/>
      <c r="D101" s="4"/>
      <c r="E101" s="47"/>
      <c r="F101" s="16"/>
      <c r="G101" s="16"/>
    </row>
    <row r="102" spans="1:253" s="3" customFormat="1" ht="13.9" customHeight="1">
      <c r="A102" s="8"/>
      <c r="B102" s="43"/>
      <c r="C102" s="44"/>
      <c r="D102" s="45"/>
      <c r="E102" s="47"/>
      <c r="F102" s="46"/>
      <c r="G102" s="46"/>
    </row>
    <row r="104" spans="1:253" ht="13.9" customHeight="1">
      <c r="C104" s="60" t="s">
        <v>0</v>
      </c>
    </row>
  </sheetData>
  <mergeCells count="10">
    <mergeCell ref="B8:E8"/>
    <mergeCell ref="B9:E9"/>
    <mergeCell ref="B10:E10"/>
    <mergeCell ref="B12:E12"/>
    <mergeCell ref="B13:E13"/>
    <mergeCell ref="B7:E7"/>
    <mergeCell ref="B1:E1"/>
    <mergeCell ref="B3:E3"/>
    <mergeCell ref="B5:E5"/>
    <mergeCell ref="B6:E6"/>
  </mergeCells>
  <printOptions horizontalCentered="1"/>
  <pageMargins left="0" right="0" top="0.43307086614173229" bottom="0.31496062992125984" header="0.23622047244094491" footer="0"/>
  <pageSetup paperSize="9" orientation="portrait" r:id="rId1"/>
  <headerFooter alignWithMargins="0">
    <oddFooter>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Packages Working</vt:lpstr>
      <vt:lpstr>Q225</vt:lpstr>
      <vt:lpstr>Q 852</vt:lpstr>
      <vt:lpstr>Solutions</vt:lpstr>
      <vt:lpstr>Racks</vt:lpstr>
      <vt:lpstr>Klang</vt:lpstr>
      <vt:lpstr>Fourier</vt:lpstr>
      <vt:lpstr>Q1</vt:lpstr>
      <vt:lpstr>Q 3</vt:lpstr>
      <vt:lpstr>Q 5</vt:lpstr>
      <vt:lpstr>Q7</vt:lpstr>
      <vt:lpstr>SD 9</vt:lpstr>
      <vt:lpstr>SD 10</vt:lpstr>
      <vt:lpstr>SD 11</vt:lpstr>
      <vt:lpstr>SD 12</vt:lpstr>
      <vt:lpstr>S21 &amp; S31</vt:lpstr>
      <vt:lpstr>Area4</vt:lpstr>
      <vt:lpstr>Solutions!Print_Area</vt:lpstr>
      <vt:lpstr>Area4!Print_Titles</vt:lpstr>
      <vt:lpstr>Fourier!Print_Titles</vt:lpstr>
      <vt:lpstr>Klang!Print_Titles</vt:lpstr>
      <vt:lpstr>'Q 3'!Print_Titles</vt:lpstr>
      <vt:lpstr>'Q 5'!Print_Titles</vt:lpstr>
      <vt:lpstr>'Q 852'!Print_Titles</vt:lpstr>
      <vt:lpstr>'Q1'!Print_Titles</vt:lpstr>
      <vt:lpstr>'Q225'!Print_Titles</vt:lpstr>
      <vt:lpstr>'Q7'!Print_Titles</vt:lpstr>
      <vt:lpstr>Racks!Print_Titles</vt:lpstr>
      <vt:lpstr>'S21 &amp; S31'!Print_Titles</vt:lpstr>
      <vt:lpstr>'SD 10'!Print_Titles</vt:lpstr>
      <vt:lpstr>'SD 11'!Print_Titles</vt:lpstr>
      <vt:lpstr>'SD 12'!Print_Titles</vt:lpstr>
      <vt:lpstr>'SD 9'!Print_Titles</vt:lpstr>
      <vt:lpstr>Solutions!Print_Titles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Vimukt Singh</dc:creator>
  <cp:lastModifiedBy>Vimukt Singh</cp:lastModifiedBy>
  <cp:lastPrinted>2026-04-02T11:21:31Z</cp:lastPrinted>
  <dcterms:created xsi:type="dcterms:W3CDTF">2025-08-21T07:12:13Z</dcterms:created>
  <dcterms:modified xsi:type="dcterms:W3CDTF">2026-06-29T07:20:16Z</dcterms:modified>
</cp:coreProperties>
</file>