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drawings/drawing4.xml" ContentType="application/vnd.openxmlformats-officedocument.drawing+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nshu\OneDrive\Desktop\"/>
    </mc:Choice>
  </mc:AlternateContent>
  <bookViews>
    <workbookView xWindow="0" yWindow="0" windowWidth="23040" windowHeight="8856" activeTab="4"/>
  </bookViews>
  <sheets>
    <sheet name="Dataset" sheetId="1" r:id="rId1"/>
    <sheet name="Scores" sheetId="2" r:id="rId2"/>
    <sheet name="Results" sheetId="4" r:id="rId3"/>
    <sheet name="Dashboard 1" sheetId="5" r:id="rId4"/>
    <sheet name="Dashboard 2" sheetId="28" r:id="rId5"/>
    <sheet name="Forest Cover" sheetId="13" state="hidden" r:id="rId6"/>
    <sheet name="AQI" sheetId="27" state="hidden" r:id="rId7"/>
    <sheet name="RE" sheetId="16" state="hidden" r:id="rId8"/>
    <sheet name="Waste" sheetId="18" state="hidden" r:id="rId9"/>
    <sheet name="Literacy rates" sheetId="19" state="hidden" r:id="rId10"/>
    <sheet name="Crime Rate" sheetId="20" state="hidden" r:id="rId11"/>
    <sheet name="IMR" sheetId="21" state="hidden" r:id="rId12"/>
    <sheet name="LFPR" sheetId="22" state="hidden" r:id="rId13"/>
    <sheet name="Police density" sheetId="24" state="hidden" r:id="rId14"/>
    <sheet name="EBD " sheetId="25" state="hidden" r:id="rId15"/>
    <sheet name="Women REP" sheetId="26" state="hidden" r:id="rId16"/>
  </sheets>
  <definedNames>
    <definedName name="_xlnm._FilterDatabase" localSheetId="0" hidden="1">Dataset!$C$1:$C$39</definedName>
    <definedName name="_xlnm._FilterDatabase" localSheetId="14" hidden="1">'EBD '!$A$1:$A$30</definedName>
    <definedName name="_xlnm._FilterDatabase" localSheetId="11" hidden="1">IMR!$B$1:$G$32</definedName>
    <definedName name="_xlnm._FilterDatabase" localSheetId="7" hidden="1">RE!$C$7:$C$47</definedName>
    <definedName name="_xlcn.WorksheetConnection_Book1Table11" hidden="1">Results!$D$5:$H$41</definedName>
    <definedName name="_xlcn.WorksheetConnection_Sheet2A2P311" hidden="1">Scores!$A$2:$P$31</definedName>
    <definedName name="make_this_table" localSheetId="12">LFPR!$A$1:$H$37</definedName>
    <definedName name="make_this_table" localSheetId="7">RE!$A$7:$A$50</definedName>
    <definedName name="make_this_table" localSheetId="8">Waste!$B$2:$H$38</definedName>
    <definedName name="make_this_table" localSheetId="15">'Women REP'!$A$2:$E$32</definedName>
    <definedName name="make_this_table_1" localSheetId="12">LFPR!$I$2:$O$37</definedName>
    <definedName name="Slicer_State">#N/A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fd5e4e7f-ab90-46a0-83a2-9536456a8753" name="Range" connection="WorksheetConnection_Sheet2!$A$2:$P$31"/>
          <x15:modelTable id="Table1-4049c182-c1dc-4870-8bf8-3bba7c2dbf9e" name="Table1" connection="WorksheetConnection_Book1!Table1"/>
        </x15:modelTables>
      </x15:dataModel>
    </ext>
  </extLst>
</workbook>
</file>

<file path=xl/calcChain.xml><?xml version="1.0" encoding="utf-8"?>
<calcChain xmlns="http://schemas.openxmlformats.org/spreadsheetml/2006/main">
  <c r="E6" i="4" l="1"/>
  <c r="F6" i="4"/>
  <c r="G6" i="4"/>
  <c r="H6" i="4" s="1"/>
  <c r="F42" i="4"/>
  <c r="E42" i="4"/>
  <c r="N38" i="2" l="1"/>
  <c r="M38" i="2"/>
  <c r="L38" i="2"/>
  <c r="J38" i="2"/>
  <c r="I38" i="2"/>
  <c r="H38" i="2"/>
  <c r="G38" i="2"/>
  <c r="D38" i="2"/>
  <c r="C38" i="2"/>
  <c r="B38" i="2"/>
  <c r="N37" i="2"/>
  <c r="M37" i="2"/>
  <c r="L37" i="2"/>
  <c r="J37" i="2"/>
  <c r="I37" i="2"/>
  <c r="H37" i="2"/>
  <c r="G37" i="2"/>
  <c r="D37" i="2"/>
  <c r="C37" i="2"/>
  <c r="B37" i="2"/>
  <c r="N36" i="2"/>
  <c r="M36" i="2"/>
  <c r="L36" i="2"/>
  <c r="J36" i="2"/>
  <c r="I36" i="2"/>
  <c r="H36" i="2"/>
  <c r="G36" i="2"/>
  <c r="D36" i="2"/>
  <c r="C36" i="2"/>
  <c r="B36" i="2"/>
  <c r="N35" i="2"/>
  <c r="M35" i="2"/>
  <c r="L35" i="2"/>
  <c r="J35" i="2"/>
  <c r="I35" i="2"/>
  <c r="H35" i="2"/>
  <c r="G35" i="2"/>
  <c r="D35" i="2"/>
  <c r="C35" i="2"/>
  <c r="B35" i="2"/>
  <c r="N34" i="2"/>
  <c r="M34" i="2"/>
  <c r="L34" i="2"/>
  <c r="J34" i="2"/>
  <c r="I34" i="2"/>
  <c r="H34" i="2"/>
  <c r="G34" i="2"/>
  <c r="D34" i="2"/>
  <c r="C34" i="2"/>
  <c r="B34" i="2"/>
  <c r="N33" i="2"/>
  <c r="M33" i="2"/>
  <c r="L33" i="2"/>
  <c r="J33" i="2"/>
  <c r="I33" i="2"/>
  <c r="H33" i="2"/>
  <c r="G33" i="2"/>
  <c r="D33" i="2"/>
  <c r="C33" i="2"/>
  <c r="B33" i="2"/>
  <c r="N32" i="2"/>
  <c r="M32" i="2"/>
  <c r="L32" i="2"/>
  <c r="J32" i="2"/>
  <c r="I32" i="2"/>
  <c r="H32" i="2"/>
  <c r="G32" i="2"/>
  <c r="D32" i="2"/>
  <c r="C32" i="2"/>
  <c r="B32" i="2"/>
  <c r="N31" i="2"/>
  <c r="M31" i="2"/>
  <c r="L31" i="2"/>
  <c r="J31" i="2"/>
  <c r="I31" i="2"/>
  <c r="H31" i="2"/>
  <c r="G31" i="2"/>
  <c r="D31" i="2"/>
  <c r="C31" i="2"/>
  <c r="B31" i="2"/>
  <c r="N30" i="2"/>
  <c r="M30" i="2"/>
  <c r="L30" i="2"/>
  <c r="J30" i="2"/>
  <c r="I30" i="2"/>
  <c r="H30" i="2"/>
  <c r="G30" i="2"/>
  <c r="D30" i="2"/>
  <c r="C30" i="2"/>
  <c r="B30" i="2"/>
  <c r="N29" i="2"/>
  <c r="M29" i="2"/>
  <c r="L29" i="2"/>
  <c r="J29" i="2"/>
  <c r="I29" i="2"/>
  <c r="H29" i="2"/>
  <c r="G29" i="2"/>
  <c r="D29" i="2"/>
  <c r="C29" i="2"/>
  <c r="B29" i="2"/>
  <c r="N28" i="2"/>
  <c r="M28" i="2"/>
  <c r="L28" i="2"/>
  <c r="J28" i="2"/>
  <c r="I28" i="2"/>
  <c r="H28" i="2"/>
  <c r="G28" i="2"/>
  <c r="D28" i="2"/>
  <c r="C28" i="2"/>
  <c r="B28" i="2"/>
  <c r="N27" i="2"/>
  <c r="M27" i="2"/>
  <c r="L27" i="2"/>
  <c r="J27" i="2"/>
  <c r="I27" i="2"/>
  <c r="H27" i="2"/>
  <c r="G27" i="2"/>
  <c r="D27" i="2"/>
  <c r="C27" i="2"/>
  <c r="B27" i="2"/>
  <c r="N26" i="2"/>
  <c r="M26" i="2"/>
  <c r="L26" i="2"/>
  <c r="J26" i="2"/>
  <c r="I26" i="2"/>
  <c r="H26" i="2"/>
  <c r="G26" i="2"/>
  <c r="D26" i="2"/>
  <c r="C26" i="2"/>
  <c r="B26" i="2"/>
  <c r="N25" i="2"/>
  <c r="M25" i="2"/>
  <c r="L25" i="2"/>
  <c r="J25" i="2"/>
  <c r="I25" i="2"/>
  <c r="H25" i="2"/>
  <c r="G25" i="2"/>
  <c r="D25" i="2"/>
  <c r="C25" i="2"/>
  <c r="B25" i="2"/>
  <c r="N24" i="2"/>
  <c r="M24" i="2"/>
  <c r="L24" i="2"/>
  <c r="J24" i="2"/>
  <c r="I24" i="2"/>
  <c r="H24" i="2"/>
  <c r="G24" i="2"/>
  <c r="D24" i="2"/>
  <c r="C24" i="2"/>
  <c r="B24" i="2"/>
  <c r="N23" i="2"/>
  <c r="M23" i="2"/>
  <c r="L23" i="2"/>
  <c r="J23" i="2"/>
  <c r="I23" i="2"/>
  <c r="H23" i="2"/>
  <c r="G23" i="2"/>
  <c r="D23" i="2"/>
  <c r="C23" i="2"/>
  <c r="B23" i="2"/>
  <c r="N22" i="2"/>
  <c r="M22" i="2"/>
  <c r="L22" i="2"/>
  <c r="J22" i="2"/>
  <c r="I22" i="2"/>
  <c r="H22" i="2"/>
  <c r="G22" i="2"/>
  <c r="D22" i="2"/>
  <c r="C22" i="2"/>
  <c r="B22" i="2"/>
  <c r="N21" i="2"/>
  <c r="M21" i="2"/>
  <c r="L21" i="2"/>
  <c r="J21" i="2"/>
  <c r="I21" i="2"/>
  <c r="H21" i="2"/>
  <c r="G21" i="2"/>
  <c r="D21" i="2"/>
  <c r="C21" i="2"/>
  <c r="B21" i="2"/>
  <c r="N20" i="2"/>
  <c r="M20" i="2"/>
  <c r="L20" i="2"/>
  <c r="J20" i="2"/>
  <c r="I20" i="2"/>
  <c r="H20" i="2"/>
  <c r="G20" i="2"/>
  <c r="D20" i="2"/>
  <c r="C20" i="2"/>
  <c r="B20" i="2"/>
  <c r="N19" i="2"/>
  <c r="M19" i="2"/>
  <c r="L19" i="2"/>
  <c r="J19" i="2"/>
  <c r="I19" i="2"/>
  <c r="H19" i="2"/>
  <c r="G19" i="2"/>
  <c r="D19" i="2"/>
  <c r="C19" i="2"/>
  <c r="B19" i="2"/>
  <c r="N18" i="2"/>
  <c r="M18" i="2"/>
  <c r="L18" i="2"/>
  <c r="J18" i="2"/>
  <c r="I18" i="2"/>
  <c r="H18" i="2"/>
  <c r="G18" i="2"/>
  <c r="D18" i="2"/>
  <c r="C18" i="2"/>
  <c r="B18" i="2"/>
  <c r="N17" i="2"/>
  <c r="M17" i="2"/>
  <c r="L17" i="2"/>
  <c r="J17" i="2"/>
  <c r="I17" i="2"/>
  <c r="H17" i="2"/>
  <c r="G17" i="2"/>
  <c r="D17" i="2"/>
  <c r="C17" i="2"/>
  <c r="B17" i="2"/>
  <c r="N16" i="2"/>
  <c r="M16" i="2"/>
  <c r="L16" i="2"/>
  <c r="J16" i="2"/>
  <c r="I16" i="2"/>
  <c r="H16" i="2"/>
  <c r="G16" i="2"/>
  <c r="D16" i="2"/>
  <c r="C16" i="2"/>
  <c r="B16" i="2"/>
  <c r="N15" i="2"/>
  <c r="M15" i="2"/>
  <c r="L15" i="2"/>
  <c r="J15" i="2"/>
  <c r="I15" i="2"/>
  <c r="H15" i="2"/>
  <c r="G15" i="2"/>
  <c r="D15" i="2"/>
  <c r="C15" i="2"/>
  <c r="B15" i="2"/>
  <c r="N14" i="2"/>
  <c r="M14" i="2"/>
  <c r="L14" i="2"/>
  <c r="J14" i="2"/>
  <c r="I14" i="2"/>
  <c r="H14" i="2"/>
  <c r="G14" i="2"/>
  <c r="D14" i="2"/>
  <c r="C14" i="2"/>
  <c r="B14" i="2"/>
  <c r="N13" i="2"/>
  <c r="M13" i="2"/>
  <c r="L13" i="2"/>
  <c r="J13" i="2"/>
  <c r="I13" i="2"/>
  <c r="H13" i="2"/>
  <c r="G13" i="2"/>
  <c r="D13" i="2"/>
  <c r="C13" i="2"/>
  <c r="B13" i="2"/>
  <c r="N12" i="2"/>
  <c r="M12" i="2"/>
  <c r="L12" i="2"/>
  <c r="J12" i="2"/>
  <c r="I12" i="2"/>
  <c r="H12" i="2"/>
  <c r="G12" i="2"/>
  <c r="D12" i="2"/>
  <c r="C12" i="2"/>
  <c r="B12" i="2"/>
  <c r="N11" i="2"/>
  <c r="M11" i="2"/>
  <c r="L11" i="2"/>
  <c r="J11" i="2"/>
  <c r="I11" i="2"/>
  <c r="H11" i="2"/>
  <c r="G11" i="2"/>
  <c r="D11" i="2"/>
  <c r="C11" i="2"/>
  <c r="B11" i="2"/>
  <c r="N10" i="2"/>
  <c r="M10" i="2"/>
  <c r="L10" i="2"/>
  <c r="J10" i="2"/>
  <c r="I10" i="2"/>
  <c r="H10" i="2"/>
  <c r="G10" i="2"/>
  <c r="D10" i="2"/>
  <c r="C10" i="2"/>
  <c r="B10" i="2"/>
  <c r="N9" i="2"/>
  <c r="M9" i="2"/>
  <c r="L9" i="2"/>
  <c r="J9" i="2"/>
  <c r="I9" i="2"/>
  <c r="H9" i="2"/>
  <c r="G9" i="2"/>
  <c r="D9" i="2"/>
  <c r="C9" i="2"/>
  <c r="B9" i="2"/>
  <c r="N8" i="2"/>
  <c r="M8" i="2"/>
  <c r="L8" i="2"/>
  <c r="J8" i="2"/>
  <c r="I8" i="2"/>
  <c r="H8" i="2"/>
  <c r="G8" i="2"/>
  <c r="D8" i="2"/>
  <c r="C8" i="2"/>
  <c r="B8" i="2"/>
  <c r="N7" i="2"/>
  <c r="M7" i="2"/>
  <c r="L7" i="2"/>
  <c r="J7" i="2"/>
  <c r="I7" i="2"/>
  <c r="H7" i="2"/>
  <c r="G7" i="2"/>
  <c r="D7" i="2"/>
  <c r="C7" i="2"/>
  <c r="B7" i="2"/>
  <c r="N6" i="2"/>
  <c r="M6" i="2"/>
  <c r="L6" i="2"/>
  <c r="J6" i="2"/>
  <c r="I6" i="2"/>
  <c r="H6" i="2"/>
  <c r="G6" i="2"/>
  <c r="D6" i="2"/>
  <c r="C6" i="2"/>
  <c r="B6" i="2"/>
  <c r="N5" i="2"/>
  <c r="M5" i="2"/>
  <c r="L5" i="2"/>
  <c r="J5" i="2"/>
  <c r="I5" i="2"/>
  <c r="H5" i="2"/>
  <c r="G5" i="2"/>
  <c r="D5" i="2"/>
  <c r="C5" i="2"/>
  <c r="B5" i="2"/>
  <c r="N4" i="2"/>
  <c r="M4" i="2"/>
  <c r="L4" i="2"/>
  <c r="J4" i="2"/>
  <c r="I4" i="2"/>
  <c r="H4" i="2"/>
  <c r="G4" i="2"/>
  <c r="D4" i="2"/>
  <c r="C4" i="2"/>
  <c r="B4" i="2"/>
  <c r="N3" i="2"/>
  <c r="M3" i="2"/>
  <c r="L3" i="2"/>
  <c r="J3" i="2"/>
  <c r="I3" i="2"/>
  <c r="H3" i="2"/>
  <c r="G3" i="2"/>
  <c r="D3" i="2"/>
  <c r="C3" i="2"/>
  <c r="B3" i="2"/>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8" i="1"/>
  <c r="N39" i="1"/>
  <c r="N5" i="1"/>
  <c r="N4" i="1"/>
  <c r="K3" i="2" l="1"/>
  <c r="O5" i="2"/>
  <c r="K9" i="2"/>
  <c r="O11" i="2"/>
  <c r="G14" i="4" s="1"/>
  <c r="K15" i="2"/>
  <c r="K27" i="2"/>
  <c r="O4" i="2"/>
  <c r="G7" i="4" s="1"/>
  <c r="O10" i="2"/>
  <c r="G13" i="4" s="1"/>
  <c r="O16" i="2"/>
  <c r="G19" i="4" s="1"/>
  <c r="O22" i="2"/>
  <c r="G25" i="4" s="1"/>
  <c r="O28" i="2"/>
  <c r="G31" i="4" s="1"/>
  <c r="O34" i="2"/>
  <c r="G37" i="4" s="1"/>
  <c r="K38" i="2"/>
  <c r="K37" i="2"/>
  <c r="O36" i="2"/>
  <c r="G39" i="4" s="1"/>
  <c r="O3" i="2"/>
  <c r="O15" i="2"/>
  <c r="G18" i="4" s="1"/>
  <c r="O27" i="2"/>
  <c r="G30" i="4" s="1"/>
  <c r="O38" i="2"/>
  <c r="G41" i="4" s="1"/>
  <c r="E18" i="2"/>
  <c r="E21" i="4" s="1"/>
  <c r="E6" i="2"/>
  <c r="E9" i="4" s="1"/>
  <c r="K36" i="2"/>
  <c r="K5" i="2"/>
  <c r="K11" i="2"/>
  <c r="O13" i="2"/>
  <c r="K17" i="2"/>
  <c r="K23" i="2"/>
  <c r="O25" i="2"/>
  <c r="G28" i="4" s="1"/>
  <c r="K29" i="2"/>
  <c r="K35" i="2"/>
  <c r="E27" i="2"/>
  <c r="F27" i="2" s="1"/>
  <c r="F30" i="4" s="1"/>
  <c r="E15" i="2"/>
  <c r="F15" i="2" s="1"/>
  <c r="O6" i="2"/>
  <c r="G9" i="4" s="1"/>
  <c r="K10" i="2"/>
  <c r="O12" i="2"/>
  <c r="G15" i="4" s="1"/>
  <c r="K16" i="2"/>
  <c r="O18" i="2"/>
  <c r="K22" i="2"/>
  <c r="O24" i="2"/>
  <c r="G27" i="4" s="1"/>
  <c r="K28" i="2"/>
  <c r="O30" i="2"/>
  <c r="G33" i="4" s="1"/>
  <c r="K34" i="2"/>
  <c r="O37" i="2"/>
  <c r="G40" i="4" s="1"/>
  <c r="E36" i="2"/>
  <c r="E39" i="4" s="1"/>
  <c r="K4" i="2"/>
  <c r="E26" i="2"/>
  <c r="F26" i="2" s="1"/>
  <c r="E28" i="2"/>
  <c r="E31" i="4" s="1"/>
  <c r="O17" i="2"/>
  <c r="G20" i="4" s="1"/>
  <c r="K21" i="2"/>
  <c r="O23" i="2"/>
  <c r="O29" i="2"/>
  <c r="K33" i="2"/>
  <c r="E24" i="2"/>
  <c r="E27" i="4" s="1"/>
  <c r="E5" i="2"/>
  <c r="E8" i="4" s="1"/>
  <c r="E25" i="2"/>
  <c r="E28" i="4" s="1"/>
  <c r="E12" i="2"/>
  <c r="E15" i="4" s="1"/>
  <c r="E23" i="2"/>
  <c r="E26" i="4" s="1"/>
  <c r="K8" i="2"/>
  <c r="K14" i="2"/>
  <c r="K20" i="2"/>
  <c r="K26" i="2"/>
  <c r="K32" i="2"/>
  <c r="E38" i="2"/>
  <c r="E41" i="4" s="1"/>
  <c r="E13" i="2"/>
  <c r="F13" i="2" s="1"/>
  <c r="F16" i="4" s="1"/>
  <c r="E35" i="2"/>
  <c r="E38" i="4" s="1"/>
  <c r="E34" i="2"/>
  <c r="E37" i="4" s="1"/>
  <c r="E22" i="2"/>
  <c r="E25" i="4" s="1"/>
  <c r="E10" i="2"/>
  <c r="E13" i="4" s="1"/>
  <c r="E37" i="2"/>
  <c r="E40" i="4" s="1"/>
  <c r="E11" i="2"/>
  <c r="F11" i="2" s="1"/>
  <c r="F14" i="4" s="1"/>
  <c r="E33" i="2"/>
  <c r="E36" i="4" s="1"/>
  <c r="E21" i="2"/>
  <c r="F21" i="2" s="1"/>
  <c r="E9" i="2"/>
  <c r="K7" i="2"/>
  <c r="O9" i="2"/>
  <c r="G12" i="4" s="1"/>
  <c r="K13" i="2"/>
  <c r="K19" i="2"/>
  <c r="O21" i="2"/>
  <c r="G24" i="4" s="1"/>
  <c r="K25" i="2"/>
  <c r="K31" i="2"/>
  <c r="O33" i="2"/>
  <c r="G36" i="4" s="1"/>
  <c r="E29" i="2"/>
  <c r="E16" i="2"/>
  <c r="F16" i="2" s="1"/>
  <c r="F19" i="4" s="1"/>
  <c r="E32" i="2"/>
  <c r="F32" i="2" s="1"/>
  <c r="E20" i="2"/>
  <c r="E23" i="4" s="1"/>
  <c r="E30" i="2"/>
  <c r="E33" i="4" s="1"/>
  <c r="E31" i="2"/>
  <c r="E34" i="4" s="1"/>
  <c r="E19" i="2"/>
  <c r="E22" i="4" s="1"/>
  <c r="E7" i="2"/>
  <c r="E10" i="4" s="1"/>
  <c r="K6" i="2"/>
  <c r="O8" i="2"/>
  <c r="G11" i="4" s="1"/>
  <c r="K12" i="2"/>
  <c r="O14" i="2"/>
  <c r="G17" i="4" s="1"/>
  <c r="K18" i="2"/>
  <c r="O20" i="2"/>
  <c r="G23" i="4" s="1"/>
  <c r="K24" i="2"/>
  <c r="O26" i="2"/>
  <c r="G29" i="4" s="1"/>
  <c r="K30" i="2"/>
  <c r="O32" i="2"/>
  <c r="G35" i="4" s="1"/>
  <c r="E3" i="2"/>
  <c r="F3" i="2" s="1"/>
  <c r="E4" i="2"/>
  <c r="F4" i="2" s="1"/>
  <c r="F7" i="4" s="1"/>
  <c r="E17" i="2"/>
  <c r="F17" i="2" s="1"/>
  <c r="F20" i="4" s="1"/>
  <c r="E14" i="2"/>
  <c r="E17" i="4" s="1"/>
  <c r="F24" i="2"/>
  <c r="F27" i="4" s="1"/>
  <c r="O35" i="2"/>
  <c r="G38" i="4" s="1"/>
  <c r="F22" i="2"/>
  <c r="F25" i="4" s="1"/>
  <c r="G26" i="4"/>
  <c r="E8" i="2"/>
  <c r="F8" i="2" s="1"/>
  <c r="F11" i="4" s="1"/>
  <c r="O31" i="2"/>
  <c r="G34" i="4" s="1"/>
  <c r="O19" i="2"/>
  <c r="G22" i="4" s="1"/>
  <c r="O7" i="2"/>
  <c r="G10" i="4" s="1"/>
  <c r="G16" i="4"/>
  <c r="G8" i="4"/>
  <c r="G21" i="4"/>
  <c r="G32" i="4"/>
  <c r="L3" i="16"/>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C2" i="13"/>
  <c r="D2" i="13"/>
  <c r="B2" i="13"/>
  <c r="G42" i="4" l="1"/>
  <c r="F28" i="2"/>
  <c r="F31" i="4" s="1"/>
  <c r="H31" i="4" s="1"/>
  <c r="F10" i="2"/>
  <c r="F13" i="4" s="1"/>
  <c r="E14" i="4"/>
  <c r="H14" i="4"/>
  <c r="E7" i="4"/>
  <c r="H7" i="4" s="1"/>
  <c r="E32" i="4"/>
  <c r="F19" i="2"/>
  <c r="F22" i="4" s="1"/>
  <c r="H22" i="4" s="1"/>
  <c r="F34" i="2"/>
  <c r="F37" i="4" s="1"/>
  <c r="H37" i="4" s="1"/>
  <c r="F6" i="2"/>
  <c r="F9" i="4" s="1"/>
  <c r="H9" i="4" s="1"/>
  <c r="F23" i="2"/>
  <c r="F26" i="4" s="1"/>
  <c r="H26" i="4" s="1"/>
  <c r="F37" i="2"/>
  <c r="F40" i="4" s="1"/>
  <c r="H40" i="4" s="1"/>
  <c r="F29" i="2"/>
  <c r="F32" i="4" s="1"/>
  <c r="E29" i="4"/>
  <c r="F18" i="2"/>
  <c r="F21" i="4" s="1"/>
  <c r="H21" i="4" s="1"/>
  <c r="F12" i="2"/>
  <c r="F15" i="4" s="1"/>
  <c r="H15" i="4" s="1"/>
  <c r="E19" i="4"/>
  <c r="H19" i="4" s="1"/>
  <c r="E11" i="4"/>
  <c r="E20" i="4"/>
  <c r="H20" i="4" s="1"/>
  <c r="F20" i="2"/>
  <c r="F23" i="4" s="1"/>
  <c r="H23" i="4" s="1"/>
  <c r="E12" i="4"/>
  <c r="E24" i="4"/>
  <c r="H24" i="4" s="1"/>
  <c r="F36" i="2"/>
  <c r="F39" i="4" s="1"/>
  <c r="H39" i="4" s="1"/>
  <c r="E16" i="4"/>
  <c r="H16" i="4" s="1"/>
  <c r="F9" i="2"/>
  <c r="F12" i="4" s="1"/>
  <c r="E18" i="4"/>
  <c r="F24" i="4"/>
  <c r="F25" i="2"/>
  <c r="F28" i="4" s="1"/>
  <c r="H28" i="4" s="1"/>
  <c r="F29" i="4"/>
  <c r="F33" i="4"/>
  <c r="H33" i="4" s="1"/>
  <c r="F38" i="2"/>
  <c r="F41" i="4" s="1"/>
  <c r="H41" i="4" s="1"/>
  <c r="F35" i="4"/>
  <c r="F5" i="2"/>
  <c r="F8" i="4" s="1"/>
  <c r="F35" i="2"/>
  <c r="F38" i="4" s="1"/>
  <c r="H38" i="4" s="1"/>
  <c r="F14" i="2"/>
  <c r="F17" i="4" s="1"/>
  <c r="H17" i="4" s="1"/>
  <c r="E35" i="4"/>
  <c r="F18" i="4"/>
  <c r="F30" i="2"/>
  <c r="F31" i="2"/>
  <c r="F34" i="4" s="1"/>
  <c r="H34" i="4" s="1"/>
  <c r="F33" i="2"/>
  <c r="F36" i="4" s="1"/>
  <c r="H36" i="4" s="1"/>
  <c r="F7" i="2"/>
  <c r="F10" i="4" s="1"/>
  <c r="H10" i="4" s="1"/>
  <c r="E30" i="4"/>
  <c r="H30" i="4" s="1"/>
  <c r="H11" i="4"/>
  <c r="H13" i="4"/>
  <c r="H27" i="4"/>
  <c r="H25" i="4"/>
  <c r="H35" i="4" l="1"/>
  <c r="H32" i="4"/>
  <c r="H12" i="4"/>
  <c r="H29" i="4"/>
  <c r="H18" i="4"/>
  <c r="H8" i="4"/>
  <c r="A13" i="5" l="1"/>
  <c r="A9" i="5"/>
</calcChain>
</file>

<file path=xl/connections.xml><?xml version="1.0" encoding="utf-8"?>
<connections xmlns="http://schemas.openxmlformats.org/spreadsheetml/2006/main">
  <connection id="1" name="make this table" type="6" refreshedVersion="5" background="1" saveData="1">
    <textPr codePage="437" sourceFile="C:\Users\anshu\OneDrive\Desktop\make this table.txt">
      <textFields>
        <textField/>
      </textFields>
    </textPr>
  </connection>
  <connection id="2" name="make this table1" type="6" refreshedVersion="5" background="1" saveData="1">
    <textPr codePage="437" sourceFile="C:\Users\anshu\OneDrive\Desktop\make this table.txt" space="1" consecutive="1">
      <textFields count="7">
        <textField/>
        <textField/>
        <textField/>
        <textField/>
        <textField/>
        <textField/>
        <textField/>
      </textFields>
    </textPr>
  </connection>
  <connection id="3" name="make this table2" type="6" refreshedVersion="5" background="1" saveData="1">
    <textPr codePage="437" sourceFile="C:\Users\anshu\OneDrive\Desktop\make this table.txt" space="1" consecutive="1">
      <textFields count="8">
        <textField/>
        <textField/>
        <textField/>
        <textField/>
        <textField/>
        <textField/>
        <textField/>
        <textField/>
      </textFields>
    </textPr>
  </connection>
  <connection id="4" name="make this table3" type="6" refreshedVersion="5" background="1" saveData="1">
    <textPr codePage="437" sourceFile="C:\Users\anshu\OneDrive\Desktop\make this table.txt" space="1" consecutive="1">
      <textFields count="5">
        <textField/>
        <textField/>
        <textField/>
        <textField/>
        <textField/>
      </textFields>
    </textPr>
  </connection>
  <connection id="5" name="make this table4" type="6" refreshedVersion="5" background="1" saveData="1">
    <textPr codePage="437" sourceFile="C:\Users\anshu\OneDrive\Desktop\make this table.txt" space="1" consecutive="1">
      <textFields count="7">
        <textField/>
        <textField/>
        <textField/>
        <textField/>
        <textField/>
        <textField/>
        <textField/>
      </textFields>
    </textPr>
  </connection>
  <connection id="6"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Book1!Table1" type="102" refreshedVersion="5" minRefreshableVersion="5">
    <extLst>
      <ext xmlns:x15="http://schemas.microsoft.com/office/spreadsheetml/2010/11/main" uri="{DE250136-89BD-433C-8126-D09CA5730AF9}">
        <x15:connection id="Table1-4049c182-c1dc-4870-8bf8-3bba7c2dbf9e">
          <x15:rangePr sourceName="_xlcn.WorksheetConnection_Book1Table11"/>
        </x15:connection>
      </ext>
    </extLst>
  </connection>
  <connection id="8" name="WorksheetConnection_Sheet2!$A$2:$P$31" type="102" refreshedVersion="5" minRefreshableVersion="5">
    <extLst>
      <ext xmlns:x15="http://schemas.microsoft.com/office/spreadsheetml/2010/11/main" uri="{DE250136-89BD-433C-8126-D09CA5730AF9}">
        <x15:connection id="Range-fd5e4e7f-ab90-46a0-83a2-9536456a8753" autoDelete="1">
          <x15:rangePr sourceName="_xlcn.WorksheetConnection_Sheet2A2P311"/>
        </x15:connection>
      </ext>
    </extLst>
  </connection>
</connections>
</file>

<file path=xl/sharedStrings.xml><?xml version="1.0" encoding="utf-8"?>
<sst xmlns="http://schemas.openxmlformats.org/spreadsheetml/2006/main" count="957" uniqueCount="201">
  <si>
    <t>State/Region</t>
  </si>
  <si>
    <t>AQI</t>
  </si>
  <si>
    <t>Female LFPR</t>
  </si>
  <si>
    <t>Delhi</t>
  </si>
  <si>
    <t>Maharashtra</t>
  </si>
  <si>
    <t>Renewable Energy %</t>
  </si>
  <si>
    <t>Waste Management %</t>
  </si>
  <si>
    <t>IMR</t>
  </si>
  <si>
    <t>ENVIRONMENT</t>
  </si>
  <si>
    <t>SOCIAL</t>
  </si>
  <si>
    <t>GOVERNANCE</t>
  </si>
  <si>
    <t>Forest Cover (score)</t>
  </si>
  <si>
    <t>AQI (score)</t>
  </si>
  <si>
    <t>Renewable Energy % (score)</t>
  </si>
  <si>
    <t>Waste Management % (score)</t>
  </si>
  <si>
    <t>IMR (score)</t>
  </si>
  <si>
    <t>Crime Rate (score)</t>
  </si>
  <si>
    <t>Female LFPR (score)</t>
  </si>
  <si>
    <t>State</t>
  </si>
  <si>
    <t>E Score</t>
  </si>
  <si>
    <t>S Score</t>
  </si>
  <si>
    <t>G Score</t>
  </si>
  <si>
    <t>Final ESG Score</t>
  </si>
  <si>
    <t>Andhra Pradesh</t>
  </si>
  <si>
    <t>Arunachal Pradesh</t>
  </si>
  <si>
    <t>Assam</t>
  </si>
  <si>
    <t>Bihar</t>
  </si>
  <si>
    <t>Chhattisgarh</t>
  </si>
  <si>
    <t>Goa</t>
  </si>
  <si>
    <t>Gujarat</t>
  </si>
  <si>
    <t>Haryana</t>
  </si>
  <si>
    <t>Himachal Pradesh</t>
  </si>
  <si>
    <t>Jharkhand</t>
  </si>
  <si>
    <t>Karnataka</t>
  </si>
  <si>
    <t>Kerala</t>
  </si>
  <si>
    <t>Madhya Pradesh</t>
  </si>
  <si>
    <t>Manipur</t>
  </si>
  <si>
    <t>Meghalaya</t>
  </si>
  <si>
    <t>Mizoram</t>
  </si>
  <si>
    <t>Nagaland</t>
  </si>
  <si>
    <t>Odisha</t>
  </si>
  <si>
    <t>Punjab</t>
  </si>
  <si>
    <t>Rajasthan</t>
  </si>
  <si>
    <t>Sikkim</t>
  </si>
  <si>
    <t>Tamil Nadu</t>
  </si>
  <si>
    <t>Telangana</t>
  </si>
  <si>
    <t>Uttar Pradesh</t>
  </si>
  <si>
    <t>Chandigarh</t>
  </si>
  <si>
    <t>Puducherry</t>
  </si>
  <si>
    <t>Ladakh</t>
  </si>
  <si>
    <t>Jammu &amp; Kashmir</t>
  </si>
  <si>
    <t>Literacy (%)</t>
  </si>
  <si>
    <t>Forest Cover(%)</t>
  </si>
  <si>
    <t>Crime Rate(per1L)</t>
  </si>
  <si>
    <t>Literacy (score)</t>
  </si>
  <si>
    <t>E score</t>
  </si>
  <si>
    <t>S score</t>
  </si>
  <si>
    <t>G score</t>
  </si>
  <si>
    <t xml:space="preserve"> </t>
  </si>
  <si>
    <t>Row Labels</t>
  </si>
  <si>
    <t>State / UT</t>
  </si>
  <si>
    <t>Geographical Area</t>
  </si>
  <si>
    <t>Very dense</t>
  </si>
  <si>
    <t>Moderately dense</t>
  </si>
  <si>
    <t>Open forest</t>
  </si>
  <si>
    <t>Total forest area</t>
  </si>
  <si>
    <t>% of the forested area before</t>
  </si>
  <si>
    <t>Tripura</t>
  </si>
  <si>
    <t>Uttarakhand</t>
  </si>
  <si>
    <t>West Bengal</t>
  </si>
  <si>
    <t>Andaman and Nicobar Islands</t>
  </si>
  <si>
    <t>Dadra and Nagar Haveli and Daman and Diu</t>
  </si>
  <si>
    <t>Jammu and Kashmir</t>
  </si>
  <si>
    <t>Lakshadweep</t>
  </si>
  <si>
    <t>Very dense %</t>
  </si>
  <si>
    <t>Moderately dense %</t>
  </si>
  <si>
    <t>Open forest %</t>
  </si>
  <si>
    <t>RE</t>
  </si>
  <si>
    <t>Total</t>
  </si>
  <si>
    <t>Andhra</t>
  </si>
  <si>
    <t>Arunachal</t>
  </si>
  <si>
    <t>Chhatisgarh</t>
  </si>
  <si>
    <t>Himachal</t>
  </si>
  <si>
    <t>Jammu</t>
  </si>
  <si>
    <t>Madhya</t>
  </si>
  <si>
    <t>Tamil</t>
  </si>
  <si>
    <t>Uttar</t>
  </si>
  <si>
    <t>West</t>
  </si>
  <si>
    <t>Andaman</t>
  </si>
  <si>
    <t>Jammu Kashmir</t>
  </si>
  <si>
    <t>S.no.</t>
  </si>
  <si>
    <t>States</t>
  </si>
  <si>
    <t>Non-RE</t>
  </si>
  <si>
    <t>RES</t>
  </si>
  <si>
    <t>Hydro</t>
  </si>
  <si>
    <t>GT</t>
  </si>
  <si>
    <t>Share %</t>
  </si>
  <si>
    <t>Nil</t>
  </si>
  <si>
    <t>Not</t>
  </si>
  <si>
    <t>-</t>
  </si>
  <si>
    <t>DDDNH</t>
  </si>
  <si>
    <t>Treated</t>
  </si>
  <si>
    <t>Generated</t>
  </si>
  <si>
    <t>Collected</t>
  </si>
  <si>
    <t xml:space="preserve"> EDUCATION</t>
  </si>
  <si>
    <t xml:space="preserve"> Table 29.5    -LITERACY RATE IN INDIA (Census)</t>
  </si>
  <si>
    <t xml:space="preserve"> (Percent)</t>
  </si>
  <si>
    <t xml:space="preserve"> State/Union</t>
  </si>
  <si>
    <t xml:space="preserve">  Territory</t>
  </si>
  <si>
    <t>Person</t>
  </si>
  <si>
    <t>Male</t>
  </si>
  <si>
    <t>Female</t>
  </si>
  <si>
    <t>Persons</t>
  </si>
  <si>
    <t xml:space="preserve"> Andhra Pradesh</t>
  </si>
  <si>
    <t xml:space="preserve"> Arunachal Pradesh</t>
  </si>
  <si>
    <t xml:space="preserve"> Assam</t>
  </si>
  <si>
    <t xml:space="preserve"> Bihar</t>
  </si>
  <si>
    <t xml:space="preserve"> Chhatisgarh</t>
  </si>
  <si>
    <t xml:space="preserve"> Goa</t>
  </si>
  <si>
    <t xml:space="preserve"> Gujarat</t>
  </si>
  <si>
    <t xml:space="preserve"> Haryana</t>
  </si>
  <si>
    <t xml:space="preserve"> Himachal Pradesh</t>
  </si>
  <si>
    <t xml:space="preserve"> Jammu &amp; Kashmir</t>
  </si>
  <si>
    <t xml:space="preserve"> Jharkhand</t>
  </si>
  <si>
    <t xml:space="preserve"> Karnataka</t>
  </si>
  <si>
    <t xml:space="preserve"> Kerala</t>
  </si>
  <si>
    <t xml:space="preserve"> Madhya Pradesh</t>
  </si>
  <si>
    <t xml:space="preserve"> Maharashtra</t>
  </si>
  <si>
    <t xml:space="preserve"> Manipur</t>
  </si>
  <si>
    <t xml:space="preserve"> Meghalaya</t>
  </si>
  <si>
    <t xml:space="preserve"> Mizoram</t>
  </si>
  <si>
    <t xml:space="preserve"> Nagaland</t>
  </si>
  <si>
    <t xml:space="preserve"> Odisha</t>
  </si>
  <si>
    <t xml:space="preserve"> Punjab</t>
  </si>
  <si>
    <t xml:space="preserve"> Rajasthan</t>
  </si>
  <si>
    <t xml:space="preserve"> Sikkim</t>
  </si>
  <si>
    <t xml:space="preserve"> Tamil Nadu</t>
  </si>
  <si>
    <t xml:space="preserve"> Tripura</t>
  </si>
  <si>
    <t xml:space="preserve"> Uttar Pradesh</t>
  </si>
  <si>
    <t xml:space="preserve"> Uttaranchal</t>
  </si>
  <si>
    <t xml:space="preserve"> West Bengal</t>
  </si>
  <si>
    <t xml:space="preserve"> A. &amp; N. Islands</t>
  </si>
  <si>
    <t xml:space="preserve"> Chandigarh</t>
  </si>
  <si>
    <t xml:space="preserve"> D. &amp; N. Haveli</t>
  </si>
  <si>
    <t xml:space="preserve"> Delhi</t>
  </si>
  <si>
    <t xml:space="preserve"> Lakshadweep</t>
  </si>
  <si>
    <t>State/UT</t>
  </si>
  <si>
    <t>Crime Rate (IPC &amp; SLL)</t>
  </si>
  <si>
    <t>A&amp;N Islands</t>
  </si>
  <si>
    <t>D&amp;N Haveli and Daman &amp; Diu</t>
  </si>
  <si>
    <t>S. No.</t>
  </si>
  <si>
    <t>National/ State/ UT</t>
  </si>
  <si>
    <t>Infant Mortality Rate (per 1000 live births)</t>
  </si>
  <si>
    <t>ALL INDIA</t>
  </si>
  <si>
    <t>D&amp;N Haveli</t>
  </si>
  <si>
    <t>Daman &amp; Diu</t>
  </si>
  <si>
    <t>2020-21</t>
  </si>
  <si>
    <t>2019-20</t>
  </si>
  <si>
    <t>21-22</t>
  </si>
  <si>
    <t>States/UTs</t>
  </si>
  <si>
    <t>Total Police per lakh of population</t>
  </si>
  <si>
    <t>Sanctioned strength of Police Personnel</t>
  </si>
  <si>
    <t>Sl.No.</t>
  </si>
  <si>
    <t xml:space="preserve">Sanctioned </t>
  </si>
  <si>
    <t>Actual</t>
  </si>
  <si>
    <t>Andhra Pradesh*</t>
  </si>
  <si>
    <t xml:space="preserve"> Chhattisgarh</t>
  </si>
  <si>
    <t>Telangana*</t>
  </si>
  <si>
    <t xml:space="preserve"> Uttarakhand</t>
  </si>
  <si>
    <t xml:space="preserve"> A &amp; N Islands</t>
  </si>
  <si>
    <t xml:space="preserve"> D &amp; N Haveli</t>
  </si>
  <si>
    <t xml:space="preserve"> Puducherry</t>
  </si>
  <si>
    <t>All India Total</t>
  </si>
  <si>
    <t>Police Density</t>
  </si>
  <si>
    <t>–</t>
  </si>
  <si>
    <t>Dadra &amp; Nagar Haveli</t>
  </si>
  <si>
    <t>% of Women MPs/MLAs</t>
  </si>
  <si>
    <t>Assembly</t>
  </si>
  <si>
    <t>Ease of Business</t>
  </si>
  <si>
    <t>Women Representation</t>
  </si>
  <si>
    <t>Total Cover(%)</t>
  </si>
  <si>
    <t>Average of PM10</t>
  </si>
  <si>
    <t>Average of PM2.5</t>
  </si>
  <si>
    <t>Average of AQI</t>
  </si>
  <si>
    <t>Gujrat</t>
  </si>
  <si>
    <t>Telegana</t>
  </si>
  <si>
    <t>Uttrakhand</t>
  </si>
  <si>
    <t xml:space="preserve"> PM10</t>
  </si>
  <si>
    <t xml:space="preserve"> PM2.5</t>
  </si>
  <si>
    <t>DDNDD</t>
  </si>
  <si>
    <t>J&amp;K</t>
  </si>
  <si>
    <t>lADAKH</t>
  </si>
  <si>
    <t xml:space="preserve">J &amp; K </t>
  </si>
  <si>
    <t xml:space="preserve"> Ladakh</t>
  </si>
  <si>
    <t>Sanctioned</t>
  </si>
  <si>
    <t>Treated %</t>
  </si>
  <si>
    <t>Police Density (score)</t>
  </si>
  <si>
    <t>Ease of Business doing (score)</t>
  </si>
  <si>
    <t>i</t>
  </si>
  <si>
    <t>I</t>
  </si>
  <si>
    <t>Women Representation(score)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</si>
</sst>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20"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rgb="FFF0EDE1"/>
      <name val="Calibri"/>
      <family val="2"/>
      <scheme val="minor"/>
    </font>
    <font>
      <b/>
      <sz val="10"/>
      <color rgb="FF202122"/>
      <name val="Arial"/>
      <family val="2"/>
    </font>
    <font>
      <sz val="10"/>
      <color rgb="FF202122"/>
      <name val="Arial"/>
      <family val="2"/>
    </font>
    <font>
      <b/>
      <sz val="12"/>
      <color theme="1"/>
      <name val="Times New Roman"/>
      <family val="1"/>
    </font>
    <font>
      <sz val="12"/>
      <color theme="1"/>
      <name val="Times New Roman"/>
      <family val="1"/>
    </font>
    <font>
      <sz val="11"/>
      <color theme="1"/>
      <name val="Times New Roman"/>
      <family val="1"/>
    </font>
    <font>
      <sz val="8"/>
      <color rgb="FF333333"/>
      <name val="Arial"/>
      <family val="2"/>
    </font>
    <font>
      <sz val="10"/>
      <color rgb="FF333333"/>
      <name val="Times New Roman"/>
      <family val="1"/>
    </font>
    <font>
      <b/>
      <sz val="10"/>
      <color rgb="FF000000"/>
      <name val="Times New Roman"/>
      <family val="1"/>
    </font>
    <font>
      <sz val="10"/>
      <color rgb="FF000000"/>
      <name val="Times New Roman"/>
      <family val="1"/>
    </font>
    <font>
      <sz val="10"/>
      <color theme="1"/>
      <name val="Calibri"/>
      <family val="2"/>
      <scheme val="minor"/>
    </font>
    <font>
      <sz val="10"/>
      <color theme="1"/>
      <name val="Times New Roman"/>
      <family val="1"/>
    </font>
    <font>
      <sz val="11"/>
      <color rgb="FFFF0000"/>
      <name val="Calibri"/>
      <family val="2"/>
      <scheme val="minor"/>
    </font>
    <font>
      <sz val="11"/>
      <color theme="1"/>
      <name val="Segoe UI Emoji"/>
      <family val="2"/>
    </font>
    <font>
      <sz val="11"/>
      <color theme="0"/>
      <name val="Calibri"/>
      <family val="2"/>
      <scheme val="minor"/>
    </font>
    <font>
      <b/>
      <sz val="12"/>
      <color theme="0"/>
      <name val="Arial Narrow"/>
      <family val="2"/>
    </font>
  </fonts>
  <fills count="14">
    <fill>
      <patternFill patternType="none"/>
    </fill>
    <fill>
      <patternFill patternType="gray125"/>
    </fill>
    <fill>
      <patternFill patternType="solid">
        <fgColor theme="4" tint="0.79998168889431442"/>
        <bgColor theme="4" tint="0.79998168889431442"/>
      </patternFill>
    </fill>
    <fill>
      <patternFill patternType="solid">
        <fgColor rgb="FFF8F9FA"/>
        <bgColor indexed="64"/>
      </patternFill>
    </fill>
    <fill>
      <patternFill patternType="solid">
        <fgColor rgb="FFEAECF0"/>
        <bgColor indexed="64"/>
      </patternFill>
    </fill>
    <fill>
      <patternFill patternType="solid">
        <fgColor theme="2" tint="-0.499984740745262"/>
        <bgColor indexed="64"/>
      </patternFill>
    </fill>
    <fill>
      <patternFill patternType="solid">
        <fgColor theme="2"/>
        <bgColor indexed="64"/>
      </patternFill>
    </fill>
    <fill>
      <patternFill patternType="solid">
        <fgColor theme="2" tint="-0.249977111117893"/>
        <bgColor indexed="64"/>
      </patternFill>
    </fill>
    <fill>
      <patternFill patternType="solid">
        <fgColor rgb="FFFFFFFF"/>
        <bgColor indexed="64"/>
      </patternFill>
    </fill>
    <fill>
      <patternFill patternType="solid">
        <fgColor rgb="FFBDD6EE"/>
        <bgColor indexed="64"/>
      </patternFill>
    </fill>
    <fill>
      <patternFill patternType="solid">
        <fgColor rgb="FFDAEEF3"/>
        <bgColor indexed="64"/>
      </patternFill>
    </fill>
    <fill>
      <patternFill patternType="solid">
        <fgColor theme="0" tint="-0.14999847407452621"/>
        <bgColor theme="0" tint="-0.14999847407452621"/>
      </patternFill>
    </fill>
    <fill>
      <patternFill patternType="solid">
        <fgColor rgb="FFFFE7E7"/>
        <bgColor indexed="64"/>
      </patternFill>
    </fill>
    <fill>
      <patternFill patternType="solid">
        <fgColor theme="5" tint="0.79998168889431442"/>
        <bgColor theme="5" tint="0.79998168889431442"/>
      </patternFill>
    </fill>
  </fills>
  <borders count="52">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diagonal/>
    </border>
    <border>
      <left/>
      <right/>
      <top style="medium">
        <color rgb="FFA2A9B1"/>
      </top>
      <bottom/>
      <diagonal/>
    </border>
    <border>
      <left/>
      <right style="medium">
        <color rgb="FFA2A9B1"/>
      </right>
      <top style="medium">
        <color rgb="FFA2A9B1"/>
      </top>
      <bottom/>
      <diagonal/>
    </border>
    <border>
      <left style="medium">
        <color rgb="FFA2A9B1"/>
      </left>
      <right/>
      <top/>
      <bottom style="medium">
        <color rgb="FFA2A9B1"/>
      </bottom>
      <diagonal/>
    </border>
    <border>
      <left/>
      <right/>
      <top/>
      <bottom style="medium">
        <color rgb="FFA2A9B1"/>
      </bottom>
      <diagonal/>
    </border>
    <border>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000000"/>
      </left>
      <right style="medium">
        <color rgb="FFDDDDDD"/>
      </right>
      <top style="medium">
        <color rgb="FFDDDDDD"/>
      </top>
      <bottom style="medium">
        <color rgb="FFDDDDDD"/>
      </bottom>
      <diagonal/>
    </border>
    <border>
      <left style="medium">
        <color rgb="FFDDDDDD"/>
      </left>
      <right style="medium">
        <color rgb="FFDDDDDD"/>
      </right>
      <top style="thin">
        <color rgb="FF000000"/>
      </top>
      <bottom/>
      <diagonal/>
    </border>
    <border>
      <left style="thin">
        <color rgb="FF000000"/>
      </left>
      <right style="medium">
        <color rgb="FFDDDDDD"/>
      </right>
      <top style="thin">
        <color rgb="FF000000"/>
      </top>
      <bottom/>
      <diagonal/>
    </border>
    <border>
      <left/>
      <right/>
      <top style="thin">
        <color rgb="FF000000"/>
      </top>
      <bottom style="medium">
        <color rgb="FFDDDDDD"/>
      </bottom>
      <diagonal/>
    </border>
    <border>
      <left/>
      <right style="medium">
        <color rgb="FFDDDDDD"/>
      </right>
      <top style="thin">
        <color rgb="FF000000"/>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top style="thin">
        <color rgb="FF000000"/>
      </top>
      <bottom style="medium">
        <color rgb="FFDDDDDD"/>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theme="5"/>
      </left>
      <right style="thin">
        <color theme="5"/>
      </right>
      <top style="thin">
        <color theme="1"/>
      </top>
      <bottom style="thin">
        <color theme="5"/>
      </bottom>
      <diagonal/>
    </border>
    <border>
      <left/>
      <right style="thin">
        <color theme="5"/>
      </right>
      <top style="thin">
        <color theme="5"/>
      </top>
      <bottom style="thin">
        <color theme="5"/>
      </bottom>
      <diagonal/>
    </border>
    <border>
      <left style="thin">
        <color theme="5"/>
      </left>
      <right/>
      <top style="thin">
        <color theme="1"/>
      </top>
      <bottom style="thin">
        <color theme="5"/>
      </bottom>
      <diagonal/>
    </border>
    <border>
      <left style="thin">
        <color theme="5"/>
      </left>
      <right/>
      <top style="thin">
        <color theme="5"/>
      </top>
      <bottom style="thin">
        <color theme="5"/>
      </bottom>
      <diagonal/>
    </border>
    <border>
      <left style="thin">
        <color theme="5"/>
      </left>
      <right/>
      <top style="thin">
        <color theme="5"/>
      </top>
      <bottom style="thin">
        <color theme="1"/>
      </bottom>
      <diagonal/>
    </border>
    <border>
      <left/>
      <right style="thin">
        <color theme="5"/>
      </right>
      <top/>
      <bottom style="medium">
        <color theme="5"/>
      </bottom>
      <diagonal/>
    </border>
    <border>
      <left style="thin">
        <color theme="5"/>
      </left>
      <right style="thin">
        <color theme="5"/>
      </right>
      <top/>
      <bottom style="medium">
        <color theme="5"/>
      </bottom>
      <diagonal/>
    </border>
    <border>
      <left style="thin">
        <color theme="5"/>
      </left>
      <right/>
      <top/>
      <bottom style="medium">
        <color theme="5"/>
      </bottom>
      <diagonal/>
    </border>
  </borders>
  <cellStyleXfs count="1">
    <xf numFmtId="0" fontId="0" fillId="0" borderId="0"/>
  </cellStyleXfs>
  <cellXfs count="136">
    <xf numFmtId="0" fontId="0" fillId="0" borderId="0" xfId="0"/>
    <xf numFmtId="0" fontId="1" fillId="0" borderId="0" xfId="0" applyFont="1" applyAlignment="1">
      <alignment horizontal="center" vertical="center" wrapText="1"/>
    </xf>
    <xf numFmtId="0" fontId="0" fillId="0" borderId="0" xfId="0" applyFont="1"/>
    <xf numFmtId="0" fontId="1"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xf numFmtId="0" fontId="2" fillId="0" borderId="0" xfId="0" applyFont="1" applyAlignment="1">
      <alignment vertical="center" wrapText="1"/>
    </xf>
    <xf numFmtId="0" fontId="3" fillId="0" borderId="0" xfId="0" applyFont="1" applyAlignment="1"/>
    <xf numFmtId="0" fontId="0" fillId="0" borderId="0" xfId="0" applyAlignment="1">
      <alignment horizontal="left"/>
    </xf>
    <xf numFmtId="0" fontId="1" fillId="2" borderId="1" xfId="0" applyFont="1" applyFill="1" applyBorder="1"/>
    <xf numFmtId="0" fontId="6" fillId="3" borderId="0" xfId="0" applyFont="1" applyFill="1" applyAlignment="1">
      <alignment vertical="center" wrapText="1"/>
    </xf>
    <xf numFmtId="3" fontId="6" fillId="3" borderId="0" xfId="0" applyNumberFormat="1" applyFont="1" applyFill="1" applyAlignment="1">
      <alignment vertical="center" wrapText="1"/>
    </xf>
    <xf numFmtId="10" fontId="6" fillId="3" borderId="0" xfId="0" applyNumberFormat="1" applyFont="1" applyFill="1" applyAlignment="1">
      <alignment vertical="center" wrapText="1"/>
    </xf>
    <xf numFmtId="9" fontId="6" fillId="3" borderId="0" xfId="0" applyNumberFormat="1" applyFont="1" applyFill="1" applyAlignment="1">
      <alignment vertical="center" wrapText="1"/>
    </xf>
    <xf numFmtId="0" fontId="5" fillId="4" borderId="0" xfId="0" applyFont="1" applyFill="1" applyAlignment="1">
      <alignment horizontal="center" vertical="center"/>
    </xf>
    <xf numFmtId="0" fontId="7" fillId="5" borderId="2" xfId="0" applyFont="1" applyFill="1" applyBorder="1"/>
    <xf numFmtId="0" fontId="7" fillId="5" borderId="3" xfId="0" applyFont="1" applyFill="1" applyBorder="1"/>
    <xf numFmtId="0" fontId="7" fillId="5" borderId="4" xfId="0" applyFont="1" applyFill="1" applyBorder="1"/>
    <xf numFmtId="0" fontId="7" fillId="5" borderId="5" xfId="0" applyFont="1" applyFill="1" applyBorder="1"/>
    <xf numFmtId="0" fontId="7" fillId="5" borderId="0" xfId="0" applyFont="1" applyFill="1" applyBorder="1"/>
    <xf numFmtId="0" fontId="7" fillId="5" borderId="6" xfId="0" applyFont="1" applyFill="1" applyBorder="1"/>
    <xf numFmtId="0" fontId="7" fillId="5" borderId="7" xfId="0" applyFont="1" applyFill="1" applyBorder="1"/>
    <xf numFmtId="0" fontId="7" fillId="5" borderId="10" xfId="0" applyFont="1" applyFill="1" applyBorder="1" applyAlignment="1">
      <alignment horizontal="center"/>
    </xf>
    <xf numFmtId="0" fontId="7" fillId="5" borderId="0" xfId="0" applyFont="1" applyFill="1" applyBorder="1" applyAlignment="1">
      <alignment horizontal="center"/>
    </xf>
    <xf numFmtId="0" fontId="7" fillId="5" borderId="11" xfId="0" applyFont="1" applyFill="1" applyBorder="1" applyAlignment="1">
      <alignment horizontal="center"/>
    </xf>
    <xf numFmtId="0" fontId="7" fillId="5" borderId="12" xfId="0" applyFont="1" applyFill="1" applyBorder="1"/>
    <xf numFmtId="0" fontId="7" fillId="5" borderId="13" xfId="0" applyFont="1" applyFill="1" applyBorder="1" applyAlignment="1">
      <alignment horizontal="center"/>
    </xf>
    <xf numFmtId="0" fontId="7" fillId="5" borderId="14" xfId="0" applyFont="1" applyFill="1" applyBorder="1" applyAlignment="1">
      <alignment horizontal="center"/>
    </xf>
    <xf numFmtId="0" fontId="7" fillId="5" borderId="15" xfId="0" applyFont="1" applyFill="1" applyBorder="1" applyAlignment="1">
      <alignment horizontal="center"/>
    </xf>
    <xf numFmtId="0" fontId="8" fillId="5" borderId="10" xfId="0" applyFont="1" applyFill="1" applyBorder="1" applyAlignment="1">
      <alignment horizontal="center"/>
    </xf>
    <xf numFmtId="0" fontId="8" fillId="5" borderId="0" xfId="0" applyFont="1" applyFill="1" applyBorder="1" applyAlignment="1">
      <alignment horizontal="center"/>
    </xf>
    <xf numFmtId="0" fontId="8" fillId="5" borderId="11" xfId="0" applyFont="1" applyFill="1" applyBorder="1" applyAlignment="1">
      <alignment horizontal="center"/>
    </xf>
    <xf numFmtId="0" fontId="9" fillId="5" borderId="5" xfId="0" applyFont="1" applyFill="1" applyBorder="1"/>
    <xf numFmtId="0" fontId="9" fillId="7" borderId="10" xfId="0" applyFont="1" applyFill="1" applyBorder="1" applyAlignment="1">
      <alignment horizontal="center"/>
    </xf>
    <xf numFmtId="0" fontId="9" fillId="7" borderId="0" xfId="0" applyFont="1" applyFill="1" applyBorder="1" applyAlignment="1">
      <alignment horizontal="center"/>
    </xf>
    <xf numFmtId="0" fontId="9" fillId="7" borderId="11" xfId="0" applyFont="1" applyFill="1" applyBorder="1" applyAlignment="1">
      <alignment horizontal="center"/>
    </xf>
    <xf numFmtId="0" fontId="9" fillId="6" borderId="10" xfId="0" applyFont="1" applyFill="1" applyBorder="1" applyAlignment="1">
      <alignment horizontal="center"/>
    </xf>
    <xf numFmtId="0" fontId="9" fillId="6" borderId="0" xfId="0" applyFont="1" applyFill="1" applyBorder="1" applyAlignment="1">
      <alignment horizontal="center"/>
    </xf>
    <xf numFmtId="0" fontId="9" fillId="6" borderId="11" xfId="0" applyFont="1" applyFill="1" applyBorder="1" applyAlignment="1">
      <alignment horizontal="center"/>
    </xf>
    <xf numFmtId="0" fontId="9" fillId="5" borderId="12" xfId="0" applyFont="1" applyFill="1" applyBorder="1"/>
    <xf numFmtId="0" fontId="9" fillId="6" borderId="13" xfId="0" applyFont="1" applyFill="1" applyBorder="1" applyAlignment="1">
      <alignment horizontal="center"/>
    </xf>
    <xf numFmtId="0" fontId="9" fillId="6" borderId="14" xfId="0" applyFont="1" applyFill="1" applyBorder="1" applyAlignment="1">
      <alignment horizontal="center"/>
    </xf>
    <xf numFmtId="0" fontId="9" fillId="6" borderId="15" xfId="0" applyFont="1" applyFill="1" applyBorder="1" applyAlignment="1">
      <alignment horizontal="center"/>
    </xf>
    <xf numFmtId="0" fontId="5" fillId="4" borderId="16" xfId="0" applyFont="1" applyFill="1" applyBorder="1" applyAlignment="1">
      <alignment horizontal="center" vertical="center" wrapText="1"/>
    </xf>
    <xf numFmtId="0" fontId="6" fillId="3" borderId="16" xfId="0" applyFont="1" applyFill="1" applyBorder="1" applyAlignment="1">
      <alignment vertical="center" wrapText="1"/>
    </xf>
    <xf numFmtId="4" fontId="6" fillId="3" borderId="16" xfId="0" applyNumberFormat="1" applyFont="1" applyFill="1" applyBorder="1" applyAlignment="1">
      <alignment vertical="center" wrapText="1"/>
    </xf>
    <xf numFmtId="0" fontId="12" fillId="9" borderId="29" xfId="0" applyFont="1" applyFill="1" applyBorder="1" applyAlignment="1">
      <alignment horizontal="justify" vertical="center" wrapText="1"/>
    </xf>
    <xf numFmtId="0" fontId="12" fillId="10" borderId="29" xfId="0" applyFont="1" applyFill="1" applyBorder="1" applyAlignment="1">
      <alignment horizontal="justify" vertical="center" wrapText="1"/>
    </xf>
    <xf numFmtId="0" fontId="13" fillId="8" borderId="29" xfId="0" applyFont="1" applyFill="1" applyBorder="1" applyAlignment="1">
      <alignment horizontal="justify" vertical="center" wrapText="1"/>
    </xf>
    <xf numFmtId="0" fontId="13" fillId="8" borderId="36" xfId="0" applyFont="1" applyFill="1" applyBorder="1" applyAlignment="1">
      <alignment horizontal="justify" vertical="center" wrapText="1"/>
    </xf>
    <xf numFmtId="0" fontId="11" fillId="8" borderId="29" xfId="0" applyFont="1" applyFill="1" applyBorder="1" applyAlignment="1">
      <alignment horizontal="justify" vertical="center" wrapText="1"/>
    </xf>
    <xf numFmtId="0" fontId="11" fillId="8" borderId="36" xfId="0" applyFont="1" applyFill="1" applyBorder="1" applyAlignment="1">
      <alignment horizontal="justify" vertical="center" wrapText="1"/>
    </xf>
    <xf numFmtId="0" fontId="10" fillId="8" borderId="31" xfId="0" applyFont="1" applyFill="1" applyBorder="1" applyAlignment="1">
      <alignment horizontal="justify" vertical="center"/>
    </xf>
    <xf numFmtId="0" fontId="11" fillId="8" borderId="29" xfId="0" applyFont="1" applyFill="1" applyBorder="1" applyAlignment="1">
      <alignment horizontal="justify" vertical="center"/>
    </xf>
    <xf numFmtId="0" fontId="0" fillId="0" borderId="0" xfId="0" applyAlignment="1">
      <alignment horizontal="center" vertical="center"/>
    </xf>
    <xf numFmtId="0" fontId="0" fillId="0" borderId="38" xfId="0" applyBorder="1" applyAlignment="1">
      <alignment vertical="center" wrapText="1"/>
    </xf>
    <xf numFmtId="0" fontId="14" fillId="0" borderId="39"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40" xfId="0" applyFont="1" applyBorder="1" applyAlignment="1">
      <alignment horizontal="center" vertical="center"/>
    </xf>
    <xf numFmtId="0" fontId="14" fillId="0" borderId="40" xfId="0" applyFont="1" applyBorder="1" applyAlignment="1">
      <alignment vertical="center"/>
    </xf>
    <xf numFmtId="0" fontId="14" fillId="0" borderId="39" xfId="0" applyFont="1" applyBorder="1" applyAlignment="1">
      <alignment horizontal="center" vertical="center"/>
    </xf>
    <xf numFmtId="0" fontId="15" fillId="0" borderId="40" xfId="0" applyFont="1" applyBorder="1" applyAlignment="1">
      <alignment horizontal="center" vertical="center"/>
    </xf>
    <xf numFmtId="0" fontId="5" fillId="4" borderId="26" xfId="0" applyFont="1" applyFill="1" applyBorder="1" applyAlignment="1">
      <alignment vertical="center" wrapText="1"/>
    </xf>
    <xf numFmtId="0" fontId="5" fillId="4" borderId="27" xfId="0" applyFont="1" applyFill="1" applyBorder="1" applyAlignment="1">
      <alignment vertical="center" wrapText="1"/>
    </xf>
    <xf numFmtId="0" fontId="5" fillId="4" borderId="28" xfId="0" applyFont="1" applyFill="1" applyBorder="1" applyAlignment="1">
      <alignment vertical="center" wrapText="1"/>
    </xf>
    <xf numFmtId="0" fontId="6" fillId="3" borderId="16" xfId="0" applyFont="1" applyFill="1" applyBorder="1" applyAlignment="1">
      <alignment vertical="center"/>
    </xf>
    <xf numFmtId="9" fontId="0" fillId="0" borderId="0" xfId="0" applyNumberFormat="1"/>
    <xf numFmtId="164" fontId="0" fillId="0" borderId="0" xfId="0" applyNumberFormat="1"/>
    <xf numFmtId="164" fontId="0" fillId="0" borderId="0" xfId="0" applyNumberFormat="1" applyFont="1"/>
    <xf numFmtId="2" fontId="1" fillId="2" borderId="1" xfId="0" applyNumberFormat="1" applyFont="1" applyFill="1" applyBorder="1"/>
    <xf numFmtId="2" fontId="0" fillId="0" borderId="0" xfId="0" applyNumberFormat="1"/>
    <xf numFmtId="2" fontId="14" fillId="0" borderId="0" xfId="0" applyNumberFormat="1" applyFont="1" applyAlignment="1">
      <alignment wrapText="1"/>
    </xf>
    <xf numFmtId="0" fontId="7" fillId="5" borderId="5" xfId="0" applyFont="1" applyFill="1" applyBorder="1" applyAlignment="1"/>
    <xf numFmtId="0" fontId="7" fillId="5" borderId="0" xfId="0" applyFont="1" applyFill="1" applyBorder="1" applyAlignment="1"/>
    <xf numFmtId="0" fontId="7" fillId="5" borderId="6" xfId="0" applyFont="1" applyFill="1" applyBorder="1" applyAlignment="1"/>
    <xf numFmtId="0" fontId="14" fillId="0" borderId="43" xfId="0" applyFont="1" applyBorder="1" applyAlignment="1">
      <alignment horizontal="center" vertical="center" wrapText="1"/>
    </xf>
    <xf numFmtId="0" fontId="5" fillId="4" borderId="17" xfId="0" applyFont="1" applyFill="1" applyBorder="1" applyAlignment="1">
      <alignment vertical="center"/>
    </xf>
    <xf numFmtId="0" fontId="6" fillId="3" borderId="19" xfId="0" applyFont="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165" fontId="0" fillId="0" borderId="0" xfId="0" applyNumberFormat="1"/>
    <xf numFmtId="165" fontId="0" fillId="0" borderId="0" xfId="0" applyNumberFormat="1" applyAlignment="1"/>
    <xf numFmtId="0" fontId="16" fillId="0" borderId="0" xfId="0" applyFont="1" applyFill="1"/>
    <xf numFmtId="0" fontId="0" fillId="0" borderId="0" xfId="0" applyFill="1"/>
    <xf numFmtId="0" fontId="1" fillId="0" borderId="0" xfId="0" applyFont="1" applyFill="1" applyAlignment="1">
      <alignment vertical="top"/>
    </xf>
    <xf numFmtId="0" fontId="4" fillId="0" borderId="0" xfId="0" applyFont="1" applyFill="1"/>
    <xf numFmtId="0" fontId="17" fillId="0" borderId="0" xfId="0" applyFont="1" applyFill="1"/>
    <xf numFmtId="164" fontId="4" fillId="0" borderId="0" xfId="0" applyNumberFormat="1" applyFont="1" applyFill="1"/>
    <xf numFmtId="0" fontId="0" fillId="0" borderId="0" xfId="0" applyFill="1" applyAlignment="1">
      <alignment wrapText="1"/>
    </xf>
    <xf numFmtId="0" fontId="0" fillId="12" borderId="0" xfId="0" applyFill="1"/>
    <xf numFmtId="0" fontId="0" fillId="12" borderId="0" xfId="0" applyFont="1" applyFill="1"/>
    <xf numFmtId="0" fontId="0" fillId="12" borderId="0" xfId="0" applyFont="1" applyFill="1" applyAlignment="1">
      <alignment horizontal="left"/>
    </xf>
    <xf numFmtId="0" fontId="0" fillId="12" borderId="0" xfId="0" applyFill="1" applyAlignment="1">
      <alignment horizontal="left"/>
    </xf>
    <xf numFmtId="0" fontId="0" fillId="0" borderId="0" xfId="0" applyFill="1" applyAlignment="1">
      <alignment horizontal="left"/>
    </xf>
    <xf numFmtId="165" fontId="0" fillId="11" borderId="44" xfId="0" applyNumberFormat="1" applyFont="1" applyFill="1" applyBorder="1"/>
    <xf numFmtId="0" fontId="1" fillId="0" borderId="0" xfId="0" applyNumberFormat="1" applyFont="1"/>
    <xf numFmtId="0" fontId="2" fillId="0" borderId="0" xfId="0" applyFont="1" applyAlignment="1">
      <alignment horizontal="center" vertical="center" wrapText="1"/>
    </xf>
    <xf numFmtId="0" fontId="2" fillId="0" borderId="0" xfId="0" applyFont="1" applyAlignment="1">
      <alignment horizontal="center" vertical="center"/>
    </xf>
    <xf numFmtId="2" fontId="0" fillId="0" borderId="0" xfId="0" applyNumberFormat="1" applyAlignment="1">
      <alignment horizontal="center"/>
    </xf>
    <xf numFmtId="0" fontId="0" fillId="0" borderId="0" xfId="0"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12" fillId="9" borderId="30" xfId="0" applyFont="1" applyFill="1" applyBorder="1" applyAlignment="1">
      <alignment horizontal="justify" vertical="center" wrapText="1"/>
    </xf>
    <xf numFmtId="0" fontId="12" fillId="9" borderId="34" xfId="0" applyFont="1" applyFill="1" applyBorder="1" applyAlignment="1">
      <alignment horizontal="justify" vertical="center" wrapText="1"/>
    </xf>
    <xf numFmtId="0" fontId="12" fillId="9" borderId="35" xfId="0" applyFont="1" applyFill="1" applyBorder="1" applyAlignment="1">
      <alignment horizontal="justify" vertical="center" wrapText="1"/>
    </xf>
    <xf numFmtId="0" fontId="12" fillId="9" borderId="37" xfId="0" applyFont="1" applyFill="1" applyBorder="1" applyAlignment="1">
      <alignment horizontal="justify" vertical="center" wrapText="1"/>
    </xf>
    <xf numFmtId="0" fontId="12" fillId="9" borderId="32" xfId="0" applyFont="1" applyFill="1" applyBorder="1" applyAlignment="1">
      <alignment horizontal="justify" vertical="center" wrapText="1"/>
    </xf>
    <xf numFmtId="0" fontId="12" fillId="9" borderId="33" xfId="0" applyFont="1" applyFill="1" applyBorder="1" applyAlignment="1">
      <alignment horizontal="justify" vertical="center" wrapText="1"/>
    </xf>
    <xf numFmtId="0" fontId="11" fillId="8" borderId="30" xfId="0" applyFont="1" applyFill="1" applyBorder="1" applyAlignment="1">
      <alignment horizontal="justify" vertical="center" wrapText="1"/>
    </xf>
    <xf numFmtId="0" fontId="11" fillId="8" borderId="35" xfId="0" applyFont="1" applyFill="1" applyBorder="1" applyAlignment="1">
      <alignment horizontal="justify" vertical="center" wrapText="1"/>
    </xf>
    <xf numFmtId="0" fontId="14" fillId="0" borderId="42" xfId="0" applyFont="1" applyBorder="1" applyAlignment="1">
      <alignment horizontal="center" vertical="center"/>
    </xf>
    <xf numFmtId="0" fontId="14" fillId="0" borderId="41" xfId="0" applyFont="1" applyBorder="1" applyAlignment="1">
      <alignment horizontal="center" vertical="center"/>
    </xf>
    <xf numFmtId="0" fontId="14" fillId="0" borderId="43" xfId="0" applyFont="1" applyBorder="1" applyAlignment="1">
      <alignment horizontal="center" vertical="center"/>
    </xf>
    <xf numFmtId="0" fontId="14" fillId="0" borderId="39" xfId="0" applyFont="1" applyBorder="1" applyAlignment="1">
      <alignment horizontal="center" vertical="center"/>
    </xf>
    <xf numFmtId="0" fontId="18" fillId="0" borderId="0" xfId="0" applyFont="1" applyFill="1"/>
    <xf numFmtId="0" fontId="19" fillId="0" borderId="0" xfId="0" applyFont="1" applyFill="1" applyAlignment="1">
      <alignment horizontal="center" vertical="center"/>
    </xf>
    <xf numFmtId="0" fontId="0" fillId="13" borderId="45" xfId="0" applyFont="1" applyFill="1" applyBorder="1"/>
    <xf numFmtId="0" fontId="0" fillId="0" borderId="45" xfId="0" applyFont="1" applyBorder="1"/>
    <xf numFmtId="165" fontId="0" fillId="11" borderId="46" xfId="0" applyNumberFormat="1" applyFont="1" applyFill="1" applyBorder="1"/>
    <xf numFmtId="165" fontId="0" fillId="0" borderId="47" xfId="0" applyNumberFormat="1" applyFont="1" applyBorder="1"/>
    <xf numFmtId="165" fontId="0" fillId="11" borderId="47" xfId="0" applyNumberFormat="1" applyFont="1" applyFill="1" applyBorder="1"/>
    <xf numFmtId="165" fontId="0" fillId="0" borderId="48" xfId="0" applyNumberFormat="1" applyFont="1" applyBorder="1"/>
    <xf numFmtId="0" fontId="1" fillId="0" borderId="49" xfId="0" applyFont="1" applyBorder="1" applyAlignment="1">
      <alignment horizontal="center" vertical="center" wrapText="1"/>
    </xf>
    <xf numFmtId="165" fontId="1" fillId="0" borderId="50" xfId="0" applyNumberFormat="1" applyFont="1" applyBorder="1" applyAlignment="1">
      <alignment horizontal="center" vertical="center" wrapText="1"/>
    </xf>
    <xf numFmtId="165" fontId="1" fillId="0" borderId="51" xfId="0" applyNumberFormat="1" applyFont="1" applyBorder="1" applyAlignment="1">
      <alignment horizontal="center" vertical="center"/>
    </xf>
  </cellXfs>
  <cellStyles count="1">
    <cellStyle name="Normal" xfId="0" builtinId="0"/>
  </cellStyles>
  <dxfs count="10">
    <dxf>
      <font>
        <b/>
        <i val="0"/>
        <strike val="0"/>
        <condense val="0"/>
        <extend val="0"/>
        <outline val="0"/>
        <shadow val="0"/>
        <u val="none"/>
        <vertAlign val="baseline"/>
        <sz val="11"/>
        <color theme="1"/>
        <name val="Calibri"/>
        <scheme val="minor"/>
      </font>
      <numFmt numFmtId="165" formatCode="0.00000"/>
      <alignment horizontal="center" vertical="center" textRotation="0" wrapText="1" indent="0"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numFmt numFmtId="165" formatCode="0.00000"/>
      <border diagonalUp="0" diagonalDown="0">
        <left style="thin">
          <color theme="5"/>
        </left>
        <right/>
        <top style="thin">
          <color theme="5"/>
        </top>
        <bottom style="thin">
          <color theme="5"/>
        </bottom>
        <vertical/>
        <horizontal/>
      </border>
    </dxf>
    <dxf>
      <font>
        <b val="0"/>
        <i val="0"/>
        <strike val="0"/>
        <condense val="0"/>
        <extend val="0"/>
        <outline val="0"/>
        <shadow val="0"/>
        <u val="none"/>
        <vertAlign val="baseline"/>
        <sz val="11"/>
        <color theme="1"/>
        <name val="Calibri"/>
        <scheme val="minor"/>
      </font>
      <numFmt numFmtId="165" formatCode="0.00000"/>
      <fill>
        <patternFill patternType="solid">
          <fgColor theme="0" tint="-0.14999847407452621"/>
          <bgColor theme="0" tint="-0.14999847407452621"/>
        </patternFill>
      </fill>
      <border diagonalUp="0" diagonalDown="0">
        <left style="thin">
          <color theme="5"/>
        </left>
        <right style="thin">
          <color theme="5"/>
        </right>
        <top style="thin">
          <color theme="1"/>
        </top>
        <bottom style="thin">
          <color theme="5"/>
        </bottom>
        <vertical/>
        <horizontal/>
      </border>
    </dxf>
    <dxf>
      <font>
        <b val="0"/>
        <i val="0"/>
        <strike val="0"/>
        <condense val="0"/>
        <extend val="0"/>
        <outline val="0"/>
        <shadow val="0"/>
        <u val="none"/>
        <vertAlign val="baseline"/>
        <sz val="11"/>
        <color theme="1"/>
        <name val="Calibri"/>
        <scheme val="minor"/>
      </font>
      <numFmt numFmtId="165" formatCode="0.00000"/>
      <fill>
        <patternFill patternType="solid">
          <fgColor theme="0" tint="-0.14999847407452621"/>
          <bgColor theme="0" tint="-0.14999847407452621"/>
        </patternFill>
      </fill>
      <border diagonalUp="0" diagonalDown="0">
        <left style="thin">
          <color theme="5"/>
        </left>
        <right style="thin">
          <color theme="5"/>
        </right>
        <top style="thin">
          <color theme="1"/>
        </top>
        <bottom style="thin">
          <color theme="5"/>
        </bottom>
        <vertical/>
        <horizontal/>
      </border>
    </dxf>
    <dxf>
      <font>
        <b val="0"/>
        <i val="0"/>
        <strike val="0"/>
        <condense val="0"/>
        <extend val="0"/>
        <outline val="0"/>
        <shadow val="0"/>
        <u val="none"/>
        <vertAlign val="baseline"/>
        <sz val="11"/>
        <color theme="1"/>
        <name val="Calibri"/>
        <scheme val="minor"/>
      </font>
      <numFmt numFmtId="165" formatCode="0.00000"/>
      <fill>
        <patternFill patternType="solid">
          <fgColor theme="0" tint="-0.14999847407452621"/>
          <bgColor theme="0" tint="-0.14999847407452621"/>
        </patternFill>
      </fill>
      <border diagonalUp="0" diagonalDown="0">
        <left style="thin">
          <color theme="5"/>
        </left>
        <right style="thin">
          <color theme="5"/>
        </right>
        <top style="thin">
          <color theme="1"/>
        </top>
        <bottom style="thin">
          <color theme="5"/>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5"/>
        </right>
        <top style="thin">
          <color theme="5"/>
        </top>
        <bottom style="thin">
          <color theme="5"/>
        </bottom>
        <vertical/>
        <horizontal/>
      </border>
    </dxf>
    <dxf>
      <border outline="0">
        <bottom style="medium">
          <color theme="5"/>
        </bottom>
      </border>
    </dxf>
    <dxf>
      <border outline="0">
        <left style="thin">
          <color theme="5"/>
        </left>
        <right style="thin">
          <color theme="5"/>
        </right>
        <top style="thin">
          <color theme="1"/>
        </top>
      </border>
    </dxf>
    <dxf>
      <fill>
        <patternFill>
          <bgColor rgb="FFFFFFFF"/>
        </patternFill>
      </fill>
    </dxf>
  </dxfs>
  <tableStyles count="1" defaultTableStyle="TableStyleMedium2" defaultPivotStyle="PivotStyleLight16">
    <tableStyle name="Slicer Style 1" pivot="0" table="0" count="1">
      <tableStyleElement type="wholeTable" dxfId="9"/>
    </tableStyle>
  </tableStyles>
  <colors>
    <mruColors>
      <color rgb="FFFFE7E7"/>
      <color rgb="FFFED2D2"/>
      <color rgb="FFFFEFEF"/>
      <color rgb="FFFFFFFF"/>
      <color rgb="FFCCFFCC"/>
      <color rgb="FFCCD0FE"/>
      <color rgb="FFE8D9F3"/>
      <color rgb="FFF0EDE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ESG SCORES OF STATES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Results!$E$5</c:f>
              <c:strCache>
                <c:ptCount val="1"/>
                <c:pt idx="0">
                  <c:v>E Score</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Results!$D$6:$D$41</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Results!$E$6:$E$41</c:f>
              <c:numCache>
                <c:formatCode>0.00000</c:formatCode>
                <c:ptCount val="36"/>
                <c:pt idx="0">
                  <c:v>3.6061780627791298</c:v>
                </c:pt>
                <c:pt idx="1">
                  <c:v>6.6583354229693201</c:v>
                </c:pt>
                <c:pt idx="2">
                  <c:v>2.2979113012244721</c:v>
                </c:pt>
                <c:pt idx="3">
                  <c:v>1.1594092946445729</c:v>
                </c:pt>
                <c:pt idx="4">
                  <c:v>5.7637824212506565</c:v>
                </c:pt>
                <c:pt idx="5">
                  <c:v>1.9192160226679844</c:v>
                </c:pt>
                <c:pt idx="6">
                  <c:v>8.5070630852750373</c:v>
                </c:pt>
                <c:pt idx="7">
                  <c:v>3.3802026294633181</c:v>
                </c:pt>
                <c:pt idx="8">
                  <c:v>2.66742453577017</c:v>
                </c:pt>
                <c:pt idx="9">
                  <c:v>6.8841419254838829</c:v>
                </c:pt>
                <c:pt idx="10">
                  <c:v>2.8311751967819681</c:v>
                </c:pt>
                <c:pt idx="11">
                  <c:v>5.1041869915574409</c:v>
                </c:pt>
                <c:pt idx="12">
                  <c:v>6.8476246662977331</c:v>
                </c:pt>
                <c:pt idx="13">
                  <c:v>4.4648849151203853</c:v>
                </c:pt>
                <c:pt idx="14">
                  <c:v>4.1147927817199736</c:v>
                </c:pt>
                <c:pt idx="15">
                  <c:v>7.1741074061549037</c:v>
                </c:pt>
                <c:pt idx="16">
                  <c:v>7.0432459637960978</c:v>
                </c:pt>
                <c:pt idx="17">
                  <c:v>9.2888034004876374</c:v>
                </c:pt>
                <c:pt idx="18">
                  <c:v>7.5789752719414647</c:v>
                </c:pt>
                <c:pt idx="19">
                  <c:v>3.639573660963717</c:v>
                </c:pt>
                <c:pt idx="20">
                  <c:v>3.4876212038373411</c:v>
                </c:pt>
                <c:pt idx="21">
                  <c:v>3.2196997651632149</c:v>
                </c:pt>
                <c:pt idx="22">
                  <c:v>6.4438776527420467</c:v>
                </c:pt>
                <c:pt idx="23">
                  <c:v>5.0585232373933922</c:v>
                </c:pt>
                <c:pt idx="24">
                  <c:v>4.6927934533984086</c:v>
                </c:pt>
                <c:pt idx="25">
                  <c:v>5.7400707280706236</c:v>
                </c:pt>
                <c:pt idx="26">
                  <c:v>2.6180103982720735</c:v>
                </c:pt>
                <c:pt idx="27">
                  <c:v>6.4763843005537147</c:v>
                </c:pt>
                <c:pt idx="28">
                  <c:v>2.2469921205039203</c:v>
                </c:pt>
                <c:pt idx="29">
                  <c:v>6.8353425844098776</c:v>
                </c:pt>
                <c:pt idx="30">
                  <c:v>5.4204742092044809</c:v>
                </c:pt>
                <c:pt idx="31">
                  <c:v>5.3348146756126331</c:v>
                </c:pt>
                <c:pt idx="32">
                  <c:v>6.4960951323209475</c:v>
                </c:pt>
                <c:pt idx="33">
                  <c:v>4.6490123609211178</c:v>
                </c:pt>
                <c:pt idx="34">
                  <c:v>5.9389147021660715</c:v>
                </c:pt>
                <c:pt idx="35">
                  <c:v>2.6578530043535826</c:v>
                </c:pt>
              </c:numCache>
            </c:numRef>
          </c:val>
        </c:ser>
        <c:ser>
          <c:idx val="1"/>
          <c:order val="1"/>
          <c:tx>
            <c:strRef>
              <c:f>Results!$F$5</c:f>
              <c:strCache>
                <c:ptCount val="1"/>
                <c:pt idx="0">
                  <c:v>S Score</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Results!$D$6:$D$41</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Results!$F$6:$F$41</c:f>
              <c:numCache>
                <c:formatCode>0.00000</c:formatCode>
                <c:ptCount val="36"/>
                <c:pt idx="0">
                  <c:v>4.0320538888807453</c:v>
                </c:pt>
                <c:pt idx="1">
                  <c:v>6.1319774940409379</c:v>
                </c:pt>
                <c:pt idx="2">
                  <c:v>1.8963270901179134</c:v>
                </c:pt>
                <c:pt idx="3">
                  <c:v>1.2669172712614365</c:v>
                </c:pt>
                <c:pt idx="4">
                  <c:v>6.0848134390155577</c:v>
                </c:pt>
                <c:pt idx="5">
                  <c:v>2.0674848518908355</c:v>
                </c:pt>
                <c:pt idx="6">
                  <c:v>8.9685669999968081</c:v>
                </c:pt>
                <c:pt idx="7">
                  <c:v>4.0493710661053894</c:v>
                </c:pt>
                <c:pt idx="8">
                  <c:v>3.2702213305353696</c:v>
                </c:pt>
                <c:pt idx="9">
                  <c:v>7.8639996140924353</c:v>
                </c:pt>
                <c:pt idx="10">
                  <c:v>2.7407559143860913</c:v>
                </c:pt>
                <c:pt idx="11">
                  <c:v>5.850901305191913</c:v>
                </c:pt>
                <c:pt idx="12">
                  <c:v>7.8166672680261335</c:v>
                </c:pt>
                <c:pt idx="13">
                  <c:v>4.912697512747414</c:v>
                </c:pt>
                <c:pt idx="14">
                  <c:v>4.7175525640234222</c:v>
                </c:pt>
                <c:pt idx="15">
                  <c:v>6.916892517976839</c:v>
                </c:pt>
                <c:pt idx="16">
                  <c:v>6.7066760207150029</c:v>
                </c:pt>
                <c:pt idx="17">
                  <c:v>9.2739622186922617</c:v>
                </c:pt>
                <c:pt idx="18">
                  <c:v>7.4353396788232118</c:v>
                </c:pt>
                <c:pt idx="19">
                  <c:v>3.6461742014013199</c:v>
                </c:pt>
                <c:pt idx="20">
                  <c:v>4.2943433175635901</c:v>
                </c:pt>
                <c:pt idx="21">
                  <c:v>3.9257260775486471</c:v>
                </c:pt>
                <c:pt idx="22">
                  <c:v>6.7700077761995301</c:v>
                </c:pt>
                <c:pt idx="23">
                  <c:v>5.7904500683196227</c:v>
                </c:pt>
                <c:pt idx="24">
                  <c:v>5.3720605962490211</c:v>
                </c:pt>
                <c:pt idx="25">
                  <c:v>5.1440140113469894</c:v>
                </c:pt>
                <c:pt idx="26">
                  <c:v>3.1376512311509481</c:v>
                </c:pt>
                <c:pt idx="27">
                  <c:v>6.8567188562495707</c:v>
                </c:pt>
                <c:pt idx="28">
                  <c:v>2.3139660440891046</c:v>
                </c:pt>
                <c:pt idx="29">
                  <c:v>6.2852436384691917</c:v>
                </c:pt>
                <c:pt idx="30">
                  <c:v>6.2496318714179413</c:v>
                </c:pt>
                <c:pt idx="31">
                  <c:v>5.6435689176782997</c:v>
                </c:pt>
                <c:pt idx="32">
                  <c:v>7.0580825027241794</c:v>
                </c:pt>
                <c:pt idx="33">
                  <c:v>5.8112654511513977</c:v>
                </c:pt>
                <c:pt idx="34">
                  <c:v>4.9236433777075899</c:v>
                </c:pt>
                <c:pt idx="35">
                  <c:v>3.0545594561612415</c:v>
                </c:pt>
              </c:numCache>
            </c:numRef>
          </c:val>
        </c:ser>
        <c:ser>
          <c:idx val="2"/>
          <c:order val="2"/>
          <c:tx>
            <c:strRef>
              <c:f>Results!$G$5</c:f>
              <c:strCache>
                <c:ptCount val="1"/>
                <c:pt idx="0">
                  <c:v>G Score</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Results!$D$6:$D$41</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Results!$G$6:$G$41</c:f>
              <c:numCache>
                <c:formatCode>0.00000</c:formatCode>
                <c:ptCount val="36"/>
                <c:pt idx="0">
                  <c:v>6.1904761904761898</c:v>
                </c:pt>
                <c:pt idx="1">
                  <c:v>3.7459692926663313</c:v>
                </c:pt>
                <c:pt idx="2">
                  <c:v>6.0782555481967115</c:v>
                </c:pt>
                <c:pt idx="3">
                  <c:v>6.3690475362869607</c:v>
                </c:pt>
                <c:pt idx="4">
                  <c:v>6.9458887148841884</c:v>
                </c:pt>
                <c:pt idx="5">
                  <c:v>3.8260831837697786</c:v>
                </c:pt>
                <c:pt idx="6">
                  <c:v>3.8749364987509107</c:v>
                </c:pt>
                <c:pt idx="7">
                  <c:v>5.8805331355263348</c:v>
                </c:pt>
                <c:pt idx="8">
                  <c:v>6.2749331702677544</c:v>
                </c:pt>
                <c:pt idx="9">
                  <c:v>5.4252769224254864</c:v>
                </c:pt>
                <c:pt idx="10">
                  <c:v>6.3097980482468961</c:v>
                </c:pt>
                <c:pt idx="11">
                  <c:v>4.0084719627006846</c:v>
                </c:pt>
                <c:pt idx="12">
                  <c:v>3.3125775222837586</c:v>
                </c:pt>
                <c:pt idx="13">
                  <c:v>6.3512729747722334</c:v>
                </c:pt>
                <c:pt idx="14">
                  <c:v>4.745603711256714</c:v>
                </c:pt>
                <c:pt idx="15">
                  <c:v>4.5222659221899146</c:v>
                </c:pt>
                <c:pt idx="16">
                  <c:v>2.2422072991549071</c:v>
                </c:pt>
                <c:pt idx="17">
                  <c:v>2.5473168809360147</c:v>
                </c:pt>
                <c:pt idx="18">
                  <c:v>3.8134961003730079</c:v>
                </c:pt>
                <c:pt idx="19">
                  <c:v>4.7715776670095771</c:v>
                </c:pt>
                <c:pt idx="20">
                  <c:v>5.6496063847971101</c:v>
                </c:pt>
                <c:pt idx="21">
                  <c:v>6.9985329394487819</c:v>
                </c:pt>
                <c:pt idx="22">
                  <c:v>5.9390825887858583</c:v>
                </c:pt>
                <c:pt idx="23">
                  <c:v>5.3773497142455078</c:v>
                </c:pt>
                <c:pt idx="24">
                  <c:v>5.3326551373346893</c:v>
                </c:pt>
                <c:pt idx="25">
                  <c:v>4.0905653081549938</c:v>
                </c:pt>
                <c:pt idx="26">
                  <c:v>5.3666470859967594</c:v>
                </c:pt>
                <c:pt idx="27">
                  <c:v>5.5053164794114009</c:v>
                </c:pt>
                <c:pt idx="28">
                  <c:v>6.4180911405900218</c:v>
                </c:pt>
                <c:pt idx="29">
                  <c:v>2.4787094698365344</c:v>
                </c:pt>
                <c:pt idx="30">
                  <c:v>1.5143949523342253</c:v>
                </c:pt>
                <c:pt idx="31">
                  <c:v>1.0152949418782939</c:v>
                </c:pt>
                <c:pt idx="32">
                  <c:v>3.9891798716812565</c:v>
                </c:pt>
                <c:pt idx="33">
                  <c:v>1.3649478140889075</c:v>
                </c:pt>
                <c:pt idx="34">
                  <c:v>1.7004900945675434</c:v>
                </c:pt>
                <c:pt idx="35">
                  <c:v>1.3605282344903749</c:v>
                </c:pt>
              </c:numCache>
            </c:numRef>
          </c:val>
        </c:ser>
        <c:ser>
          <c:idx val="3"/>
          <c:order val="3"/>
          <c:tx>
            <c:strRef>
              <c:f>Results!$H$5</c:f>
              <c:strCache>
                <c:ptCount val="1"/>
                <c:pt idx="0">
                  <c:v>Final ESG Score</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Results!$D$6:$D$41</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Results!$H$6:$H$41</c:f>
              <c:numCache>
                <c:formatCode>0.00000</c:formatCode>
                <c:ptCount val="36"/>
                <c:pt idx="0">
                  <c:v>4.6095693807120215</c:v>
                </c:pt>
                <c:pt idx="1">
                  <c:v>5.5120940698921963</c:v>
                </c:pt>
                <c:pt idx="2">
                  <c:v>3.4241646465130322</c:v>
                </c:pt>
                <c:pt idx="3">
                  <c:v>2.9317913673976563</c:v>
                </c:pt>
                <c:pt idx="4">
                  <c:v>6.2648281917168012</c:v>
                </c:pt>
                <c:pt idx="5">
                  <c:v>2.6042613527761995</c:v>
                </c:pt>
                <c:pt idx="6">
                  <c:v>7.1168555280075863</c:v>
                </c:pt>
                <c:pt idx="7">
                  <c:v>4.4367022770316806</c:v>
                </c:pt>
                <c:pt idx="8">
                  <c:v>4.0708596788577642</c:v>
                </c:pt>
                <c:pt idx="9">
                  <c:v>6.7244728206672688</c:v>
                </c:pt>
                <c:pt idx="10">
                  <c:v>3.9605763864716521</c:v>
                </c:pt>
                <c:pt idx="11">
                  <c:v>4.9878534198166795</c:v>
                </c:pt>
                <c:pt idx="12">
                  <c:v>5.9922898188692075</c:v>
                </c:pt>
                <c:pt idx="13">
                  <c:v>5.2429518008800109</c:v>
                </c:pt>
                <c:pt idx="14">
                  <c:v>4.5259830190000363</c:v>
                </c:pt>
                <c:pt idx="15">
                  <c:v>6.204421948773887</c:v>
                </c:pt>
                <c:pt idx="16">
                  <c:v>5.3307097612220025</c:v>
                </c:pt>
                <c:pt idx="17">
                  <c:v>7.0366941667053053</c:v>
                </c:pt>
                <c:pt idx="18">
                  <c:v>6.2759370170458944</c:v>
                </c:pt>
                <c:pt idx="19">
                  <c:v>4.019108509791538</c:v>
                </c:pt>
                <c:pt idx="20">
                  <c:v>4.4771903020660142</c:v>
                </c:pt>
                <c:pt idx="21">
                  <c:v>4.714652927386882</c:v>
                </c:pt>
                <c:pt idx="22">
                  <c:v>6.384322672575812</c:v>
                </c:pt>
                <c:pt idx="23">
                  <c:v>5.4087743399861736</c:v>
                </c:pt>
                <c:pt idx="24">
                  <c:v>5.1325030623273733</c:v>
                </c:pt>
                <c:pt idx="25">
                  <c:v>4.991550015857535</c:v>
                </c:pt>
                <c:pt idx="26">
                  <c:v>3.7074362384732602</c:v>
                </c:pt>
                <c:pt idx="27">
                  <c:v>6.2794732120715624</c:v>
                </c:pt>
                <c:pt idx="28">
                  <c:v>3.6596831017276821</c:v>
                </c:pt>
                <c:pt idx="29">
                  <c:v>5.1997652309052009</c:v>
                </c:pt>
                <c:pt idx="30">
                  <c:v>4.3948336776522154</c:v>
                </c:pt>
                <c:pt idx="31">
                  <c:v>3.9978928450564086</c:v>
                </c:pt>
                <c:pt idx="32">
                  <c:v>5.8477858355754613</c:v>
                </c:pt>
                <c:pt idx="33">
                  <c:v>3.9417418753871409</c:v>
                </c:pt>
                <c:pt idx="34">
                  <c:v>4.1876827248137349</c:v>
                </c:pt>
                <c:pt idx="35">
                  <c:v>2.3576468983350662</c:v>
                </c:pt>
              </c:numCache>
            </c:numRef>
          </c:val>
        </c:ser>
        <c:dLbls>
          <c:dLblPos val="ctr"/>
          <c:showLegendKey val="0"/>
          <c:showVal val="1"/>
          <c:showCatName val="0"/>
          <c:showSerName val="0"/>
          <c:showPercent val="0"/>
          <c:showBubbleSize val="0"/>
        </c:dLbls>
        <c:gapWidth val="79"/>
        <c:overlap val="100"/>
        <c:axId val="813752544"/>
        <c:axId val="813753088"/>
      </c:barChart>
      <c:catAx>
        <c:axId val="813752544"/>
        <c:scaling>
          <c:orientation val="minMax"/>
        </c:scaling>
        <c:delete val="0"/>
        <c:axPos val="l"/>
        <c:majorGridlines>
          <c:spPr>
            <a:ln w="9525" cap="flat" cmpd="sng" algn="ctr">
              <a:solidFill>
                <a:schemeClr val="accent1"/>
              </a:solidFill>
              <a:round/>
            </a:ln>
            <a:effectLst>
              <a:glow rad="63500">
                <a:schemeClr val="accent5">
                  <a:satMod val="175000"/>
                  <a:alpha val="40000"/>
                </a:schemeClr>
              </a:glow>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13753088"/>
        <c:crosses val="autoZero"/>
        <c:auto val="1"/>
        <c:lblAlgn val="ctr"/>
        <c:lblOffset val="100"/>
        <c:noMultiLvlLbl val="0"/>
      </c:catAx>
      <c:valAx>
        <c:axId val="813753088"/>
        <c:scaling>
          <c:orientation val="minMax"/>
        </c:scaling>
        <c:delete val="1"/>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0.00000" sourceLinked="1"/>
        <c:majorTickMark val="none"/>
        <c:minorTickMark val="none"/>
        <c:tickLblPos val="nextTo"/>
        <c:crossAx val="8137525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EFEF"/>
    </a:solidFill>
    <a:ln w="9525" cap="flat" cmpd="sng" algn="ctr">
      <a:solidFill>
        <a:srgbClr val="FED2D2"/>
      </a:solidFill>
      <a:round/>
    </a:ln>
    <a:effectLst>
      <a:glow rad="101600">
        <a:srgbClr val="F0EDE1">
          <a:alpha val="60000"/>
        </a:srgbClr>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3"/>
          <c:order val="3"/>
          <c:tx>
            <c:strRef>
              <c:f>Results!$H$5</c:f>
              <c:strCache>
                <c:ptCount val="1"/>
                <c:pt idx="0">
                  <c:v>Final ESG Score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Results!$D$6:$D$41</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Results!$H$6:$H$41</c:f>
              <c:numCache>
                <c:formatCode>0.00000</c:formatCode>
                <c:ptCount val="36"/>
                <c:pt idx="0">
                  <c:v>4.6095693807120215</c:v>
                </c:pt>
                <c:pt idx="1">
                  <c:v>5.5120940698921963</c:v>
                </c:pt>
                <c:pt idx="2">
                  <c:v>3.4241646465130322</c:v>
                </c:pt>
                <c:pt idx="3">
                  <c:v>2.9317913673976563</c:v>
                </c:pt>
                <c:pt idx="4">
                  <c:v>6.2648281917168012</c:v>
                </c:pt>
                <c:pt idx="5">
                  <c:v>2.6042613527761995</c:v>
                </c:pt>
                <c:pt idx="6">
                  <c:v>7.1168555280075863</c:v>
                </c:pt>
                <c:pt idx="7">
                  <c:v>4.4367022770316806</c:v>
                </c:pt>
                <c:pt idx="8">
                  <c:v>4.0708596788577642</c:v>
                </c:pt>
                <c:pt idx="9">
                  <c:v>6.7244728206672688</c:v>
                </c:pt>
                <c:pt idx="10">
                  <c:v>3.9605763864716521</c:v>
                </c:pt>
                <c:pt idx="11">
                  <c:v>4.9878534198166795</c:v>
                </c:pt>
                <c:pt idx="12">
                  <c:v>5.9922898188692075</c:v>
                </c:pt>
                <c:pt idx="13">
                  <c:v>5.2429518008800109</c:v>
                </c:pt>
                <c:pt idx="14">
                  <c:v>4.5259830190000363</c:v>
                </c:pt>
                <c:pt idx="15">
                  <c:v>6.204421948773887</c:v>
                </c:pt>
                <c:pt idx="16">
                  <c:v>5.3307097612220025</c:v>
                </c:pt>
                <c:pt idx="17">
                  <c:v>7.0366941667053053</c:v>
                </c:pt>
                <c:pt idx="18">
                  <c:v>6.2759370170458944</c:v>
                </c:pt>
                <c:pt idx="19">
                  <c:v>4.019108509791538</c:v>
                </c:pt>
                <c:pt idx="20">
                  <c:v>4.4771903020660142</c:v>
                </c:pt>
                <c:pt idx="21">
                  <c:v>4.714652927386882</c:v>
                </c:pt>
                <c:pt idx="22">
                  <c:v>6.384322672575812</c:v>
                </c:pt>
                <c:pt idx="23">
                  <c:v>5.4087743399861736</c:v>
                </c:pt>
                <c:pt idx="24">
                  <c:v>5.1325030623273733</c:v>
                </c:pt>
                <c:pt idx="25">
                  <c:v>4.991550015857535</c:v>
                </c:pt>
                <c:pt idx="26">
                  <c:v>3.7074362384732602</c:v>
                </c:pt>
                <c:pt idx="27">
                  <c:v>6.2794732120715624</c:v>
                </c:pt>
                <c:pt idx="28">
                  <c:v>3.6596831017276821</c:v>
                </c:pt>
                <c:pt idx="29">
                  <c:v>5.1997652309052009</c:v>
                </c:pt>
                <c:pt idx="30">
                  <c:v>4.3948336776522154</c:v>
                </c:pt>
                <c:pt idx="31">
                  <c:v>3.9978928450564086</c:v>
                </c:pt>
                <c:pt idx="32">
                  <c:v>5.8477858355754613</c:v>
                </c:pt>
                <c:pt idx="33">
                  <c:v>3.9417418753871409</c:v>
                </c:pt>
                <c:pt idx="34">
                  <c:v>4.1876827248137349</c:v>
                </c:pt>
                <c:pt idx="35">
                  <c:v>2.3576468983350662</c:v>
                </c:pt>
              </c:numCache>
            </c:numRef>
          </c:val>
        </c:ser>
        <c:dLbls>
          <c:showLegendKey val="0"/>
          <c:showVal val="0"/>
          <c:showCatName val="0"/>
          <c:showSerName val="0"/>
          <c:showPercent val="0"/>
          <c:showBubbleSize val="0"/>
        </c:dLbls>
        <c:axId val="813753632"/>
        <c:axId val="813754176"/>
        <c:extLst>
          <c:ext xmlns:c15="http://schemas.microsoft.com/office/drawing/2012/chart" uri="{02D57815-91ED-43cb-92C2-25804820EDAC}">
            <c15:filteredRadarSeries>
              <c15:ser>
                <c:idx val="0"/>
                <c:order val="0"/>
                <c:tx>
                  <c:strRef>
                    <c:extLst>
                      <c:ext uri="{02D57815-91ED-43cb-92C2-25804820EDAC}">
                        <c15:formulaRef>
                          <c15:sqref>Results!$E$5</c15:sqref>
                        </c15:formulaRef>
                      </c:ext>
                    </c:extLst>
                    <c:strCache>
                      <c:ptCount val="1"/>
                      <c:pt idx="0">
                        <c:v>E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Results!$D$6:$D$41</c15:sqref>
                        </c15:formulaRef>
                      </c:ext>
                    </c:extLst>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extLst>
                      <c:ext uri="{02D57815-91ED-43cb-92C2-25804820EDAC}">
                        <c15:formulaRef>
                          <c15:sqref>Results!$E$6:$E$41</c15:sqref>
                        </c15:formulaRef>
                      </c:ext>
                    </c:extLst>
                    <c:numCache>
                      <c:formatCode>0.00000</c:formatCode>
                      <c:ptCount val="36"/>
                      <c:pt idx="0">
                        <c:v>3.6061780627791298</c:v>
                      </c:pt>
                      <c:pt idx="1">
                        <c:v>6.6583354229693201</c:v>
                      </c:pt>
                      <c:pt idx="2">
                        <c:v>2.2979113012244721</c:v>
                      </c:pt>
                      <c:pt idx="3">
                        <c:v>1.1594092946445729</c:v>
                      </c:pt>
                      <c:pt idx="4">
                        <c:v>5.7637824212506565</c:v>
                      </c:pt>
                      <c:pt idx="5">
                        <c:v>1.9192160226679844</c:v>
                      </c:pt>
                      <c:pt idx="6">
                        <c:v>8.5070630852750373</c:v>
                      </c:pt>
                      <c:pt idx="7">
                        <c:v>3.3802026294633181</c:v>
                      </c:pt>
                      <c:pt idx="8">
                        <c:v>2.66742453577017</c:v>
                      </c:pt>
                      <c:pt idx="9">
                        <c:v>6.8841419254838829</c:v>
                      </c:pt>
                      <c:pt idx="10">
                        <c:v>2.8311751967819681</c:v>
                      </c:pt>
                      <c:pt idx="11">
                        <c:v>5.1041869915574409</c:v>
                      </c:pt>
                      <c:pt idx="12">
                        <c:v>6.8476246662977331</c:v>
                      </c:pt>
                      <c:pt idx="13">
                        <c:v>4.4648849151203853</c:v>
                      </c:pt>
                      <c:pt idx="14">
                        <c:v>4.1147927817199736</c:v>
                      </c:pt>
                      <c:pt idx="15">
                        <c:v>7.1741074061549037</c:v>
                      </c:pt>
                      <c:pt idx="16">
                        <c:v>7.0432459637960978</c:v>
                      </c:pt>
                      <c:pt idx="17">
                        <c:v>9.2888034004876374</c:v>
                      </c:pt>
                      <c:pt idx="18">
                        <c:v>7.5789752719414647</c:v>
                      </c:pt>
                      <c:pt idx="19">
                        <c:v>3.639573660963717</c:v>
                      </c:pt>
                      <c:pt idx="20">
                        <c:v>3.4876212038373411</c:v>
                      </c:pt>
                      <c:pt idx="21">
                        <c:v>3.2196997651632149</c:v>
                      </c:pt>
                      <c:pt idx="22">
                        <c:v>6.4438776527420467</c:v>
                      </c:pt>
                      <c:pt idx="23">
                        <c:v>5.0585232373933922</c:v>
                      </c:pt>
                      <c:pt idx="24">
                        <c:v>4.6927934533984086</c:v>
                      </c:pt>
                      <c:pt idx="25">
                        <c:v>5.7400707280706236</c:v>
                      </c:pt>
                      <c:pt idx="26">
                        <c:v>2.6180103982720735</c:v>
                      </c:pt>
                      <c:pt idx="27">
                        <c:v>6.4763843005537147</c:v>
                      </c:pt>
                      <c:pt idx="28">
                        <c:v>2.2469921205039203</c:v>
                      </c:pt>
                      <c:pt idx="29">
                        <c:v>6.8353425844098776</c:v>
                      </c:pt>
                      <c:pt idx="30">
                        <c:v>5.4204742092044809</c:v>
                      </c:pt>
                      <c:pt idx="31">
                        <c:v>5.3348146756126331</c:v>
                      </c:pt>
                      <c:pt idx="32">
                        <c:v>6.4960951323209475</c:v>
                      </c:pt>
                      <c:pt idx="33">
                        <c:v>4.6490123609211178</c:v>
                      </c:pt>
                      <c:pt idx="34">
                        <c:v>5.9389147021660715</c:v>
                      </c:pt>
                      <c:pt idx="35">
                        <c:v>2.6578530043535826</c:v>
                      </c:pt>
                    </c:numCache>
                  </c:numRef>
                </c:val>
              </c15:ser>
            </c15:filteredRadarSeries>
            <c15:filteredRadarSeries>
              <c15:ser>
                <c:idx val="1"/>
                <c:order val="1"/>
                <c:tx>
                  <c:strRef>
                    <c:extLst>
                      <c:ext xmlns:c15="http://schemas.microsoft.com/office/drawing/2012/chart" uri="{02D57815-91ED-43cb-92C2-25804820EDAC}">
                        <c15:formulaRef>
                          <c15:sqref>Results!$F$5</c15:sqref>
                        </c15:formulaRef>
                      </c:ext>
                    </c:extLst>
                    <c:strCache>
                      <c:ptCount val="1"/>
                      <c:pt idx="0">
                        <c:v>S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ormulaRef>
                          <c15:sqref>Results!$D$6:$D$41</c15:sqref>
                        </c15:formulaRef>
                      </c:ext>
                    </c:extLst>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extLst>
                      <c:ext xmlns:c15="http://schemas.microsoft.com/office/drawing/2012/chart" uri="{02D57815-91ED-43cb-92C2-25804820EDAC}">
                        <c15:formulaRef>
                          <c15:sqref>Results!$F$6:$F$41</c15:sqref>
                        </c15:formulaRef>
                      </c:ext>
                    </c:extLst>
                    <c:numCache>
                      <c:formatCode>0.00000</c:formatCode>
                      <c:ptCount val="36"/>
                      <c:pt idx="0">
                        <c:v>4.0320538888807453</c:v>
                      </c:pt>
                      <c:pt idx="1">
                        <c:v>6.1319774940409379</c:v>
                      </c:pt>
                      <c:pt idx="2">
                        <c:v>1.8963270901179134</c:v>
                      </c:pt>
                      <c:pt idx="3">
                        <c:v>1.2669172712614365</c:v>
                      </c:pt>
                      <c:pt idx="4">
                        <c:v>6.0848134390155577</c:v>
                      </c:pt>
                      <c:pt idx="5">
                        <c:v>2.0674848518908355</c:v>
                      </c:pt>
                      <c:pt idx="6">
                        <c:v>8.9685669999968081</c:v>
                      </c:pt>
                      <c:pt idx="7">
                        <c:v>4.0493710661053894</c:v>
                      </c:pt>
                      <c:pt idx="8">
                        <c:v>3.2702213305353696</c:v>
                      </c:pt>
                      <c:pt idx="9">
                        <c:v>7.8639996140924353</c:v>
                      </c:pt>
                      <c:pt idx="10">
                        <c:v>2.7407559143860913</c:v>
                      </c:pt>
                      <c:pt idx="11">
                        <c:v>5.850901305191913</c:v>
                      </c:pt>
                      <c:pt idx="12">
                        <c:v>7.8166672680261335</c:v>
                      </c:pt>
                      <c:pt idx="13">
                        <c:v>4.912697512747414</c:v>
                      </c:pt>
                      <c:pt idx="14">
                        <c:v>4.7175525640234222</c:v>
                      </c:pt>
                      <c:pt idx="15">
                        <c:v>6.916892517976839</c:v>
                      </c:pt>
                      <c:pt idx="16">
                        <c:v>6.7066760207150029</c:v>
                      </c:pt>
                      <c:pt idx="17">
                        <c:v>9.2739622186922617</c:v>
                      </c:pt>
                      <c:pt idx="18">
                        <c:v>7.4353396788232118</c:v>
                      </c:pt>
                      <c:pt idx="19">
                        <c:v>3.6461742014013199</c:v>
                      </c:pt>
                      <c:pt idx="20">
                        <c:v>4.2943433175635901</c:v>
                      </c:pt>
                      <c:pt idx="21">
                        <c:v>3.9257260775486471</c:v>
                      </c:pt>
                      <c:pt idx="22">
                        <c:v>6.7700077761995301</c:v>
                      </c:pt>
                      <c:pt idx="23">
                        <c:v>5.7904500683196227</c:v>
                      </c:pt>
                      <c:pt idx="24">
                        <c:v>5.3720605962490211</c:v>
                      </c:pt>
                      <c:pt idx="25">
                        <c:v>5.1440140113469894</c:v>
                      </c:pt>
                      <c:pt idx="26">
                        <c:v>3.1376512311509481</c:v>
                      </c:pt>
                      <c:pt idx="27">
                        <c:v>6.8567188562495707</c:v>
                      </c:pt>
                      <c:pt idx="28">
                        <c:v>2.3139660440891046</c:v>
                      </c:pt>
                      <c:pt idx="29">
                        <c:v>6.2852436384691917</c:v>
                      </c:pt>
                      <c:pt idx="30">
                        <c:v>6.2496318714179413</c:v>
                      </c:pt>
                      <c:pt idx="31">
                        <c:v>5.6435689176782997</c:v>
                      </c:pt>
                      <c:pt idx="32">
                        <c:v>7.0580825027241794</c:v>
                      </c:pt>
                      <c:pt idx="33">
                        <c:v>5.8112654511513977</c:v>
                      </c:pt>
                      <c:pt idx="34">
                        <c:v>4.9236433777075899</c:v>
                      </c:pt>
                      <c:pt idx="35">
                        <c:v>3.0545594561612415</c:v>
                      </c:pt>
                    </c:numCache>
                  </c:numRef>
                </c:val>
              </c15:ser>
            </c15:filteredRadarSeries>
            <c15:filteredRadarSeries>
              <c15:ser>
                <c:idx val="2"/>
                <c:order val="2"/>
                <c:tx>
                  <c:strRef>
                    <c:extLst>
                      <c:ext xmlns:c15="http://schemas.microsoft.com/office/drawing/2012/chart" uri="{02D57815-91ED-43cb-92C2-25804820EDAC}">
                        <c15:formulaRef>
                          <c15:sqref>Results!$G$5</c15:sqref>
                        </c15:formulaRef>
                      </c:ext>
                    </c:extLst>
                    <c:strCache>
                      <c:ptCount val="1"/>
                      <c:pt idx="0">
                        <c:v>G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ormulaRef>
                          <c15:sqref>Results!$D$6:$D$41</c15:sqref>
                        </c15:formulaRef>
                      </c:ext>
                    </c:extLst>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extLst>
                      <c:ext xmlns:c15="http://schemas.microsoft.com/office/drawing/2012/chart" uri="{02D57815-91ED-43cb-92C2-25804820EDAC}">
                        <c15:formulaRef>
                          <c15:sqref>Results!$G$6:$G$41</c15:sqref>
                        </c15:formulaRef>
                      </c:ext>
                    </c:extLst>
                    <c:numCache>
                      <c:formatCode>0.00000</c:formatCode>
                      <c:ptCount val="36"/>
                      <c:pt idx="0">
                        <c:v>6.1904761904761898</c:v>
                      </c:pt>
                      <c:pt idx="1">
                        <c:v>3.7459692926663313</c:v>
                      </c:pt>
                      <c:pt idx="2">
                        <c:v>6.0782555481967115</c:v>
                      </c:pt>
                      <c:pt idx="3">
                        <c:v>6.3690475362869607</c:v>
                      </c:pt>
                      <c:pt idx="4">
                        <c:v>6.9458887148841884</c:v>
                      </c:pt>
                      <c:pt idx="5">
                        <c:v>3.8260831837697786</c:v>
                      </c:pt>
                      <c:pt idx="6">
                        <c:v>3.8749364987509107</c:v>
                      </c:pt>
                      <c:pt idx="7">
                        <c:v>5.8805331355263348</c:v>
                      </c:pt>
                      <c:pt idx="8">
                        <c:v>6.2749331702677544</c:v>
                      </c:pt>
                      <c:pt idx="9">
                        <c:v>5.4252769224254864</c:v>
                      </c:pt>
                      <c:pt idx="10">
                        <c:v>6.3097980482468961</c:v>
                      </c:pt>
                      <c:pt idx="11">
                        <c:v>4.0084719627006846</c:v>
                      </c:pt>
                      <c:pt idx="12">
                        <c:v>3.3125775222837586</c:v>
                      </c:pt>
                      <c:pt idx="13">
                        <c:v>6.3512729747722334</c:v>
                      </c:pt>
                      <c:pt idx="14">
                        <c:v>4.745603711256714</c:v>
                      </c:pt>
                      <c:pt idx="15">
                        <c:v>4.5222659221899146</c:v>
                      </c:pt>
                      <c:pt idx="16">
                        <c:v>2.2422072991549071</c:v>
                      </c:pt>
                      <c:pt idx="17">
                        <c:v>2.5473168809360147</c:v>
                      </c:pt>
                      <c:pt idx="18">
                        <c:v>3.8134961003730079</c:v>
                      </c:pt>
                      <c:pt idx="19">
                        <c:v>4.7715776670095771</c:v>
                      </c:pt>
                      <c:pt idx="20">
                        <c:v>5.6496063847971101</c:v>
                      </c:pt>
                      <c:pt idx="21">
                        <c:v>6.9985329394487819</c:v>
                      </c:pt>
                      <c:pt idx="22">
                        <c:v>5.9390825887858583</c:v>
                      </c:pt>
                      <c:pt idx="23">
                        <c:v>5.3773497142455078</c:v>
                      </c:pt>
                      <c:pt idx="24">
                        <c:v>5.3326551373346893</c:v>
                      </c:pt>
                      <c:pt idx="25">
                        <c:v>4.0905653081549938</c:v>
                      </c:pt>
                      <c:pt idx="26">
                        <c:v>5.3666470859967594</c:v>
                      </c:pt>
                      <c:pt idx="27">
                        <c:v>5.5053164794114009</c:v>
                      </c:pt>
                      <c:pt idx="28">
                        <c:v>6.4180911405900218</c:v>
                      </c:pt>
                      <c:pt idx="29">
                        <c:v>2.4787094698365344</c:v>
                      </c:pt>
                      <c:pt idx="30">
                        <c:v>1.5143949523342253</c:v>
                      </c:pt>
                      <c:pt idx="31">
                        <c:v>1.0152949418782939</c:v>
                      </c:pt>
                      <c:pt idx="32">
                        <c:v>3.9891798716812565</c:v>
                      </c:pt>
                      <c:pt idx="33">
                        <c:v>1.3649478140889075</c:v>
                      </c:pt>
                      <c:pt idx="34">
                        <c:v>1.7004900945675434</c:v>
                      </c:pt>
                      <c:pt idx="35">
                        <c:v>1.3605282344903749</c:v>
                      </c:pt>
                    </c:numCache>
                  </c:numRef>
                </c:val>
              </c15:ser>
            </c15:filteredRadarSeries>
          </c:ext>
        </c:extLst>
      </c:radarChart>
      <c:catAx>
        <c:axId val="8137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54176"/>
        <c:crosses val="autoZero"/>
        <c:auto val="1"/>
        <c:lblAlgn val="ctr"/>
        <c:lblOffset val="100"/>
        <c:noMultiLvlLbl val="0"/>
      </c:catAx>
      <c:valAx>
        <c:axId val="81375417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536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EFEF"/>
    </a:solidFill>
    <a:ln w="9525" cap="flat" cmpd="thickThin" algn="ctr">
      <a:solidFill>
        <a:srgbClr val="FED2D2"/>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FOREST</a:t>
            </a:r>
            <a:r>
              <a:rPr lang="en-IN" baseline="0"/>
              <a:t> TYPE PER STATES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Dataset!$C$1:$C$3</c:f>
              <c:strCache>
                <c:ptCount val="3"/>
                <c:pt idx="0">
                  <c:v>ENVIRONMENT</c:v>
                </c:pt>
                <c:pt idx="1">
                  <c:v>Forest Cover(%)</c:v>
                </c:pt>
                <c:pt idx="2">
                  <c:v>Very dense %</c:v>
                </c:pt>
              </c:strCache>
            </c:strRef>
          </c:tx>
          <c:spPr>
            <a:ln w="28575" cap="rnd">
              <a:solidFill>
                <a:schemeClr val="accent1"/>
              </a:solidFill>
              <a:round/>
            </a:ln>
            <a:effectLst/>
          </c:spPr>
          <c:marker>
            <c:symbol val="none"/>
          </c:marker>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Dataset!$C$4:$C$39</c:f>
              <c:numCache>
                <c:formatCode>General</c:formatCode>
                <c:ptCount val="36"/>
                <c:pt idx="0">
                  <c:v>1.2235530901772127</c:v>
                </c:pt>
                <c:pt idx="1">
                  <c:v>25.145982350763646</c:v>
                </c:pt>
                <c:pt idx="2">
                  <c:v>3.8463499834264003</c:v>
                </c:pt>
                <c:pt idx="3">
                  <c:v>0.35364208871849878</c:v>
                </c:pt>
                <c:pt idx="4">
                  <c:v>5.2281200071010119</c:v>
                </c:pt>
                <c:pt idx="5">
                  <c:v>0.45313553607552259</c:v>
                </c:pt>
                <c:pt idx="6">
                  <c:v>14.532685035116153</c:v>
                </c:pt>
                <c:pt idx="7">
                  <c:v>0.19261735390636148</c:v>
                </c:pt>
                <c:pt idx="8">
                  <c:v>6.333122229259025E-2</c:v>
                </c:pt>
                <c:pt idx="9">
                  <c:v>5.6813895425071399</c:v>
                </c:pt>
                <c:pt idx="10">
                  <c:v>3.2628330573536055</c:v>
                </c:pt>
                <c:pt idx="11">
                  <c:v>2.3635102794187421</c:v>
                </c:pt>
                <c:pt idx="12">
                  <c:v>2.5018017090497273</c:v>
                </c:pt>
                <c:pt idx="13">
                  <c:v>2.162191972801474</c:v>
                </c:pt>
                <c:pt idx="14">
                  <c:v>2.8383591203491565</c:v>
                </c:pt>
                <c:pt idx="15">
                  <c:v>4.0533882742867382</c:v>
                </c:pt>
                <c:pt idx="16">
                  <c:v>2.4967675776895981</c:v>
                </c:pt>
                <c:pt idx="17">
                  <c:v>0.74474645415302876</c:v>
                </c:pt>
                <c:pt idx="18">
                  <c:v>7.6723565956933468</c:v>
                </c:pt>
                <c:pt idx="19">
                  <c:v>4.6324185810528755</c:v>
                </c:pt>
                <c:pt idx="20">
                  <c:v>2.1841864898137484E-2</c:v>
                </c:pt>
                <c:pt idx="21">
                  <c:v>2.2791090436800013E-2</c:v>
                </c:pt>
                <c:pt idx="22">
                  <c:v>15.52987598647125</c:v>
                </c:pt>
                <c:pt idx="23">
                  <c:v>2.7625711210210673</c:v>
                </c:pt>
                <c:pt idx="24">
                  <c:v>1.449003809880707</c:v>
                </c:pt>
                <c:pt idx="25">
                  <c:v>6.1701316040434859</c:v>
                </c:pt>
                <c:pt idx="26">
                  <c:v>1.090367246646301</c:v>
                </c:pt>
                <c:pt idx="27">
                  <c:v>9.4516014434493201</c:v>
                </c:pt>
                <c:pt idx="28">
                  <c:v>3.4218947178655132</c:v>
                </c:pt>
                <c:pt idx="29">
                  <c:v>68.832585767971878</c:v>
                </c:pt>
                <c:pt idx="30">
                  <c:v>1.1929824561403508</c:v>
                </c:pt>
                <c:pt idx="31">
                  <c:v>0.23255813953488372</c:v>
                </c:pt>
                <c:pt idx="32">
                  <c:v>7.606546572934973</c:v>
                </c:pt>
                <c:pt idx="33">
                  <c:v>1.1900865787986077E-3</c:v>
                </c:pt>
                <c:pt idx="34">
                  <c:v>0</c:v>
                </c:pt>
                <c:pt idx="35">
                  <c:v>0</c:v>
                </c:pt>
              </c:numCache>
            </c:numRef>
          </c:val>
          <c:smooth val="0"/>
        </c:ser>
        <c:ser>
          <c:idx val="1"/>
          <c:order val="1"/>
          <c:tx>
            <c:strRef>
              <c:f>Dataset!$D$1:$D$3</c:f>
              <c:strCache>
                <c:ptCount val="3"/>
                <c:pt idx="0">
                  <c:v>ENVIRONMENT</c:v>
                </c:pt>
                <c:pt idx="1">
                  <c:v>Forest Cover(%)</c:v>
                </c:pt>
                <c:pt idx="2">
                  <c:v>Moderately dense %</c:v>
                </c:pt>
              </c:strCache>
            </c:strRef>
          </c:tx>
          <c:spPr>
            <a:ln w="28575" cap="rnd">
              <a:solidFill>
                <a:schemeClr val="accent2"/>
              </a:solidFill>
              <a:round/>
            </a:ln>
            <a:effectLst/>
          </c:spPr>
          <c:marker>
            <c:symbol val="none"/>
          </c:marker>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Dataset!$D$4:$D$39</c:f>
              <c:numCache>
                <c:formatCode>General</c:formatCode>
                <c:ptCount val="36"/>
                <c:pt idx="0">
                  <c:v>8.5470767267193555</c:v>
                </c:pt>
                <c:pt idx="1">
                  <c:v>36.034056577863225</c:v>
                </c:pt>
                <c:pt idx="2">
                  <c:v>12.737448685586067</c:v>
                </c:pt>
                <c:pt idx="3">
                  <c:v>3.4896934039909517</c:v>
                </c:pt>
                <c:pt idx="4">
                  <c:v>23.876412805491448</c:v>
                </c:pt>
                <c:pt idx="5">
                  <c:v>3.8165879973027645</c:v>
                </c:pt>
                <c:pt idx="6">
                  <c:v>15.559157212317668</c:v>
                </c:pt>
                <c:pt idx="7">
                  <c:v>2.5641548276635207</c:v>
                </c:pt>
                <c:pt idx="8">
                  <c:v>1.0065140685786664</c:v>
                </c:pt>
                <c:pt idx="9">
                  <c:v>12.753040073285074</c:v>
                </c:pt>
                <c:pt idx="10">
                  <c:v>12.154398113302223</c:v>
                </c:pt>
                <c:pt idx="11">
                  <c:v>10.94159788519795</c:v>
                </c:pt>
                <c:pt idx="12">
                  <c:v>12.189848656439823</c:v>
                </c:pt>
                <c:pt idx="13">
                  <c:v>11.097738214188391</c:v>
                </c:pt>
                <c:pt idx="14">
                  <c:v>6.6909750319291028</c:v>
                </c:pt>
                <c:pt idx="15">
                  <c:v>27.894477538406413</c:v>
                </c:pt>
                <c:pt idx="16">
                  <c:v>40.839983949351286</c:v>
                </c:pt>
                <c:pt idx="17">
                  <c:v>27.109719652767893</c:v>
                </c:pt>
                <c:pt idx="18">
                  <c:v>26.835152904276494</c:v>
                </c:pt>
                <c:pt idx="19">
                  <c:v>13.483658409705408</c:v>
                </c:pt>
                <c:pt idx="20">
                  <c:v>1.5745998967475479</c:v>
                </c:pt>
                <c:pt idx="21">
                  <c:v>1.2765932579279393</c:v>
                </c:pt>
                <c:pt idx="22">
                  <c:v>21.857384441939121</c:v>
                </c:pt>
                <c:pt idx="23">
                  <c:v>8.4837767184376442</c:v>
                </c:pt>
                <c:pt idx="24">
                  <c:v>8.13637053097424</c:v>
                </c:pt>
                <c:pt idx="25">
                  <c:v>49.704367728399774</c:v>
                </c:pt>
                <c:pt idx="26">
                  <c:v>1.6722838358347722</c:v>
                </c:pt>
                <c:pt idx="27">
                  <c:v>23.873006375857749</c:v>
                </c:pt>
                <c:pt idx="28">
                  <c:v>4.7413016044708849</c:v>
                </c:pt>
                <c:pt idx="29">
                  <c:v>8.2797914898775602</c:v>
                </c:pt>
                <c:pt idx="30">
                  <c:v>11.850877192982455</c:v>
                </c:pt>
                <c:pt idx="31">
                  <c:v>14.212624584717609</c:v>
                </c:pt>
                <c:pt idx="32">
                  <c:v>14.859768599882836</c:v>
                </c:pt>
                <c:pt idx="33">
                  <c:v>0.30466216417244357</c:v>
                </c:pt>
                <c:pt idx="34">
                  <c:v>53.633333333333333</c:v>
                </c:pt>
                <c:pt idx="35">
                  <c:v>3.5775510204081638</c:v>
                </c:pt>
              </c:numCache>
            </c:numRef>
          </c:val>
          <c:smooth val="0"/>
        </c:ser>
        <c:ser>
          <c:idx val="2"/>
          <c:order val="2"/>
          <c:tx>
            <c:strRef>
              <c:f>Dataset!$E$1:$E$3</c:f>
              <c:strCache>
                <c:ptCount val="3"/>
                <c:pt idx="0">
                  <c:v>ENVIRONMENT</c:v>
                </c:pt>
                <c:pt idx="1">
                  <c:v>Forest Cover(%)</c:v>
                </c:pt>
                <c:pt idx="2">
                  <c:v>Open forest %</c:v>
                </c:pt>
              </c:strCache>
            </c:strRef>
          </c:tx>
          <c:spPr>
            <a:ln w="28575" cap="rnd">
              <a:solidFill>
                <a:schemeClr val="accent3"/>
              </a:solidFill>
              <a:round/>
            </a:ln>
            <a:effectLst/>
          </c:spPr>
          <c:marker>
            <c:symbol val="none"/>
          </c:marker>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Dataset!$E$4:$E$39</c:f>
              <c:numCache>
                <c:formatCode>General</c:formatCode>
                <c:ptCount val="36"/>
                <c:pt idx="0">
                  <c:v>8.5053507437042857</c:v>
                </c:pt>
                <c:pt idx="1">
                  <c:v>18.14718842171883</c:v>
                </c:pt>
                <c:pt idx="2">
                  <c:v>19.510951324613071</c:v>
                </c:pt>
                <c:pt idx="3">
                  <c:v>3.9951998130900677</c:v>
                </c:pt>
                <c:pt idx="4">
                  <c:v>12.108704657080301</c:v>
                </c:pt>
                <c:pt idx="5">
                  <c:v>8.8792987188132173</c:v>
                </c:pt>
                <c:pt idx="6">
                  <c:v>30.524041058887086</c:v>
                </c:pt>
                <c:pt idx="7">
                  <c:v>4.8490654491347502</c:v>
                </c:pt>
                <c:pt idx="8">
                  <c:v>2.5558671853795349</c:v>
                </c:pt>
                <c:pt idx="9">
                  <c:v>9.3043306450164351</c:v>
                </c:pt>
                <c:pt idx="10">
                  <c:v>14.339655778011942</c:v>
                </c:pt>
                <c:pt idx="11">
                  <c:v>6.8887486899802379</c:v>
                </c:pt>
                <c:pt idx="12">
                  <c:v>12.658293009368887</c:v>
                </c:pt>
                <c:pt idx="13">
                  <c:v>11.879566069319907</c:v>
                </c:pt>
                <c:pt idx="14">
                  <c:v>6.9789056685937867</c:v>
                </c:pt>
                <c:pt idx="15">
                  <c:v>42.392618802346931</c:v>
                </c:pt>
                <c:pt idx="16">
                  <c:v>32.663070132417857</c:v>
                </c:pt>
                <c:pt idx="17">
                  <c:v>56.676628243441961</c:v>
                </c:pt>
                <c:pt idx="18">
                  <c:v>39.387176548645876</c:v>
                </c:pt>
                <c:pt idx="19">
                  <c:v>15.38016916387831</c:v>
                </c:pt>
                <c:pt idx="20">
                  <c:v>2.0710059171597637</c:v>
                </c:pt>
                <c:pt idx="21">
                  <c:v>3.5670978468263406</c:v>
                </c:pt>
                <c:pt idx="22">
                  <c:v>9.695603156708005</c:v>
                </c:pt>
                <c:pt idx="23">
                  <c:v>9.0665846532369674</c:v>
                </c:pt>
                <c:pt idx="24">
                  <c:v>9.3426840475744353</c:v>
                </c:pt>
                <c:pt idx="25">
                  <c:v>17.766545870684723</c:v>
                </c:pt>
                <c:pt idx="26">
                  <c:v>3.387734094833311</c:v>
                </c:pt>
                <c:pt idx="27">
                  <c:v>12.119738982480415</c:v>
                </c:pt>
                <c:pt idx="28">
                  <c:v>10.802010095547143</c:v>
                </c:pt>
                <c:pt idx="29">
                  <c:v>4.6429870287307553</c:v>
                </c:pt>
                <c:pt idx="30">
                  <c:v>7.026315789473685</c:v>
                </c:pt>
                <c:pt idx="31">
                  <c:v>23.387043189368768</c:v>
                </c:pt>
                <c:pt idx="32">
                  <c:v>16.686804335090802</c:v>
                </c:pt>
                <c:pt idx="33">
                  <c:v>1.0460861027639761</c:v>
                </c:pt>
                <c:pt idx="34">
                  <c:v>36.700000000000003</c:v>
                </c:pt>
                <c:pt idx="35">
                  <c:v>7.3000000000000007</c:v>
                </c:pt>
              </c:numCache>
            </c:numRef>
          </c:val>
          <c:smooth val="0"/>
        </c:ser>
        <c:dLbls>
          <c:showLegendKey val="0"/>
          <c:showVal val="0"/>
          <c:showCatName val="0"/>
          <c:showSerName val="0"/>
          <c:showPercent val="0"/>
          <c:showBubbleSize val="0"/>
        </c:dLbls>
        <c:smooth val="0"/>
        <c:axId val="1086177664"/>
        <c:axId val="1086175488"/>
      </c:lineChart>
      <c:catAx>
        <c:axId val="10861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5488"/>
        <c:crosses val="autoZero"/>
        <c:auto val="1"/>
        <c:lblAlgn val="ctr"/>
        <c:lblOffset val="100"/>
        <c:noMultiLvlLbl val="0"/>
      </c:catAx>
      <c:valAx>
        <c:axId val="108617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E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LITERACY</a:t>
            </a:r>
            <a:r>
              <a:rPr lang="en-IN" baseline="0"/>
              <a:t> PER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Dataset!$O$1:$O$3</c:f>
              <c:strCache>
                <c:ptCount val="3"/>
                <c:pt idx="0">
                  <c:v>SOCIAL</c:v>
                </c:pt>
                <c:pt idx="1">
                  <c:v>Literacy (%)</c:v>
                </c:pt>
                <c:pt idx="2">
                  <c:v>Persons</c:v>
                </c:pt>
              </c:strCache>
            </c:strRef>
          </c:tx>
          <c:spPr>
            <a:ln w="28575" cap="rnd">
              <a:solidFill>
                <a:schemeClr val="accent1"/>
              </a:solidFill>
              <a:round/>
            </a:ln>
            <a:effectLst/>
          </c:spPr>
          <c:marker>
            <c:symbol val="none"/>
          </c:marker>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Dataset!$O$4:$O$39</c:f>
              <c:numCache>
                <c:formatCode>General</c:formatCode>
                <c:ptCount val="36"/>
                <c:pt idx="0">
                  <c:v>80</c:v>
                </c:pt>
                <c:pt idx="1">
                  <c:v>83</c:v>
                </c:pt>
                <c:pt idx="2">
                  <c:v>89</c:v>
                </c:pt>
                <c:pt idx="3">
                  <c:v>77</c:v>
                </c:pt>
                <c:pt idx="4">
                  <c:v>84</c:v>
                </c:pt>
                <c:pt idx="5">
                  <c:v>86</c:v>
                </c:pt>
                <c:pt idx="6">
                  <c:v>90</c:v>
                </c:pt>
                <c:pt idx="7">
                  <c:v>86</c:v>
                </c:pt>
                <c:pt idx="8">
                  <c:v>83</c:v>
                </c:pt>
                <c:pt idx="9">
                  <c:v>91</c:v>
                </c:pt>
                <c:pt idx="10">
                  <c:v>82</c:v>
                </c:pt>
                <c:pt idx="11">
                  <c:v>86</c:v>
                </c:pt>
                <c:pt idx="12">
                  <c:v>95</c:v>
                </c:pt>
                <c:pt idx="13">
                  <c:v>83</c:v>
                </c:pt>
                <c:pt idx="14">
                  <c:v>89</c:v>
                </c:pt>
                <c:pt idx="15">
                  <c:v>85</c:v>
                </c:pt>
                <c:pt idx="16">
                  <c:v>91</c:v>
                </c:pt>
                <c:pt idx="17">
                  <c:v>98</c:v>
                </c:pt>
                <c:pt idx="18">
                  <c:v>90</c:v>
                </c:pt>
                <c:pt idx="19">
                  <c:v>86</c:v>
                </c:pt>
                <c:pt idx="20">
                  <c:v>83</c:v>
                </c:pt>
                <c:pt idx="21">
                  <c:v>80</c:v>
                </c:pt>
                <c:pt idx="22">
                  <c:v>89</c:v>
                </c:pt>
                <c:pt idx="23">
                  <c:v>87</c:v>
                </c:pt>
                <c:pt idx="24">
                  <c:v>89</c:v>
                </c:pt>
                <c:pt idx="25">
                  <c:v>94</c:v>
                </c:pt>
                <c:pt idx="26">
                  <c:v>75</c:v>
                </c:pt>
                <c:pt idx="27">
                  <c:v>85</c:v>
                </c:pt>
                <c:pt idx="28">
                  <c:v>85</c:v>
                </c:pt>
                <c:pt idx="29">
                  <c:v>90</c:v>
                </c:pt>
                <c:pt idx="30">
                  <c:v>86</c:v>
                </c:pt>
                <c:pt idx="31">
                  <c:v>90</c:v>
                </c:pt>
                <c:pt idx="32">
                  <c:v>77</c:v>
                </c:pt>
                <c:pt idx="33">
                  <c:v>0</c:v>
                </c:pt>
                <c:pt idx="34">
                  <c:v>92</c:v>
                </c:pt>
                <c:pt idx="35">
                  <c:v>89</c:v>
                </c:pt>
              </c:numCache>
            </c:numRef>
          </c:val>
          <c:smooth val="0"/>
        </c:ser>
        <c:ser>
          <c:idx val="1"/>
          <c:order val="1"/>
          <c:tx>
            <c:strRef>
              <c:f>Dataset!$P$1:$P$3</c:f>
              <c:strCache>
                <c:ptCount val="3"/>
                <c:pt idx="0">
                  <c:v>SOCIAL</c:v>
                </c:pt>
                <c:pt idx="1">
                  <c:v>Literacy (%)</c:v>
                </c:pt>
                <c:pt idx="2">
                  <c:v>Male</c:v>
                </c:pt>
              </c:strCache>
            </c:strRef>
          </c:tx>
          <c:spPr>
            <a:ln w="28575" cap="rnd">
              <a:solidFill>
                <a:schemeClr val="accent2"/>
              </a:solidFill>
              <a:round/>
            </a:ln>
            <a:effectLst/>
          </c:spPr>
          <c:marker>
            <c:symbol val="none"/>
          </c:marker>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Dataset!$P$4:$P$39</c:f>
              <c:numCache>
                <c:formatCode>General</c:formatCode>
                <c:ptCount val="36"/>
                <c:pt idx="0">
                  <c:v>86</c:v>
                </c:pt>
                <c:pt idx="1">
                  <c:v>88</c:v>
                </c:pt>
                <c:pt idx="2">
                  <c:v>92</c:v>
                </c:pt>
                <c:pt idx="3">
                  <c:v>83</c:v>
                </c:pt>
                <c:pt idx="4">
                  <c:v>91</c:v>
                </c:pt>
                <c:pt idx="5">
                  <c:v>91</c:v>
                </c:pt>
                <c:pt idx="6">
                  <c:v>93</c:v>
                </c:pt>
                <c:pt idx="7">
                  <c:v>91</c:v>
                </c:pt>
                <c:pt idx="8">
                  <c:v>89</c:v>
                </c:pt>
                <c:pt idx="9">
                  <c:v>93</c:v>
                </c:pt>
                <c:pt idx="10">
                  <c:v>88</c:v>
                </c:pt>
                <c:pt idx="11">
                  <c:v>90</c:v>
                </c:pt>
                <c:pt idx="12">
                  <c:v>97</c:v>
                </c:pt>
                <c:pt idx="13">
                  <c:v>89</c:v>
                </c:pt>
                <c:pt idx="14">
                  <c:v>92</c:v>
                </c:pt>
                <c:pt idx="15">
                  <c:v>92</c:v>
                </c:pt>
                <c:pt idx="16">
                  <c:v>93</c:v>
                </c:pt>
                <c:pt idx="17">
                  <c:v>98</c:v>
                </c:pt>
                <c:pt idx="18">
                  <c:v>92</c:v>
                </c:pt>
                <c:pt idx="19">
                  <c:v>91</c:v>
                </c:pt>
                <c:pt idx="20">
                  <c:v>87</c:v>
                </c:pt>
                <c:pt idx="21">
                  <c:v>88</c:v>
                </c:pt>
                <c:pt idx="22">
                  <c:v>92</c:v>
                </c:pt>
                <c:pt idx="23">
                  <c:v>92</c:v>
                </c:pt>
                <c:pt idx="24">
                  <c:v>92</c:v>
                </c:pt>
                <c:pt idx="25">
                  <c:v>96</c:v>
                </c:pt>
                <c:pt idx="26">
                  <c:v>80</c:v>
                </c:pt>
                <c:pt idx="27">
                  <c:v>89</c:v>
                </c:pt>
                <c:pt idx="28">
                  <c:v>88</c:v>
                </c:pt>
                <c:pt idx="29">
                  <c:v>93</c:v>
                </c:pt>
                <c:pt idx="30">
                  <c:v>90</c:v>
                </c:pt>
                <c:pt idx="31">
                  <c:v>94</c:v>
                </c:pt>
                <c:pt idx="32">
                  <c:v>84</c:v>
                </c:pt>
                <c:pt idx="33">
                  <c:v>0</c:v>
                </c:pt>
                <c:pt idx="34">
                  <c:v>96</c:v>
                </c:pt>
                <c:pt idx="35">
                  <c:v>93</c:v>
                </c:pt>
              </c:numCache>
            </c:numRef>
          </c:val>
          <c:smooth val="0"/>
        </c:ser>
        <c:ser>
          <c:idx val="2"/>
          <c:order val="2"/>
          <c:tx>
            <c:strRef>
              <c:f>Dataset!$Q$1:$Q$3</c:f>
              <c:strCache>
                <c:ptCount val="3"/>
                <c:pt idx="0">
                  <c:v>SOCIAL</c:v>
                </c:pt>
                <c:pt idx="1">
                  <c:v>Literacy (%)</c:v>
                </c:pt>
                <c:pt idx="2">
                  <c:v>Female</c:v>
                </c:pt>
              </c:strCache>
            </c:strRef>
          </c:tx>
          <c:spPr>
            <a:ln w="28575" cap="rnd">
              <a:solidFill>
                <a:schemeClr val="accent3"/>
              </a:solidFill>
              <a:round/>
            </a:ln>
            <a:effectLst/>
          </c:spPr>
          <c:marker>
            <c:symbol val="none"/>
          </c:marker>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Dataset!$Q$4:$Q$39</c:f>
              <c:numCache>
                <c:formatCode>General</c:formatCode>
                <c:ptCount val="36"/>
                <c:pt idx="0">
                  <c:v>74</c:v>
                </c:pt>
                <c:pt idx="1">
                  <c:v>77</c:v>
                </c:pt>
                <c:pt idx="2">
                  <c:v>85</c:v>
                </c:pt>
                <c:pt idx="3">
                  <c:v>71</c:v>
                </c:pt>
                <c:pt idx="4">
                  <c:v>77</c:v>
                </c:pt>
                <c:pt idx="5">
                  <c:v>81</c:v>
                </c:pt>
                <c:pt idx="6">
                  <c:v>87</c:v>
                </c:pt>
                <c:pt idx="7">
                  <c:v>81</c:v>
                </c:pt>
                <c:pt idx="8">
                  <c:v>77</c:v>
                </c:pt>
                <c:pt idx="9">
                  <c:v>88</c:v>
                </c:pt>
                <c:pt idx="10">
                  <c:v>76</c:v>
                </c:pt>
                <c:pt idx="11">
                  <c:v>81</c:v>
                </c:pt>
                <c:pt idx="12">
                  <c:v>93</c:v>
                </c:pt>
                <c:pt idx="13">
                  <c:v>77</c:v>
                </c:pt>
                <c:pt idx="14">
                  <c:v>85</c:v>
                </c:pt>
                <c:pt idx="15">
                  <c:v>79</c:v>
                </c:pt>
                <c:pt idx="16">
                  <c:v>89</c:v>
                </c:pt>
                <c:pt idx="17">
                  <c:v>97</c:v>
                </c:pt>
                <c:pt idx="18">
                  <c:v>87</c:v>
                </c:pt>
                <c:pt idx="19">
                  <c:v>80</c:v>
                </c:pt>
                <c:pt idx="20">
                  <c:v>79</c:v>
                </c:pt>
                <c:pt idx="21">
                  <c:v>71</c:v>
                </c:pt>
                <c:pt idx="22">
                  <c:v>85</c:v>
                </c:pt>
                <c:pt idx="23">
                  <c:v>82</c:v>
                </c:pt>
                <c:pt idx="24">
                  <c:v>83</c:v>
                </c:pt>
                <c:pt idx="25">
                  <c:v>91</c:v>
                </c:pt>
                <c:pt idx="26">
                  <c:v>69</c:v>
                </c:pt>
                <c:pt idx="27">
                  <c:v>79</c:v>
                </c:pt>
                <c:pt idx="28">
                  <c:v>81</c:v>
                </c:pt>
                <c:pt idx="29">
                  <c:v>87</c:v>
                </c:pt>
                <c:pt idx="30">
                  <c:v>81</c:v>
                </c:pt>
                <c:pt idx="31">
                  <c:v>83</c:v>
                </c:pt>
                <c:pt idx="32">
                  <c:v>69</c:v>
                </c:pt>
                <c:pt idx="33">
                  <c:v>0</c:v>
                </c:pt>
                <c:pt idx="34">
                  <c:v>88</c:v>
                </c:pt>
                <c:pt idx="35">
                  <c:v>84</c:v>
                </c:pt>
              </c:numCache>
            </c:numRef>
          </c:val>
          <c:smooth val="0"/>
        </c:ser>
        <c:dLbls>
          <c:showLegendKey val="0"/>
          <c:showVal val="0"/>
          <c:showCatName val="0"/>
          <c:showSerName val="0"/>
          <c:showPercent val="0"/>
          <c:showBubbleSize val="0"/>
        </c:dLbls>
        <c:smooth val="0"/>
        <c:axId val="1086178752"/>
        <c:axId val="1086179296"/>
      </c:lineChart>
      <c:catAx>
        <c:axId val="10861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9296"/>
        <c:crosses val="autoZero"/>
        <c:auto val="1"/>
        <c:lblAlgn val="ctr"/>
        <c:lblOffset val="100"/>
        <c:noMultiLvlLbl val="0"/>
      </c:catAx>
      <c:valAx>
        <c:axId val="108617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8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E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CRIME RATE PER STATE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Dataset!$R$1:$R$3</c:f>
              <c:strCache>
                <c:ptCount val="3"/>
                <c:pt idx="1">
                  <c:v>Crime Rate(per1L)</c:v>
                </c:pt>
                <c:pt idx="2">
                  <c:v>2020</c:v>
                </c:pt>
              </c:strCache>
            </c:strRef>
          </c:tx>
          <c:spPr>
            <a:ln w="28575" cap="rnd">
              <a:solidFill>
                <a:schemeClr val="accent1"/>
              </a:solidFill>
              <a:round/>
            </a:ln>
            <a:effectLst/>
          </c:spPr>
          <c:marker>
            <c:symbol val="none"/>
          </c:marker>
          <c:val>
            <c:numRef>
              <c:f>Dataset!$R$4:$R$39</c:f>
              <c:numCache>
                <c:formatCode>General</c:formatCode>
                <c:ptCount val="36"/>
                <c:pt idx="0">
                  <c:v>452.7</c:v>
                </c:pt>
                <c:pt idx="1">
                  <c:v>164.5</c:v>
                </c:pt>
                <c:pt idx="2">
                  <c:v>349.5</c:v>
                </c:pt>
                <c:pt idx="3">
                  <c:v>211.3</c:v>
                </c:pt>
                <c:pt idx="4">
                  <c:v>352.9</c:v>
                </c:pt>
                <c:pt idx="5">
                  <c:v>1309.5</c:v>
                </c:pt>
                <c:pt idx="6">
                  <c:v>281.10000000000002</c:v>
                </c:pt>
                <c:pt idx="7">
                  <c:v>1011.4</c:v>
                </c:pt>
                <c:pt idx="8">
                  <c:v>658.6</c:v>
                </c:pt>
                <c:pt idx="9">
                  <c:v>280.2</c:v>
                </c:pt>
                <c:pt idx="10">
                  <c:v>166.8</c:v>
                </c:pt>
                <c:pt idx="11">
                  <c:v>225.7</c:v>
                </c:pt>
                <c:pt idx="12">
                  <c:v>1568.4</c:v>
                </c:pt>
                <c:pt idx="13">
                  <c:v>511.1</c:v>
                </c:pt>
                <c:pt idx="14">
                  <c:v>435.8</c:v>
                </c:pt>
                <c:pt idx="15">
                  <c:v>95</c:v>
                </c:pt>
                <c:pt idx="16">
                  <c:v>114.7</c:v>
                </c:pt>
                <c:pt idx="17">
                  <c:v>189.6</c:v>
                </c:pt>
                <c:pt idx="18">
                  <c:v>69.400000000000006</c:v>
                </c:pt>
                <c:pt idx="19">
                  <c:v>295.2</c:v>
                </c:pt>
                <c:pt idx="20">
                  <c:v>274.60000000000002</c:v>
                </c:pt>
                <c:pt idx="21">
                  <c:v>331.2</c:v>
                </c:pt>
                <c:pt idx="22">
                  <c:v>100.4</c:v>
                </c:pt>
                <c:pt idx="23">
                  <c:v>1808.8</c:v>
                </c:pt>
                <c:pt idx="24">
                  <c:v>393</c:v>
                </c:pt>
                <c:pt idx="25">
                  <c:v>115.1</c:v>
                </c:pt>
                <c:pt idx="26">
                  <c:v>287.39999999999998</c:v>
                </c:pt>
                <c:pt idx="27">
                  <c:v>506.8</c:v>
                </c:pt>
                <c:pt idx="28">
                  <c:v>186.6</c:v>
                </c:pt>
                <c:pt idx="29">
                  <c:v>637.1</c:v>
                </c:pt>
                <c:pt idx="30">
                  <c:v>271.60000000000002</c:v>
                </c:pt>
                <c:pt idx="31">
                  <c:v>51.3</c:v>
                </c:pt>
                <c:pt idx="32">
                  <c:v>216.7</c:v>
                </c:pt>
                <c:pt idx="33">
                  <c:v>136.1</c:v>
                </c:pt>
                <c:pt idx="34">
                  <c:v>216.2</c:v>
                </c:pt>
                <c:pt idx="35">
                  <c:v>512.6</c:v>
                </c:pt>
              </c:numCache>
            </c:numRef>
          </c:val>
          <c:smooth val="0"/>
        </c:ser>
        <c:ser>
          <c:idx val="1"/>
          <c:order val="1"/>
          <c:tx>
            <c:strRef>
              <c:f>Dataset!$S$1:$S$3</c:f>
              <c:strCache>
                <c:ptCount val="3"/>
                <c:pt idx="1">
                  <c:v>Crime Rate(per1L)</c:v>
                </c:pt>
                <c:pt idx="2">
                  <c:v>2021</c:v>
                </c:pt>
              </c:strCache>
            </c:strRef>
          </c:tx>
          <c:spPr>
            <a:ln w="28575" cap="rnd">
              <a:solidFill>
                <a:schemeClr val="accent2"/>
              </a:solidFill>
              <a:round/>
            </a:ln>
            <a:effectLst/>
          </c:spPr>
          <c:marker>
            <c:symbol val="none"/>
          </c:marker>
          <c:val>
            <c:numRef>
              <c:f>Dataset!$S$4:$S$39</c:f>
              <c:numCache>
                <c:formatCode>General</c:formatCode>
                <c:ptCount val="36"/>
                <c:pt idx="0">
                  <c:v>420.4</c:v>
                </c:pt>
                <c:pt idx="1">
                  <c:v>197.7</c:v>
                </c:pt>
                <c:pt idx="2">
                  <c:v>379</c:v>
                </c:pt>
                <c:pt idx="3">
                  <c:v>228</c:v>
                </c:pt>
                <c:pt idx="4">
                  <c:v>373.7</c:v>
                </c:pt>
                <c:pt idx="5">
                  <c:v>1479.9</c:v>
                </c:pt>
                <c:pt idx="6">
                  <c:v>191.6</c:v>
                </c:pt>
                <c:pt idx="7">
                  <c:v>1044.2</c:v>
                </c:pt>
                <c:pt idx="8">
                  <c:v>697.3</c:v>
                </c:pt>
                <c:pt idx="9">
                  <c:v>254.3</c:v>
                </c:pt>
                <c:pt idx="10">
                  <c:v>157.30000000000001</c:v>
                </c:pt>
                <c:pt idx="11">
                  <c:v>244.4</c:v>
                </c:pt>
                <c:pt idx="12">
                  <c:v>1477.2</c:v>
                </c:pt>
                <c:pt idx="13">
                  <c:v>560.79999999999995</c:v>
                </c:pt>
                <c:pt idx="14">
                  <c:v>433.5</c:v>
                </c:pt>
                <c:pt idx="15">
                  <c:v>101</c:v>
                </c:pt>
                <c:pt idx="16">
                  <c:v>104</c:v>
                </c:pt>
                <c:pt idx="17">
                  <c:v>262.2</c:v>
                </c:pt>
                <c:pt idx="18">
                  <c:v>67.2</c:v>
                </c:pt>
                <c:pt idx="19">
                  <c:v>339.4</c:v>
                </c:pt>
                <c:pt idx="20">
                  <c:v>242</c:v>
                </c:pt>
                <c:pt idx="21">
                  <c:v>357.6</c:v>
                </c:pt>
                <c:pt idx="22">
                  <c:v>107.4</c:v>
                </c:pt>
                <c:pt idx="23">
                  <c:v>989.5</c:v>
                </c:pt>
                <c:pt idx="24">
                  <c:v>420.5</c:v>
                </c:pt>
                <c:pt idx="25">
                  <c:v>117.3</c:v>
                </c:pt>
                <c:pt idx="26">
                  <c:v>262.39999999999998</c:v>
                </c:pt>
                <c:pt idx="27">
                  <c:v>304.89999999999998</c:v>
                </c:pt>
                <c:pt idx="28">
                  <c:v>185</c:v>
                </c:pt>
                <c:pt idx="29">
                  <c:v>332.2</c:v>
                </c:pt>
                <c:pt idx="30">
                  <c:v>247.1</c:v>
                </c:pt>
                <c:pt idx="31">
                  <c:v>52.3</c:v>
                </c:pt>
                <c:pt idx="32">
                  <c:v>235.7</c:v>
                </c:pt>
                <c:pt idx="33">
                  <c:v>187.6</c:v>
                </c:pt>
                <c:pt idx="34">
                  <c:v>188.2</c:v>
                </c:pt>
                <c:pt idx="35">
                  <c:v>290.10000000000002</c:v>
                </c:pt>
              </c:numCache>
            </c:numRef>
          </c:val>
          <c:smooth val="0"/>
        </c:ser>
        <c:dLbls>
          <c:showLegendKey val="0"/>
          <c:showVal val="0"/>
          <c:showCatName val="0"/>
          <c:showSerName val="0"/>
          <c:showPercent val="0"/>
          <c:showBubbleSize val="0"/>
        </c:dLbls>
        <c:smooth val="0"/>
        <c:axId val="1086182016"/>
        <c:axId val="1086179840"/>
      </c:lineChart>
      <c:catAx>
        <c:axId val="108618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79840"/>
        <c:crosses val="autoZero"/>
        <c:auto val="1"/>
        <c:lblAlgn val="ctr"/>
        <c:lblOffset val="100"/>
        <c:noMultiLvlLbl val="0"/>
      </c:catAx>
      <c:valAx>
        <c:axId val="108617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82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E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AIR</a:t>
            </a:r>
            <a:r>
              <a:rPr lang="en-IN" baseline="0"/>
              <a:t> POLLUTION PER STATE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Dataset!$F$1:$F$3</c:f>
              <c:strCache>
                <c:ptCount val="3"/>
                <c:pt idx="0">
                  <c:v>ENVIRONMENT</c:v>
                </c:pt>
                <c:pt idx="1">
                  <c:v>AQI</c:v>
                </c:pt>
                <c:pt idx="2">
                  <c:v> PM10</c:v>
                </c:pt>
              </c:strCache>
            </c:strRef>
          </c:tx>
          <c:spPr>
            <a:solidFill>
              <a:schemeClr val="accent1"/>
            </a:solidFill>
            <a:ln>
              <a:noFill/>
            </a:ln>
            <a:effectLst/>
            <a:sp3d/>
          </c:spPr>
          <c:invertIfNegative val="0"/>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Dataset!$F$4:$F$39</c:f>
              <c:numCache>
                <c:formatCode>General</c:formatCode>
                <c:ptCount val="36"/>
                <c:pt idx="0">
                  <c:v>50.295245901639298</c:v>
                </c:pt>
                <c:pt idx="1">
                  <c:v>66.45</c:v>
                </c:pt>
                <c:pt idx="2">
                  <c:v>126.92218579234979</c:v>
                </c:pt>
                <c:pt idx="3">
                  <c:v>123.66098360655737</c:v>
                </c:pt>
                <c:pt idx="4">
                  <c:v>44.6</c:v>
                </c:pt>
                <c:pt idx="5">
                  <c:v>157.03420765027323</c:v>
                </c:pt>
                <c:pt idx="6">
                  <c:v>58.67</c:v>
                </c:pt>
                <c:pt idx="7">
                  <c:v>107.5694444444444</c:v>
                </c:pt>
                <c:pt idx="8">
                  <c:v>134.43475409836066</c:v>
                </c:pt>
                <c:pt idx="9">
                  <c:v>52.19</c:v>
                </c:pt>
                <c:pt idx="10">
                  <c:v>120.916283783784</c:v>
                </c:pt>
                <c:pt idx="11">
                  <c:v>135.53</c:v>
                </c:pt>
                <c:pt idx="12">
                  <c:v>48.335632911392402</c:v>
                </c:pt>
                <c:pt idx="13">
                  <c:v>104.67321839080459</c:v>
                </c:pt>
                <c:pt idx="14">
                  <c:v>94.733661202185758</c:v>
                </c:pt>
                <c:pt idx="15">
                  <c:v>67.335432098765438</c:v>
                </c:pt>
                <c:pt idx="16">
                  <c:v>41.556122448979593</c:v>
                </c:pt>
                <c:pt idx="17">
                  <c:v>23.35285714285715</c:v>
                </c:pt>
                <c:pt idx="18">
                  <c:v>51.638618784530408</c:v>
                </c:pt>
                <c:pt idx="19">
                  <c:v>140.91628378378371</c:v>
                </c:pt>
                <c:pt idx="20">
                  <c:v>89.997931034482747</c:v>
                </c:pt>
                <c:pt idx="21">
                  <c:v>97.434043715847011</c:v>
                </c:pt>
                <c:pt idx="22">
                  <c:v>68.324360902255634</c:v>
                </c:pt>
                <c:pt idx="23">
                  <c:v>37.748651685393277</c:v>
                </c:pt>
                <c:pt idx="24">
                  <c:v>77.97158469945353</c:v>
                </c:pt>
                <c:pt idx="25">
                  <c:v>48.61</c:v>
                </c:pt>
                <c:pt idx="26">
                  <c:v>68.324360902255634</c:v>
                </c:pt>
                <c:pt idx="27">
                  <c:v>83.133535911602223</c:v>
                </c:pt>
                <c:pt idx="28">
                  <c:v>94.280218579234926</c:v>
                </c:pt>
                <c:pt idx="29">
                  <c:v>52.88</c:v>
                </c:pt>
                <c:pt idx="30">
                  <c:v>67.242568306010924</c:v>
                </c:pt>
                <c:pt idx="31">
                  <c:v>65.489999999999995</c:v>
                </c:pt>
                <c:pt idx="32">
                  <c:v>72.650000000000006</c:v>
                </c:pt>
                <c:pt idx="33">
                  <c:v>37.76</c:v>
                </c:pt>
                <c:pt idx="34">
                  <c:v>29.78</c:v>
                </c:pt>
                <c:pt idx="35">
                  <c:v>54.17</c:v>
                </c:pt>
              </c:numCache>
            </c:numRef>
          </c:val>
        </c:ser>
        <c:ser>
          <c:idx val="1"/>
          <c:order val="1"/>
          <c:tx>
            <c:strRef>
              <c:f>Dataset!$G$1:$G$3</c:f>
              <c:strCache>
                <c:ptCount val="3"/>
                <c:pt idx="0">
                  <c:v>ENVIRONMENT</c:v>
                </c:pt>
                <c:pt idx="1">
                  <c:v>AQI</c:v>
                </c:pt>
                <c:pt idx="2">
                  <c:v> PM2.5</c:v>
                </c:pt>
              </c:strCache>
            </c:strRef>
          </c:tx>
          <c:spPr>
            <a:solidFill>
              <a:schemeClr val="accent2"/>
            </a:solidFill>
            <a:ln>
              <a:noFill/>
            </a:ln>
            <a:effectLst/>
            <a:sp3d/>
          </c:spPr>
          <c:invertIfNegative val="0"/>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Dataset!$G$4:$G$39</c:f>
              <c:numCache>
                <c:formatCode>General</c:formatCode>
                <c:ptCount val="36"/>
                <c:pt idx="0">
                  <c:v>26.089833333333335</c:v>
                </c:pt>
                <c:pt idx="1">
                  <c:v>27.36</c:v>
                </c:pt>
                <c:pt idx="2">
                  <c:v>73.995164835164786</c:v>
                </c:pt>
                <c:pt idx="3">
                  <c:v>61.321693989071015</c:v>
                </c:pt>
                <c:pt idx="4">
                  <c:v>15.3</c:v>
                </c:pt>
                <c:pt idx="5">
                  <c:v>80.317978142076484</c:v>
                </c:pt>
                <c:pt idx="6">
                  <c:v>22.14</c:v>
                </c:pt>
                <c:pt idx="7">
                  <c:v>43.342747252747245</c:v>
                </c:pt>
                <c:pt idx="8">
                  <c:v>67.017923497267716</c:v>
                </c:pt>
                <c:pt idx="9">
                  <c:v>30.77</c:v>
                </c:pt>
                <c:pt idx="10">
                  <c:v>57.195103448275866</c:v>
                </c:pt>
                <c:pt idx="11">
                  <c:v>30.465464480874299</c:v>
                </c:pt>
                <c:pt idx="12">
                  <c:v>24.944746835443031</c:v>
                </c:pt>
                <c:pt idx="13">
                  <c:v>39.563793103448269</c:v>
                </c:pt>
                <c:pt idx="14">
                  <c:v>36.594316939890703</c:v>
                </c:pt>
                <c:pt idx="15">
                  <c:v>31.428518518518512</c:v>
                </c:pt>
                <c:pt idx="16">
                  <c:v>28.362810457516328</c:v>
                </c:pt>
                <c:pt idx="17">
                  <c:v>17.13000000000001</c:v>
                </c:pt>
                <c:pt idx="18">
                  <c:v>26.849836065573747</c:v>
                </c:pt>
                <c:pt idx="19">
                  <c:v>67.455874125874104</c:v>
                </c:pt>
                <c:pt idx="20">
                  <c:v>37.334886363636393</c:v>
                </c:pt>
                <c:pt idx="21">
                  <c:v>40.311967213114762</c:v>
                </c:pt>
                <c:pt idx="22">
                  <c:v>29.407540983606548</c:v>
                </c:pt>
                <c:pt idx="23">
                  <c:v>28.6532584269663</c:v>
                </c:pt>
                <c:pt idx="24">
                  <c:v>35.097814207650273</c:v>
                </c:pt>
                <c:pt idx="25">
                  <c:v>26.12</c:v>
                </c:pt>
                <c:pt idx="26">
                  <c:v>76.865081967213101</c:v>
                </c:pt>
                <c:pt idx="27">
                  <c:v>32.010662983425412</c:v>
                </c:pt>
                <c:pt idx="28">
                  <c:v>47.052568306010926</c:v>
                </c:pt>
                <c:pt idx="29">
                  <c:v>18.47</c:v>
                </c:pt>
                <c:pt idx="30">
                  <c:v>27.69661202185792</c:v>
                </c:pt>
                <c:pt idx="31">
                  <c:v>26.02</c:v>
                </c:pt>
                <c:pt idx="32">
                  <c:v>24.89</c:v>
                </c:pt>
                <c:pt idx="33">
                  <c:v>21.95</c:v>
                </c:pt>
                <c:pt idx="34">
                  <c:v>17.440000000000001</c:v>
                </c:pt>
                <c:pt idx="35">
                  <c:v>28.05</c:v>
                </c:pt>
              </c:numCache>
            </c:numRef>
          </c:val>
        </c:ser>
        <c:ser>
          <c:idx val="2"/>
          <c:order val="2"/>
          <c:tx>
            <c:strRef>
              <c:f>Dataset!$H$1:$H$3</c:f>
              <c:strCache>
                <c:ptCount val="3"/>
                <c:pt idx="0">
                  <c:v>ENVIRONMENT</c:v>
                </c:pt>
                <c:pt idx="1">
                  <c:v>AQI</c:v>
                </c:pt>
                <c:pt idx="2">
                  <c:v>AQI</c:v>
                </c:pt>
              </c:strCache>
            </c:strRef>
          </c:tx>
          <c:spPr>
            <a:solidFill>
              <a:schemeClr val="accent3"/>
            </a:solidFill>
            <a:ln>
              <a:noFill/>
            </a:ln>
            <a:effectLst/>
            <a:sp3d/>
          </c:spPr>
          <c:invertIfNegative val="0"/>
          <c:cat>
            <c:strRef>
              <c:f>Dataset!$A$4:$A$39</c:f>
              <c:strCache>
                <c:ptCount val="36"/>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Telangana</c:v>
                </c:pt>
                <c:pt idx="25">
                  <c:v>Tripura</c:v>
                </c:pt>
                <c:pt idx="26">
                  <c:v>Uttar Pradesh</c:v>
                </c:pt>
                <c:pt idx="27">
                  <c:v>Uttarakhand</c:v>
                </c:pt>
                <c:pt idx="28">
                  <c:v>West Bengal</c:v>
                </c:pt>
                <c:pt idx="29">
                  <c:v>A&amp;N Islands</c:v>
                </c:pt>
                <c:pt idx="30">
                  <c:v>Chandigarh</c:v>
                </c:pt>
                <c:pt idx="31">
                  <c:v>DDNDD</c:v>
                </c:pt>
                <c:pt idx="32">
                  <c:v>J&amp;K</c:v>
                </c:pt>
                <c:pt idx="33">
                  <c:v>Ladakh</c:v>
                </c:pt>
                <c:pt idx="34">
                  <c:v>Lakshadweep</c:v>
                </c:pt>
                <c:pt idx="35">
                  <c:v>Puducherry</c:v>
                </c:pt>
              </c:strCache>
            </c:strRef>
          </c:cat>
          <c:val>
            <c:numRef>
              <c:f>Dataset!$H$4:$H$39</c:f>
              <c:numCache>
                <c:formatCode>General</c:formatCode>
                <c:ptCount val="36"/>
                <c:pt idx="0">
                  <c:v>59.879781420765028</c:v>
                </c:pt>
                <c:pt idx="1">
                  <c:v>78.930000000000007</c:v>
                </c:pt>
                <c:pt idx="2">
                  <c:v>161.50819672131146</c:v>
                </c:pt>
                <c:pt idx="3">
                  <c:v>162.25136612021859</c:v>
                </c:pt>
                <c:pt idx="4">
                  <c:v>67.8</c:v>
                </c:pt>
                <c:pt idx="5">
                  <c:v>242.06818181818181</c:v>
                </c:pt>
                <c:pt idx="6">
                  <c:v>62.48</c:v>
                </c:pt>
                <c:pt idx="7">
                  <c:v>181.06818181818201</c:v>
                </c:pt>
                <c:pt idx="8">
                  <c:v>158.65573770491804</c:v>
                </c:pt>
                <c:pt idx="9">
                  <c:v>72.400000000000006</c:v>
                </c:pt>
                <c:pt idx="10">
                  <c:v>145.33950617283949</c:v>
                </c:pt>
                <c:pt idx="11">
                  <c:v>79.715846994535525</c:v>
                </c:pt>
                <c:pt idx="12">
                  <c:v>92.359477124183002</c:v>
                </c:pt>
                <c:pt idx="13">
                  <c:v>114.7514450867052</c:v>
                </c:pt>
                <c:pt idx="14">
                  <c:v>103.56830601092896</c:v>
                </c:pt>
                <c:pt idx="15">
                  <c:v>104.28481012658227</c:v>
                </c:pt>
                <c:pt idx="16">
                  <c:v>57.929577464788736</c:v>
                </c:pt>
                <c:pt idx="17">
                  <c:v>34.765765765765764</c:v>
                </c:pt>
                <c:pt idx="18">
                  <c:v>66.464480874316934</c:v>
                </c:pt>
                <c:pt idx="19">
                  <c:v>137.10743801652893</c:v>
                </c:pt>
                <c:pt idx="20">
                  <c:v>92.977011494252878</c:v>
                </c:pt>
                <c:pt idx="21">
                  <c:v>105.12021857923497</c:v>
                </c:pt>
                <c:pt idx="22">
                  <c:v>80.251366120218577</c:v>
                </c:pt>
                <c:pt idx="23">
                  <c:v>68.198717948717942</c:v>
                </c:pt>
                <c:pt idx="24">
                  <c:v>78.174863387978135</c:v>
                </c:pt>
                <c:pt idx="25">
                  <c:v>67.58</c:v>
                </c:pt>
                <c:pt idx="26">
                  <c:v>157.12568306010928</c:v>
                </c:pt>
                <c:pt idx="27">
                  <c:v>84.68539325842697</c:v>
                </c:pt>
                <c:pt idx="28">
                  <c:v>117.29508196721312</c:v>
                </c:pt>
                <c:pt idx="29">
                  <c:v>59.11</c:v>
                </c:pt>
                <c:pt idx="30">
                  <c:v>71.395604395604394</c:v>
                </c:pt>
                <c:pt idx="31">
                  <c:v>68.7</c:v>
                </c:pt>
                <c:pt idx="32">
                  <c:v>76.34</c:v>
                </c:pt>
                <c:pt idx="33">
                  <c:v>63.87</c:v>
                </c:pt>
                <c:pt idx="34">
                  <c:v>58.66</c:v>
                </c:pt>
                <c:pt idx="35">
                  <c:v>69.41</c:v>
                </c:pt>
              </c:numCache>
            </c:numRef>
          </c:val>
        </c:ser>
        <c:dLbls>
          <c:showLegendKey val="0"/>
          <c:showVal val="0"/>
          <c:showCatName val="0"/>
          <c:showSerName val="0"/>
          <c:showPercent val="0"/>
          <c:showBubbleSize val="0"/>
        </c:dLbls>
        <c:gapWidth val="150"/>
        <c:shape val="box"/>
        <c:axId val="1086168960"/>
        <c:axId val="1086182560"/>
        <c:axId val="0"/>
      </c:bar3DChart>
      <c:catAx>
        <c:axId val="108616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82560"/>
        <c:crosses val="autoZero"/>
        <c:auto val="1"/>
        <c:lblAlgn val="ctr"/>
        <c:lblOffset val="100"/>
        <c:noMultiLvlLbl val="0"/>
      </c:catAx>
      <c:valAx>
        <c:axId val="108618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68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E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6_2">
  <dgm:title val=""/>
  <dgm:desc val=""/>
  <dgm:catLst>
    <dgm:cat type="accent6" pri="11200"/>
  </dgm:catLst>
  <dgm:styleLbl name="node0">
    <dgm:fillClrLst meth="repeat">
      <a:schemeClr val="accent6"/>
    </dgm:fillClrLst>
    <dgm:linClrLst meth="repeat">
      <a:schemeClr val="lt1"/>
    </dgm:linClrLst>
    <dgm:effectClrLst/>
    <dgm:txLinClrLst/>
    <dgm:txFillClrLst/>
    <dgm:txEffectClrLst/>
  </dgm:styleLbl>
  <dgm:styleLbl name="node1">
    <dgm:fillClrLst meth="repeat">
      <a:schemeClr val="accent6"/>
    </dgm:fillClrLst>
    <dgm:linClrLst meth="repeat">
      <a:schemeClr val="lt1"/>
    </dgm:linClrLst>
    <dgm:effectClrLst/>
    <dgm:txLinClrLst/>
    <dgm:txFillClrLst/>
    <dgm:txEffectClrLst/>
  </dgm:styleLbl>
  <dgm:styleLbl name="alignNode1">
    <dgm:fillClrLst meth="repeat">
      <a:schemeClr val="accent6"/>
    </dgm:fillClrLst>
    <dgm:linClrLst meth="repeat">
      <a:schemeClr val="accent6"/>
    </dgm:linClrLst>
    <dgm:effectClrLst/>
    <dgm:txLinClrLst/>
    <dgm:txFillClrLst/>
    <dgm:txEffectClrLst/>
  </dgm:styleLbl>
  <dgm:styleLbl name="lnNode1">
    <dgm:fillClrLst meth="repeat">
      <a:schemeClr val="accent6"/>
    </dgm:fillClrLst>
    <dgm:linClrLst meth="repeat">
      <a:schemeClr val="lt1"/>
    </dgm:linClrLst>
    <dgm:effectClrLst/>
    <dgm:txLinClrLst/>
    <dgm:txFillClrLst/>
    <dgm:txEffectClrLst/>
  </dgm:styleLbl>
  <dgm:styleLbl name="vennNode1">
    <dgm:fillClrLst meth="repeat">
      <a:schemeClr val="accent6">
        <a:alpha val="50000"/>
      </a:schemeClr>
    </dgm:fillClrLst>
    <dgm:linClrLst meth="repeat">
      <a:schemeClr val="lt1"/>
    </dgm:linClrLst>
    <dgm:effectClrLst/>
    <dgm:txLinClrLst/>
    <dgm:txFillClrLst/>
    <dgm:txEffectClrLst/>
  </dgm:styleLbl>
  <dgm:styleLbl name="node2">
    <dgm:fillClrLst meth="repeat">
      <a:schemeClr val="accent6"/>
    </dgm:fillClrLst>
    <dgm:linClrLst meth="repeat">
      <a:schemeClr val="lt1"/>
    </dgm:linClrLst>
    <dgm:effectClrLst/>
    <dgm:txLinClrLst/>
    <dgm:txFillClrLst/>
    <dgm:txEffectClrLst/>
  </dgm:styleLbl>
  <dgm:styleLbl name="node3">
    <dgm:fillClrLst meth="repeat">
      <a:schemeClr val="accent6"/>
    </dgm:fillClrLst>
    <dgm:linClrLst meth="repeat">
      <a:schemeClr val="lt1"/>
    </dgm:linClrLst>
    <dgm:effectClrLst/>
    <dgm:txLinClrLst/>
    <dgm:txFillClrLst/>
    <dgm:txEffectClrLst/>
  </dgm:styleLbl>
  <dgm:styleLbl name="node4">
    <dgm:fillClrLst meth="repeat">
      <a:schemeClr val="accent6"/>
    </dgm:fillClrLst>
    <dgm:linClrLst meth="repeat">
      <a:schemeClr val="lt1"/>
    </dgm:linClrLst>
    <dgm:effectClrLst/>
    <dgm:txLinClrLst/>
    <dgm:txFillClrLst/>
    <dgm:txEffectClrLst/>
  </dgm:styleLbl>
  <dgm:styleLbl name="f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6">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a:tint val="50000"/>
      </a:schemeClr>
    </dgm:linClrLst>
    <dgm:effectClrLst/>
    <dgm:txLinClrLst/>
    <dgm:txFillClrLst meth="repeat">
      <a:schemeClr val="tx1"/>
    </dgm:txFillClrLst>
    <dgm:txEffectClrLst/>
  </dgm:styleLbl>
  <dgm:styleLbl name="asst0">
    <dgm:fillClrLst meth="repeat">
      <a:schemeClr val="accent6"/>
    </dgm:fillClrLst>
    <dgm:linClrLst meth="repeat">
      <a:schemeClr val="lt1"/>
    </dgm:linClrLst>
    <dgm:effectClrLst/>
    <dgm:txLinClrLst/>
    <dgm:txFillClrLst/>
    <dgm:txEffectClrLst/>
  </dgm:styleLbl>
  <dgm:styleLbl name="asst1">
    <dgm:fillClrLst meth="repeat">
      <a:schemeClr val="accent6"/>
    </dgm:fillClrLst>
    <dgm:linClrLst meth="repeat">
      <a:schemeClr val="lt1"/>
    </dgm:linClrLst>
    <dgm:effectClrLst/>
    <dgm:txLinClrLst/>
    <dgm:txFillClrLst/>
    <dgm:txEffectClrLst/>
  </dgm:styleLbl>
  <dgm:styleLbl name="asst2">
    <dgm:fillClrLst meth="repeat">
      <a:schemeClr val="accent6"/>
    </dgm:fillClrLst>
    <dgm:linClrLst meth="repeat">
      <a:schemeClr val="lt1"/>
    </dgm:linClrLst>
    <dgm:effectClrLst/>
    <dgm:txLinClrLst/>
    <dgm:txFillClrLst/>
    <dgm:txEffectClrLst/>
  </dgm:styleLbl>
  <dgm:styleLbl name="asst3">
    <dgm:fillClrLst meth="repeat">
      <a:schemeClr val="accent6"/>
    </dgm:fillClrLst>
    <dgm:linClrLst meth="repeat">
      <a:schemeClr val="lt1"/>
    </dgm:linClrLst>
    <dgm:effectClrLst/>
    <dgm:txLinClrLst/>
    <dgm:txFillClrLst/>
    <dgm:txEffectClrLst/>
  </dgm:styleLbl>
  <dgm:styleLbl name="asst4">
    <dgm:fillClrLst meth="repeat">
      <a:schemeClr val="accent6"/>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dgm:fillClrLst>
    <dgm:linClrLst meth="repeat">
      <a:schemeClr val="accent6"/>
    </dgm:linClrLst>
    <dgm:effectClrLst/>
    <dgm:txLinClrLst/>
    <dgm:txFillClrLst meth="repeat">
      <a:schemeClr val="lt1"/>
    </dgm:txFillClrLst>
    <dgm:txEffectClrLst/>
  </dgm:styleLbl>
  <dgm:styleLbl name="parChTrans2D3">
    <dgm:fillClrLst meth="repeat">
      <a:schemeClr val="accent6"/>
    </dgm:fillClrLst>
    <dgm:linClrLst meth="repeat">
      <a:schemeClr val="accent6"/>
    </dgm:linClrLst>
    <dgm:effectClrLst/>
    <dgm:txLinClrLst/>
    <dgm:txFillClrLst meth="repeat">
      <a:schemeClr val="lt1"/>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2_4">
  <dgm:title val=""/>
  <dgm:desc val=""/>
  <dgm:catLst>
    <dgm:cat type="accent2" pri="11400"/>
  </dgm:catLst>
  <dgm:styleLbl name="node0">
    <dgm:fillClrLst meth="cycle">
      <a:schemeClr val="accent2">
        <a:shade val="60000"/>
      </a:schemeClr>
    </dgm:fillClrLst>
    <dgm:linClrLst meth="repeat">
      <a:schemeClr val="lt1"/>
    </dgm:linClrLst>
    <dgm:effectClrLst/>
    <dgm:txLinClrLst/>
    <dgm:txFillClrLst/>
    <dgm:txEffectClrLst/>
  </dgm:styleLbl>
  <dgm:styleLbl name="node1">
    <dgm:fillClrLst meth="cycle">
      <a:schemeClr val="accent2">
        <a:shade val="50000"/>
      </a:schemeClr>
      <a:schemeClr val="accent2">
        <a:tint val="45000"/>
      </a:schemeClr>
    </dgm:fillClrLst>
    <dgm:linClrLst meth="repeat">
      <a:schemeClr val="lt1"/>
    </dgm:linClrLst>
    <dgm:effectClrLst/>
    <dgm:txLinClrLst/>
    <dgm:txFillClrLst/>
    <dgm:txEffectClrLst/>
  </dgm:styleLbl>
  <dgm:styleLbl name="alignNode1">
    <dgm:fillClrLst meth="cycle">
      <a:schemeClr val="accent2">
        <a:shade val="50000"/>
      </a:schemeClr>
      <a:schemeClr val="accent2">
        <a:tint val="45000"/>
      </a:schemeClr>
    </dgm:fillClrLst>
    <dgm:linClrLst meth="cycle">
      <a:schemeClr val="accent2">
        <a:shade val="50000"/>
      </a:schemeClr>
      <a:schemeClr val="accent2">
        <a:tint val="45000"/>
      </a:schemeClr>
    </dgm:linClrLst>
    <dgm:effectClrLst/>
    <dgm:txLinClrLst/>
    <dgm:txFillClrLst/>
    <dgm:txEffectClrLst/>
  </dgm:styleLbl>
  <dgm:styleLbl name="lnNode1">
    <dgm:fillClrLst meth="cycle">
      <a:schemeClr val="accent2">
        <a:shade val="50000"/>
      </a:schemeClr>
      <a:schemeClr val="accent2">
        <a:tint val="45000"/>
      </a:schemeClr>
    </dgm:fillClrLst>
    <dgm:linClrLst meth="repeat">
      <a:schemeClr val="lt1"/>
    </dgm:linClrLst>
    <dgm:effectClrLst/>
    <dgm:txLinClrLst/>
    <dgm:txFillClrLst/>
    <dgm:txEffectClrLst/>
  </dgm:styleLbl>
  <dgm:styleLbl name="vennNode1">
    <dgm:fillClrLst meth="cycle">
      <a:schemeClr val="accent2">
        <a:shade val="80000"/>
        <a:alpha val="50000"/>
      </a:schemeClr>
      <a:schemeClr val="accent2">
        <a:tint val="45000"/>
        <a:alpha val="50000"/>
      </a:schemeClr>
    </dgm:fillClrLst>
    <dgm:linClrLst meth="repeat">
      <a:schemeClr val="lt1"/>
    </dgm:linClrLst>
    <dgm:effectClrLst/>
    <dgm:txLinClrLst/>
    <dgm:txFillClrLst/>
    <dgm:txEffectClrLst/>
  </dgm:styleLbl>
  <dgm:styleLbl name="node2">
    <dgm:fillClrLst>
      <a:schemeClr val="accent2">
        <a:shade val="80000"/>
      </a:schemeClr>
    </dgm:fillClrLst>
    <dgm:linClrLst meth="repeat">
      <a:schemeClr val="lt1"/>
    </dgm:linClrLst>
    <dgm:effectClrLst/>
    <dgm:txLinClrLst/>
    <dgm:txFillClrLst/>
    <dgm:txEffectClrLst/>
  </dgm:styleLbl>
  <dgm:styleLbl name="node3">
    <dgm:fillClrLst>
      <a:schemeClr val="accent2">
        <a:tint val="99000"/>
      </a:schemeClr>
    </dgm:fillClrLst>
    <dgm:linClrLst meth="repeat">
      <a:schemeClr val="lt1"/>
    </dgm:linClrLst>
    <dgm:effectClrLst/>
    <dgm:txLinClrLst/>
    <dgm:txFillClrLst/>
    <dgm:txEffectClrLst/>
  </dgm:styleLbl>
  <dgm:styleLbl name="node4">
    <dgm:fillClrLst>
      <a:schemeClr val="accent2">
        <a:tint val="70000"/>
      </a:schemeClr>
    </dgm:fillClrLst>
    <dgm:linClrLst meth="repeat">
      <a:schemeClr val="lt1"/>
    </dgm:linClrLst>
    <dgm:effectClrLst/>
    <dgm:txLinClrLst/>
    <dgm:txFillClrLst/>
    <dgm:txEffectClrLst/>
  </dgm:styleLbl>
  <dgm:styleLbl name="fgImgPlace1">
    <dgm:fillClrLst>
      <a:schemeClr val="accent2">
        <a:tint val="50000"/>
      </a:schemeClr>
      <a:schemeClr val="accent2">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2">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2">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2">
        <a:shade val="90000"/>
      </a:schemeClr>
      <a:schemeClr val="accent2">
        <a:tint val="50000"/>
      </a:schemeClr>
    </dgm:fillClrLst>
    <dgm:linClrLst meth="cycle">
      <a:schemeClr val="accent2">
        <a:shade val="90000"/>
      </a:schemeClr>
      <a:schemeClr val="accent2">
        <a:tint val="50000"/>
      </a:schemeClr>
    </dgm:linClrLst>
    <dgm:effectClrLst/>
    <dgm:txLinClrLst/>
    <dgm:txFillClrLst/>
    <dgm:txEffectClrLst/>
  </dgm:styleLbl>
  <dgm:styleLbl name="fgSibTrans2D1">
    <dgm:fillClrLst meth="cycle">
      <a:schemeClr val="accent2">
        <a:shade val="90000"/>
      </a:schemeClr>
      <a:schemeClr val="accent2">
        <a:tint val="50000"/>
      </a:schemeClr>
    </dgm:fillClrLst>
    <dgm:linClrLst meth="cycle">
      <a:schemeClr val="accent2">
        <a:shade val="90000"/>
      </a:schemeClr>
      <a:schemeClr val="accent2">
        <a:tint val="50000"/>
      </a:schemeClr>
    </dgm:linClrLst>
    <dgm:effectClrLst/>
    <dgm:txLinClrLst/>
    <dgm:txFillClrLst/>
    <dgm:txEffectClrLst/>
  </dgm:styleLbl>
  <dgm:styleLbl name="bgSibTrans2D1">
    <dgm:fillClrLst meth="cycle">
      <a:schemeClr val="accent2">
        <a:shade val="90000"/>
      </a:schemeClr>
      <a:schemeClr val="accent2">
        <a:tint val="50000"/>
      </a:schemeClr>
    </dgm:fillClrLst>
    <dgm:linClrLst meth="cycle">
      <a:schemeClr val="accent2">
        <a:shade val="90000"/>
      </a:schemeClr>
      <a:schemeClr val="accent2">
        <a:tint val="50000"/>
      </a:schemeClr>
    </dgm:linClrLst>
    <dgm:effectClrLst/>
    <dgm:txLinClrLst/>
    <dgm:txFillClrLst/>
    <dgm:txEffectClrLst/>
  </dgm:styleLbl>
  <dgm:styleLbl name="sibTrans1D1">
    <dgm:fillClrLst meth="cycle">
      <a:schemeClr val="accent2">
        <a:shade val="90000"/>
      </a:schemeClr>
      <a:schemeClr val="accent2">
        <a:tint val="50000"/>
      </a:schemeClr>
    </dgm:fillClrLst>
    <dgm:linClrLst meth="cycle">
      <a:schemeClr val="accent2">
        <a:shade val="90000"/>
      </a:schemeClr>
      <a:schemeClr val="accent2">
        <a:tint val="50000"/>
      </a:schemeClr>
    </dgm:linClrLst>
    <dgm:effectClrLst/>
    <dgm:txLinClrLst/>
    <dgm:txFillClrLst meth="repeat">
      <a:schemeClr val="tx1"/>
    </dgm:txFillClrLst>
    <dgm:txEffectClrLst/>
  </dgm:styleLbl>
  <dgm:styleLbl name="callout">
    <dgm:fillClrLst meth="repeat">
      <a:schemeClr val="accent2"/>
    </dgm:fillClrLst>
    <dgm:linClrLst meth="repeat">
      <a:schemeClr val="accent2"/>
    </dgm:linClrLst>
    <dgm:effectClrLst/>
    <dgm:txLinClrLst/>
    <dgm:txFillClrLst meth="repeat">
      <a:schemeClr val="tx1"/>
    </dgm:txFillClrLst>
    <dgm:txEffectClrLst/>
  </dgm:styleLbl>
  <dgm:styleLbl name="asst0">
    <dgm:fillClrLst meth="repeat">
      <a:schemeClr val="accent2">
        <a:shade val="80000"/>
      </a:schemeClr>
    </dgm:fillClrLst>
    <dgm:linClrLst meth="repeat">
      <a:schemeClr val="lt1"/>
    </dgm:linClrLst>
    <dgm:effectClrLst/>
    <dgm:txLinClrLst/>
    <dgm:txFillClrLst/>
    <dgm:txEffectClrLst/>
  </dgm:styleLbl>
  <dgm:styleLbl name="asst1">
    <dgm:fillClrLst meth="repeat">
      <a:schemeClr val="accent2">
        <a:shade val="80000"/>
      </a:schemeClr>
    </dgm:fillClrLst>
    <dgm:linClrLst meth="repeat">
      <a:schemeClr val="lt1"/>
    </dgm:linClrLst>
    <dgm:effectClrLst/>
    <dgm:txLinClrLst/>
    <dgm:txFillClrLst/>
    <dgm:txEffectClrLst/>
  </dgm:styleLbl>
  <dgm:styleLbl name="asst2">
    <dgm:fillClrLst>
      <a:schemeClr val="accent2">
        <a:tint val="90000"/>
      </a:schemeClr>
    </dgm:fillClrLst>
    <dgm:linClrLst meth="repeat">
      <a:schemeClr val="lt1"/>
    </dgm:linClrLst>
    <dgm:effectClrLst/>
    <dgm:txLinClrLst/>
    <dgm:txFillClrLst/>
    <dgm:txEffectClrLst/>
  </dgm:styleLbl>
  <dgm:styleLbl name="asst3">
    <dgm:fillClrLst>
      <a:schemeClr val="accent2">
        <a:tint val="70000"/>
      </a:schemeClr>
    </dgm:fillClrLst>
    <dgm:linClrLst meth="repeat">
      <a:schemeClr val="lt1"/>
    </dgm:linClrLst>
    <dgm:effectClrLst/>
    <dgm:txLinClrLst/>
    <dgm:txFillClrLst/>
    <dgm:txEffectClrLst/>
  </dgm:styleLbl>
  <dgm:styleLbl name="asst4">
    <dgm:fillClrLst>
      <a:schemeClr val="accent2">
        <a:tint val="50000"/>
      </a:schemeClr>
    </dgm:fillClrLst>
    <dgm:linClrLst meth="repeat">
      <a:schemeClr val="lt1"/>
    </dgm:linClrLst>
    <dgm:effectClrLst/>
    <dgm:txLinClrLst/>
    <dgm:txFillClrLst/>
    <dgm:txEffectClrLst/>
  </dgm:styleLbl>
  <dgm:styleLbl name="parChTrans2D1">
    <dgm:fillClrLst meth="repeat">
      <a:schemeClr val="accent2">
        <a:tint val="60000"/>
      </a:schemeClr>
    </dgm:fillClrLst>
    <dgm:linClrLst meth="repeat">
      <a:schemeClr val="accent2">
        <a:shade val="80000"/>
      </a:schemeClr>
    </dgm:linClrLst>
    <dgm:effectClrLst/>
    <dgm:txLinClrLst/>
    <dgm:txFillClrLst/>
    <dgm:txEffectClrLst/>
  </dgm:styleLbl>
  <dgm:styleLbl name="parChTrans2D2">
    <dgm:fillClrLst meth="repeat">
      <a:schemeClr val="accent2">
        <a:tint val="90000"/>
      </a:schemeClr>
    </dgm:fillClrLst>
    <dgm:linClrLst meth="repeat">
      <a:schemeClr val="accent2">
        <a:tint val="90000"/>
      </a:schemeClr>
    </dgm:linClrLst>
    <dgm:effectClrLst/>
    <dgm:txLinClrLst/>
    <dgm:txFillClrLst/>
    <dgm:txEffectClrLst/>
  </dgm:styleLbl>
  <dgm:styleLbl name="parChTrans2D3">
    <dgm:fillClrLst meth="repeat">
      <a:schemeClr val="accent2">
        <a:tint val="70000"/>
      </a:schemeClr>
    </dgm:fillClrLst>
    <dgm:linClrLst meth="repeat">
      <a:schemeClr val="accent2">
        <a:tint val="70000"/>
      </a:schemeClr>
    </dgm:linClrLst>
    <dgm:effectClrLst/>
    <dgm:txLinClrLst/>
    <dgm:txFillClrLst/>
    <dgm:txEffectClrLst/>
  </dgm:styleLbl>
  <dgm:styleLbl name="parChTrans2D4">
    <dgm:fillClrLst meth="repeat">
      <a:schemeClr val="accent2">
        <a:tint val="50000"/>
      </a:schemeClr>
    </dgm:fillClrLst>
    <dgm:linClrLst meth="repeat">
      <a:schemeClr val="accent2">
        <a:tint val="50000"/>
      </a:schemeClr>
    </dgm:linClrLst>
    <dgm:effectClrLst/>
    <dgm:txLinClrLst/>
    <dgm:txFillClrLst meth="repeat">
      <a:schemeClr val="dk1"/>
    </dgm:txFillClrLst>
    <dgm:txEffectClrLst/>
  </dgm:styleLbl>
  <dgm:styleLbl name="parChTrans1D1">
    <dgm:fillClrLst meth="repeat">
      <a:schemeClr val="accent2">
        <a:shade val="80000"/>
      </a:schemeClr>
    </dgm:fillClrLst>
    <dgm:linClrLst meth="repeat">
      <a:schemeClr val="accent2">
        <a:shade val="80000"/>
      </a:schemeClr>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2">
        <a:tint val="90000"/>
      </a:schemeClr>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2">
        <a:tint val="70000"/>
      </a:schemeClr>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2">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2">
        <a:shade val="50000"/>
      </a:schemeClr>
      <a:schemeClr val="accent2">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2">
        <a:shade val="50000"/>
      </a:schemeClr>
      <a:schemeClr val="accent2">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2">
        <a:shade val="50000"/>
      </a:schemeClr>
      <a:schemeClr val="accent2">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2">
        <a:shade val="50000"/>
      </a:schemeClr>
      <a:schemeClr val="accent2">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2">
        <a:shade val="50000"/>
      </a:schemeClr>
      <a:schemeClr val="accent2">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meth="repeat">
      <a:schemeClr val="accent2">
        <a:alpha val="90000"/>
        <a:tint val="55000"/>
      </a:schemeClr>
    </dgm:fillClrLst>
    <dgm:linClrLst meth="repeat">
      <a:schemeClr val="accent2">
        <a:alpha val="90000"/>
        <a:tint val="55000"/>
      </a:schemeClr>
    </dgm:linClrLst>
    <dgm:effectClrLst/>
    <dgm:txLinClrLst/>
    <dgm:txFillClrLst meth="repeat">
      <a:schemeClr val="dk1"/>
    </dgm:txFillClrLst>
    <dgm:txEffectClrLst/>
  </dgm:styleLbl>
  <dgm:styleLbl name="alignAccFollowNode1">
    <dgm:fillClrLst meth="repeat">
      <a:schemeClr val="accent2">
        <a:alpha val="90000"/>
        <a:tint val="55000"/>
      </a:schemeClr>
    </dgm:fillClrLst>
    <dgm:linClrLst meth="repeat">
      <a:schemeClr val="accent2">
        <a:alpha val="90000"/>
        <a:tint val="55000"/>
      </a:schemeClr>
    </dgm:linClrLst>
    <dgm:effectClrLst/>
    <dgm:txLinClrLst/>
    <dgm:txFillClrLst meth="repeat">
      <a:schemeClr val="dk1"/>
    </dgm:txFillClrLst>
    <dgm:txEffectClrLst/>
  </dgm:styleLbl>
  <dgm:styleLbl name="bgAccFollowNode1">
    <dgm:fillClrLst meth="repeat">
      <a:schemeClr val="accent2">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2">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2">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2">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2">
        <a:tint val="50000"/>
      </a:schemeClr>
    </dgm:linClrLst>
    <dgm:effectClrLst/>
    <dgm:txLinClrLst/>
    <dgm:txFillClrLst meth="repeat">
      <a:schemeClr val="dk1"/>
    </dgm:txFillClrLst>
    <dgm:txEffectClrLst/>
  </dgm:styleLbl>
  <dgm:styleLbl name="bgShp">
    <dgm:fillClrLst meth="repeat">
      <a:schemeClr val="accent2">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55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A499A04-D596-4362-B192-6CF7FC306F7F}" type="doc">
      <dgm:prSet loTypeId="urn:microsoft.com/office/officeart/2008/layout/VerticalCircleList" loCatId="list" qsTypeId="urn:microsoft.com/office/officeart/2009/2/quickstyle/3d8" qsCatId="3D" csTypeId="urn:microsoft.com/office/officeart/2005/8/colors/accent6_2" csCatId="accent6" phldr="1"/>
      <dgm:spPr/>
      <dgm:t>
        <a:bodyPr/>
        <a:lstStyle/>
        <a:p>
          <a:endParaRPr lang="en-IN"/>
        </a:p>
      </dgm:t>
    </dgm:pt>
    <dgm:pt modelId="{C1065F0B-F1E6-4264-A62C-CCC17C502496}">
      <dgm:prSet phldrT="[Text]"/>
      <dgm:spPr/>
      <dgm:t>
        <a:bodyPr/>
        <a:lstStyle/>
        <a:p>
          <a:r>
            <a:rPr lang="en-IN" b="0" i="0" u="none"/>
            <a:t>Goa	</a:t>
          </a:r>
          <a:endParaRPr lang="en-IN"/>
        </a:p>
      </dgm:t>
    </dgm:pt>
    <dgm:pt modelId="{33E185E6-90C3-4533-B1DF-AC5602E37ED9}" type="parTrans" cxnId="{E4932975-1717-47B0-B990-5BAE05C9D946}">
      <dgm:prSet/>
      <dgm:spPr/>
      <dgm:t>
        <a:bodyPr/>
        <a:lstStyle/>
        <a:p>
          <a:endParaRPr lang="en-IN"/>
        </a:p>
      </dgm:t>
    </dgm:pt>
    <dgm:pt modelId="{E2DD42F1-FE9C-4945-9807-590B52DD54DD}" type="sibTrans" cxnId="{E4932975-1717-47B0-B990-5BAE05C9D946}">
      <dgm:prSet/>
      <dgm:spPr/>
      <dgm:t>
        <a:bodyPr/>
        <a:lstStyle/>
        <a:p>
          <a:endParaRPr lang="en-IN"/>
        </a:p>
      </dgm:t>
    </dgm:pt>
    <dgm:pt modelId="{EB269F4A-9C7D-4CA2-AE6A-846EE3091338}">
      <dgm:prSet phldrT="[Text]"/>
      <dgm:spPr/>
      <dgm:t>
        <a:bodyPr/>
        <a:lstStyle/>
        <a:p>
          <a:r>
            <a:rPr lang="en-IN"/>
            <a:t>Mizoram</a:t>
          </a:r>
        </a:p>
      </dgm:t>
    </dgm:pt>
    <dgm:pt modelId="{A3FCE66F-7328-4526-B13C-6BF9628CD42B}" type="parTrans" cxnId="{CBCA55E2-E4A9-4D43-83FE-F054608FE7BC}">
      <dgm:prSet/>
      <dgm:spPr/>
      <dgm:t>
        <a:bodyPr/>
        <a:lstStyle/>
        <a:p>
          <a:endParaRPr lang="en-IN"/>
        </a:p>
      </dgm:t>
    </dgm:pt>
    <dgm:pt modelId="{ED1BDE75-EDF1-4FDB-BB74-DA4A07E0D92F}" type="sibTrans" cxnId="{CBCA55E2-E4A9-4D43-83FE-F054608FE7BC}">
      <dgm:prSet/>
      <dgm:spPr/>
      <dgm:t>
        <a:bodyPr/>
        <a:lstStyle/>
        <a:p>
          <a:endParaRPr lang="en-IN"/>
        </a:p>
      </dgm:t>
    </dgm:pt>
    <dgm:pt modelId="{94FD0F17-7B97-4D62-BC15-51607EA47797}">
      <dgm:prSet phldrT="[Text]"/>
      <dgm:spPr/>
      <dgm:t>
        <a:bodyPr/>
        <a:lstStyle/>
        <a:p>
          <a:r>
            <a:rPr lang="en-IN"/>
            <a:t>Nagaland</a:t>
          </a:r>
        </a:p>
      </dgm:t>
    </dgm:pt>
    <dgm:pt modelId="{E430A714-4C2D-4D04-B293-860AC44620C3}" type="parTrans" cxnId="{B3191215-9782-4026-86A7-F229EFE3FA70}">
      <dgm:prSet/>
      <dgm:spPr/>
      <dgm:t>
        <a:bodyPr/>
        <a:lstStyle/>
        <a:p>
          <a:endParaRPr lang="en-IN"/>
        </a:p>
      </dgm:t>
    </dgm:pt>
    <dgm:pt modelId="{B16667D1-CD53-4E38-B300-23B73A13D666}" type="sibTrans" cxnId="{B3191215-9782-4026-86A7-F229EFE3FA70}">
      <dgm:prSet/>
      <dgm:spPr/>
      <dgm:t>
        <a:bodyPr/>
        <a:lstStyle/>
        <a:p>
          <a:endParaRPr lang="en-IN"/>
        </a:p>
      </dgm:t>
    </dgm:pt>
    <dgm:pt modelId="{863CDDD2-CC25-4DF8-84A1-A2599D885EB3}" type="pres">
      <dgm:prSet presAssocID="{5A499A04-D596-4362-B192-6CF7FC306F7F}" presName="Name0" presStyleCnt="0">
        <dgm:presLayoutVars>
          <dgm:dir/>
        </dgm:presLayoutVars>
      </dgm:prSet>
      <dgm:spPr/>
      <dgm:t>
        <a:bodyPr/>
        <a:lstStyle/>
        <a:p>
          <a:endParaRPr lang="en-IN"/>
        </a:p>
      </dgm:t>
    </dgm:pt>
    <dgm:pt modelId="{4CEC5BCD-55DA-4A5A-8622-E518426E0A09}" type="pres">
      <dgm:prSet presAssocID="{C1065F0B-F1E6-4264-A62C-CCC17C502496}" presName="noChildren" presStyleCnt="0"/>
      <dgm:spPr/>
    </dgm:pt>
    <dgm:pt modelId="{60A056B0-1037-4D7F-9016-12FDAEEBC7FC}" type="pres">
      <dgm:prSet presAssocID="{C1065F0B-F1E6-4264-A62C-CCC17C502496}" presName="gap" presStyleCnt="0"/>
      <dgm:spPr/>
    </dgm:pt>
    <dgm:pt modelId="{570CAD49-C23B-4204-8359-FBD5FE622CEA}" type="pres">
      <dgm:prSet presAssocID="{C1065F0B-F1E6-4264-A62C-CCC17C502496}" presName="medCircle2" presStyleLbl="vennNode1" presStyleIdx="0" presStyleCnt="3"/>
      <dgm:spPr/>
    </dgm:pt>
    <dgm:pt modelId="{8C22D89F-8300-4606-B97F-04A0884D664F}" type="pres">
      <dgm:prSet presAssocID="{C1065F0B-F1E6-4264-A62C-CCC17C502496}" presName="txLvlOnly1" presStyleLbl="revTx" presStyleIdx="0" presStyleCnt="3"/>
      <dgm:spPr/>
      <dgm:t>
        <a:bodyPr/>
        <a:lstStyle/>
        <a:p>
          <a:endParaRPr lang="en-IN"/>
        </a:p>
      </dgm:t>
    </dgm:pt>
    <dgm:pt modelId="{95141952-067B-4968-8D0E-3CCB3F38579C}" type="pres">
      <dgm:prSet presAssocID="{EB269F4A-9C7D-4CA2-AE6A-846EE3091338}" presName="noChildren" presStyleCnt="0"/>
      <dgm:spPr/>
    </dgm:pt>
    <dgm:pt modelId="{82BC2BBC-6582-4C54-B865-D34E6B800681}" type="pres">
      <dgm:prSet presAssocID="{EB269F4A-9C7D-4CA2-AE6A-846EE3091338}" presName="gap" presStyleCnt="0"/>
      <dgm:spPr/>
    </dgm:pt>
    <dgm:pt modelId="{2B564AEB-3134-457E-B006-42264952F685}" type="pres">
      <dgm:prSet presAssocID="{EB269F4A-9C7D-4CA2-AE6A-846EE3091338}" presName="medCircle2" presStyleLbl="vennNode1" presStyleIdx="1" presStyleCnt="3"/>
      <dgm:spPr/>
    </dgm:pt>
    <dgm:pt modelId="{46CEE702-1F53-43E8-BC2F-4D8D80CB3D19}" type="pres">
      <dgm:prSet presAssocID="{EB269F4A-9C7D-4CA2-AE6A-846EE3091338}" presName="txLvlOnly1" presStyleLbl="revTx" presStyleIdx="1" presStyleCnt="3"/>
      <dgm:spPr/>
      <dgm:t>
        <a:bodyPr/>
        <a:lstStyle/>
        <a:p>
          <a:endParaRPr lang="en-IN"/>
        </a:p>
      </dgm:t>
    </dgm:pt>
    <dgm:pt modelId="{D28786D8-9D6D-4AE3-8A51-5BDD3D91E1FE}" type="pres">
      <dgm:prSet presAssocID="{94FD0F17-7B97-4D62-BC15-51607EA47797}" presName="noChildren" presStyleCnt="0"/>
      <dgm:spPr/>
    </dgm:pt>
    <dgm:pt modelId="{D7C2A316-D44B-4AB0-B585-B1C8C3E472EA}" type="pres">
      <dgm:prSet presAssocID="{94FD0F17-7B97-4D62-BC15-51607EA47797}" presName="gap" presStyleCnt="0"/>
      <dgm:spPr/>
    </dgm:pt>
    <dgm:pt modelId="{95B4E3B2-8513-4F17-BD69-2082E9FE1541}" type="pres">
      <dgm:prSet presAssocID="{94FD0F17-7B97-4D62-BC15-51607EA47797}" presName="medCircle2" presStyleLbl="vennNode1" presStyleIdx="2" presStyleCnt="3"/>
      <dgm:spPr/>
    </dgm:pt>
    <dgm:pt modelId="{2D4923D7-1C22-4D94-8229-D6A4AB829894}" type="pres">
      <dgm:prSet presAssocID="{94FD0F17-7B97-4D62-BC15-51607EA47797}" presName="txLvlOnly1" presStyleLbl="revTx" presStyleIdx="2" presStyleCnt="3"/>
      <dgm:spPr/>
      <dgm:t>
        <a:bodyPr/>
        <a:lstStyle/>
        <a:p>
          <a:endParaRPr lang="en-IN"/>
        </a:p>
      </dgm:t>
    </dgm:pt>
  </dgm:ptLst>
  <dgm:cxnLst>
    <dgm:cxn modelId="{E4932975-1717-47B0-B990-5BAE05C9D946}" srcId="{5A499A04-D596-4362-B192-6CF7FC306F7F}" destId="{C1065F0B-F1E6-4264-A62C-CCC17C502496}" srcOrd="0" destOrd="0" parTransId="{33E185E6-90C3-4533-B1DF-AC5602E37ED9}" sibTransId="{E2DD42F1-FE9C-4945-9807-590B52DD54DD}"/>
    <dgm:cxn modelId="{CBCA55E2-E4A9-4D43-83FE-F054608FE7BC}" srcId="{5A499A04-D596-4362-B192-6CF7FC306F7F}" destId="{EB269F4A-9C7D-4CA2-AE6A-846EE3091338}" srcOrd="1" destOrd="0" parTransId="{A3FCE66F-7328-4526-B13C-6BF9628CD42B}" sibTransId="{ED1BDE75-EDF1-4FDB-BB74-DA4A07E0D92F}"/>
    <dgm:cxn modelId="{61FC26A8-C4D7-4C4F-BF36-AFE5B7B49277}" type="presOf" srcId="{EB269F4A-9C7D-4CA2-AE6A-846EE3091338}" destId="{46CEE702-1F53-43E8-BC2F-4D8D80CB3D19}" srcOrd="0" destOrd="0" presId="urn:microsoft.com/office/officeart/2008/layout/VerticalCircleList"/>
    <dgm:cxn modelId="{F84E4319-4D40-4E46-9DC5-D3155E3DB8DB}" type="presOf" srcId="{5A499A04-D596-4362-B192-6CF7FC306F7F}" destId="{863CDDD2-CC25-4DF8-84A1-A2599D885EB3}" srcOrd="0" destOrd="0" presId="urn:microsoft.com/office/officeart/2008/layout/VerticalCircleList"/>
    <dgm:cxn modelId="{83548E79-85B2-495E-A3AC-6102265FAE3C}" type="presOf" srcId="{94FD0F17-7B97-4D62-BC15-51607EA47797}" destId="{2D4923D7-1C22-4D94-8229-D6A4AB829894}" srcOrd="0" destOrd="0" presId="urn:microsoft.com/office/officeart/2008/layout/VerticalCircleList"/>
    <dgm:cxn modelId="{B3191215-9782-4026-86A7-F229EFE3FA70}" srcId="{5A499A04-D596-4362-B192-6CF7FC306F7F}" destId="{94FD0F17-7B97-4D62-BC15-51607EA47797}" srcOrd="2" destOrd="0" parTransId="{E430A714-4C2D-4D04-B293-860AC44620C3}" sibTransId="{B16667D1-CD53-4E38-B300-23B73A13D666}"/>
    <dgm:cxn modelId="{BC58C6CF-9C02-4FF1-992A-C1CA4E1DB94D}" type="presOf" srcId="{C1065F0B-F1E6-4264-A62C-CCC17C502496}" destId="{8C22D89F-8300-4606-B97F-04A0884D664F}" srcOrd="0" destOrd="0" presId="urn:microsoft.com/office/officeart/2008/layout/VerticalCircleList"/>
    <dgm:cxn modelId="{B11C63BB-6F53-4E5F-92CE-3D15E6C4FF15}" type="presParOf" srcId="{863CDDD2-CC25-4DF8-84A1-A2599D885EB3}" destId="{4CEC5BCD-55DA-4A5A-8622-E518426E0A09}" srcOrd="0" destOrd="0" presId="urn:microsoft.com/office/officeart/2008/layout/VerticalCircleList"/>
    <dgm:cxn modelId="{19BC30AC-A032-4B09-B859-01AEB649CF1F}" type="presParOf" srcId="{4CEC5BCD-55DA-4A5A-8622-E518426E0A09}" destId="{60A056B0-1037-4D7F-9016-12FDAEEBC7FC}" srcOrd="0" destOrd="0" presId="urn:microsoft.com/office/officeart/2008/layout/VerticalCircleList"/>
    <dgm:cxn modelId="{ADFA1FA6-E0DA-40DB-9FCC-CFB377468F94}" type="presParOf" srcId="{4CEC5BCD-55DA-4A5A-8622-E518426E0A09}" destId="{570CAD49-C23B-4204-8359-FBD5FE622CEA}" srcOrd="1" destOrd="0" presId="urn:microsoft.com/office/officeart/2008/layout/VerticalCircleList"/>
    <dgm:cxn modelId="{1BCA1253-9301-456E-9B99-5F0E2623E6D1}" type="presParOf" srcId="{4CEC5BCD-55DA-4A5A-8622-E518426E0A09}" destId="{8C22D89F-8300-4606-B97F-04A0884D664F}" srcOrd="2" destOrd="0" presId="urn:microsoft.com/office/officeart/2008/layout/VerticalCircleList"/>
    <dgm:cxn modelId="{8F74F785-6422-4EBD-B230-29FA8FCD0F4D}" type="presParOf" srcId="{863CDDD2-CC25-4DF8-84A1-A2599D885EB3}" destId="{95141952-067B-4968-8D0E-3CCB3F38579C}" srcOrd="1" destOrd="0" presId="urn:microsoft.com/office/officeart/2008/layout/VerticalCircleList"/>
    <dgm:cxn modelId="{68BD7F0C-B193-4EE6-9623-39F21B99F2E3}" type="presParOf" srcId="{95141952-067B-4968-8D0E-3CCB3F38579C}" destId="{82BC2BBC-6582-4C54-B865-D34E6B800681}" srcOrd="0" destOrd="0" presId="urn:microsoft.com/office/officeart/2008/layout/VerticalCircleList"/>
    <dgm:cxn modelId="{2391D778-D0A6-4674-BAA3-1D167A76ED4B}" type="presParOf" srcId="{95141952-067B-4968-8D0E-3CCB3F38579C}" destId="{2B564AEB-3134-457E-B006-42264952F685}" srcOrd="1" destOrd="0" presId="urn:microsoft.com/office/officeart/2008/layout/VerticalCircleList"/>
    <dgm:cxn modelId="{2E945F6F-822A-4835-93FF-00304CD854CD}" type="presParOf" srcId="{95141952-067B-4968-8D0E-3CCB3F38579C}" destId="{46CEE702-1F53-43E8-BC2F-4D8D80CB3D19}" srcOrd="2" destOrd="0" presId="urn:microsoft.com/office/officeart/2008/layout/VerticalCircleList"/>
    <dgm:cxn modelId="{1A24A27B-0C25-4104-8581-B747D9825F83}" type="presParOf" srcId="{863CDDD2-CC25-4DF8-84A1-A2599D885EB3}" destId="{D28786D8-9D6D-4AE3-8A51-5BDD3D91E1FE}" srcOrd="2" destOrd="0" presId="urn:microsoft.com/office/officeart/2008/layout/VerticalCircleList"/>
    <dgm:cxn modelId="{58B6BEA2-9115-4BE7-807F-F52CD36E21E1}" type="presParOf" srcId="{D28786D8-9D6D-4AE3-8A51-5BDD3D91E1FE}" destId="{D7C2A316-D44B-4AB0-B585-B1C8C3E472EA}" srcOrd="0" destOrd="0" presId="urn:microsoft.com/office/officeart/2008/layout/VerticalCircleList"/>
    <dgm:cxn modelId="{0AD3A5DB-E74B-4E90-88AE-6A04CE6FF7BD}" type="presParOf" srcId="{D28786D8-9D6D-4AE3-8A51-5BDD3D91E1FE}" destId="{95B4E3B2-8513-4F17-BD69-2082E9FE1541}" srcOrd="1" destOrd="0" presId="urn:microsoft.com/office/officeart/2008/layout/VerticalCircleList"/>
    <dgm:cxn modelId="{B08F0DC6-8693-4DBE-AAED-32E750DFA396}" type="presParOf" srcId="{D28786D8-9D6D-4AE3-8A51-5BDD3D91E1FE}" destId="{2D4923D7-1C22-4D94-8229-D6A4AB829894}" srcOrd="2" destOrd="0" presId="urn:microsoft.com/office/officeart/2008/layout/VerticalCircle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5A499A04-D596-4362-B192-6CF7FC306F7F}" type="doc">
      <dgm:prSet loTypeId="urn:microsoft.com/office/officeart/2008/layout/VerticalCircleList" loCatId="list" qsTypeId="urn:microsoft.com/office/officeart/2005/8/quickstyle/3d7" qsCatId="3D" csTypeId="urn:microsoft.com/office/officeart/2005/8/colors/accent2_4" csCatId="accent2" phldr="1"/>
      <dgm:spPr/>
      <dgm:t>
        <a:bodyPr/>
        <a:lstStyle/>
        <a:p>
          <a:endParaRPr lang="en-IN"/>
        </a:p>
      </dgm:t>
    </dgm:pt>
    <dgm:pt modelId="{C1065F0B-F1E6-4264-A62C-CCC17C502496}">
      <dgm:prSet phldrT="[Text]"/>
      <dgm:spPr/>
      <dgm:t>
        <a:bodyPr/>
        <a:lstStyle/>
        <a:p>
          <a:r>
            <a:rPr lang="en-IN" b="0" i="0" u="none"/>
            <a:t>Bihar</a:t>
          </a:r>
          <a:endParaRPr lang="en-IN"/>
        </a:p>
      </dgm:t>
    </dgm:pt>
    <dgm:pt modelId="{33E185E6-90C3-4533-B1DF-AC5602E37ED9}" type="parTrans" cxnId="{E4932975-1717-47B0-B990-5BAE05C9D946}">
      <dgm:prSet/>
      <dgm:spPr/>
      <dgm:t>
        <a:bodyPr/>
        <a:lstStyle/>
        <a:p>
          <a:endParaRPr lang="en-IN"/>
        </a:p>
      </dgm:t>
    </dgm:pt>
    <dgm:pt modelId="{E2DD42F1-FE9C-4945-9807-590B52DD54DD}" type="sibTrans" cxnId="{E4932975-1717-47B0-B990-5BAE05C9D946}">
      <dgm:prSet/>
      <dgm:spPr/>
      <dgm:t>
        <a:bodyPr/>
        <a:lstStyle/>
        <a:p>
          <a:endParaRPr lang="en-IN"/>
        </a:p>
      </dgm:t>
    </dgm:pt>
    <dgm:pt modelId="{EB269F4A-9C7D-4CA2-AE6A-846EE3091338}">
      <dgm:prSet phldrT="[Text]"/>
      <dgm:spPr/>
      <dgm:t>
        <a:bodyPr/>
        <a:lstStyle/>
        <a:p>
          <a:r>
            <a:rPr lang="en-IN"/>
            <a:t>Delhi</a:t>
          </a:r>
        </a:p>
      </dgm:t>
    </dgm:pt>
    <dgm:pt modelId="{A3FCE66F-7328-4526-B13C-6BF9628CD42B}" type="parTrans" cxnId="{CBCA55E2-E4A9-4D43-83FE-F054608FE7BC}">
      <dgm:prSet/>
      <dgm:spPr/>
      <dgm:t>
        <a:bodyPr/>
        <a:lstStyle/>
        <a:p>
          <a:endParaRPr lang="en-IN"/>
        </a:p>
      </dgm:t>
    </dgm:pt>
    <dgm:pt modelId="{ED1BDE75-EDF1-4FDB-BB74-DA4A07E0D92F}" type="sibTrans" cxnId="{CBCA55E2-E4A9-4D43-83FE-F054608FE7BC}">
      <dgm:prSet/>
      <dgm:spPr/>
      <dgm:t>
        <a:bodyPr/>
        <a:lstStyle/>
        <a:p>
          <a:endParaRPr lang="en-IN"/>
        </a:p>
      </dgm:t>
    </dgm:pt>
    <dgm:pt modelId="{94FD0F17-7B97-4D62-BC15-51607EA47797}">
      <dgm:prSet phldrT="[Text]"/>
      <dgm:spPr/>
      <dgm:t>
        <a:bodyPr/>
        <a:lstStyle/>
        <a:p>
          <a:r>
            <a:rPr lang="en-IN"/>
            <a:t>Assam</a:t>
          </a:r>
        </a:p>
      </dgm:t>
    </dgm:pt>
    <dgm:pt modelId="{E430A714-4C2D-4D04-B293-860AC44620C3}" type="parTrans" cxnId="{B3191215-9782-4026-86A7-F229EFE3FA70}">
      <dgm:prSet/>
      <dgm:spPr/>
      <dgm:t>
        <a:bodyPr/>
        <a:lstStyle/>
        <a:p>
          <a:endParaRPr lang="en-IN"/>
        </a:p>
      </dgm:t>
    </dgm:pt>
    <dgm:pt modelId="{B16667D1-CD53-4E38-B300-23B73A13D666}" type="sibTrans" cxnId="{B3191215-9782-4026-86A7-F229EFE3FA70}">
      <dgm:prSet/>
      <dgm:spPr/>
      <dgm:t>
        <a:bodyPr/>
        <a:lstStyle/>
        <a:p>
          <a:endParaRPr lang="en-IN"/>
        </a:p>
      </dgm:t>
    </dgm:pt>
    <dgm:pt modelId="{863CDDD2-CC25-4DF8-84A1-A2599D885EB3}" type="pres">
      <dgm:prSet presAssocID="{5A499A04-D596-4362-B192-6CF7FC306F7F}" presName="Name0" presStyleCnt="0">
        <dgm:presLayoutVars>
          <dgm:dir/>
        </dgm:presLayoutVars>
      </dgm:prSet>
      <dgm:spPr/>
      <dgm:t>
        <a:bodyPr/>
        <a:lstStyle/>
        <a:p>
          <a:endParaRPr lang="en-IN"/>
        </a:p>
      </dgm:t>
    </dgm:pt>
    <dgm:pt modelId="{4CEC5BCD-55DA-4A5A-8622-E518426E0A09}" type="pres">
      <dgm:prSet presAssocID="{C1065F0B-F1E6-4264-A62C-CCC17C502496}" presName="noChildren" presStyleCnt="0"/>
      <dgm:spPr/>
    </dgm:pt>
    <dgm:pt modelId="{60A056B0-1037-4D7F-9016-12FDAEEBC7FC}" type="pres">
      <dgm:prSet presAssocID="{C1065F0B-F1E6-4264-A62C-CCC17C502496}" presName="gap" presStyleCnt="0"/>
      <dgm:spPr/>
    </dgm:pt>
    <dgm:pt modelId="{570CAD49-C23B-4204-8359-FBD5FE622CEA}" type="pres">
      <dgm:prSet presAssocID="{C1065F0B-F1E6-4264-A62C-CCC17C502496}" presName="medCircle2" presStyleLbl="vennNode1" presStyleIdx="0" presStyleCnt="3"/>
      <dgm:spPr/>
    </dgm:pt>
    <dgm:pt modelId="{8C22D89F-8300-4606-B97F-04A0884D664F}" type="pres">
      <dgm:prSet presAssocID="{C1065F0B-F1E6-4264-A62C-CCC17C502496}" presName="txLvlOnly1" presStyleLbl="revTx" presStyleIdx="0" presStyleCnt="3"/>
      <dgm:spPr/>
      <dgm:t>
        <a:bodyPr/>
        <a:lstStyle/>
        <a:p>
          <a:endParaRPr lang="en-IN"/>
        </a:p>
      </dgm:t>
    </dgm:pt>
    <dgm:pt modelId="{95141952-067B-4968-8D0E-3CCB3F38579C}" type="pres">
      <dgm:prSet presAssocID="{EB269F4A-9C7D-4CA2-AE6A-846EE3091338}" presName="noChildren" presStyleCnt="0"/>
      <dgm:spPr/>
    </dgm:pt>
    <dgm:pt modelId="{82BC2BBC-6582-4C54-B865-D34E6B800681}" type="pres">
      <dgm:prSet presAssocID="{EB269F4A-9C7D-4CA2-AE6A-846EE3091338}" presName="gap" presStyleCnt="0"/>
      <dgm:spPr/>
    </dgm:pt>
    <dgm:pt modelId="{2B564AEB-3134-457E-B006-42264952F685}" type="pres">
      <dgm:prSet presAssocID="{EB269F4A-9C7D-4CA2-AE6A-846EE3091338}" presName="medCircle2" presStyleLbl="vennNode1" presStyleIdx="1" presStyleCnt="3"/>
      <dgm:spPr/>
    </dgm:pt>
    <dgm:pt modelId="{46CEE702-1F53-43E8-BC2F-4D8D80CB3D19}" type="pres">
      <dgm:prSet presAssocID="{EB269F4A-9C7D-4CA2-AE6A-846EE3091338}" presName="txLvlOnly1" presStyleLbl="revTx" presStyleIdx="1" presStyleCnt="3"/>
      <dgm:spPr/>
      <dgm:t>
        <a:bodyPr/>
        <a:lstStyle/>
        <a:p>
          <a:endParaRPr lang="en-IN"/>
        </a:p>
      </dgm:t>
    </dgm:pt>
    <dgm:pt modelId="{D28786D8-9D6D-4AE3-8A51-5BDD3D91E1FE}" type="pres">
      <dgm:prSet presAssocID="{94FD0F17-7B97-4D62-BC15-51607EA47797}" presName="noChildren" presStyleCnt="0"/>
      <dgm:spPr/>
    </dgm:pt>
    <dgm:pt modelId="{D7C2A316-D44B-4AB0-B585-B1C8C3E472EA}" type="pres">
      <dgm:prSet presAssocID="{94FD0F17-7B97-4D62-BC15-51607EA47797}" presName="gap" presStyleCnt="0"/>
      <dgm:spPr/>
    </dgm:pt>
    <dgm:pt modelId="{95B4E3B2-8513-4F17-BD69-2082E9FE1541}" type="pres">
      <dgm:prSet presAssocID="{94FD0F17-7B97-4D62-BC15-51607EA47797}" presName="medCircle2" presStyleLbl="vennNode1" presStyleIdx="2" presStyleCnt="3"/>
      <dgm:spPr/>
    </dgm:pt>
    <dgm:pt modelId="{2D4923D7-1C22-4D94-8229-D6A4AB829894}" type="pres">
      <dgm:prSet presAssocID="{94FD0F17-7B97-4D62-BC15-51607EA47797}" presName="txLvlOnly1" presStyleLbl="revTx" presStyleIdx="2" presStyleCnt="3"/>
      <dgm:spPr/>
      <dgm:t>
        <a:bodyPr/>
        <a:lstStyle/>
        <a:p>
          <a:endParaRPr lang="en-IN"/>
        </a:p>
      </dgm:t>
    </dgm:pt>
  </dgm:ptLst>
  <dgm:cxnLst>
    <dgm:cxn modelId="{E4932975-1717-47B0-B990-5BAE05C9D946}" srcId="{5A499A04-D596-4362-B192-6CF7FC306F7F}" destId="{C1065F0B-F1E6-4264-A62C-CCC17C502496}" srcOrd="0" destOrd="0" parTransId="{33E185E6-90C3-4533-B1DF-AC5602E37ED9}" sibTransId="{E2DD42F1-FE9C-4945-9807-590B52DD54DD}"/>
    <dgm:cxn modelId="{2AA0463B-0316-483C-8C4E-A7A828A1BA86}" type="presOf" srcId="{C1065F0B-F1E6-4264-A62C-CCC17C502496}" destId="{8C22D89F-8300-4606-B97F-04A0884D664F}" srcOrd="0" destOrd="0" presId="urn:microsoft.com/office/officeart/2008/layout/VerticalCircleList"/>
    <dgm:cxn modelId="{CBCA55E2-E4A9-4D43-83FE-F054608FE7BC}" srcId="{5A499A04-D596-4362-B192-6CF7FC306F7F}" destId="{EB269F4A-9C7D-4CA2-AE6A-846EE3091338}" srcOrd="1" destOrd="0" parTransId="{A3FCE66F-7328-4526-B13C-6BF9628CD42B}" sibTransId="{ED1BDE75-EDF1-4FDB-BB74-DA4A07E0D92F}"/>
    <dgm:cxn modelId="{E9AC10ED-F0E4-4301-85C1-A70FF3B1B568}" type="presOf" srcId="{94FD0F17-7B97-4D62-BC15-51607EA47797}" destId="{2D4923D7-1C22-4D94-8229-D6A4AB829894}" srcOrd="0" destOrd="0" presId="urn:microsoft.com/office/officeart/2008/layout/VerticalCircleList"/>
    <dgm:cxn modelId="{566C245C-BFE1-4484-BF6F-75D207F36F91}" type="presOf" srcId="{5A499A04-D596-4362-B192-6CF7FC306F7F}" destId="{863CDDD2-CC25-4DF8-84A1-A2599D885EB3}" srcOrd="0" destOrd="0" presId="urn:microsoft.com/office/officeart/2008/layout/VerticalCircleList"/>
    <dgm:cxn modelId="{B3191215-9782-4026-86A7-F229EFE3FA70}" srcId="{5A499A04-D596-4362-B192-6CF7FC306F7F}" destId="{94FD0F17-7B97-4D62-BC15-51607EA47797}" srcOrd="2" destOrd="0" parTransId="{E430A714-4C2D-4D04-B293-860AC44620C3}" sibTransId="{B16667D1-CD53-4E38-B300-23B73A13D666}"/>
    <dgm:cxn modelId="{BD6D804B-836C-4548-9DAD-DC17DC5271CD}" type="presOf" srcId="{EB269F4A-9C7D-4CA2-AE6A-846EE3091338}" destId="{46CEE702-1F53-43E8-BC2F-4D8D80CB3D19}" srcOrd="0" destOrd="0" presId="urn:microsoft.com/office/officeart/2008/layout/VerticalCircleList"/>
    <dgm:cxn modelId="{5F408E3B-5AE2-4716-A10F-C0B0A11787C8}" type="presParOf" srcId="{863CDDD2-CC25-4DF8-84A1-A2599D885EB3}" destId="{4CEC5BCD-55DA-4A5A-8622-E518426E0A09}" srcOrd="0" destOrd="0" presId="urn:microsoft.com/office/officeart/2008/layout/VerticalCircleList"/>
    <dgm:cxn modelId="{F77BF4D5-A53E-4133-A3BF-902BFD601E2D}" type="presParOf" srcId="{4CEC5BCD-55DA-4A5A-8622-E518426E0A09}" destId="{60A056B0-1037-4D7F-9016-12FDAEEBC7FC}" srcOrd="0" destOrd="0" presId="urn:microsoft.com/office/officeart/2008/layout/VerticalCircleList"/>
    <dgm:cxn modelId="{FA3058CE-045A-422E-815C-BF1E3CF5E790}" type="presParOf" srcId="{4CEC5BCD-55DA-4A5A-8622-E518426E0A09}" destId="{570CAD49-C23B-4204-8359-FBD5FE622CEA}" srcOrd="1" destOrd="0" presId="urn:microsoft.com/office/officeart/2008/layout/VerticalCircleList"/>
    <dgm:cxn modelId="{1E359DE2-404F-4798-897C-A3CC6DB38BC5}" type="presParOf" srcId="{4CEC5BCD-55DA-4A5A-8622-E518426E0A09}" destId="{8C22D89F-8300-4606-B97F-04A0884D664F}" srcOrd="2" destOrd="0" presId="urn:microsoft.com/office/officeart/2008/layout/VerticalCircleList"/>
    <dgm:cxn modelId="{79791997-7AA5-434C-AD13-921C59C9B988}" type="presParOf" srcId="{863CDDD2-CC25-4DF8-84A1-A2599D885EB3}" destId="{95141952-067B-4968-8D0E-3CCB3F38579C}" srcOrd="1" destOrd="0" presId="urn:microsoft.com/office/officeart/2008/layout/VerticalCircleList"/>
    <dgm:cxn modelId="{88D28884-A446-4D64-B17F-73B6A7ECFB17}" type="presParOf" srcId="{95141952-067B-4968-8D0E-3CCB3F38579C}" destId="{82BC2BBC-6582-4C54-B865-D34E6B800681}" srcOrd="0" destOrd="0" presId="urn:microsoft.com/office/officeart/2008/layout/VerticalCircleList"/>
    <dgm:cxn modelId="{BC267DB3-AD95-457F-A64C-8D3B080AE992}" type="presParOf" srcId="{95141952-067B-4968-8D0E-3CCB3F38579C}" destId="{2B564AEB-3134-457E-B006-42264952F685}" srcOrd="1" destOrd="0" presId="urn:microsoft.com/office/officeart/2008/layout/VerticalCircleList"/>
    <dgm:cxn modelId="{CD7513C3-B894-4C88-BAD3-F803C5872228}" type="presParOf" srcId="{95141952-067B-4968-8D0E-3CCB3F38579C}" destId="{46CEE702-1F53-43E8-BC2F-4D8D80CB3D19}" srcOrd="2" destOrd="0" presId="urn:microsoft.com/office/officeart/2008/layout/VerticalCircleList"/>
    <dgm:cxn modelId="{15C347F8-2899-4C6A-910C-77C341B45B84}" type="presParOf" srcId="{863CDDD2-CC25-4DF8-84A1-A2599D885EB3}" destId="{D28786D8-9D6D-4AE3-8A51-5BDD3D91E1FE}" srcOrd="2" destOrd="0" presId="urn:microsoft.com/office/officeart/2008/layout/VerticalCircleList"/>
    <dgm:cxn modelId="{98914807-E823-41E9-B27E-0E2CA03C408D}" type="presParOf" srcId="{D28786D8-9D6D-4AE3-8A51-5BDD3D91E1FE}" destId="{D7C2A316-D44B-4AB0-B585-B1C8C3E472EA}" srcOrd="0" destOrd="0" presId="urn:microsoft.com/office/officeart/2008/layout/VerticalCircleList"/>
    <dgm:cxn modelId="{1DAE03A6-AD0F-4610-B46C-4B7B55887383}" type="presParOf" srcId="{D28786D8-9D6D-4AE3-8A51-5BDD3D91E1FE}" destId="{95B4E3B2-8513-4F17-BD69-2082E9FE1541}" srcOrd="1" destOrd="0" presId="urn:microsoft.com/office/officeart/2008/layout/VerticalCircleList"/>
    <dgm:cxn modelId="{5DDA9C8B-0E16-442A-8800-BA1311A083EB}" type="presParOf" srcId="{D28786D8-9D6D-4AE3-8A51-5BDD3D91E1FE}" destId="{2D4923D7-1C22-4D94-8229-D6A4AB829894}" srcOrd="2" destOrd="0" presId="urn:microsoft.com/office/officeart/2008/layout/VerticalCircleList"/>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70CAD49-C23B-4204-8359-FBD5FE622CEA}">
      <dsp:nvSpPr>
        <dsp:cNvPr id="0" name=""/>
        <dsp:cNvSpPr/>
      </dsp:nvSpPr>
      <dsp:spPr>
        <a:xfrm>
          <a:off x="118754" y="344013"/>
          <a:ext cx="452924" cy="452924"/>
        </a:xfrm>
        <a:prstGeom prst="ellipse">
          <a:avLst/>
        </a:prstGeom>
        <a:solidFill>
          <a:schemeClr val="accent6">
            <a:alpha val="50000"/>
            <a:hueOff val="0"/>
            <a:satOff val="0"/>
            <a:lumOff val="0"/>
            <a:alphaOff val="0"/>
          </a:schemeClr>
        </a:solidFill>
        <a:ln>
          <a:noFill/>
        </a:ln>
        <a:effectLst/>
        <a:sp3d extrusionH="190500" prstMaterial="matte">
          <a:bevelT w="120650" h="38100" prst="relaxedInset"/>
          <a:bevelB w="120650" h="57150" prst="relaxedInset"/>
          <a:contourClr>
            <a:schemeClr val="bg1"/>
          </a:contourClr>
        </a:sp3d>
      </dsp:spPr>
      <dsp:style>
        <a:lnRef idx="0">
          <a:scrgbClr r="0" g="0" b="0"/>
        </a:lnRef>
        <a:fillRef idx="1">
          <a:scrgbClr r="0" g="0" b="0"/>
        </a:fillRef>
        <a:effectRef idx="2">
          <a:scrgbClr r="0" g="0" b="0"/>
        </a:effectRef>
        <a:fontRef idx="minor">
          <a:schemeClr val="tx1"/>
        </a:fontRef>
      </dsp:style>
    </dsp:sp>
    <dsp:sp modelId="{8C22D89F-8300-4606-B97F-04A0884D664F}">
      <dsp:nvSpPr>
        <dsp:cNvPr id="0" name=""/>
        <dsp:cNvSpPr/>
      </dsp:nvSpPr>
      <dsp:spPr>
        <a:xfrm>
          <a:off x="345216" y="344013"/>
          <a:ext cx="2416518" cy="4529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34290" rIns="0" bIns="34290" numCol="1" spcCol="1270" anchor="ctr" anchorCtr="0">
          <a:noAutofit/>
        </a:bodyPr>
        <a:lstStyle/>
        <a:p>
          <a:pPr lvl="0" algn="l" defTabSz="1200150">
            <a:lnSpc>
              <a:spcPct val="90000"/>
            </a:lnSpc>
            <a:spcBef>
              <a:spcPct val="0"/>
            </a:spcBef>
            <a:spcAft>
              <a:spcPct val="35000"/>
            </a:spcAft>
          </a:pPr>
          <a:r>
            <a:rPr lang="en-IN" sz="2700" b="0" i="0" u="none" kern="1200"/>
            <a:t>Goa	</a:t>
          </a:r>
          <a:endParaRPr lang="en-IN" sz="2700" kern="1200"/>
        </a:p>
      </dsp:txBody>
      <dsp:txXfrm>
        <a:off x="345216" y="344013"/>
        <a:ext cx="2416518" cy="452924"/>
      </dsp:txXfrm>
    </dsp:sp>
    <dsp:sp modelId="{2B564AEB-3134-457E-B006-42264952F685}">
      <dsp:nvSpPr>
        <dsp:cNvPr id="0" name=""/>
        <dsp:cNvSpPr/>
      </dsp:nvSpPr>
      <dsp:spPr>
        <a:xfrm>
          <a:off x="118754" y="796937"/>
          <a:ext cx="452924" cy="452924"/>
        </a:xfrm>
        <a:prstGeom prst="ellipse">
          <a:avLst/>
        </a:prstGeom>
        <a:solidFill>
          <a:schemeClr val="accent6">
            <a:alpha val="50000"/>
            <a:hueOff val="0"/>
            <a:satOff val="0"/>
            <a:lumOff val="0"/>
            <a:alphaOff val="0"/>
          </a:schemeClr>
        </a:solidFill>
        <a:ln>
          <a:noFill/>
        </a:ln>
        <a:effectLst/>
        <a:sp3d extrusionH="190500" prstMaterial="matte">
          <a:bevelT w="120650" h="38100" prst="relaxedInset"/>
          <a:bevelB w="120650" h="57150" prst="relaxedInset"/>
          <a:contourClr>
            <a:schemeClr val="bg1"/>
          </a:contourClr>
        </a:sp3d>
      </dsp:spPr>
      <dsp:style>
        <a:lnRef idx="0">
          <a:scrgbClr r="0" g="0" b="0"/>
        </a:lnRef>
        <a:fillRef idx="1">
          <a:scrgbClr r="0" g="0" b="0"/>
        </a:fillRef>
        <a:effectRef idx="2">
          <a:scrgbClr r="0" g="0" b="0"/>
        </a:effectRef>
        <a:fontRef idx="minor">
          <a:schemeClr val="tx1"/>
        </a:fontRef>
      </dsp:style>
    </dsp:sp>
    <dsp:sp modelId="{46CEE702-1F53-43E8-BC2F-4D8D80CB3D19}">
      <dsp:nvSpPr>
        <dsp:cNvPr id="0" name=""/>
        <dsp:cNvSpPr/>
      </dsp:nvSpPr>
      <dsp:spPr>
        <a:xfrm>
          <a:off x="345216" y="796937"/>
          <a:ext cx="2416518" cy="4529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34290" rIns="0" bIns="34290" numCol="1" spcCol="1270" anchor="ctr" anchorCtr="0">
          <a:noAutofit/>
        </a:bodyPr>
        <a:lstStyle/>
        <a:p>
          <a:pPr lvl="0" algn="l" defTabSz="1200150">
            <a:lnSpc>
              <a:spcPct val="90000"/>
            </a:lnSpc>
            <a:spcBef>
              <a:spcPct val="0"/>
            </a:spcBef>
            <a:spcAft>
              <a:spcPct val="35000"/>
            </a:spcAft>
          </a:pPr>
          <a:r>
            <a:rPr lang="en-IN" sz="2700" kern="1200"/>
            <a:t>Mizoram</a:t>
          </a:r>
        </a:p>
      </dsp:txBody>
      <dsp:txXfrm>
        <a:off x="345216" y="796937"/>
        <a:ext cx="2416518" cy="452924"/>
      </dsp:txXfrm>
    </dsp:sp>
    <dsp:sp modelId="{95B4E3B2-8513-4F17-BD69-2082E9FE1541}">
      <dsp:nvSpPr>
        <dsp:cNvPr id="0" name=""/>
        <dsp:cNvSpPr/>
      </dsp:nvSpPr>
      <dsp:spPr>
        <a:xfrm>
          <a:off x="118754" y="1249862"/>
          <a:ext cx="452924" cy="452924"/>
        </a:xfrm>
        <a:prstGeom prst="ellipse">
          <a:avLst/>
        </a:prstGeom>
        <a:solidFill>
          <a:schemeClr val="accent6">
            <a:alpha val="50000"/>
            <a:hueOff val="0"/>
            <a:satOff val="0"/>
            <a:lumOff val="0"/>
            <a:alphaOff val="0"/>
          </a:schemeClr>
        </a:solidFill>
        <a:ln>
          <a:noFill/>
        </a:ln>
        <a:effectLst/>
        <a:sp3d extrusionH="190500" prstMaterial="matte">
          <a:bevelT w="120650" h="38100" prst="relaxedInset"/>
          <a:bevelB w="120650" h="57150" prst="relaxedInset"/>
          <a:contourClr>
            <a:schemeClr val="bg1"/>
          </a:contourClr>
        </a:sp3d>
      </dsp:spPr>
      <dsp:style>
        <a:lnRef idx="0">
          <a:scrgbClr r="0" g="0" b="0"/>
        </a:lnRef>
        <a:fillRef idx="1">
          <a:scrgbClr r="0" g="0" b="0"/>
        </a:fillRef>
        <a:effectRef idx="2">
          <a:scrgbClr r="0" g="0" b="0"/>
        </a:effectRef>
        <a:fontRef idx="minor">
          <a:schemeClr val="tx1"/>
        </a:fontRef>
      </dsp:style>
    </dsp:sp>
    <dsp:sp modelId="{2D4923D7-1C22-4D94-8229-D6A4AB829894}">
      <dsp:nvSpPr>
        <dsp:cNvPr id="0" name=""/>
        <dsp:cNvSpPr/>
      </dsp:nvSpPr>
      <dsp:spPr>
        <a:xfrm>
          <a:off x="345216" y="1249862"/>
          <a:ext cx="2416518" cy="4529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34290" rIns="0" bIns="34290" numCol="1" spcCol="1270" anchor="ctr" anchorCtr="0">
          <a:noAutofit/>
        </a:bodyPr>
        <a:lstStyle/>
        <a:p>
          <a:pPr lvl="0" algn="l" defTabSz="1200150">
            <a:lnSpc>
              <a:spcPct val="90000"/>
            </a:lnSpc>
            <a:spcBef>
              <a:spcPct val="0"/>
            </a:spcBef>
            <a:spcAft>
              <a:spcPct val="35000"/>
            </a:spcAft>
          </a:pPr>
          <a:r>
            <a:rPr lang="en-IN" sz="2700" kern="1200"/>
            <a:t>Nagaland</a:t>
          </a:r>
        </a:p>
      </dsp:txBody>
      <dsp:txXfrm>
        <a:off x="345216" y="1249862"/>
        <a:ext cx="2416518" cy="4529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70CAD49-C23B-4204-8359-FBD5FE622CEA}">
      <dsp:nvSpPr>
        <dsp:cNvPr id="0" name=""/>
        <dsp:cNvSpPr/>
      </dsp:nvSpPr>
      <dsp:spPr>
        <a:xfrm>
          <a:off x="119301" y="328219"/>
          <a:ext cx="455009" cy="455009"/>
        </a:xfrm>
        <a:prstGeom prst="ellipse">
          <a:avLst/>
        </a:prstGeom>
        <a:solidFill>
          <a:schemeClr val="accent2">
            <a:shade val="80000"/>
            <a:alpha val="50000"/>
            <a:hueOff val="0"/>
            <a:satOff val="0"/>
            <a:lumOff val="0"/>
            <a:alphaOff val="0"/>
          </a:schemeClr>
        </a:solidFill>
        <a:ln>
          <a:noFill/>
        </a:ln>
        <a:effectLst/>
        <a:sp3d extrusionH="50600" prstMaterial="clear">
          <a:bevelT w="101600" h="80600" prst="relaxedInset"/>
          <a:bevelB w="80600" h="80600" prst="relaxedInset"/>
        </a:sp3d>
      </dsp:spPr>
      <dsp:style>
        <a:lnRef idx="0">
          <a:scrgbClr r="0" g="0" b="0"/>
        </a:lnRef>
        <a:fillRef idx="1">
          <a:scrgbClr r="0" g="0" b="0"/>
        </a:fillRef>
        <a:effectRef idx="0">
          <a:scrgbClr r="0" g="0" b="0"/>
        </a:effectRef>
        <a:fontRef idx="minor">
          <a:schemeClr val="tx1"/>
        </a:fontRef>
      </dsp:style>
    </dsp:sp>
    <dsp:sp modelId="{8C22D89F-8300-4606-B97F-04A0884D664F}">
      <dsp:nvSpPr>
        <dsp:cNvPr id="0" name=""/>
        <dsp:cNvSpPr/>
      </dsp:nvSpPr>
      <dsp:spPr>
        <a:xfrm>
          <a:off x="346806" y="328219"/>
          <a:ext cx="2427643" cy="4550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34290" rIns="0" bIns="34290" numCol="1" spcCol="1270" anchor="ctr" anchorCtr="0">
          <a:noAutofit/>
        </a:bodyPr>
        <a:lstStyle/>
        <a:p>
          <a:pPr lvl="0" algn="l" defTabSz="1200150">
            <a:lnSpc>
              <a:spcPct val="90000"/>
            </a:lnSpc>
            <a:spcBef>
              <a:spcPct val="0"/>
            </a:spcBef>
            <a:spcAft>
              <a:spcPct val="35000"/>
            </a:spcAft>
          </a:pPr>
          <a:r>
            <a:rPr lang="en-IN" sz="2700" b="0" i="0" u="none" kern="1200"/>
            <a:t>Bihar</a:t>
          </a:r>
          <a:endParaRPr lang="en-IN" sz="2700" kern="1200"/>
        </a:p>
      </dsp:txBody>
      <dsp:txXfrm>
        <a:off x="346806" y="328219"/>
        <a:ext cx="2427643" cy="455009"/>
      </dsp:txXfrm>
    </dsp:sp>
    <dsp:sp modelId="{2B564AEB-3134-457E-B006-42264952F685}">
      <dsp:nvSpPr>
        <dsp:cNvPr id="0" name=""/>
        <dsp:cNvSpPr/>
      </dsp:nvSpPr>
      <dsp:spPr>
        <a:xfrm>
          <a:off x="119301" y="783229"/>
          <a:ext cx="455009" cy="455009"/>
        </a:xfrm>
        <a:prstGeom prst="ellipse">
          <a:avLst/>
        </a:prstGeom>
        <a:solidFill>
          <a:schemeClr val="accent2">
            <a:shade val="80000"/>
            <a:alpha val="50000"/>
            <a:hueOff val="-394149"/>
            <a:satOff val="5157"/>
            <a:lumOff val="24426"/>
            <a:alphaOff val="0"/>
          </a:schemeClr>
        </a:solidFill>
        <a:ln>
          <a:noFill/>
        </a:ln>
        <a:effectLst/>
        <a:sp3d extrusionH="50600" prstMaterial="clear">
          <a:bevelT w="101600" h="80600" prst="relaxedInset"/>
          <a:bevelB w="80600" h="80600" prst="relaxedInset"/>
        </a:sp3d>
      </dsp:spPr>
      <dsp:style>
        <a:lnRef idx="0">
          <a:scrgbClr r="0" g="0" b="0"/>
        </a:lnRef>
        <a:fillRef idx="1">
          <a:scrgbClr r="0" g="0" b="0"/>
        </a:fillRef>
        <a:effectRef idx="0">
          <a:scrgbClr r="0" g="0" b="0"/>
        </a:effectRef>
        <a:fontRef idx="minor">
          <a:schemeClr val="tx1"/>
        </a:fontRef>
      </dsp:style>
    </dsp:sp>
    <dsp:sp modelId="{46CEE702-1F53-43E8-BC2F-4D8D80CB3D19}">
      <dsp:nvSpPr>
        <dsp:cNvPr id="0" name=""/>
        <dsp:cNvSpPr/>
      </dsp:nvSpPr>
      <dsp:spPr>
        <a:xfrm>
          <a:off x="346806" y="783229"/>
          <a:ext cx="2427643" cy="4550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34290" rIns="0" bIns="34290" numCol="1" spcCol="1270" anchor="ctr" anchorCtr="0">
          <a:noAutofit/>
        </a:bodyPr>
        <a:lstStyle/>
        <a:p>
          <a:pPr lvl="0" algn="l" defTabSz="1200150">
            <a:lnSpc>
              <a:spcPct val="90000"/>
            </a:lnSpc>
            <a:spcBef>
              <a:spcPct val="0"/>
            </a:spcBef>
            <a:spcAft>
              <a:spcPct val="35000"/>
            </a:spcAft>
          </a:pPr>
          <a:r>
            <a:rPr lang="en-IN" sz="2700" kern="1200"/>
            <a:t>Delhi</a:t>
          </a:r>
        </a:p>
      </dsp:txBody>
      <dsp:txXfrm>
        <a:off x="346806" y="783229"/>
        <a:ext cx="2427643" cy="455009"/>
      </dsp:txXfrm>
    </dsp:sp>
    <dsp:sp modelId="{95B4E3B2-8513-4F17-BD69-2082E9FE1541}">
      <dsp:nvSpPr>
        <dsp:cNvPr id="0" name=""/>
        <dsp:cNvSpPr/>
      </dsp:nvSpPr>
      <dsp:spPr>
        <a:xfrm>
          <a:off x="119301" y="1238239"/>
          <a:ext cx="455009" cy="455009"/>
        </a:xfrm>
        <a:prstGeom prst="ellipse">
          <a:avLst/>
        </a:prstGeom>
        <a:solidFill>
          <a:schemeClr val="accent2">
            <a:shade val="80000"/>
            <a:alpha val="50000"/>
            <a:hueOff val="-394149"/>
            <a:satOff val="5157"/>
            <a:lumOff val="24426"/>
            <a:alphaOff val="0"/>
          </a:schemeClr>
        </a:solidFill>
        <a:ln>
          <a:noFill/>
        </a:ln>
        <a:effectLst/>
        <a:sp3d extrusionH="50600" prstMaterial="clear">
          <a:bevelT w="101600" h="80600" prst="relaxedInset"/>
          <a:bevelB w="80600" h="80600" prst="relaxedInset"/>
        </a:sp3d>
      </dsp:spPr>
      <dsp:style>
        <a:lnRef idx="0">
          <a:scrgbClr r="0" g="0" b="0"/>
        </a:lnRef>
        <a:fillRef idx="1">
          <a:scrgbClr r="0" g="0" b="0"/>
        </a:fillRef>
        <a:effectRef idx="0">
          <a:scrgbClr r="0" g="0" b="0"/>
        </a:effectRef>
        <a:fontRef idx="minor">
          <a:schemeClr val="tx1"/>
        </a:fontRef>
      </dsp:style>
    </dsp:sp>
    <dsp:sp modelId="{2D4923D7-1C22-4D94-8229-D6A4AB829894}">
      <dsp:nvSpPr>
        <dsp:cNvPr id="0" name=""/>
        <dsp:cNvSpPr/>
      </dsp:nvSpPr>
      <dsp:spPr>
        <a:xfrm>
          <a:off x="346806" y="1238239"/>
          <a:ext cx="2427643" cy="4550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34290" rIns="0" bIns="34290" numCol="1" spcCol="1270" anchor="ctr" anchorCtr="0">
          <a:noAutofit/>
        </a:bodyPr>
        <a:lstStyle/>
        <a:p>
          <a:pPr lvl="0" algn="l" defTabSz="1200150">
            <a:lnSpc>
              <a:spcPct val="90000"/>
            </a:lnSpc>
            <a:spcBef>
              <a:spcPct val="0"/>
            </a:spcBef>
            <a:spcAft>
              <a:spcPct val="35000"/>
            </a:spcAft>
          </a:pPr>
          <a:r>
            <a:rPr lang="en-IN" sz="2700" kern="1200"/>
            <a:t>Assam</a:t>
          </a:r>
        </a:p>
      </dsp:txBody>
      <dsp:txXfrm>
        <a:off x="346806" y="1238239"/>
        <a:ext cx="2427643" cy="455009"/>
      </dsp:txXfrm>
    </dsp:sp>
  </dsp:spTree>
</dsp:drawing>
</file>

<file path=xl/diagrams/layout1.xml><?xml version="1.0" encoding="utf-8"?>
<dgm:layoutDef xmlns:dgm="http://schemas.openxmlformats.org/drawingml/2006/diagram" xmlns:a="http://schemas.openxmlformats.org/drawingml/2006/main" uniqueId="urn:microsoft.com/office/officeart/2008/layout/VerticalCircleList">
  <dgm:title val=""/>
  <dgm:desc val=""/>
  <dgm:catLst>
    <dgm:cat type="list" pri="235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41" srcId="1" destId="11" srcOrd="0" destOrd="0"/>
        <dgm:cxn modelId="42" srcId="1" destId="12" srcOrd="1" destOrd="0"/>
        <dgm:cxn modelId="5" srcId="0" destId="2" srcOrd="0" destOrd="0"/>
        <dgm:cxn modelId="51" srcId="2" destId="21" srcOrd="0" destOrd="0"/>
        <dgm:cxn modelId="52" srcId="2" destId="22" srcOrd="1" destOrd="0"/>
      </dgm:cxnLst>
      <dgm:bg/>
      <dgm:whole/>
    </dgm:dataModel>
  </dgm:sampData>
  <dgm:styleData useDef="1">
    <dgm:dataModel>
      <dgm:ptLst/>
      <dgm:bg/>
      <dgm:whole/>
    </dgm:dataModel>
  </dgm:styleData>
  <dgm:clrData useDef="1">
    <dgm:dataModel>
      <dgm:ptLst/>
      <dgm:bg/>
      <dgm:whole/>
    </dgm:dataModel>
  </dgm:clrData>
  <dgm:layoutNode name="Name0">
    <dgm:varLst>
      <dgm:dir/>
    </dgm:varLst>
    <dgm:alg type="lin">
      <dgm:param type="linDir" val="fromT"/>
      <dgm:param type="fallback" val="2D"/>
    </dgm:alg>
    <dgm:shape xmlns:r="http://schemas.openxmlformats.org/officeDocument/2006/relationships" r:blip="">
      <dgm:adjLst/>
    </dgm:shape>
    <dgm:presOf/>
    <dgm:constrLst>
      <dgm:constr type="w" for="ch" forName="withChildren" refType="w"/>
      <dgm:constr type="h" for="ch" forName="withChildren" refType="w" fact="0.909"/>
      <dgm:constr type="w" for="ch" forName="noChildren" refType="w"/>
      <dgm:constr type="h" for="ch" forName="noChildren" refType="w" fact="0.164"/>
      <dgm:constr type="w" for="ch" forName="overlap" val="1"/>
      <dgm:constr type="h" for="ch" forName="overlap" refType="w" refFor="ch" refForName="withChildren" fact="-0.089"/>
      <dgm:constr type="primFontSz" for="des" forName="txLvl1" op="equ" val="65"/>
      <dgm:constr type="primFontSz" for="des" forName="txLvlOnly1" refType="primFontSz" refFor="des" refForName="txLvl1" op="equ"/>
      <dgm:constr type="primFontSz" for="des" forName="txLvl2" refType="primFontSz" refFor="des" refForName="txLvl1" op="equ" fact="0.78"/>
      <dgm:constr type="primFontSz" for="des" forName="txLvl3" refType="primFontSz" refFor="des" refForName="txLvl1" op="equ" fact="0.78"/>
      <dgm:constr type="userF" for="des" forName="lin" refType="primFontSz" refFor="des" refForName="txLvl2" op="equ"/>
    </dgm:constrLst>
    <dgm:forEach name="Name1" axis="ch" ptType="node">
      <dgm:choose name="Name2">
        <dgm:if name="Name3" axis="ch" ptType="node" func="cnt" op="gte" val="1">
          <dgm:layoutNode name="withChildren">
            <dgm:alg type="composite"/>
            <dgm:choose name="Name4">
              <dgm:if name="Name5" func="var" arg="dir" op="equ" val="norm">
                <dgm:constrLst>
                  <dgm:constr type="l" for="ch" forName="bigCircle"/>
                  <dgm:constr type="w" for="ch" forName="bigCircle" refType="h" refFor="ch" refForName="bigCircle"/>
                  <dgm:constr type="t" for="ch" forName="bigCircle"/>
                  <dgm:constr type="h" for="ch" forName="bigCircle" refType="h"/>
                  <dgm:constr type="l" for="ch" forName="medCircle" refType="w" fact="0.043"/>
                  <dgm:constr type="w" for="ch" forName="medCircle" refType="h" refFor="ch" refForName="medCircle"/>
                  <dgm:constr type="t" for="ch" forName="medCircle" refType="h" fact="0.042"/>
                  <dgm:constr type="h" for="ch" forName="medCircle" refType="h" fact="0.18"/>
                  <dgm:constr type="l" for="ch" forName="txLvl1" refType="ctrX" refFor="ch" refForName="medCircle"/>
                  <dgm:constr type="r" for="ch" forName="txLvl1" refType="w"/>
                  <dgm:constr type="h" for="ch" forName="txLvl1" refType="h" refFor="ch" refForName="medCircle"/>
                  <dgm:constr type="t" for="ch" forName="txLvl1" refType="t" refFor="ch" refForName="medCircle"/>
                  <dgm:constr type="l" for="ch" forName="lin" refType="ctrX" refFor="ch" refForName="medCircle"/>
                  <dgm:constr type="r" for="ch" forName="lin" refType="w"/>
                  <dgm:constr type="t" for="ch" forName="lin" refType="h" fact="0.222"/>
                  <dgm:constr type="h" for="ch" forName="lin" refType="h" fact="0.68"/>
                </dgm:constrLst>
              </dgm:if>
              <dgm:else name="Name6">
                <dgm:constrLst>
                  <dgm:constr type="r" for="ch" forName="bigCircle" refType="w"/>
                  <dgm:constr type="w" for="ch" forName="bigCircle" refType="h" refFor="ch" refForName="bigCircle"/>
                  <dgm:constr type="t" for="ch" forName="bigCircle"/>
                  <dgm:constr type="h" for="ch" forName="bigCircle" refType="h"/>
                  <dgm:constr type="r" for="ch" forName="medCircle" refType="w" fact="0.957"/>
                  <dgm:constr type="w" for="ch" forName="medCircle" refType="h" refFor="ch" refForName="medCircle"/>
                  <dgm:constr type="t" for="ch" forName="medCircle" refType="h" fact="0.042"/>
                  <dgm:constr type="h" for="ch" forName="medCircle" refType="h" fact="0.18"/>
                  <dgm:constr type="l" for="ch" forName="txLvl1"/>
                  <dgm:constr type="r" for="ch" forName="txLvl1" refType="ctrX" refFor="ch" refForName="medCircle"/>
                  <dgm:constr type="h" for="ch" forName="txLvl1" refType="h" refFor="ch" refForName="medCircle"/>
                  <dgm:constr type="t" for="ch" forName="txLvl1" refType="t" refFor="ch" refForName="medCircle"/>
                  <dgm:constr type="l" for="ch" forName="lin"/>
                  <dgm:constr type="r" for="ch" forName="lin" refType="ctrX" refFor="ch" refForName="medCircle"/>
                  <dgm:constr type="t" for="ch" forName="lin" refType="h" fact="0.222"/>
                  <dgm:constr type="h" for="ch" forName="lin" refType="h" fact="0.68"/>
                </dgm:constrLst>
              </dgm:else>
            </dgm:choose>
            <dgm:layoutNode name="bigCircle" styleLbl="vennNode1">
              <dgm:alg type="sp"/>
              <dgm:shape xmlns:r="http://schemas.openxmlformats.org/officeDocument/2006/relationships" type="ellipse" r:blip="">
                <dgm:adjLst/>
              </dgm:shape>
              <dgm:presOf/>
              <dgm:constrLst>
                <dgm:constr type="w" refType="h"/>
              </dgm:constrLst>
            </dgm:layoutNode>
            <dgm:layoutNode name="medCircle" styleLbl="vennNode1">
              <dgm:alg type="sp"/>
              <dgm:shape xmlns:r="http://schemas.openxmlformats.org/officeDocument/2006/relationships" type="ellipse" r:blip="">
                <dgm:adjLst/>
              </dgm:shape>
              <dgm:presOf/>
              <dgm:constrLst>
                <dgm:constr type="w" refType="h"/>
              </dgm:constrLst>
            </dgm:layoutNode>
            <dgm:layoutNode name="txLvl1" styleLbl="revTx">
              <dgm:choose name="Name7">
                <dgm:if name="Name8" func="var" arg="dir" op="equ" val="norm">
                  <dgm:alg type="tx">
                    <dgm:param type="parTxLTRAlign" val="l"/>
                    <dgm:param type="parTxRTLAlign" val="l"/>
                  </dgm:alg>
                </dgm:if>
                <dgm:else name="Name9">
                  <dgm:alg type="tx">
                    <dgm:param type="parTxLTRAlign" val="r"/>
                    <dgm:param type="parTxRTLAlign" val="r"/>
                  </dgm:alg>
                </dgm:else>
              </dgm:choose>
              <dgm:shape xmlns:r="http://schemas.openxmlformats.org/officeDocument/2006/relationships" type="rect" r:blip="">
                <dgm:adjLst/>
              </dgm:shape>
              <dgm:presOf axis="self" ptType="node"/>
              <dgm:constrLst>
                <dgm:constr type="lMarg"/>
                <dgm:constr type="rMarg"/>
                <dgm:constr type="tMarg" refType="primFontSz" fact="0.1"/>
                <dgm:constr type="bMarg" refType="primFontSz" fact="0.1"/>
              </dgm:constrLst>
              <dgm:ruleLst>
                <dgm:rule type="primFontSz" val="5" fact="NaN" max="NaN"/>
              </dgm:ruleLst>
            </dgm:layoutNode>
            <dgm:layoutNode name="lin">
              <dgm:choose name="Name10">
                <dgm:if name="Name11" func="var" arg="dir" op="equ" val="norm">
                  <dgm:alg type="lin">
                    <dgm:param type="linDir" val="fromT"/>
                    <dgm:param type="vertAlign" val="t"/>
                    <dgm:param type="nodeHorzAlign" val="l"/>
                  </dgm:alg>
                </dgm:if>
                <dgm:else name="Name12">
                  <dgm:alg type="lin">
                    <dgm:param type="linDir" val="fromT"/>
                    <dgm:param type="vertAlign" val="t"/>
                    <dgm:param type="nodeHorzAlign" val="r"/>
                  </dgm:alg>
                </dgm:else>
              </dgm:choose>
              <dgm:shape xmlns:r="http://schemas.openxmlformats.org/officeDocument/2006/relationships" r:blip="">
                <dgm:adjLst/>
              </dgm:shape>
              <dgm:presOf/>
              <dgm:constrLst>
                <dgm:constr type="userF"/>
                <dgm:constr type="primFontSz" for="ch" forName="txLvl2" refType="userF"/>
                <dgm:constr type="w" for="ch" forName="txLvl2" refType="w"/>
                <dgm:constr type="h" for="ch" forName="txLvl2" refType="primFontSz" refFor="ch" refForName="txLvl2" fact="0.39"/>
                <dgm:constr type="w" for="ch" forName="txLvl3" refType="w"/>
                <dgm:constr type="h" for="ch" forName="txLvl3" refType="primFontSz" refFor="ch" refForName="txLvl2" fact="0.39"/>
                <dgm:constr type="h" for="ch" forName="smCircle" refType="primFontSz" refFor="ch" refForName="txLvl2" fact="0.14"/>
                <dgm:constr type="h" for="ch" forName="indentDot1" refType="primFontSz" refFor="ch" refForName="txLvl2" fact="0.14"/>
                <dgm:constr type="h" for="ch" forName="indentDot2" refType="primFontSz" refFor="ch" refForName="txLvl2" fact="0.14"/>
                <dgm:constr type="h" for="ch" forName="indentDot3" refType="primFontSz" refFor="ch" refForName="txLvl2" fact="0.14"/>
                <dgm:constr type="w" for="ch" forName="indentDot1" refType="w"/>
                <dgm:constr type="w" for="ch" forName="indentDot2" refType="w"/>
                <dgm:constr type="w" for="ch" forName="indentDot3" refType="w"/>
                <dgm:constr type="userI" for="ch" forName="txLvl3" refType="primFontSz" refFor="ch" refForName="txLvl2" fact="0.14"/>
                <dgm:constr type="userI" for="ch" forName="indentDot1" refType="primFontSz" refFor="ch" refForName="txLvl2" fact="0.14"/>
                <dgm:constr type="userI" for="ch" forName="indentDot2" refType="primFontSz" refFor="ch" refForName="txLvl2" fact="0.14"/>
                <dgm:constr type="userI" for="ch" forName="indentDot3" refType="primFontSz" refFor="ch" refForName="txLvl2" fact="0.14"/>
              </dgm:constrLst>
              <dgm:ruleLst>
                <dgm:rule type="primFontSz" for="ch" forName="txLvl2" val="5" fact="NaN" max="NaN"/>
              </dgm:ruleLst>
              <dgm:forEach name="Name13" axis="ch" ptType="node">
                <dgm:layoutNode name="txLvl2" styleLbl="revTx">
                  <dgm:choose name="Name14">
                    <dgm:if name="Name15" func="var" arg="dir" op="equ" val="norm">
                      <dgm:alg type="tx">
                        <dgm:param type="parTxLTRAlign" val="l"/>
                        <dgm:param type="parTxRTLAlign" val="l"/>
                      </dgm:alg>
                    </dgm:if>
                    <dgm:else name="Name16">
                      <dgm:alg type="tx">
                        <dgm:param type="parTxLTRAlign" val="r"/>
                        <dgm:param type="parTxRTLAlign" val="r"/>
                      </dgm:alg>
                    </dgm:else>
                  </dgm:choose>
                  <dgm:shape xmlns:r="http://schemas.openxmlformats.org/officeDocument/2006/relationships" type="rect" r:blip="">
                    <dgm:adjLst/>
                  </dgm:shape>
                  <dgm:presOf axis="self" ptType="node"/>
                  <dgm:constrLst>
                    <dgm:constr type="lMarg"/>
                    <dgm:constr type="rMarg"/>
                    <dgm:constr type="tMarg" refType="primFontSz" fact="0.1"/>
                    <dgm:constr type="bMarg" refType="primFontSz" fact="0.1"/>
                  </dgm:constrLst>
                  <dgm:ruleLst>
                    <dgm:rule type="h" val="INF" fact="NaN" max="NaN"/>
                  </dgm:ruleLst>
                </dgm:layoutNode>
                <dgm:forEach name="Name17" axis="ch" ptType="node" cnt="1">
                  <dgm:layoutNode name="indentDot1">
                    <dgm:alg type="composite"/>
                    <dgm:shape xmlns:r="http://schemas.openxmlformats.org/officeDocument/2006/relationships" r:blip="">
                      <dgm:adjLst/>
                    </dgm:shape>
                    <dgm:presOf/>
                    <dgm:choose name="Name18">
                      <dgm:if name="Name19" func="var" arg="dir" op="equ" val="norm">
                        <dgm:constrLst>
                          <dgm:constr type="userI"/>
                          <dgm:constr type="w" for="ch" forName="gap1" refType="userI" fact="3"/>
                          <dgm:constr type="w" for="ch" forName="smCircle1" refType="h"/>
                          <dgm:constr type="l" for="ch" forName="smCircle1" refType="r" refFor="ch" refForName="gap1"/>
                        </dgm:constrLst>
                      </dgm:if>
                      <dgm:else name="Name20">
                        <dgm:constrLst>
                          <dgm:constr type="userI"/>
                          <dgm:constr type="w" for="ch" forName="gap1" refType="userI" fact="3"/>
                          <dgm:constr type="w" for="ch" forName="smCircle1" refType="h"/>
                          <dgm:constr type="r" for="ch" forName="smCircle1" refType="l" refFor="ch" refForName="gap1"/>
                        </dgm:constrLst>
                      </dgm:else>
                    </dgm:choose>
                    <dgm:layoutNode name="gap1">
                      <dgm:alg type="sp"/>
                      <dgm:shape xmlns:r="http://schemas.openxmlformats.org/officeDocument/2006/relationships" type="rect" r:blip="" hideGeom="1">
                        <dgm:adjLst/>
                      </dgm:shape>
                      <dgm:presOf/>
                    </dgm:layoutNode>
                    <dgm:layoutNode name="smCircle1" styleLbl="vennNode1">
                      <dgm:alg type="sp"/>
                      <dgm:shape xmlns:r="http://schemas.openxmlformats.org/officeDocument/2006/relationships" type="ellipse" r:blip="">
                        <dgm:adjLst/>
                      </dgm:shape>
                      <dgm:presOf/>
                      <dgm:constrLst>
                        <dgm:constr type="w" refType="h"/>
                      </dgm:constrLst>
                    </dgm:layoutNode>
                  </dgm:layoutNode>
                </dgm:forEach>
                <dgm:forEach name="Name21" axis="ch" ptType="node">
                  <dgm:layoutNode name="txLvl3" styleLbl="revTx">
                    <dgm:varLst>
                      <dgm:bulletEnabled val="1"/>
                    </dgm:varLst>
                    <dgm:choose name="Name22">
                      <dgm:if name="Name23" func="var" arg="dir" op="equ" val="norm">
                        <dgm:alg type="tx">
                          <dgm:param type="parTxLTRAlign" val="l"/>
                          <dgm:param type="parTxRTLAlign" val="l"/>
                          <dgm:param type="shpTxLTRAlignCh" val="l"/>
                          <dgm:param type="shpTxRTLAlignCh" val="l"/>
                        </dgm:alg>
                      </dgm:if>
                      <dgm:else name="Name24">
                        <dgm:alg type="tx">
                          <dgm:param type="parTxLTRAlign" val="r"/>
                          <dgm:param type="parTxRTLAlign" val="r"/>
                          <dgm:param type="shpTxLTRAlignCh" val="r"/>
                          <dgm:param type="shpTxRTLAlignCh" val="r"/>
                        </dgm:alg>
                      </dgm:else>
                    </dgm:choose>
                    <dgm:shape xmlns:r="http://schemas.openxmlformats.org/officeDocument/2006/relationships" type="rect" r:blip="">
                      <dgm:adjLst/>
                    </dgm:shape>
                    <dgm:presOf axis="desOrSelf" ptType="node"/>
                    <dgm:choose name="Name25">
                      <dgm:if name="Name26" func="var" arg="dir" op="equ" val="norm">
                        <dgm:constrLst>
                          <dgm:constr type="userI"/>
                          <dgm:constr type="lMarg" refType="userI" fact="8.504"/>
                          <dgm:constr type="rMarg"/>
                          <dgm:constr type="tMarg" refType="primFontSz" fact="0.1"/>
                          <dgm:constr type="bMarg" refType="primFontSz" fact="0.1"/>
                        </dgm:constrLst>
                      </dgm:if>
                      <dgm:else name="Name27">
                        <dgm:constrLst>
                          <dgm:constr type="userI"/>
                          <dgm:constr type="lMarg"/>
                          <dgm:constr type="rMarg" refType="userI" fact="8.504"/>
                          <dgm:constr type="tMarg" refType="primFontSz" fact="0.1"/>
                          <dgm:constr type="bMarg" refType="primFontSz" fact="0.1"/>
                        </dgm:constrLst>
                      </dgm:else>
                    </dgm:choose>
                    <dgm:ruleLst>
                      <dgm:rule type="h" val="INF" fact="NaN" max="NaN"/>
                    </dgm:ruleLst>
                  </dgm:layoutNode>
                  <dgm:forEach name="Name28" axis="followSib" ptType="sibTrans" cnt="1">
                    <dgm:layoutNode name="indentDot2">
                      <dgm:alg type="composite"/>
                      <dgm:shape xmlns:r="http://schemas.openxmlformats.org/officeDocument/2006/relationships" r:blip="">
                        <dgm:adjLst/>
                      </dgm:shape>
                      <dgm:presOf/>
                      <dgm:choose name="Name29">
                        <dgm:if name="Name30" func="var" arg="dir" op="equ" val="norm">
                          <dgm:constrLst>
                            <dgm:constr type="userI"/>
                            <dgm:constr type="w" for="ch" forName="gap2" refType="userI" fact="3"/>
                            <dgm:constr type="w" for="ch" forName="smCircle2" refType="h"/>
                            <dgm:constr type="l" for="ch" forName="smCircle2" refType="r" refFor="ch" refForName="gap2"/>
                          </dgm:constrLst>
                        </dgm:if>
                        <dgm:else name="Name31">
                          <dgm:constrLst>
                            <dgm:constr type="userI"/>
                            <dgm:constr type="w" for="ch" forName="gap2" refType="userI" fact="3"/>
                            <dgm:constr type="w" for="ch" forName="smCircle2" refType="h"/>
                            <dgm:constr type="r" for="ch" forName="smCircle2" refType="l" refFor="ch" refForName="gap2"/>
                          </dgm:constrLst>
                        </dgm:else>
                      </dgm:choose>
                      <dgm:layoutNode name="gap2">
                        <dgm:alg type="sp"/>
                        <dgm:shape xmlns:r="http://schemas.openxmlformats.org/officeDocument/2006/relationships" type="rect" r:blip="" hideGeom="1">
                          <dgm:adjLst/>
                        </dgm:shape>
                        <dgm:presOf/>
                      </dgm:layoutNode>
                      <dgm:layoutNode name="smCircle2" styleLbl="vennNode1">
                        <dgm:alg type="sp"/>
                        <dgm:shape xmlns:r="http://schemas.openxmlformats.org/officeDocument/2006/relationships" type="ellipse" r:blip="">
                          <dgm:adjLst/>
                        </dgm:shape>
                        <dgm:presOf/>
                        <dgm:constrLst>
                          <dgm:constr type="w" refType="h"/>
                        </dgm:constrLst>
                      </dgm:layoutNode>
                    </dgm:layoutNode>
                  </dgm:forEach>
                </dgm:forEach>
                <dgm:choose name="Name32">
                  <dgm:if name="Name33" axis="ch" ptType="node" func="cnt" op="gte" val="1">
                    <dgm:forEach name="Name34" axis="followSib" ptType="sibTrans" cnt="1">
                      <dgm:layoutNode name="indentDot3">
                        <dgm:alg type="composite"/>
                        <dgm:shape xmlns:r="http://schemas.openxmlformats.org/officeDocument/2006/relationships" r:blip="">
                          <dgm:adjLst/>
                        </dgm:shape>
                        <dgm:presOf/>
                        <dgm:choose name="Name35">
                          <dgm:if name="Name36" func="var" arg="dir" op="equ" val="norm">
                            <dgm:constrLst>
                              <dgm:constr type="userI"/>
                              <dgm:constr type="w" for="ch" forName="gap3" refType="userI" fact="3"/>
                              <dgm:constr type="w" for="ch" forName="smCircle3" refType="h"/>
                              <dgm:constr type="l" for="ch" forName="smCircle3" refType="r" refFor="ch" refForName="gap3"/>
                            </dgm:constrLst>
                          </dgm:if>
                          <dgm:else name="Name37">
                            <dgm:constrLst>
                              <dgm:constr type="userI"/>
                              <dgm:constr type="w" for="ch" forName="gap3" refType="userI" fact="3"/>
                              <dgm:constr type="w" for="ch" forName="smCircle3" refType="h"/>
                              <dgm:constr type="r" for="ch" forName="smCircle3" refType="l" refFor="ch" refForName="gap3"/>
                            </dgm:constrLst>
                          </dgm:else>
                        </dgm:choose>
                        <dgm:layoutNode name="gap3">
                          <dgm:alg type="sp"/>
                          <dgm:shape xmlns:r="http://schemas.openxmlformats.org/officeDocument/2006/relationships" type="rect" r:blip="" hideGeom="1">
                            <dgm:adjLst/>
                          </dgm:shape>
                          <dgm:presOf/>
                        </dgm:layoutNode>
                        <dgm:layoutNode name="smCircle3" styleLbl="vennNode1">
                          <dgm:alg type="sp"/>
                          <dgm:shape xmlns:r="http://schemas.openxmlformats.org/officeDocument/2006/relationships" type="ellipse" r:blip="">
                            <dgm:adjLst/>
                          </dgm:shape>
                          <dgm:presOf/>
                          <dgm:constrLst>
                            <dgm:constr type="w" refType="h"/>
                          </dgm:constrLst>
                        </dgm:layoutNode>
                      </dgm:layoutNode>
                    </dgm:forEach>
                  </dgm:if>
                  <dgm:else name="Name38">
                    <dgm:forEach name="Name39" axis="followSib" ptType="sibTrans" cnt="1">
                      <dgm:layoutNode name="smCircle" styleLbl="vennNode1">
                        <dgm:alg type="sp"/>
                        <dgm:shape xmlns:r="http://schemas.openxmlformats.org/officeDocument/2006/relationships" type="ellipse" r:blip="">
                          <dgm:adjLst/>
                        </dgm:shape>
                        <dgm:presOf/>
                        <dgm:constrLst>
                          <dgm:constr type="w" refType="h"/>
                        </dgm:constrLst>
                      </dgm:layoutNode>
                    </dgm:forEach>
                  </dgm:else>
                </dgm:choose>
              </dgm:forEach>
            </dgm:layoutNode>
          </dgm:layoutNode>
          <dgm:choose name="Name40">
            <dgm:if name="Name41" axis="followSib ch" ptType="node node" cnt="1 0" func="cnt" op="gte" val="1">
              <dgm:layoutNode name="overlap">
                <dgm:alg type="sp"/>
                <dgm:shape xmlns:r="http://schemas.openxmlformats.org/officeDocument/2006/relationships" r:blip="">
                  <dgm:adjLst/>
                </dgm:shape>
                <dgm:presOf/>
              </dgm:layoutNode>
            </dgm:if>
            <dgm:else name="Name42"/>
          </dgm:choose>
        </dgm:if>
        <dgm:else name="Name43">
          <dgm:layoutNode name="noChildren">
            <dgm:alg type="composite"/>
            <dgm:choose name="Name44">
              <dgm:if name="Name45" func="var" arg="dir" op="equ" val="norm">
                <dgm:constrLst>
                  <dgm:constr type="l" for="ch" forName="gap"/>
                  <dgm:constr type="w" for="ch" forName="gap" refType="w" fact="0.043"/>
                  <dgm:constr type="h" for="ch" forName="gap" refType="h"/>
                  <dgm:constr type="t" for="ch" forName="gap"/>
                  <dgm:constr type="l" for="ch" forName="medCircle2" refType="r" refFor="ch" refForName="gap"/>
                  <dgm:constr type="w" for="ch" forName="medCircle2" refType="h" refFor="ch" refForName="medCircle2"/>
                  <dgm:constr type="t" for="ch" forName="medCircle2"/>
                  <dgm:constr type="h" for="ch" forName="medCircle2" refType="h"/>
                  <dgm:constr type="l" for="ch" forName="txLvlOnly1" refType="ctrX" refFor="ch" refForName="medCircle2"/>
                  <dgm:constr type="r" for="ch" forName="txLvlOnly1" refType="w"/>
                  <dgm:constr type="h" for="ch" forName="txLvlOnly1" refType="h"/>
                  <dgm:constr type="t" for="ch" forName="txLvlOnly1"/>
                </dgm:constrLst>
              </dgm:if>
              <dgm:else name="Name46">
                <dgm:constrLst>
                  <dgm:constr type="r" for="ch" forName="gap" refType="w"/>
                  <dgm:constr type="w" for="ch" forName="gap" refType="w" fact="0.043"/>
                  <dgm:constr type="h" for="ch" forName="gap" refType="h"/>
                  <dgm:constr type="t" for="ch" forName="gap"/>
                  <dgm:constr type="r" for="ch" forName="medCircle2" refType="l" refFor="ch" refForName="gap"/>
                  <dgm:constr type="w" for="ch" forName="medCircle2" refType="h" refFor="ch" refForName="medCircle2"/>
                  <dgm:constr type="t" for="ch" forName="medCircle2"/>
                  <dgm:constr type="h" for="ch" forName="medCircle2" refType="h"/>
                  <dgm:constr type="l" for="ch" forName="txLvlOnly1"/>
                  <dgm:constr type="r" for="ch" forName="txLvlOnly1" refType="ctrX" refFor="ch" refForName="medCircle2"/>
                  <dgm:constr type="h" for="ch" forName="txLvlOnly1" refType="h"/>
                  <dgm:constr type="t" for="ch" forName="txLvlOnly1"/>
                </dgm:constrLst>
              </dgm:else>
            </dgm:choose>
            <dgm:layoutNode name="gap">
              <dgm:alg type="sp"/>
              <dgm:shape xmlns:r="http://schemas.openxmlformats.org/officeDocument/2006/relationships" r:blip="">
                <dgm:adjLst/>
              </dgm:shape>
              <dgm:presOf/>
            </dgm:layoutNode>
            <dgm:layoutNode name="medCircle2" styleLbl="vennNode1">
              <dgm:alg type="sp"/>
              <dgm:shape xmlns:r="http://schemas.openxmlformats.org/officeDocument/2006/relationships" type="ellipse" r:blip="">
                <dgm:adjLst/>
              </dgm:shape>
              <dgm:presOf/>
              <dgm:constrLst>
                <dgm:constr type="w" refType="h"/>
              </dgm:constrLst>
            </dgm:layoutNode>
            <dgm:layoutNode name="txLvlOnly1" styleLbl="revTx">
              <dgm:choose name="Name47">
                <dgm:if name="Name48" func="var" arg="dir" op="equ" val="norm">
                  <dgm:alg type="tx">
                    <dgm:param type="parTxLTRAlign" val="l"/>
                    <dgm:param type="parTxRTLAlign" val="l"/>
                  </dgm:alg>
                </dgm:if>
                <dgm:else name="Name49">
                  <dgm:alg type="tx">
                    <dgm:param type="parTxLTRAlign" val="r"/>
                    <dgm:param type="parTxRTLAlign" val="r"/>
                  </dgm:alg>
                </dgm:else>
              </dgm:choose>
              <dgm:shape xmlns:r="http://schemas.openxmlformats.org/officeDocument/2006/relationships" type="rect" r:blip="">
                <dgm:adjLst/>
              </dgm:shape>
              <dgm:presOf axis="self" ptType="node"/>
              <dgm:constrLst>
                <dgm:constr type="lMarg"/>
                <dgm:constr type="rMarg"/>
                <dgm:constr type="tMarg" refType="primFontSz" fact="0.1"/>
                <dgm:constr type="bMarg" refType="primFontSz" fact="0.1"/>
              </dgm:constrLst>
              <dgm:ruleLst>
                <dgm:rule type="primFontSz" val="5" fact="NaN" max="NaN"/>
              </dgm:ruleLst>
            </dgm:layoutNode>
          </dgm:layoutNode>
        </dgm:else>
      </dgm:choose>
    </dgm:forEach>
  </dgm:layoutNode>
</dgm:layoutDef>
</file>

<file path=xl/diagrams/layout2.xml><?xml version="1.0" encoding="utf-8"?>
<dgm:layoutDef xmlns:dgm="http://schemas.openxmlformats.org/drawingml/2006/diagram" xmlns:a="http://schemas.openxmlformats.org/drawingml/2006/main" uniqueId="urn:microsoft.com/office/officeart/2008/layout/VerticalCircleList">
  <dgm:title val=""/>
  <dgm:desc val=""/>
  <dgm:catLst>
    <dgm:cat type="list" pri="235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41" srcId="1" destId="11" srcOrd="0" destOrd="0"/>
        <dgm:cxn modelId="42" srcId="1" destId="12" srcOrd="1" destOrd="0"/>
        <dgm:cxn modelId="5" srcId="0" destId="2" srcOrd="0" destOrd="0"/>
        <dgm:cxn modelId="51" srcId="2" destId="21" srcOrd="0" destOrd="0"/>
        <dgm:cxn modelId="52" srcId="2" destId="22" srcOrd="1" destOrd="0"/>
      </dgm:cxnLst>
      <dgm:bg/>
      <dgm:whole/>
    </dgm:dataModel>
  </dgm:sampData>
  <dgm:styleData useDef="1">
    <dgm:dataModel>
      <dgm:ptLst/>
      <dgm:bg/>
      <dgm:whole/>
    </dgm:dataModel>
  </dgm:styleData>
  <dgm:clrData useDef="1">
    <dgm:dataModel>
      <dgm:ptLst/>
      <dgm:bg/>
      <dgm:whole/>
    </dgm:dataModel>
  </dgm:clrData>
  <dgm:layoutNode name="Name0">
    <dgm:varLst>
      <dgm:dir/>
    </dgm:varLst>
    <dgm:alg type="lin">
      <dgm:param type="linDir" val="fromT"/>
      <dgm:param type="fallback" val="2D"/>
    </dgm:alg>
    <dgm:shape xmlns:r="http://schemas.openxmlformats.org/officeDocument/2006/relationships" r:blip="">
      <dgm:adjLst/>
    </dgm:shape>
    <dgm:presOf/>
    <dgm:constrLst>
      <dgm:constr type="w" for="ch" forName="withChildren" refType="w"/>
      <dgm:constr type="h" for="ch" forName="withChildren" refType="w" fact="0.909"/>
      <dgm:constr type="w" for="ch" forName="noChildren" refType="w"/>
      <dgm:constr type="h" for="ch" forName="noChildren" refType="w" fact="0.164"/>
      <dgm:constr type="w" for="ch" forName="overlap" val="1"/>
      <dgm:constr type="h" for="ch" forName="overlap" refType="w" refFor="ch" refForName="withChildren" fact="-0.089"/>
      <dgm:constr type="primFontSz" for="des" forName="txLvl1" op="equ" val="65"/>
      <dgm:constr type="primFontSz" for="des" forName="txLvlOnly1" refType="primFontSz" refFor="des" refForName="txLvl1" op="equ"/>
      <dgm:constr type="primFontSz" for="des" forName="txLvl2" refType="primFontSz" refFor="des" refForName="txLvl1" op="equ" fact="0.78"/>
      <dgm:constr type="primFontSz" for="des" forName="txLvl3" refType="primFontSz" refFor="des" refForName="txLvl1" op="equ" fact="0.78"/>
      <dgm:constr type="userF" for="des" forName="lin" refType="primFontSz" refFor="des" refForName="txLvl2" op="equ"/>
    </dgm:constrLst>
    <dgm:forEach name="Name1" axis="ch" ptType="node">
      <dgm:choose name="Name2">
        <dgm:if name="Name3" axis="ch" ptType="node" func="cnt" op="gte" val="1">
          <dgm:layoutNode name="withChildren">
            <dgm:alg type="composite"/>
            <dgm:choose name="Name4">
              <dgm:if name="Name5" func="var" arg="dir" op="equ" val="norm">
                <dgm:constrLst>
                  <dgm:constr type="l" for="ch" forName="bigCircle"/>
                  <dgm:constr type="w" for="ch" forName="bigCircle" refType="h" refFor="ch" refForName="bigCircle"/>
                  <dgm:constr type="t" for="ch" forName="bigCircle"/>
                  <dgm:constr type="h" for="ch" forName="bigCircle" refType="h"/>
                  <dgm:constr type="l" for="ch" forName="medCircle" refType="w" fact="0.043"/>
                  <dgm:constr type="w" for="ch" forName="medCircle" refType="h" refFor="ch" refForName="medCircle"/>
                  <dgm:constr type="t" for="ch" forName="medCircle" refType="h" fact="0.042"/>
                  <dgm:constr type="h" for="ch" forName="medCircle" refType="h" fact="0.18"/>
                  <dgm:constr type="l" for="ch" forName="txLvl1" refType="ctrX" refFor="ch" refForName="medCircle"/>
                  <dgm:constr type="r" for="ch" forName="txLvl1" refType="w"/>
                  <dgm:constr type="h" for="ch" forName="txLvl1" refType="h" refFor="ch" refForName="medCircle"/>
                  <dgm:constr type="t" for="ch" forName="txLvl1" refType="t" refFor="ch" refForName="medCircle"/>
                  <dgm:constr type="l" for="ch" forName="lin" refType="ctrX" refFor="ch" refForName="medCircle"/>
                  <dgm:constr type="r" for="ch" forName="lin" refType="w"/>
                  <dgm:constr type="t" for="ch" forName="lin" refType="h" fact="0.222"/>
                  <dgm:constr type="h" for="ch" forName="lin" refType="h" fact="0.68"/>
                </dgm:constrLst>
              </dgm:if>
              <dgm:else name="Name6">
                <dgm:constrLst>
                  <dgm:constr type="r" for="ch" forName="bigCircle" refType="w"/>
                  <dgm:constr type="w" for="ch" forName="bigCircle" refType="h" refFor="ch" refForName="bigCircle"/>
                  <dgm:constr type="t" for="ch" forName="bigCircle"/>
                  <dgm:constr type="h" for="ch" forName="bigCircle" refType="h"/>
                  <dgm:constr type="r" for="ch" forName="medCircle" refType="w" fact="0.957"/>
                  <dgm:constr type="w" for="ch" forName="medCircle" refType="h" refFor="ch" refForName="medCircle"/>
                  <dgm:constr type="t" for="ch" forName="medCircle" refType="h" fact="0.042"/>
                  <dgm:constr type="h" for="ch" forName="medCircle" refType="h" fact="0.18"/>
                  <dgm:constr type="l" for="ch" forName="txLvl1"/>
                  <dgm:constr type="r" for="ch" forName="txLvl1" refType="ctrX" refFor="ch" refForName="medCircle"/>
                  <dgm:constr type="h" for="ch" forName="txLvl1" refType="h" refFor="ch" refForName="medCircle"/>
                  <dgm:constr type="t" for="ch" forName="txLvl1" refType="t" refFor="ch" refForName="medCircle"/>
                  <dgm:constr type="l" for="ch" forName="lin"/>
                  <dgm:constr type="r" for="ch" forName="lin" refType="ctrX" refFor="ch" refForName="medCircle"/>
                  <dgm:constr type="t" for="ch" forName="lin" refType="h" fact="0.222"/>
                  <dgm:constr type="h" for="ch" forName="lin" refType="h" fact="0.68"/>
                </dgm:constrLst>
              </dgm:else>
            </dgm:choose>
            <dgm:layoutNode name="bigCircle" styleLbl="vennNode1">
              <dgm:alg type="sp"/>
              <dgm:shape xmlns:r="http://schemas.openxmlformats.org/officeDocument/2006/relationships" type="ellipse" r:blip="">
                <dgm:adjLst/>
              </dgm:shape>
              <dgm:presOf/>
              <dgm:constrLst>
                <dgm:constr type="w" refType="h"/>
              </dgm:constrLst>
            </dgm:layoutNode>
            <dgm:layoutNode name="medCircle" styleLbl="vennNode1">
              <dgm:alg type="sp"/>
              <dgm:shape xmlns:r="http://schemas.openxmlformats.org/officeDocument/2006/relationships" type="ellipse" r:blip="">
                <dgm:adjLst/>
              </dgm:shape>
              <dgm:presOf/>
              <dgm:constrLst>
                <dgm:constr type="w" refType="h"/>
              </dgm:constrLst>
            </dgm:layoutNode>
            <dgm:layoutNode name="txLvl1" styleLbl="revTx">
              <dgm:choose name="Name7">
                <dgm:if name="Name8" func="var" arg="dir" op="equ" val="norm">
                  <dgm:alg type="tx">
                    <dgm:param type="parTxLTRAlign" val="l"/>
                    <dgm:param type="parTxRTLAlign" val="l"/>
                  </dgm:alg>
                </dgm:if>
                <dgm:else name="Name9">
                  <dgm:alg type="tx">
                    <dgm:param type="parTxLTRAlign" val="r"/>
                    <dgm:param type="parTxRTLAlign" val="r"/>
                  </dgm:alg>
                </dgm:else>
              </dgm:choose>
              <dgm:shape xmlns:r="http://schemas.openxmlformats.org/officeDocument/2006/relationships" type="rect" r:blip="">
                <dgm:adjLst/>
              </dgm:shape>
              <dgm:presOf axis="self" ptType="node"/>
              <dgm:constrLst>
                <dgm:constr type="lMarg"/>
                <dgm:constr type="rMarg"/>
                <dgm:constr type="tMarg" refType="primFontSz" fact="0.1"/>
                <dgm:constr type="bMarg" refType="primFontSz" fact="0.1"/>
              </dgm:constrLst>
              <dgm:ruleLst>
                <dgm:rule type="primFontSz" val="5" fact="NaN" max="NaN"/>
              </dgm:ruleLst>
            </dgm:layoutNode>
            <dgm:layoutNode name="lin">
              <dgm:choose name="Name10">
                <dgm:if name="Name11" func="var" arg="dir" op="equ" val="norm">
                  <dgm:alg type="lin">
                    <dgm:param type="linDir" val="fromT"/>
                    <dgm:param type="vertAlign" val="t"/>
                    <dgm:param type="nodeHorzAlign" val="l"/>
                  </dgm:alg>
                </dgm:if>
                <dgm:else name="Name12">
                  <dgm:alg type="lin">
                    <dgm:param type="linDir" val="fromT"/>
                    <dgm:param type="vertAlign" val="t"/>
                    <dgm:param type="nodeHorzAlign" val="r"/>
                  </dgm:alg>
                </dgm:else>
              </dgm:choose>
              <dgm:shape xmlns:r="http://schemas.openxmlformats.org/officeDocument/2006/relationships" r:blip="">
                <dgm:adjLst/>
              </dgm:shape>
              <dgm:presOf/>
              <dgm:constrLst>
                <dgm:constr type="userF"/>
                <dgm:constr type="primFontSz" for="ch" forName="txLvl2" refType="userF"/>
                <dgm:constr type="w" for="ch" forName="txLvl2" refType="w"/>
                <dgm:constr type="h" for="ch" forName="txLvl2" refType="primFontSz" refFor="ch" refForName="txLvl2" fact="0.39"/>
                <dgm:constr type="w" for="ch" forName="txLvl3" refType="w"/>
                <dgm:constr type="h" for="ch" forName="txLvl3" refType="primFontSz" refFor="ch" refForName="txLvl2" fact="0.39"/>
                <dgm:constr type="h" for="ch" forName="smCircle" refType="primFontSz" refFor="ch" refForName="txLvl2" fact="0.14"/>
                <dgm:constr type="h" for="ch" forName="indentDot1" refType="primFontSz" refFor="ch" refForName="txLvl2" fact="0.14"/>
                <dgm:constr type="h" for="ch" forName="indentDot2" refType="primFontSz" refFor="ch" refForName="txLvl2" fact="0.14"/>
                <dgm:constr type="h" for="ch" forName="indentDot3" refType="primFontSz" refFor="ch" refForName="txLvl2" fact="0.14"/>
                <dgm:constr type="w" for="ch" forName="indentDot1" refType="w"/>
                <dgm:constr type="w" for="ch" forName="indentDot2" refType="w"/>
                <dgm:constr type="w" for="ch" forName="indentDot3" refType="w"/>
                <dgm:constr type="userI" for="ch" forName="txLvl3" refType="primFontSz" refFor="ch" refForName="txLvl2" fact="0.14"/>
                <dgm:constr type="userI" for="ch" forName="indentDot1" refType="primFontSz" refFor="ch" refForName="txLvl2" fact="0.14"/>
                <dgm:constr type="userI" for="ch" forName="indentDot2" refType="primFontSz" refFor="ch" refForName="txLvl2" fact="0.14"/>
                <dgm:constr type="userI" for="ch" forName="indentDot3" refType="primFontSz" refFor="ch" refForName="txLvl2" fact="0.14"/>
              </dgm:constrLst>
              <dgm:ruleLst>
                <dgm:rule type="primFontSz" for="ch" forName="txLvl2" val="5" fact="NaN" max="NaN"/>
              </dgm:ruleLst>
              <dgm:forEach name="Name13" axis="ch" ptType="node">
                <dgm:layoutNode name="txLvl2" styleLbl="revTx">
                  <dgm:choose name="Name14">
                    <dgm:if name="Name15" func="var" arg="dir" op="equ" val="norm">
                      <dgm:alg type="tx">
                        <dgm:param type="parTxLTRAlign" val="l"/>
                        <dgm:param type="parTxRTLAlign" val="l"/>
                      </dgm:alg>
                    </dgm:if>
                    <dgm:else name="Name16">
                      <dgm:alg type="tx">
                        <dgm:param type="parTxLTRAlign" val="r"/>
                        <dgm:param type="parTxRTLAlign" val="r"/>
                      </dgm:alg>
                    </dgm:else>
                  </dgm:choose>
                  <dgm:shape xmlns:r="http://schemas.openxmlformats.org/officeDocument/2006/relationships" type="rect" r:blip="">
                    <dgm:adjLst/>
                  </dgm:shape>
                  <dgm:presOf axis="self" ptType="node"/>
                  <dgm:constrLst>
                    <dgm:constr type="lMarg"/>
                    <dgm:constr type="rMarg"/>
                    <dgm:constr type="tMarg" refType="primFontSz" fact="0.1"/>
                    <dgm:constr type="bMarg" refType="primFontSz" fact="0.1"/>
                  </dgm:constrLst>
                  <dgm:ruleLst>
                    <dgm:rule type="h" val="INF" fact="NaN" max="NaN"/>
                  </dgm:ruleLst>
                </dgm:layoutNode>
                <dgm:forEach name="Name17" axis="ch" ptType="node" cnt="1">
                  <dgm:layoutNode name="indentDot1">
                    <dgm:alg type="composite"/>
                    <dgm:shape xmlns:r="http://schemas.openxmlformats.org/officeDocument/2006/relationships" r:blip="">
                      <dgm:adjLst/>
                    </dgm:shape>
                    <dgm:presOf/>
                    <dgm:choose name="Name18">
                      <dgm:if name="Name19" func="var" arg="dir" op="equ" val="norm">
                        <dgm:constrLst>
                          <dgm:constr type="userI"/>
                          <dgm:constr type="w" for="ch" forName="gap1" refType="userI" fact="3"/>
                          <dgm:constr type="w" for="ch" forName="smCircle1" refType="h"/>
                          <dgm:constr type="l" for="ch" forName="smCircle1" refType="r" refFor="ch" refForName="gap1"/>
                        </dgm:constrLst>
                      </dgm:if>
                      <dgm:else name="Name20">
                        <dgm:constrLst>
                          <dgm:constr type="userI"/>
                          <dgm:constr type="w" for="ch" forName="gap1" refType="userI" fact="3"/>
                          <dgm:constr type="w" for="ch" forName="smCircle1" refType="h"/>
                          <dgm:constr type="r" for="ch" forName="smCircle1" refType="l" refFor="ch" refForName="gap1"/>
                        </dgm:constrLst>
                      </dgm:else>
                    </dgm:choose>
                    <dgm:layoutNode name="gap1">
                      <dgm:alg type="sp"/>
                      <dgm:shape xmlns:r="http://schemas.openxmlformats.org/officeDocument/2006/relationships" type="rect" r:blip="" hideGeom="1">
                        <dgm:adjLst/>
                      </dgm:shape>
                      <dgm:presOf/>
                    </dgm:layoutNode>
                    <dgm:layoutNode name="smCircle1" styleLbl="vennNode1">
                      <dgm:alg type="sp"/>
                      <dgm:shape xmlns:r="http://schemas.openxmlformats.org/officeDocument/2006/relationships" type="ellipse" r:blip="">
                        <dgm:adjLst/>
                      </dgm:shape>
                      <dgm:presOf/>
                      <dgm:constrLst>
                        <dgm:constr type="w" refType="h"/>
                      </dgm:constrLst>
                    </dgm:layoutNode>
                  </dgm:layoutNode>
                </dgm:forEach>
                <dgm:forEach name="Name21" axis="ch" ptType="node">
                  <dgm:layoutNode name="txLvl3" styleLbl="revTx">
                    <dgm:varLst>
                      <dgm:bulletEnabled val="1"/>
                    </dgm:varLst>
                    <dgm:choose name="Name22">
                      <dgm:if name="Name23" func="var" arg="dir" op="equ" val="norm">
                        <dgm:alg type="tx">
                          <dgm:param type="parTxLTRAlign" val="l"/>
                          <dgm:param type="parTxRTLAlign" val="l"/>
                          <dgm:param type="shpTxLTRAlignCh" val="l"/>
                          <dgm:param type="shpTxRTLAlignCh" val="l"/>
                        </dgm:alg>
                      </dgm:if>
                      <dgm:else name="Name24">
                        <dgm:alg type="tx">
                          <dgm:param type="parTxLTRAlign" val="r"/>
                          <dgm:param type="parTxRTLAlign" val="r"/>
                          <dgm:param type="shpTxLTRAlignCh" val="r"/>
                          <dgm:param type="shpTxRTLAlignCh" val="r"/>
                        </dgm:alg>
                      </dgm:else>
                    </dgm:choose>
                    <dgm:shape xmlns:r="http://schemas.openxmlformats.org/officeDocument/2006/relationships" type="rect" r:blip="">
                      <dgm:adjLst/>
                    </dgm:shape>
                    <dgm:presOf axis="desOrSelf" ptType="node"/>
                    <dgm:choose name="Name25">
                      <dgm:if name="Name26" func="var" arg="dir" op="equ" val="norm">
                        <dgm:constrLst>
                          <dgm:constr type="userI"/>
                          <dgm:constr type="lMarg" refType="userI" fact="8.504"/>
                          <dgm:constr type="rMarg"/>
                          <dgm:constr type="tMarg" refType="primFontSz" fact="0.1"/>
                          <dgm:constr type="bMarg" refType="primFontSz" fact="0.1"/>
                        </dgm:constrLst>
                      </dgm:if>
                      <dgm:else name="Name27">
                        <dgm:constrLst>
                          <dgm:constr type="userI"/>
                          <dgm:constr type="lMarg"/>
                          <dgm:constr type="rMarg" refType="userI" fact="8.504"/>
                          <dgm:constr type="tMarg" refType="primFontSz" fact="0.1"/>
                          <dgm:constr type="bMarg" refType="primFontSz" fact="0.1"/>
                        </dgm:constrLst>
                      </dgm:else>
                    </dgm:choose>
                    <dgm:ruleLst>
                      <dgm:rule type="h" val="INF" fact="NaN" max="NaN"/>
                    </dgm:ruleLst>
                  </dgm:layoutNode>
                  <dgm:forEach name="Name28" axis="followSib" ptType="sibTrans" cnt="1">
                    <dgm:layoutNode name="indentDot2">
                      <dgm:alg type="composite"/>
                      <dgm:shape xmlns:r="http://schemas.openxmlformats.org/officeDocument/2006/relationships" r:blip="">
                        <dgm:adjLst/>
                      </dgm:shape>
                      <dgm:presOf/>
                      <dgm:choose name="Name29">
                        <dgm:if name="Name30" func="var" arg="dir" op="equ" val="norm">
                          <dgm:constrLst>
                            <dgm:constr type="userI"/>
                            <dgm:constr type="w" for="ch" forName="gap2" refType="userI" fact="3"/>
                            <dgm:constr type="w" for="ch" forName="smCircle2" refType="h"/>
                            <dgm:constr type="l" for="ch" forName="smCircle2" refType="r" refFor="ch" refForName="gap2"/>
                          </dgm:constrLst>
                        </dgm:if>
                        <dgm:else name="Name31">
                          <dgm:constrLst>
                            <dgm:constr type="userI"/>
                            <dgm:constr type="w" for="ch" forName="gap2" refType="userI" fact="3"/>
                            <dgm:constr type="w" for="ch" forName="smCircle2" refType="h"/>
                            <dgm:constr type="r" for="ch" forName="smCircle2" refType="l" refFor="ch" refForName="gap2"/>
                          </dgm:constrLst>
                        </dgm:else>
                      </dgm:choose>
                      <dgm:layoutNode name="gap2">
                        <dgm:alg type="sp"/>
                        <dgm:shape xmlns:r="http://schemas.openxmlformats.org/officeDocument/2006/relationships" type="rect" r:blip="" hideGeom="1">
                          <dgm:adjLst/>
                        </dgm:shape>
                        <dgm:presOf/>
                      </dgm:layoutNode>
                      <dgm:layoutNode name="smCircle2" styleLbl="vennNode1">
                        <dgm:alg type="sp"/>
                        <dgm:shape xmlns:r="http://schemas.openxmlformats.org/officeDocument/2006/relationships" type="ellipse" r:blip="">
                          <dgm:adjLst/>
                        </dgm:shape>
                        <dgm:presOf/>
                        <dgm:constrLst>
                          <dgm:constr type="w" refType="h"/>
                        </dgm:constrLst>
                      </dgm:layoutNode>
                    </dgm:layoutNode>
                  </dgm:forEach>
                </dgm:forEach>
                <dgm:choose name="Name32">
                  <dgm:if name="Name33" axis="ch" ptType="node" func="cnt" op="gte" val="1">
                    <dgm:forEach name="Name34" axis="followSib" ptType="sibTrans" cnt="1">
                      <dgm:layoutNode name="indentDot3">
                        <dgm:alg type="composite"/>
                        <dgm:shape xmlns:r="http://schemas.openxmlformats.org/officeDocument/2006/relationships" r:blip="">
                          <dgm:adjLst/>
                        </dgm:shape>
                        <dgm:presOf/>
                        <dgm:choose name="Name35">
                          <dgm:if name="Name36" func="var" arg="dir" op="equ" val="norm">
                            <dgm:constrLst>
                              <dgm:constr type="userI"/>
                              <dgm:constr type="w" for="ch" forName="gap3" refType="userI" fact="3"/>
                              <dgm:constr type="w" for="ch" forName="smCircle3" refType="h"/>
                              <dgm:constr type="l" for="ch" forName="smCircle3" refType="r" refFor="ch" refForName="gap3"/>
                            </dgm:constrLst>
                          </dgm:if>
                          <dgm:else name="Name37">
                            <dgm:constrLst>
                              <dgm:constr type="userI"/>
                              <dgm:constr type="w" for="ch" forName="gap3" refType="userI" fact="3"/>
                              <dgm:constr type="w" for="ch" forName="smCircle3" refType="h"/>
                              <dgm:constr type="r" for="ch" forName="smCircle3" refType="l" refFor="ch" refForName="gap3"/>
                            </dgm:constrLst>
                          </dgm:else>
                        </dgm:choose>
                        <dgm:layoutNode name="gap3">
                          <dgm:alg type="sp"/>
                          <dgm:shape xmlns:r="http://schemas.openxmlformats.org/officeDocument/2006/relationships" type="rect" r:blip="" hideGeom="1">
                            <dgm:adjLst/>
                          </dgm:shape>
                          <dgm:presOf/>
                        </dgm:layoutNode>
                        <dgm:layoutNode name="smCircle3" styleLbl="vennNode1">
                          <dgm:alg type="sp"/>
                          <dgm:shape xmlns:r="http://schemas.openxmlformats.org/officeDocument/2006/relationships" type="ellipse" r:blip="">
                            <dgm:adjLst/>
                          </dgm:shape>
                          <dgm:presOf/>
                          <dgm:constrLst>
                            <dgm:constr type="w" refType="h"/>
                          </dgm:constrLst>
                        </dgm:layoutNode>
                      </dgm:layoutNode>
                    </dgm:forEach>
                  </dgm:if>
                  <dgm:else name="Name38">
                    <dgm:forEach name="Name39" axis="followSib" ptType="sibTrans" cnt="1">
                      <dgm:layoutNode name="smCircle" styleLbl="vennNode1">
                        <dgm:alg type="sp"/>
                        <dgm:shape xmlns:r="http://schemas.openxmlformats.org/officeDocument/2006/relationships" type="ellipse" r:blip="">
                          <dgm:adjLst/>
                        </dgm:shape>
                        <dgm:presOf/>
                        <dgm:constrLst>
                          <dgm:constr type="w" refType="h"/>
                        </dgm:constrLst>
                      </dgm:layoutNode>
                    </dgm:forEach>
                  </dgm:else>
                </dgm:choose>
              </dgm:forEach>
            </dgm:layoutNode>
          </dgm:layoutNode>
          <dgm:choose name="Name40">
            <dgm:if name="Name41" axis="followSib ch" ptType="node node" cnt="1 0" func="cnt" op="gte" val="1">
              <dgm:layoutNode name="overlap">
                <dgm:alg type="sp"/>
                <dgm:shape xmlns:r="http://schemas.openxmlformats.org/officeDocument/2006/relationships" r:blip="">
                  <dgm:adjLst/>
                </dgm:shape>
                <dgm:presOf/>
              </dgm:layoutNode>
            </dgm:if>
            <dgm:else name="Name42"/>
          </dgm:choose>
        </dgm:if>
        <dgm:else name="Name43">
          <dgm:layoutNode name="noChildren">
            <dgm:alg type="composite"/>
            <dgm:choose name="Name44">
              <dgm:if name="Name45" func="var" arg="dir" op="equ" val="norm">
                <dgm:constrLst>
                  <dgm:constr type="l" for="ch" forName="gap"/>
                  <dgm:constr type="w" for="ch" forName="gap" refType="w" fact="0.043"/>
                  <dgm:constr type="h" for="ch" forName="gap" refType="h"/>
                  <dgm:constr type="t" for="ch" forName="gap"/>
                  <dgm:constr type="l" for="ch" forName="medCircle2" refType="r" refFor="ch" refForName="gap"/>
                  <dgm:constr type="w" for="ch" forName="medCircle2" refType="h" refFor="ch" refForName="medCircle2"/>
                  <dgm:constr type="t" for="ch" forName="medCircle2"/>
                  <dgm:constr type="h" for="ch" forName="medCircle2" refType="h"/>
                  <dgm:constr type="l" for="ch" forName="txLvlOnly1" refType="ctrX" refFor="ch" refForName="medCircle2"/>
                  <dgm:constr type="r" for="ch" forName="txLvlOnly1" refType="w"/>
                  <dgm:constr type="h" for="ch" forName="txLvlOnly1" refType="h"/>
                  <dgm:constr type="t" for="ch" forName="txLvlOnly1"/>
                </dgm:constrLst>
              </dgm:if>
              <dgm:else name="Name46">
                <dgm:constrLst>
                  <dgm:constr type="r" for="ch" forName="gap" refType="w"/>
                  <dgm:constr type="w" for="ch" forName="gap" refType="w" fact="0.043"/>
                  <dgm:constr type="h" for="ch" forName="gap" refType="h"/>
                  <dgm:constr type="t" for="ch" forName="gap"/>
                  <dgm:constr type="r" for="ch" forName="medCircle2" refType="l" refFor="ch" refForName="gap"/>
                  <dgm:constr type="w" for="ch" forName="medCircle2" refType="h" refFor="ch" refForName="medCircle2"/>
                  <dgm:constr type="t" for="ch" forName="medCircle2"/>
                  <dgm:constr type="h" for="ch" forName="medCircle2" refType="h"/>
                  <dgm:constr type="l" for="ch" forName="txLvlOnly1"/>
                  <dgm:constr type="r" for="ch" forName="txLvlOnly1" refType="ctrX" refFor="ch" refForName="medCircle2"/>
                  <dgm:constr type="h" for="ch" forName="txLvlOnly1" refType="h"/>
                  <dgm:constr type="t" for="ch" forName="txLvlOnly1"/>
                </dgm:constrLst>
              </dgm:else>
            </dgm:choose>
            <dgm:layoutNode name="gap">
              <dgm:alg type="sp"/>
              <dgm:shape xmlns:r="http://schemas.openxmlformats.org/officeDocument/2006/relationships" r:blip="">
                <dgm:adjLst/>
              </dgm:shape>
              <dgm:presOf/>
            </dgm:layoutNode>
            <dgm:layoutNode name="medCircle2" styleLbl="vennNode1">
              <dgm:alg type="sp"/>
              <dgm:shape xmlns:r="http://schemas.openxmlformats.org/officeDocument/2006/relationships" type="ellipse" r:blip="">
                <dgm:adjLst/>
              </dgm:shape>
              <dgm:presOf/>
              <dgm:constrLst>
                <dgm:constr type="w" refType="h"/>
              </dgm:constrLst>
            </dgm:layoutNode>
            <dgm:layoutNode name="txLvlOnly1" styleLbl="revTx">
              <dgm:choose name="Name47">
                <dgm:if name="Name48" func="var" arg="dir" op="equ" val="norm">
                  <dgm:alg type="tx">
                    <dgm:param type="parTxLTRAlign" val="l"/>
                    <dgm:param type="parTxRTLAlign" val="l"/>
                  </dgm:alg>
                </dgm:if>
                <dgm:else name="Name49">
                  <dgm:alg type="tx">
                    <dgm:param type="parTxLTRAlign" val="r"/>
                    <dgm:param type="parTxRTLAlign" val="r"/>
                  </dgm:alg>
                </dgm:else>
              </dgm:choose>
              <dgm:shape xmlns:r="http://schemas.openxmlformats.org/officeDocument/2006/relationships" type="rect" r:blip="">
                <dgm:adjLst/>
              </dgm:shape>
              <dgm:presOf axis="self" ptType="node"/>
              <dgm:constrLst>
                <dgm:constr type="lMarg"/>
                <dgm:constr type="rMarg"/>
                <dgm:constr type="tMarg" refType="primFontSz" fact="0.1"/>
                <dgm:constr type="bMarg" refType="primFontSz" fact="0.1"/>
              </dgm:constrLst>
              <dgm:ruleLst>
                <dgm:rule type="primFontSz" val="5" fact="NaN" max="NaN"/>
              </dgm:ruleLst>
            </dgm:layoutNode>
          </dgm:layoutNod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9/2/quickstyle/3d8">
  <dgm:title val=""/>
  <dgm:desc val=""/>
  <dgm:catLst>
    <dgm:cat type="3D" pri="11800"/>
  </dgm:catLst>
  <dgm:scene3d>
    <a:camera prst="perspectiveHeroicExtremeRightFacing" zoom="82000">
      <a:rot lat="21300000" lon="20400000" rev="180000"/>
    </a:camera>
    <a:lightRig rig="morning" dir="t">
      <a:rot lat="0" lon="0" rev="20400000"/>
    </a:lightRig>
  </dgm:scene3d>
  <dgm:styleLbl name="node0">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dgm:scene3d>
    <dgm:sp3d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dgm:scene3d>
    <dgm:sp3d z="-30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dgm:scene3d>
    <dgm:sp3d z="-600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dgm:scene3d>
    <dgm:sp3d z="635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1520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dgm:scene3d>
    <dgm:sp3d z="60000" prstMaterial="flat">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dgm:style>
  </dgm:styleLbl>
  <dgm:styleLbl name="conFgAcc1">
    <dgm:scene3d>
      <a:camera prst="orthographicFront"/>
      <a:lightRig rig="threePt" dir="t"/>
    </dgm:scene3d>
    <dgm:sp3d z="-152400" extrusionH="63500" prstMaterial="matte">
      <a:bevelT w="44450" h="6350" prst="relaxedInset"/>
      <a:contourClr>
        <a:schemeClr val="bg1"/>
      </a:contourClr>
    </dgm:sp3d>
    <dgm:txPr/>
    <dgm:style>
      <a:lnRef idx="0">
        <a:scrgbClr r="0" g="0" b="0"/>
      </a:lnRef>
      <a:fillRef idx="1">
        <a:scrgbClr r="0" g="0" b="0"/>
      </a:fillRef>
      <a:effectRef idx="0">
        <a:scrgbClr r="0" g="0" b="0"/>
      </a:effectRef>
      <a:fontRef idx="minor"/>
    </dgm:style>
  </dgm:styleLbl>
  <dgm:styleLbl name="alignAcc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dgm:style>
  </dgm:styleLbl>
  <dgm:styleLbl name="trAlignAcc1">
    <dgm:scene3d>
      <a:camera prst="orthographicFront"/>
      <a:lightRig rig="threePt" dir="t"/>
    </dgm:scene3d>
    <dgm:sp3d extrusionH="190500" prstMaterial="matte">
      <a:bevelT w="120650" h="38100"/>
      <a:bevelB w="120650" h="57150" prst="relaxedInset"/>
      <a:contourClr>
        <a:schemeClr val="bg1"/>
      </a:contourClr>
    </dgm:sp3d>
    <dgm:txPr/>
    <dgm:style>
      <a:lnRef idx="0">
        <a:scrgbClr r="0" g="0" b="0"/>
      </a:lnRef>
      <a:fillRef idx="1">
        <a:scrgbClr r="0" g="0" b="0"/>
      </a:fillRef>
      <a:effectRef idx="2">
        <a:scrgbClr r="0" g="0" b="0"/>
      </a:effectRef>
      <a:fontRef idx="minor"/>
    </dgm:style>
  </dgm:styleLbl>
  <dgm:styleLbl name="bgAcc1">
    <dgm:scene3d>
      <a:camera prst="orthographicFront"/>
      <a:lightRig rig="threePt" dir="t"/>
    </dgm:scene3d>
    <dgm:sp3d z="-152400" extrusionH="63500" prstMaterial="matte">
      <a:bevelT w="44450" h="6350" prst="relaxedInset"/>
      <a:contourClr>
        <a:schemeClr val="bg1"/>
      </a:contourClr>
    </dgm:sp3d>
    <dgm:txPr/>
    <dgm:style>
      <a:lnRef idx="0">
        <a:scrgbClr r="0" g="0" b="0"/>
      </a:lnRef>
      <a:fillRef idx="1">
        <a:scrgbClr r="0" g="0" b="0"/>
      </a:fillRef>
      <a:effectRef idx="0">
        <a:scrgbClr r="0" g="0" b="0"/>
      </a:effectRef>
      <a:fontRef idx="minor"/>
    </dgm:style>
  </dgm:styleLbl>
  <dgm:styleLbl name="solidFgAcc1">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dgm:style>
  </dgm:styleLbl>
  <dgm:styleLbl name="solidAlignAcc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dgm:style>
  </dgm:styleLbl>
  <dgm:styleLbl name="solidBgAcc1">
    <dgm:scene3d>
      <a:camera prst="orthographicFront"/>
      <a:lightRig rig="threePt" dir="t"/>
    </dgm:scene3d>
    <dgm:sp3d z="-152400" extrusionH="63500" prstMaterial="matte">
      <a:bevelT w="44450" h="6350" prst="relaxedInset"/>
      <a:contourClr>
        <a:schemeClr val="bg1"/>
      </a:contourClr>
    </dgm:sp3d>
    <dgm:txPr/>
    <dgm:style>
      <a:lnRef idx="0">
        <a:scrgbClr r="0" g="0" b="0"/>
      </a:lnRef>
      <a:fillRef idx="1">
        <a:scrgbClr r="0" g="0" b="0"/>
      </a:fillRef>
      <a:effectRef idx="0">
        <a:scrgbClr r="0" g="0" b="0"/>
      </a:effectRef>
      <a:fontRef idx="minor"/>
    </dgm:style>
  </dgm:styleLbl>
  <dgm:styleLbl name="fgAccFollowNode1">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152400" extrusionH="63500" prstMaterial="matte">
      <a:bevelT w="44450" h="6350" prst="relaxedInset"/>
      <a:contourClr>
        <a:schemeClr val="bg1"/>
      </a:contourClr>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fgAcc2">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fgAcc3">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fgAcc4">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bgShp">
    <dgm:scene3d>
      <a:camera prst="orthographicFront"/>
      <a:lightRig rig="threePt" dir="t"/>
    </dgm:scene3d>
    <dgm:sp3d z="-152400" extrusionH="63500" prstMaterial="matte">
      <a:bevelT w="44450" h="6350" prst="relaxedInset"/>
      <a:contourClr>
        <a:schemeClr val="bg1"/>
      </a:contourClr>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190500" prstMaterial="matte">
      <a:bevelT w="120650" h="38100" prst="relaxedInset"/>
      <a:bevelB w="120650" h="571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7">
  <dgm:title val=""/>
  <dgm:desc val=""/>
  <dgm:catLst>
    <dgm:cat type="3D" pri="11700"/>
  </dgm:catLst>
  <dgm:scene3d>
    <a:camera prst="perspectiveLeft" zoom="91000"/>
    <a:lightRig rig="threePt" dir="t">
      <a:rot lat="0" lon="0" rev="20640000"/>
    </a:lightRig>
  </dgm:scene3d>
  <dgm:styleLbl name="node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lnNod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vennNode1">
    <dgm:scene3d>
      <a:camera prst="orthographicFront"/>
      <a:lightRig rig="threePt" dir="t"/>
    </dgm:scene3d>
    <dgm:sp3d extrusionH="50600" prstMaterial="clear">
      <a:bevelT w="101600" h="80600" prst="relaxedInset"/>
      <a:bevelB w="80600" h="80600" prst="relaxedInset"/>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50600" prstMaterial="metal">
      <a:bevelT w="101600" h="80600" prst="relaxedInset"/>
      <a:bevelB w="80600" h="80600" prst="relaxedInset"/>
    </dgm:sp3d>
    <dgm:txPr/>
    <dgm:style>
      <a:lnRef idx="1">
        <a:scrgbClr r="0" g="0" b="0"/>
      </a:lnRef>
      <a:fillRef idx="1">
        <a:scrgbClr r="0" g="0" b="0"/>
      </a:fillRef>
      <a:effectRef idx="1">
        <a:scrgbClr r="0" g="0" b="0"/>
      </a:effectRef>
      <a:fontRef idx="minor">
        <a:schemeClr val="dk1"/>
      </a:fontRef>
    </dgm:style>
  </dgm:styleLbl>
  <dgm:styleLbl name="node1">
    <dgm:scene3d>
      <a:camera prst="orthographicFront"/>
      <a:lightRig rig="threePt" dir="t"/>
    </dgm:scene3d>
    <dgm:sp3d extrusionH="50600" prstMaterial="metal">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fgImgPlace1">
    <dgm:scene3d>
      <a:camera prst="orthographicFront"/>
      <a:lightRig rig="threePt" dir="t"/>
    </dgm:scene3d>
    <dgm:sp3d z="572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alignImgPlac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dgm:style>
  </dgm:styleLbl>
  <dgm:styleLbl name="bgImgPlace1">
    <dgm:scene3d>
      <a:camera prst="orthographicFront"/>
      <a:lightRig rig="threePt" dir="t"/>
    </dgm:scene3d>
    <dgm:sp3d z="-2118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sibTrans2D1">
    <dgm:scene3d>
      <a:camera prst="orthographicFront"/>
      <a:lightRig rig="threePt" dir="t"/>
    </dgm:scene3d>
    <dgm:sp3d z="-110000">
      <a:bevelT w="40600" h="20600" prst="relaxedInset"/>
    </dgm:sp3d>
    <dgm:txPr/>
    <dgm:style>
      <a:lnRef idx="0">
        <a:scrgbClr r="0" g="0" b="0"/>
      </a:lnRef>
      <a:fillRef idx="1">
        <a:scrgbClr r="0" g="0" b="0"/>
      </a:fillRef>
      <a:effectRef idx="2">
        <a:scrgbClr r="0" g="0" b="0"/>
      </a:effectRef>
      <a:fontRef idx="minor"/>
    </dgm:style>
  </dgm:styleLbl>
  <dgm:styleLbl name="fgSibTrans2D1">
    <dgm:scene3d>
      <a:camera prst="orthographicFront"/>
      <a:lightRig rig="threePt" dir="t"/>
    </dgm:scene3d>
    <dgm:sp3d z="10600">
      <a:bevelT w="40600" h="20600" prst="relaxedInset"/>
    </dgm:sp3d>
    <dgm:txPr/>
    <dgm:style>
      <a:lnRef idx="0">
        <a:scrgbClr r="0" g="0" b="0"/>
      </a:lnRef>
      <a:fillRef idx="1">
        <a:scrgbClr r="0" g="0" b="0"/>
      </a:fillRef>
      <a:effectRef idx="2">
        <a:scrgbClr r="0" g="0" b="0"/>
      </a:effectRef>
      <a:fontRef idx="minor"/>
    </dgm:style>
  </dgm:styleLbl>
  <dgm:styleLbl name="bgSibTrans2D1">
    <dgm:scene3d>
      <a:camera prst="orthographicFront"/>
      <a:lightRig rig="threePt" dir="t"/>
    </dgm:scene3d>
    <dgm:sp3d z="-211800">
      <a:bevelT w="40600" h="20600" prst="relaxedInset"/>
    </dgm:sp3d>
    <dgm:txPr/>
    <dgm:style>
      <a:lnRef idx="0">
        <a:scrgbClr r="0" g="0" b="0"/>
      </a:lnRef>
      <a:fillRef idx="1">
        <a:scrgbClr r="0" g="0" b="0"/>
      </a:fillRef>
      <a:effectRef idx="2">
        <a:scrgbClr r="0" g="0" b="0"/>
      </a:effectRef>
      <a:fontRef idx="minor"/>
    </dgm:style>
  </dgm:styleLbl>
  <dgm:styleLbl name="sibTrans1D1">
    <dgm:scene3d>
      <a:camera prst="orthographicFront"/>
      <a:lightRig rig="threePt" dir="t"/>
    </dgm:scene3d>
    <dgm:sp3d z="-110000"/>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0000"/>
    <dgm:txPr/>
    <dgm:style>
      <a:lnRef idx="1">
        <a:scrgbClr r="0" g="0" b="0"/>
      </a:lnRef>
      <a:fillRef idx="1">
        <a:scrgbClr r="0" g="0" b="0"/>
      </a:fillRef>
      <a:effectRef idx="0">
        <a:scrgbClr r="0" g="0" b="0"/>
      </a:effectRef>
      <a:fontRef idx="minor"/>
    </dgm:style>
  </dgm:styleLbl>
  <dgm:styleLbl name="asst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parChTrans2D1">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2">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3">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2D4">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1D1">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extrusionH="50600">
      <a:bevelT w="101600" h="80600"/>
      <a:bevelB w="80600" h="80600"/>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50600">
      <a:bevelT w="101600" h="80600"/>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solidAlignAcc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solidBgAcc1">
    <dgm:scene3d>
      <a:camera prst="orthographicFront"/>
      <a:lightRig rig="threePt" dir="t"/>
    </dgm:scene3d>
    <dgm:sp3d z="-161800" extrusionH="10600" contourW="3000">
      <a:bevelT w="48600" h="8600" prst="softRound"/>
      <a:bevelB w="48600" h="8600" prst="relaxedInset"/>
    </dgm:sp3d>
    <dgm:txPr/>
    <dgm:style>
      <a:lnRef idx="0">
        <a:scrgbClr r="0" g="0" b="0"/>
      </a:lnRef>
      <a:fillRef idx="1">
        <a:scrgbClr r="0" g="0" b="0"/>
      </a:fillRef>
      <a:effectRef idx="0">
        <a:scrgbClr r="0" g="0" b="0"/>
      </a:effectRef>
      <a:fontRef idx="minor"/>
    </dgm:style>
  </dgm:styleLbl>
  <dgm:styleLbl name="fgAccFollowNode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161800" extrusionH="10600" contourW="3000">
      <a:bevelT w="48600" h="8600" prst="relaxedInset"/>
      <a:bevelB w="48600" h="8600" prst="relaxedInset"/>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618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50600">
      <a:bevelT w="80600" h="80600" prst="relaxedInset"/>
      <a:bevelB w="80600" h="80600" prst="relaxedInset"/>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200" extrusionH="600" contourW="3000" prstMaterial="plastic">
      <a:bevelT w="80600" h="18600" prst="relaxedInset"/>
      <a:bevelB w="80600" h="8600" prst="relaxedInset"/>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Sheet1!A1"/><Relationship Id="rId2" Type="http://schemas.openxmlformats.org/officeDocument/2006/relationships/hyperlink" Target="#Sheet5!A1"/><Relationship Id="rId1" Type="http://schemas.openxmlformats.org/officeDocument/2006/relationships/hyperlink" Target="#Sheet4!A1"/></Relationships>
</file>

<file path=xl/drawings/_rels/drawing2.xml.rels><?xml version="1.0" encoding="UTF-8" standalone="yes"?>
<Relationships xmlns="http://schemas.openxmlformats.org/package/2006/relationships"><Relationship Id="rId8" Type="http://schemas.openxmlformats.org/officeDocument/2006/relationships/diagramData" Target="../diagrams/data2.xml"/><Relationship Id="rId13" Type="http://schemas.openxmlformats.org/officeDocument/2006/relationships/hyperlink" Target="#Sheet4!A1"/><Relationship Id="rId3" Type="http://schemas.openxmlformats.org/officeDocument/2006/relationships/diagramData" Target="../diagrams/data1.xml"/><Relationship Id="rId7" Type="http://schemas.microsoft.com/office/2007/relationships/diagramDrawing" Target="../diagrams/drawing1.xml"/><Relationship Id="rId12" Type="http://schemas.microsoft.com/office/2007/relationships/diagramDrawing" Target="../diagrams/drawing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Colors" Target="../diagrams/colors1.xml"/><Relationship Id="rId11" Type="http://schemas.openxmlformats.org/officeDocument/2006/relationships/diagramColors" Target="../diagrams/colors2.xml"/><Relationship Id="rId5" Type="http://schemas.openxmlformats.org/officeDocument/2006/relationships/diagramQuickStyle" Target="../diagrams/quickStyle1.xml"/><Relationship Id="rId15" Type="http://schemas.openxmlformats.org/officeDocument/2006/relationships/hyperlink" Target="#Sheet1!A1"/><Relationship Id="rId10" Type="http://schemas.openxmlformats.org/officeDocument/2006/relationships/diagramQuickStyle" Target="../diagrams/quickStyle2.xml"/><Relationship Id="rId4" Type="http://schemas.openxmlformats.org/officeDocument/2006/relationships/diagramLayout" Target="../diagrams/layout1.xml"/><Relationship Id="rId9" Type="http://schemas.openxmlformats.org/officeDocument/2006/relationships/diagramLayout" Target="../diagrams/layout2.xml"/><Relationship Id="rId14" Type="http://schemas.openxmlformats.org/officeDocument/2006/relationships/hyperlink" Target="#Sheet5!A1"/></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hyperlink" Target="#Sheet1!A1"/><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hyperlink" Target="#Sheet5!A1"/><Relationship Id="rId5" Type="http://schemas.openxmlformats.org/officeDocument/2006/relationships/hyperlink" Target="#Sheet4!A1"/><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1082040</xdr:colOff>
      <xdr:row>0</xdr:row>
      <xdr:rowOff>53340</xdr:rowOff>
    </xdr:from>
    <xdr:to>
      <xdr:col>7</xdr:col>
      <xdr:colOff>289560</xdr:colOff>
      <xdr:row>2</xdr:row>
      <xdr:rowOff>30480</xdr:rowOff>
    </xdr:to>
    <xdr:sp macro="" textlink="">
      <xdr:nvSpPr>
        <xdr:cNvPr id="4" name="Rounded Rectangle 3">
          <a:hlinkClick xmlns:r="http://schemas.openxmlformats.org/officeDocument/2006/relationships" r:id="rId1"/>
        </xdr:cNvPr>
        <xdr:cNvSpPr/>
      </xdr:nvSpPr>
      <xdr:spPr>
        <a:xfrm>
          <a:off x="5021580" y="53340"/>
          <a:ext cx="1813560" cy="34290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SUMMARY</a:t>
          </a:r>
          <a:r>
            <a:rPr lang="en-IN" sz="1100" baseline="0">
              <a:solidFill>
                <a:sysClr val="windowText" lastClr="000000"/>
              </a:solidFill>
            </a:rPr>
            <a:t> (NATION WIDE)</a:t>
          </a:r>
          <a:endParaRPr lang="en-IN" sz="1100">
            <a:solidFill>
              <a:sysClr val="windowText" lastClr="000000"/>
            </a:solidFill>
          </a:endParaRPr>
        </a:p>
      </xdr:txBody>
    </xdr:sp>
    <xdr:clientData/>
  </xdr:twoCellAnchor>
  <xdr:twoCellAnchor>
    <xdr:from>
      <xdr:col>8</xdr:col>
      <xdr:colOff>144780</xdr:colOff>
      <xdr:row>0</xdr:row>
      <xdr:rowOff>0</xdr:rowOff>
    </xdr:from>
    <xdr:to>
      <xdr:col>10</xdr:col>
      <xdr:colOff>22860</xdr:colOff>
      <xdr:row>2</xdr:row>
      <xdr:rowOff>114300</xdr:rowOff>
    </xdr:to>
    <xdr:sp macro="" textlink="">
      <xdr:nvSpPr>
        <xdr:cNvPr id="5" name="Rounded Rectangle 4">
          <a:hlinkClick xmlns:r="http://schemas.openxmlformats.org/officeDocument/2006/relationships" r:id="rId2"/>
        </xdr:cNvPr>
        <xdr:cNvSpPr/>
      </xdr:nvSpPr>
      <xdr:spPr>
        <a:xfrm>
          <a:off x="9166860" y="0"/>
          <a:ext cx="1554480" cy="48006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r>
            <a:rPr lang="en-IN" sz="1100" baseline="0">
              <a:solidFill>
                <a:schemeClr val="tx1"/>
              </a:solidFill>
            </a:rPr>
            <a:t> FOR PARTICULAR FACTORS</a:t>
          </a:r>
        </a:p>
        <a:p>
          <a:pPr algn="l"/>
          <a:endParaRPr lang="en-IN" sz="1100"/>
        </a:p>
      </xdr:txBody>
    </xdr:sp>
    <xdr:clientData/>
  </xdr:twoCellAnchor>
  <xdr:twoCellAnchor>
    <xdr:from>
      <xdr:col>2</xdr:col>
      <xdr:colOff>236220</xdr:colOff>
      <xdr:row>0</xdr:row>
      <xdr:rowOff>0</xdr:rowOff>
    </xdr:from>
    <xdr:to>
      <xdr:col>3</xdr:col>
      <xdr:colOff>685800</xdr:colOff>
      <xdr:row>2</xdr:row>
      <xdr:rowOff>30480</xdr:rowOff>
    </xdr:to>
    <xdr:sp macro="" textlink="">
      <xdr:nvSpPr>
        <xdr:cNvPr id="6" name="Rounded Rectangle 5">
          <a:hlinkClick xmlns:r="http://schemas.openxmlformats.org/officeDocument/2006/relationships" r:id="rId3"/>
        </xdr:cNvPr>
        <xdr:cNvSpPr/>
      </xdr:nvSpPr>
      <xdr:spPr>
        <a:xfrm>
          <a:off x="2316480" y="0"/>
          <a:ext cx="1242060" cy="39624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DATASET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581891</xdr:colOff>
      <xdr:row>4</xdr:row>
      <xdr:rowOff>152400</xdr:rowOff>
    </xdr:from>
    <xdr:to>
      <xdr:col>36</xdr:col>
      <xdr:colOff>27709</xdr:colOff>
      <xdr:row>69</xdr:row>
      <xdr:rowOff>41563</xdr:rowOff>
    </xdr:to>
    <xdr:sp macro="" textlink="">
      <xdr:nvSpPr>
        <xdr:cNvPr id="5" name="Rectangle 4"/>
        <xdr:cNvSpPr/>
      </xdr:nvSpPr>
      <xdr:spPr>
        <a:xfrm>
          <a:off x="2660073" y="872836"/>
          <a:ext cx="20740254" cy="11610109"/>
        </a:xfrm>
        <a:prstGeom prst="rect">
          <a:avLst/>
        </a:prstGeom>
        <a:solidFill>
          <a:srgbClr val="FFEFEF"/>
        </a:solidFill>
        <a:ln w="76200">
          <a:solidFill>
            <a:srgbClr val="FED2D2"/>
          </a:solidFill>
        </a:ln>
        <a:effectLst>
          <a:glow rad="1752600">
            <a:srgbClr val="FED2D2"/>
          </a:glow>
          <a:softEdge rad="12700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398481</xdr:colOff>
      <xdr:row>16</xdr:row>
      <xdr:rowOff>125506</xdr:rowOff>
    </xdr:from>
    <xdr:to>
      <xdr:col>12</xdr:col>
      <xdr:colOff>124161</xdr:colOff>
      <xdr:row>23</xdr:row>
      <xdr:rowOff>140745</xdr:rowOff>
    </xdr:to>
    <xdr:sp macro="" textlink="A9">
      <xdr:nvSpPr>
        <xdr:cNvPr id="2" name="Rectangle 1"/>
        <xdr:cNvSpPr/>
      </xdr:nvSpPr>
      <xdr:spPr>
        <a:xfrm>
          <a:off x="9972787" y="1810871"/>
          <a:ext cx="2164080" cy="1270298"/>
        </a:xfrm>
        <a:prstGeom prst="rect">
          <a:avLst/>
        </a:prstGeom>
        <a:solidFill>
          <a:schemeClr val="accent1">
            <a:lumMod val="20000"/>
            <a:lumOff val="80000"/>
          </a:schemeClr>
        </a:solidFill>
        <a:effectLst>
          <a:glow rad="228600">
            <a:schemeClr val="accent1">
              <a:satMod val="175000"/>
              <a:alpha val="40000"/>
            </a:schemeClr>
          </a:glow>
          <a:outerShdw blurRad="50800" dist="38100" algn="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3BCC333D-5C74-47A8-A782-DDC240A4FF59}" type="TxLink">
            <a:rPr lang="en-US" sz="2000" b="1" i="0" u="none" strike="noStrike">
              <a:solidFill>
                <a:srgbClr val="000000"/>
              </a:solidFill>
              <a:latin typeface="Agency FB" panose="020B0503020202020204" pitchFamily="34" charset="0"/>
            </a:rPr>
            <a:pPr algn="ctr"/>
            <a:t>Goa</a:t>
          </a:fld>
          <a:endParaRPr lang="en-IN" sz="2400">
            <a:latin typeface="Agency FB" panose="020B0503020202020204" pitchFamily="34" charset="0"/>
          </a:endParaRPr>
        </a:p>
      </xdr:txBody>
    </xdr:sp>
    <xdr:clientData/>
  </xdr:twoCellAnchor>
  <xdr:oneCellAnchor>
    <xdr:from>
      <xdr:col>9</xdr:col>
      <xdr:colOff>72166</xdr:colOff>
      <xdr:row>17</xdr:row>
      <xdr:rowOff>30031</xdr:rowOff>
    </xdr:from>
    <xdr:ext cx="1541704" cy="280013"/>
    <xdr:sp macro="" textlink="">
      <xdr:nvSpPr>
        <xdr:cNvPr id="3" name="TextBox 2"/>
        <xdr:cNvSpPr txBox="1"/>
      </xdr:nvSpPr>
      <xdr:spPr>
        <a:xfrm>
          <a:off x="10256072" y="1894690"/>
          <a:ext cx="1541704" cy="280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0">
              <a:latin typeface="Impact" panose="020B0806030902050204" pitchFamily="34" charset="0"/>
            </a:rPr>
            <a:t>BEST PERFORMING ESG</a:t>
          </a:r>
        </a:p>
      </xdr:txBody>
    </xdr:sp>
    <xdr:clientData/>
  </xdr:oneCellAnchor>
  <xdr:oneCellAnchor>
    <xdr:from>
      <xdr:col>3</xdr:col>
      <xdr:colOff>0</xdr:colOff>
      <xdr:row>10</xdr:row>
      <xdr:rowOff>45720</xdr:rowOff>
    </xdr:from>
    <xdr:ext cx="184731" cy="264560"/>
    <xdr:sp macro="" textlink="">
      <xdr:nvSpPr>
        <xdr:cNvPr id="6" name="TextBox 5"/>
        <xdr:cNvSpPr txBox="1"/>
      </xdr:nvSpPr>
      <xdr:spPr>
        <a:xfrm>
          <a:off x="3870960" y="594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14</xdr:col>
      <xdr:colOff>468630</xdr:colOff>
      <xdr:row>16</xdr:row>
      <xdr:rowOff>106680</xdr:rowOff>
    </xdr:from>
    <xdr:to>
      <xdr:col>17</xdr:col>
      <xdr:colOff>323850</xdr:colOff>
      <xdr:row>23</xdr:row>
      <xdr:rowOff>122520</xdr:rowOff>
    </xdr:to>
    <xdr:sp macro="" textlink="A11">
      <xdr:nvSpPr>
        <xdr:cNvPr id="15" name="Rectangle 14"/>
        <xdr:cNvSpPr/>
      </xdr:nvSpPr>
      <xdr:spPr>
        <a:xfrm>
          <a:off x="13689330" y="1859280"/>
          <a:ext cx="2160270" cy="1349340"/>
        </a:xfrm>
        <a:prstGeom prst="rect">
          <a:avLst/>
        </a:prstGeom>
        <a:solidFill>
          <a:schemeClr val="accent2">
            <a:lumMod val="20000"/>
            <a:lumOff val="80000"/>
          </a:schemeClr>
        </a:solidFill>
        <a:ln>
          <a:solidFill>
            <a:schemeClr val="accent2"/>
          </a:solidFill>
        </a:ln>
        <a:effectLst>
          <a:glow rad="228600">
            <a:schemeClr val="accent2">
              <a:satMod val="175000"/>
              <a:alpha val="40000"/>
            </a:schemeClr>
          </a:glow>
          <a:outerShdw blurRad="50800" dist="38100" algn="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D5D78F2B-3501-4A56-BC65-E831886FBAA2}" type="TxLink">
            <a:rPr lang="en-US" sz="2000" b="1" i="0" u="none" strike="noStrike">
              <a:solidFill>
                <a:srgbClr val="000000"/>
              </a:solidFill>
              <a:latin typeface="Agency FB" panose="020B0503020202020204" pitchFamily="34" charset="0"/>
              <a:ea typeface="Calibri"/>
              <a:cs typeface="Calibri"/>
            </a:rPr>
            <a:pPr algn="ctr"/>
            <a:t>Bihar</a:t>
          </a:fld>
          <a:endParaRPr lang="en-IN" sz="2800" b="1">
            <a:latin typeface="Agency FB" panose="020B0503020202020204" pitchFamily="34" charset="0"/>
          </a:endParaRPr>
        </a:p>
      </xdr:txBody>
    </xdr:sp>
    <xdr:clientData/>
  </xdr:twoCellAnchor>
  <xdr:oneCellAnchor>
    <xdr:from>
      <xdr:col>15</xdr:col>
      <xdr:colOff>118783</xdr:colOff>
      <xdr:row>16</xdr:row>
      <xdr:rowOff>178846</xdr:rowOff>
    </xdr:from>
    <xdr:ext cx="1685141" cy="280013"/>
    <xdr:sp macro="" textlink="">
      <xdr:nvSpPr>
        <xdr:cNvPr id="14" name="TextBox 13"/>
        <xdr:cNvSpPr txBox="1"/>
      </xdr:nvSpPr>
      <xdr:spPr>
        <a:xfrm>
          <a:off x="13960289" y="1864211"/>
          <a:ext cx="1685141" cy="280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0">
              <a:solidFill>
                <a:schemeClr val="tx1"/>
              </a:solidFill>
              <a:effectLst/>
              <a:latin typeface="Impact" panose="020B0806030902050204" pitchFamily="34" charset="0"/>
              <a:ea typeface="+mn-ea"/>
              <a:cs typeface="+mn-cs"/>
            </a:rPr>
            <a:t>WORST</a:t>
          </a:r>
          <a:r>
            <a:rPr lang="en-IN" sz="1200" b="0" baseline="0">
              <a:solidFill>
                <a:schemeClr val="tx1"/>
              </a:solidFill>
              <a:effectLst/>
              <a:latin typeface="Impact" panose="020B0806030902050204" pitchFamily="34" charset="0"/>
              <a:ea typeface="+mn-ea"/>
              <a:cs typeface="+mn-cs"/>
            </a:rPr>
            <a:t> </a:t>
          </a:r>
          <a:r>
            <a:rPr lang="en-IN" sz="1200" b="0">
              <a:solidFill>
                <a:schemeClr val="tx1"/>
              </a:solidFill>
              <a:effectLst/>
              <a:latin typeface="Impact" panose="020B0806030902050204" pitchFamily="34" charset="0"/>
              <a:ea typeface="+mn-ea"/>
              <a:cs typeface="+mn-cs"/>
            </a:rPr>
            <a:t>PERFORMING ESG</a:t>
          </a:r>
          <a:endParaRPr lang="en-IN" sz="1200" b="0">
            <a:effectLst/>
            <a:latin typeface="Impact" panose="020B0806030902050204" pitchFamily="34" charset="0"/>
          </a:endParaRPr>
        </a:p>
      </xdr:txBody>
    </xdr:sp>
    <xdr:clientData/>
  </xdr:oneCellAnchor>
  <xdr:twoCellAnchor>
    <xdr:from>
      <xdr:col>20</xdr:col>
      <xdr:colOff>137160</xdr:colOff>
      <xdr:row>16</xdr:row>
      <xdr:rowOff>110490</xdr:rowOff>
    </xdr:from>
    <xdr:to>
      <xdr:col>23</xdr:col>
      <xdr:colOff>472440</xdr:colOff>
      <xdr:row>23</xdr:row>
      <xdr:rowOff>126330</xdr:rowOff>
    </xdr:to>
    <xdr:sp macro="" textlink="A13">
      <xdr:nvSpPr>
        <xdr:cNvPr id="18" name="Rectangle 17"/>
        <xdr:cNvSpPr/>
      </xdr:nvSpPr>
      <xdr:spPr>
        <a:xfrm>
          <a:off x="17491710" y="1863090"/>
          <a:ext cx="2164080" cy="1349340"/>
        </a:xfrm>
        <a:prstGeom prst="rect">
          <a:avLst/>
        </a:prstGeom>
        <a:solidFill>
          <a:schemeClr val="accent6">
            <a:lumMod val="20000"/>
            <a:lumOff val="80000"/>
          </a:schemeClr>
        </a:solidFill>
        <a:ln>
          <a:solidFill>
            <a:schemeClr val="accent6"/>
          </a:solidFill>
        </a:ln>
        <a:effectLst>
          <a:glow rad="228600">
            <a:schemeClr val="accent6">
              <a:satMod val="175000"/>
              <a:alpha val="40000"/>
            </a:schemeClr>
          </a:glow>
          <a:outerShdw blurRad="50800" dist="38100" algn="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6931396C-3CD8-43B1-8259-8BB486FAA737}" type="TxLink">
            <a:rPr lang="en-US" sz="2000" b="1" i="0" u="none" strike="noStrike">
              <a:solidFill>
                <a:srgbClr val="000000"/>
              </a:solidFill>
              <a:latin typeface="Agency FB" panose="020B0503020202020204" pitchFamily="34" charset="0"/>
              <a:ea typeface="Calibri"/>
              <a:cs typeface="Calibri"/>
            </a:rPr>
            <a:pPr algn="ctr"/>
            <a:t>4.888</a:t>
          </a:fld>
          <a:endParaRPr lang="en-IN" sz="4800" b="1">
            <a:latin typeface="Agency FB" panose="020B0503020202020204" pitchFamily="34" charset="0"/>
          </a:endParaRPr>
        </a:p>
      </xdr:txBody>
    </xdr:sp>
    <xdr:clientData/>
  </xdr:twoCellAnchor>
  <xdr:oneCellAnchor>
    <xdr:from>
      <xdr:col>7</xdr:col>
      <xdr:colOff>586740</xdr:colOff>
      <xdr:row>71</xdr:row>
      <xdr:rowOff>106680</xdr:rowOff>
    </xdr:from>
    <xdr:ext cx="184731" cy="264560"/>
    <xdr:sp macro="" textlink="">
      <xdr:nvSpPr>
        <xdr:cNvPr id="17" name="TextBox 16"/>
        <xdr:cNvSpPr txBox="1"/>
      </xdr:nvSpPr>
      <xdr:spPr>
        <a:xfrm>
          <a:off x="8328660" y="1036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8</xdr:col>
      <xdr:colOff>129540</xdr:colOff>
      <xdr:row>70</xdr:row>
      <xdr:rowOff>38100</xdr:rowOff>
    </xdr:from>
    <xdr:ext cx="184731" cy="264560"/>
    <xdr:sp macro="" textlink="">
      <xdr:nvSpPr>
        <xdr:cNvPr id="19" name="TextBox 18"/>
        <xdr:cNvSpPr txBox="1"/>
      </xdr:nvSpPr>
      <xdr:spPr>
        <a:xfrm>
          <a:off x="8481060" y="7848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20</xdr:col>
      <xdr:colOff>510990</xdr:colOff>
      <xdr:row>17</xdr:row>
      <xdr:rowOff>17931</xdr:rowOff>
    </xdr:from>
    <xdr:ext cx="1395382" cy="280013"/>
    <xdr:sp macro="" textlink="">
      <xdr:nvSpPr>
        <xdr:cNvPr id="22" name="TextBox 21"/>
        <xdr:cNvSpPr txBox="1"/>
      </xdr:nvSpPr>
      <xdr:spPr>
        <a:xfrm>
          <a:off x="17884590" y="1882590"/>
          <a:ext cx="1395382" cy="280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0">
              <a:solidFill>
                <a:schemeClr val="tx1"/>
              </a:solidFill>
              <a:effectLst/>
              <a:latin typeface="Impact" panose="020B0806030902050204" pitchFamily="34" charset="0"/>
              <a:ea typeface="+mn-ea"/>
              <a:cs typeface="+mn-cs"/>
            </a:rPr>
            <a:t>AVERAGE ESG SCORE</a:t>
          </a:r>
        </a:p>
      </xdr:txBody>
    </xdr:sp>
    <xdr:clientData/>
  </xdr:oneCellAnchor>
  <xdr:twoCellAnchor>
    <xdr:from>
      <xdr:col>26</xdr:col>
      <xdr:colOff>34290</xdr:colOff>
      <xdr:row>16</xdr:row>
      <xdr:rowOff>87630</xdr:rowOff>
    </xdr:from>
    <xdr:to>
      <xdr:col>29</xdr:col>
      <xdr:colOff>369570</xdr:colOff>
      <xdr:row>23</xdr:row>
      <xdr:rowOff>103470</xdr:rowOff>
    </xdr:to>
    <xdr:sp macro="" textlink="A15">
      <xdr:nvSpPr>
        <xdr:cNvPr id="25" name="Rectangle 24"/>
        <xdr:cNvSpPr/>
      </xdr:nvSpPr>
      <xdr:spPr>
        <a:xfrm>
          <a:off x="21046440" y="1840230"/>
          <a:ext cx="2164080" cy="1349340"/>
        </a:xfrm>
        <a:prstGeom prst="rect">
          <a:avLst/>
        </a:prstGeom>
        <a:solidFill>
          <a:srgbClr val="E8D9F3"/>
        </a:solidFill>
        <a:ln>
          <a:solidFill>
            <a:srgbClr val="7030A0"/>
          </a:solidFill>
        </a:ln>
        <a:effectLst>
          <a:glow rad="228600">
            <a:srgbClr val="7030A0">
              <a:alpha val="40000"/>
            </a:srgbClr>
          </a:glow>
          <a:outerShdw blurRad="50800" dist="38100" algn="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fld id="{6B1FA96E-F6EE-4351-A30B-C87B5C384A70}" type="TxLink">
            <a:rPr lang="en-US" sz="2000" b="1" i="0" u="none" strike="noStrike">
              <a:solidFill>
                <a:srgbClr val="000000"/>
              </a:solidFill>
              <a:latin typeface="Agency FB" panose="020B0503020202020204" pitchFamily="34" charset="0"/>
              <a:ea typeface="Calibri"/>
              <a:cs typeface="Calibri"/>
            </a:rPr>
            <a:pPr algn="ctr"/>
            <a:t>SOCIAL</a:t>
          </a:fld>
          <a:endParaRPr lang="en-IN" sz="2000" b="1">
            <a:latin typeface="Agency FB" panose="020B0503020202020204" pitchFamily="34" charset="0"/>
          </a:endParaRPr>
        </a:p>
      </xdr:txBody>
    </xdr:sp>
    <xdr:clientData/>
  </xdr:twoCellAnchor>
  <xdr:oneCellAnchor>
    <xdr:from>
      <xdr:col>3</xdr:col>
      <xdr:colOff>0</xdr:colOff>
      <xdr:row>10</xdr:row>
      <xdr:rowOff>167640</xdr:rowOff>
    </xdr:from>
    <xdr:ext cx="184731" cy="264560"/>
    <xdr:sp macro="" textlink="">
      <xdr:nvSpPr>
        <xdr:cNvPr id="24" name="TextBox 23"/>
        <xdr:cNvSpPr txBox="1"/>
      </xdr:nvSpPr>
      <xdr:spPr>
        <a:xfrm>
          <a:off x="6827520" y="731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26</xdr:col>
      <xdr:colOff>262890</xdr:colOff>
      <xdr:row>16</xdr:row>
      <xdr:rowOff>148590</xdr:rowOff>
    </xdr:from>
    <xdr:ext cx="1713098" cy="280013"/>
    <xdr:sp macro="" textlink="">
      <xdr:nvSpPr>
        <xdr:cNvPr id="26" name="TextBox 25"/>
        <xdr:cNvSpPr txBox="1"/>
      </xdr:nvSpPr>
      <xdr:spPr>
        <a:xfrm>
          <a:off x="21275040" y="1901190"/>
          <a:ext cx="1713098" cy="280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0">
              <a:solidFill>
                <a:schemeClr val="tx1"/>
              </a:solidFill>
              <a:effectLst/>
              <a:latin typeface="Impact" panose="020B0806030902050204" pitchFamily="34" charset="0"/>
              <a:ea typeface="+mn-ea"/>
              <a:cs typeface="+mn-cs"/>
            </a:rPr>
            <a:t>BEST</a:t>
          </a:r>
          <a:r>
            <a:rPr lang="en-IN" sz="1200" b="0" baseline="0">
              <a:solidFill>
                <a:schemeClr val="tx1"/>
              </a:solidFill>
              <a:effectLst/>
              <a:latin typeface="Impact" panose="020B0806030902050204" pitchFamily="34" charset="0"/>
              <a:ea typeface="+mn-ea"/>
              <a:cs typeface="+mn-cs"/>
            </a:rPr>
            <a:t> PERFROMING PILLAR</a:t>
          </a:r>
          <a:endParaRPr lang="en-IN" sz="1200">
            <a:effectLst/>
            <a:latin typeface="Impact" panose="020B0806030902050204" pitchFamily="34" charset="0"/>
          </a:endParaRPr>
        </a:p>
      </xdr:txBody>
    </xdr:sp>
    <xdr:clientData/>
  </xdr:oneCellAnchor>
  <xdr:twoCellAnchor>
    <xdr:from>
      <xdr:col>12</xdr:col>
      <xdr:colOff>87288</xdr:colOff>
      <xdr:row>7</xdr:row>
      <xdr:rowOff>0</xdr:rowOff>
    </xdr:from>
    <xdr:to>
      <xdr:col>27</xdr:col>
      <xdr:colOff>232068</xdr:colOff>
      <xdr:row>12</xdr:row>
      <xdr:rowOff>157739</xdr:rowOff>
    </xdr:to>
    <xdr:sp macro="" textlink="">
      <xdr:nvSpPr>
        <xdr:cNvPr id="27" name="Rectangle 26"/>
        <xdr:cNvSpPr/>
      </xdr:nvSpPr>
      <xdr:spPr>
        <a:xfrm>
          <a:off x="12213027" y="0"/>
          <a:ext cx="9818867" cy="1085391"/>
        </a:xfrm>
        <a:prstGeom prst="rect">
          <a:avLst/>
        </a:prstGeom>
        <a:gradFill flip="none" rotWithShape="1">
          <a:gsLst>
            <a:gs pos="0">
              <a:schemeClr val="accent4">
                <a:lumMod val="60000"/>
                <a:lumOff val="40000"/>
                <a:tint val="66000"/>
                <a:satMod val="160000"/>
              </a:schemeClr>
            </a:gs>
            <a:gs pos="50000">
              <a:schemeClr val="accent4">
                <a:lumMod val="60000"/>
                <a:lumOff val="40000"/>
                <a:tint val="44500"/>
                <a:satMod val="160000"/>
              </a:schemeClr>
            </a:gs>
            <a:gs pos="100000">
              <a:schemeClr val="accent4">
                <a:lumMod val="60000"/>
                <a:lumOff val="40000"/>
                <a:tint val="23500"/>
                <a:satMod val="160000"/>
              </a:schemeClr>
            </a:gs>
          </a:gsLst>
          <a:path path="circle">
            <a:fillToRect l="100000" b="100000"/>
          </a:path>
          <a:tileRect t="-100000" r="-100000"/>
        </a:gradFill>
        <a:effectLst>
          <a:glow rad="177800">
            <a:schemeClr val="accent4">
              <a:satMod val="175000"/>
              <a:alpha val="18000"/>
            </a:schemeClr>
          </a:glow>
          <a:reflection blurRad="139700" stA="28000" endPos="12000" dist="508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200" i="0" u="sng">
              <a:solidFill>
                <a:schemeClr val="accent1">
                  <a:lumMod val="50000"/>
                </a:schemeClr>
              </a:solidFill>
              <a:latin typeface="Impact" panose="020B0806030902050204" pitchFamily="34" charset="0"/>
            </a:rPr>
            <a:t>KEY</a:t>
          </a:r>
          <a:r>
            <a:rPr lang="en-IN" sz="3200" i="0" u="sng" baseline="0">
              <a:solidFill>
                <a:schemeClr val="accent1">
                  <a:lumMod val="50000"/>
                </a:schemeClr>
              </a:solidFill>
              <a:latin typeface="Impact" panose="020B0806030902050204" pitchFamily="34" charset="0"/>
            </a:rPr>
            <a:t> PERFORMANCE INDICATOR</a:t>
          </a:r>
          <a:endParaRPr lang="en-IN" sz="3200" i="0" u="sng">
            <a:solidFill>
              <a:schemeClr val="accent1">
                <a:lumMod val="50000"/>
              </a:schemeClr>
            </a:solidFill>
            <a:latin typeface="Impact" panose="020B0806030902050204" pitchFamily="34" charset="0"/>
          </a:endParaRPr>
        </a:p>
      </xdr:txBody>
    </xdr:sp>
    <xdr:clientData/>
  </xdr:twoCellAnchor>
  <xdr:twoCellAnchor>
    <xdr:from>
      <xdr:col>4</xdr:col>
      <xdr:colOff>580507</xdr:colOff>
      <xdr:row>25</xdr:row>
      <xdr:rowOff>55417</xdr:rowOff>
    </xdr:from>
    <xdr:to>
      <xdr:col>20</xdr:col>
      <xdr:colOff>290947</xdr:colOff>
      <xdr:row>56</xdr:row>
      <xdr:rowOff>77718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512618</xdr:colOff>
      <xdr:row>25</xdr:row>
      <xdr:rowOff>41565</xdr:rowOff>
    </xdr:from>
    <xdr:to>
      <xdr:col>34</xdr:col>
      <xdr:colOff>360218</xdr:colOff>
      <xdr:row>56</xdr:row>
      <xdr:rowOff>96981</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122582</xdr:colOff>
      <xdr:row>9</xdr:row>
      <xdr:rowOff>151798</xdr:rowOff>
    </xdr:from>
    <xdr:to>
      <xdr:col>8</xdr:col>
      <xdr:colOff>351182</xdr:colOff>
      <xdr:row>21</xdr:row>
      <xdr:rowOff>15571</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31</xdr:col>
      <xdr:colOff>427984</xdr:colOff>
      <xdr:row>10</xdr:row>
      <xdr:rowOff>27709</xdr:rowOff>
    </xdr:from>
    <xdr:to>
      <xdr:col>36</xdr:col>
      <xdr:colOff>113245</xdr:colOff>
      <xdr:row>21</xdr:row>
      <xdr:rowOff>51502</xdr:rowOff>
    </xdr:to>
    <xdr:graphicFrame macro="">
      <xdr:nvGraphicFramePr>
        <xdr:cNvPr id="36" name="Diagram 3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xdr:from>
      <xdr:col>3</xdr:col>
      <xdr:colOff>381245</xdr:colOff>
      <xdr:row>7</xdr:row>
      <xdr:rowOff>27709</xdr:rowOff>
    </xdr:from>
    <xdr:to>
      <xdr:col>8</xdr:col>
      <xdr:colOff>193963</xdr:colOff>
      <xdr:row>10</xdr:row>
      <xdr:rowOff>166255</xdr:rowOff>
    </xdr:to>
    <xdr:sp macro="" textlink="">
      <xdr:nvSpPr>
        <xdr:cNvPr id="38" name="Rectangle 37"/>
        <xdr:cNvSpPr/>
      </xdr:nvSpPr>
      <xdr:spPr>
        <a:xfrm>
          <a:off x="6906736" y="27709"/>
          <a:ext cx="2943845" cy="692728"/>
        </a:xfrm>
        <a:prstGeom prst="rect">
          <a:avLst/>
        </a:prstGeom>
        <a:solidFill>
          <a:srgbClr val="CCFFCC"/>
        </a:solidFill>
        <a:effectLst>
          <a:glow rad="139700">
            <a:schemeClr val="accent6">
              <a:satMod val="175000"/>
              <a:alpha val="40000"/>
            </a:schemeClr>
          </a:glow>
          <a:reflection blurRad="139700" stA="28000" endPos="12000" dist="508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200" i="0" u="sng">
              <a:solidFill>
                <a:schemeClr val="accent1">
                  <a:lumMod val="50000"/>
                </a:schemeClr>
              </a:solidFill>
              <a:latin typeface="Impact" panose="020B0806030902050204" pitchFamily="34" charset="0"/>
            </a:rPr>
            <a:t>Best</a:t>
          </a:r>
          <a:r>
            <a:rPr lang="en-IN" sz="3200" i="0" u="sng" baseline="0">
              <a:solidFill>
                <a:schemeClr val="accent1">
                  <a:lumMod val="50000"/>
                </a:schemeClr>
              </a:solidFill>
              <a:latin typeface="Impact" panose="020B0806030902050204" pitchFamily="34" charset="0"/>
            </a:rPr>
            <a:t> 3 states</a:t>
          </a:r>
        </a:p>
      </xdr:txBody>
    </xdr:sp>
    <xdr:clientData/>
  </xdr:twoCellAnchor>
  <xdr:twoCellAnchor>
    <xdr:from>
      <xdr:col>30</xdr:col>
      <xdr:colOff>367392</xdr:colOff>
      <xdr:row>7</xdr:row>
      <xdr:rowOff>0</xdr:rowOff>
    </xdr:from>
    <xdr:to>
      <xdr:col>35</xdr:col>
      <xdr:colOff>263237</xdr:colOff>
      <xdr:row>10</xdr:row>
      <xdr:rowOff>138546</xdr:rowOff>
    </xdr:to>
    <xdr:sp macro="" textlink="">
      <xdr:nvSpPr>
        <xdr:cNvPr id="39" name="Rectangle 38"/>
        <xdr:cNvSpPr/>
      </xdr:nvSpPr>
      <xdr:spPr>
        <a:xfrm>
          <a:off x="23920119" y="0"/>
          <a:ext cx="2943845" cy="692728"/>
        </a:xfrm>
        <a:prstGeom prst="rect">
          <a:avLst/>
        </a:prstGeom>
        <a:solidFill>
          <a:srgbClr val="FED2D2"/>
        </a:solidFill>
        <a:ln>
          <a:solidFill>
            <a:srgbClr val="FED2D2"/>
          </a:solidFill>
        </a:ln>
        <a:effectLst>
          <a:glow rad="139700">
            <a:srgbClr val="FED2D2">
              <a:alpha val="40000"/>
            </a:srgbClr>
          </a:glow>
          <a:reflection blurRad="139700" stA="28000" endPos="12000" dist="508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200" i="0" u="sng">
              <a:solidFill>
                <a:schemeClr val="accent1">
                  <a:lumMod val="50000"/>
                </a:schemeClr>
              </a:solidFill>
              <a:latin typeface="Impact" panose="020B0806030902050204" pitchFamily="34" charset="0"/>
            </a:rPr>
            <a:t>Worst</a:t>
          </a:r>
          <a:r>
            <a:rPr lang="en-IN" sz="3200" i="0" u="sng" baseline="0">
              <a:solidFill>
                <a:schemeClr val="accent1">
                  <a:lumMod val="50000"/>
                </a:schemeClr>
              </a:solidFill>
              <a:latin typeface="Impact" panose="020B0806030902050204" pitchFamily="34" charset="0"/>
            </a:rPr>
            <a:t> 3 states</a:t>
          </a:r>
        </a:p>
      </xdr:txBody>
    </xdr:sp>
    <xdr:clientData/>
  </xdr:twoCellAnchor>
  <xdr:twoCellAnchor>
    <xdr:from>
      <xdr:col>18</xdr:col>
      <xdr:colOff>63038</xdr:colOff>
      <xdr:row>1</xdr:row>
      <xdr:rowOff>27709</xdr:rowOff>
    </xdr:from>
    <xdr:to>
      <xdr:col>20</xdr:col>
      <xdr:colOff>154478</xdr:colOff>
      <xdr:row>3</xdr:row>
      <xdr:rowOff>155171</xdr:rowOff>
    </xdr:to>
    <xdr:sp macro="" textlink="">
      <xdr:nvSpPr>
        <xdr:cNvPr id="40" name="Rounded Rectangle 39">
          <a:hlinkClick xmlns:r="http://schemas.openxmlformats.org/officeDocument/2006/relationships" r:id="rId13"/>
        </xdr:cNvPr>
        <xdr:cNvSpPr/>
      </xdr:nvSpPr>
      <xdr:spPr>
        <a:xfrm>
          <a:off x="12462856" y="207818"/>
          <a:ext cx="1310640" cy="48768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SUMMARY</a:t>
          </a:r>
          <a:r>
            <a:rPr lang="en-IN" sz="1100" baseline="0">
              <a:solidFill>
                <a:sysClr val="windowText" lastClr="000000"/>
              </a:solidFill>
            </a:rPr>
            <a:t> (NATION WIDE)</a:t>
          </a:r>
          <a:endParaRPr lang="en-IN" sz="1100">
            <a:solidFill>
              <a:sysClr val="windowText" lastClr="000000"/>
            </a:solidFill>
          </a:endParaRPr>
        </a:p>
      </xdr:txBody>
    </xdr:sp>
    <xdr:clientData/>
  </xdr:twoCellAnchor>
  <xdr:twoCellAnchor>
    <xdr:from>
      <xdr:col>28</xdr:col>
      <xdr:colOff>55417</xdr:colOff>
      <xdr:row>1</xdr:row>
      <xdr:rowOff>45719</xdr:rowOff>
    </xdr:from>
    <xdr:to>
      <xdr:col>30</xdr:col>
      <xdr:colOff>390697</xdr:colOff>
      <xdr:row>3</xdr:row>
      <xdr:rowOff>165561</xdr:rowOff>
    </xdr:to>
    <xdr:sp macro="" textlink="">
      <xdr:nvSpPr>
        <xdr:cNvPr id="41" name="Rounded Rectangle 40">
          <a:hlinkClick xmlns:r="http://schemas.openxmlformats.org/officeDocument/2006/relationships" r:id="rId14"/>
        </xdr:cNvPr>
        <xdr:cNvSpPr/>
      </xdr:nvSpPr>
      <xdr:spPr>
        <a:xfrm>
          <a:off x="18551235" y="225828"/>
          <a:ext cx="1554480" cy="48006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r>
            <a:rPr lang="en-IN" sz="1100" baseline="0">
              <a:solidFill>
                <a:schemeClr val="tx1"/>
              </a:solidFill>
            </a:rPr>
            <a:t> FOR PARTICULAR FACTORS</a:t>
          </a:r>
        </a:p>
        <a:p>
          <a:pPr algn="l"/>
          <a:endParaRPr lang="en-IN" sz="1100"/>
        </a:p>
      </xdr:txBody>
    </xdr:sp>
    <xdr:clientData/>
  </xdr:twoCellAnchor>
  <xdr:twoCellAnchor>
    <xdr:from>
      <xdr:col>9</xdr:col>
      <xdr:colOff>387925</xdr:colOff>
      <xdr:row>1</xdr:row>
      <xdr:rowOff>69273</xdr:rowOff>
    </xdr:from>
    <xdr:to>
      <xdr:col>11</xdr:col>
      <xdr:colOff>410785</xdr:colOff>
      <xdr:row>3</xdr:row>
      <xdr:rowOff>105295</xdr:rowOff>
    </xdr:to>
    <xdr:sp macro="" textlink="">
      <xdr:nvSpPr>
        <xdr:cNvPr id="42" name="Rounded Rectangle 41">
          <a:hlinkClick xmlns:r="http://schemas.openxmlformats.org/officeDocument/2006/relationships" r:id="rId15"/>
        </xdr:cNvPr>
        <xdr:cNvSpPr/>
      </xdr:nvSpPr>
      <xdr:spPr>
        <a:xfrm>
          <a:off x="6816434" y="249382"/>
          <a:ext cx="1242060" cy="39624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DATASET</a:t>
          </a:r>
        </a:p>
      </xdr:txBody>
    </xdr:sp>
    <xdr:clientData/>
  </xdr:twoCellAnchor>
  <xdr:twoCellAnchor editAs="absolute">
    <xdr:from>
      <xdr:col>4</xdr:col>
      <xdr:colOff>568036</xdr:colOff>
      <xdr:row>57</xdr:row>
      <xdr:rowOff>13855</xdr:rowOff>
    </xdr:from>
    <xdr:to>
      <xdr:col>34</xdr:col>
      <xdr:colOff>401781</xdr:colOff>
      <xdr:row>66</xdr:row>
      <xdr:rowOff>166256</xdr:rowOff>
    </xdr:to>
    <mc:AlternateContent xmlns:mc="http://schemas.openxmlformats.org/markup-compatibility/2006">
      <mc:Choice xmlns:sle15="http://schemas.microsoft.com/office/drawing/2012/slicer" Requires="sle15">
        <xdr:graphicFrame macro="">
          <xdr:nvGraphicFramePr>
            <xdr:cNvPr id="2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883766" y="10558287"/>
              <a:ext cx="18904339" cy="182056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465667</xdr:colOff>
      <xdr:row>9</xdr:row>
      <xdr:rowOff>105833</xdr:rowOff>
    </xdr:from>
    <xdr:to>
      <xdr:col>36</xdr:col>
      <xdr:colOff>249383</xdr:colOff>
      <xdr:row>81</xdr:row>
      <xdr:rowOff>127000</xdr:rowOff>
    </xdr:to>
    <xdr:sp macro="" textlink="">
      <xdr:nvSpPr>
        <xdr:cNvPr id="7" name="Rectangle 6"/>
        <xdr:cNvSpPr/>
      </xdr:nvSpPr>
      <xdr:spPr>
        <a:xfrm>
          <a:off x="1684867" y="1726815"/>
          <a:ext cx="20510116" cy="12989021"/>
        </a:xfrm>
        <a:prstGeom prst="rect">
          <a:avLst/>
        </a:prstGeom>
        <a:solidFill>
          <a:srgbClr val="FFEFEF"/>
        </a:solidFill>
        <a:ln w="76200">
          <a:solidFill>
            <a:srgbClr val="FED2D2"/>
          </a:solidFill>
        </a:ln>
        <a:effectLst>
          <a:glow rad="1752600">
            <a:srgbClr val="FED2D2"/>
          </a:glow>
          <a:softEdge rad="12700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213360</xdr:colOff>
      <xdr:row>12</xdr:row>
      <xdr:rowOff>15240</xdr:rowOff>
    </xdr:from>
    <xdr:to>
      <xdr:col>19</xdr:col>
      <xdr:colOff>533400</xdr:colOff>
      <xdr:row>42</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44</xdr:row>
      <xdr:rowOff>45720</xdr:rowOff>
    </xdr:from>
    <xdr:to>
      <xdr:col>19</xdr:col>
      <xdr:colOff>533400</xdr:colOff>
      <xdr:row>79</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30480</xdr:colOff>
      <xdr:row>11</xdr:row>
      <xdr:rowOff>167640</xdr:rowOff>
    </xdr:from>
    <xdr:to>
      <xdr:col>34</xdr:col>
      <xdr:colOff>563880</xdr:colOff>
      <xdr:row>43</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76200</xdr:colOff>
      <xdr:row>44</xdr:row>
      <xdr:rowOff>15240</xdr:rowOff>
    </xdr:from>
    <xdr:to>
      <xdr:col>34</xdr:col>
      <xdr:colOff>548640</xdr:colOff>
      <xdr:row>79</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604864</xdr:colOff>
      <xdr:row>5</xdr:row>
      <xdr:rowOff>164756</xdr:rowOff>
    </xdr:from>
    <xdr:to>
      <xdr:col>11</xdr:col>
      <xdr:colOff>61991</xdr:colOff>
      <xdr:row>8</xdr:row>
      <xdr:rowOff>96382</xdr:rowOff>
    </xdr:to>
    <xdr:sp macro="" textlink="">
      <xdr:nvSpPr>
        <xdr:cNvPr id="8" name="Rounded Rectangle 7">
          <a:hlinkClick xmlns:r="http://schemas.openxmlformats.org/officeDocument/2006/relationships" r:id="rId5"/>
        </xdr:cNvPr>
        <xdr:cNvSpPr/>
      </xdr:nvSpPr>
      <xdr:spPr>
        <a:xfrm>
          <a:off x="5547567" y="1091513"/>
          <a:ext cx="1310640" cy="48768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SUMMARY</a:t>
          </a:r>
          <a:r>
            <a:rPr lang="en-IN" sz="1100" baseline="0">
              <a:solidFill>
                <a:sysClr val="windowText" lastClr="000000"/>
              </a:solidFill>
            </a:rPr>
            <a:t> (NATION WIDE)</a:t>
          </a:r>
          <a:endParaRPr lang="en-IN" sz="1100">
            <a:solidFill>
              <a:sysClr val="windowText" lastClr="000000"/>
            </a:solidFill>
          </a:endParaRPr>
        </a:p>
      </xdr:txBody>
    </xdr:sp>
    <xdr:clientData/>
  </xdr:twoCellAnchor>
  <xdr:twoCellAnchor>
    <xdr:from>
      <xdr:col>19</xdr:col>
      <xdr:colOff>61784</xdr:colOff>
      <xdr:row>5</xdr:row>
      <xdr:rowOff>99265</xdr:rowOff>
    </xdr:from>
    <xdr:to>
      <xdr:col>21</xdr:col>
      <xdr:colOff>380588</xdr:colOff>
      <xdr:row>8</xdr:row>
      <xdr:rowOff>23271</xdr:rowOff>
    </xdr:to>
    <xdr:sp macro="" textlink="">
      <xdr:nvSpPr>
        <xdr:cNvPr id="9" name="Rounded Rectangle 8">
          <a:hlinkClick xmlns:r="http://schemas.openxmlformats.org/officeDocument/2006/relationships" r:id="rId6"/>
        </xdr:cNvPr>
        <xdr:cNvSpPr/>
      </xdr:nvSpPr>
      <xdr:spPr>
        <a:xfrm>
          <a:off x="11800703" y="1026022"/>
          <a:ext cx="1554480" cy="48006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r>
            <a:rPr lang="en-IN" sz="1100" baseline="0">
              <a:solidFill>
                <a:schemeClr val="tx1"/>
              </a:solidFill>
            </a:rPr>
            <a:t> FOR PARTICULAR FACTORS</a:t>
          </a:r>
        </a:p>
        <a:p>
          <a:pPr algn="l"/>
          <a:endParaRPr lang="en-IN" sz="1100"/>
        </a:p>
      </xdr:txBody>
    </xdr:sp>
    <xdr:clientData/>
  </xdr:twoCellAnchor>
  <xdr:twoCellAnchor>
    <xdr:from>
      <xdr:col>29</xdr:col>
      <xdr:colOff>82379</xdr:colOff>
      <xdr:row>5</xdr:row>
      <xdr:rowOff>156518</xdr:rowOff>
    </xdr:from>
    <xdr:to>
      <xdr:col>31</xdr:col>
      <xdr:colOff>88763</xdr:colOff>
      <xdr:row>7</xdr:row>
      <xdr:rowOff>182056</xdr:rowOff>
    </xdr:to>
    <xdr:sp macro="" textlink="">
      <xdr:nvSpPr>
        <xdr:cNvPr id="10" name="Rounded Rectangle 9">
          <a:hlinkClick xmlns:r="http://schemas.openxmlformats.org/officeDocument/2006/relationships" r:id="rId7"/>
        </xdr:cNvPr>
        <xdr:cNvSpPr/>
      </xdr:nvSpPr>
      <xdr:spPr>
        <a:xfrm>
          <a:off x="17999676" y="1083275"/>
          <a:ext cx="1242060" cy="396240"/>
        </a:xfrm>
        <a:prstGeom prst="roundRect">
          <a:avLst/>
        </a:prstGeom>
        <a:solidFill>
          <a:srgbClr val="FFE7E7"/>
        </a:solidFill>
        <a:ln>
          <a:solidFill>
            <a:srgbClr val="FED2D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DATASET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167640</xdr:colOff>
      <xdr:row>2</xdr:row>
      <xdr:rowOff>106680</xdr:rowOff>
    </xdr:from>
    <xdr:to>
      <xdr:col>5</xdr:col>
      <xdr:colOff>274320</xdr:colOff>
      <xdr:row>3</xdr:row>
      <xdr:rowOff>22860</xdr:rowOff>
    </xdr:to>
    <xdr:pic>
      <xdr:nvPicPr>
        <xdr:cNvPr id="2" name="Picture 1"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5240" y="6781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106680</xdr:colOff>
      <xdr:row>8</xdr:row>
      <xdr:rowOff>106680</xdr:rowOff>
    </xdr:to>
    <xdr:pic>
      <xdr:nvPicPr>
        <xdr:cNvPr id="3" name="Picture 2"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381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22860</xdr:colOff>
      <xdr:row>2</xdr:row>
      <xdr:rowOff>144780</xdr:rowOff>
    </xdr:from>
    <xdr:to>
      <xdr:col>7</xdr:col>
      <xdr:colOff>129540</xdr:colOff>
      <xdr:row>3</xdr:row>
      <xdr:rowOff>60960</xdr:rowOff>
    </xdr:to>
    <xdr:pic>
      <xdr:nvPicPr>
        <xdr:cNvPr id="5" name="Picture 4"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99660" y="716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2</xdr:col>
      <xdr:colOff>106680</xdr:colOff>
      <xdr:row>1</xdr:row>
      <xdr:rowOff>106680</xdr:rowOff>
    </xdr:to>
    <xdr:pic>
      <xdr:nvPicPr>
        <xdr:cNvPr id="6" name="Picture 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571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274320</xdr:colOff>
      <xdr:row>2</xdr:row>
      <xdr:rowOff>297180</xdr:rowOff>
    </xdr:from>
    <xdr:to>
      <xdr:col>9</xdr:col>
      <xdr:colOff>381000</xdr:colOff>
      <xdr:row>3</xdr:row>
      <xdr:rowOff>106680</xdr:rowOff>
    </xdr:to>
    <xdr:pic>
      <xdr:nvPicPr>
        <xdr:cNvPr id="8" name="Picture 7"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0320" y="8686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106680</xdr:colOff>
      <xdr:row>11</xdr:row>
      <xdr:rowOff>106680</xdr:rowOff>
    </xdr:to>
    <xdr:pic>
      <xdr:nvPicPr>
        <xdr:cNvPr id="9" name="Picture 8"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914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60960</xdr:rowOff>
    </xdr:from>
    <xdr:to>
      <xdr:col>11</xdr:col>
      <xdr:colOff>106680</xdr:colOff>
      <xdr:row>4</xdr:row>
      <xdr:rowOff>167640</xdr:rowOff>
    </xdr:to>
    <xdr:pic>
      <xdr:nvPicPr>
        <xdr:cNvPr id="11" name="Picture 10"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3182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106680</xdr:colOff>
      <xdr:row>5</xdr:row>
      <xdr:rowOff>106680</xdr:rowOff>
    </xdr:to>
    <xdr:pic>
      <xdr:nvPicPr>
        <xdr:cNvPr id="12" name="Picture 1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573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xdr:colOff>
      <xdr:row>6</xdr:row>
      <xdr:rowOff>0</xdr:rowOff>
    </xdr:from>
    <xdr:to>
      <xdr:col>3</xdr:col>
      <xdr:colOff>129540</xdr:colOff>
      <xdr:row>6</xdr:row>
      <xdr:rowOff>106680</xdr:rowOff>
    </xdr:to>
    <xdr:pic>
      <xdr:nvPicPr>
        <xdr:cNvPr id="13" name="Picture 12" descr="Stead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90060" y="21564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320040</xdr:colOff>
      <xdr:row>5</xdr:row>
      <xdr:rowOff>0</xdr:rowOff>
    </xdr:from>
    <xdr:to>
      <xdr:col>6</xdr:col>
      <xdr:colOff>426720</xdr:colOff>
      <xdr:row>5</xdr:row>
      <xdr:rowOff>106680</xdr:rowOff>
    </xdr:to>
    <xdr:pic>
      <xdr:nvPicPr>
        <xdr:cNvPr id="14" name="Picture 13"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7240" y="16230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106680</xdr:colOff>
      <xdr:row>14</xdr:row>
      <xdr:rowOff>106680</xdr:rowOff>
    </xdr:to>
    <xdr:pic>
      <xdr:nvPicPr>
        <xdr:cNvPr id="15" name="Picture 14"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6002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586740</xdr:colOff>
      <xdr:row>4</xdr:row>
      <xdr:rowOff>312420</xdr:rowOff>
    </xdr:from>
    <xdr:to>
      <xdr:col>6</xdr:col>
      <xdr:colOff>83820</xdr:colOff>
      <xdr:row>5</xdr:row>
      <xdr:rowOff>106680</xdr:rowOff>
    </xdr:to>
    <xdr:pic>
      <xdr:nvPicPr>
        <xdr:cNvPr id="17" name="Picture 16"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44340" y="15697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xdr:row>
      <xdr:rowOff>0</xdr:rowOff>
    </xdr:from>
    <xdr:to>
      <xdr:col>2</xdr:col>
      <xdr:colOff>106680</xdr:colOff>
      <xdr:row>22</xdr:row>
      <xdr:rowOff>106680</xdr:rowOff>
    </xdr:to>
    <xdr:pic>
      <xdr:nvPicPr>
        <xdr:cNvPr id="18" name="Picture 1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9431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403860</xdr:colOff>
      <xdr:row>5</xdr:row>
      <xdr:rowOff>0</xdr:rowOff>
    </xdr:from>
    <xdr:to>
      <xdr:col>9</xdr:col>
      <xdr:colOff>510540</xdr:colOff>
      <xdr:row>5</xdr:row>
      <xdr:rowOff>106680</xdr:rowOff>
    </xdr:to>
    <xdr:pic>
      <xdr:nvPicPr>
        <xdr:cNvPr id="20" name="Picture 19"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99860" y="1668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106680</xdr:colOff>
      <xdr:row>20</xdr:row>
      <xdr:rowOff>106680</xdr:rowOff>
    </xdr:to>
    <xdr:pic>
      <xdr:nvPicPr>
        <xdr:cNvPr id="21" name="Picture 20"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2133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381000</xdr:colOff>
      <xdr:row>6</xdr:row>
      <xdr:rowOff>0</xdr:rowOff>
    </xdr:from>
    <xdr:to>
      <xdr:col>7</xdr:col>
      <xdr:colOff>487680</xdr:colOff>
      <xdr:row>6</xdr:row>
      <xdr:rowOff>106680</xdr:rowOff>
    </xdr:to>
    <xdr:pic>
      <xdr:nvPicPr>
        <xdr:cNvPr id="23" name="Picture 22"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23317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106680</xdr:colOff>
      <xdr:row>15</xdr:row>
      <xdr:rowOff>106680</xdr:rowOff>
    </xdr:to>
    <xdr:pic>
      <xdr:nvPicPr>
        <xdr:cNvPr id="24" name="Picture 23"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23241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106680</xdr:colOff>
      <xdr:row>6</xdr:row>
      <xdr:rowOff>106680</xdr:rowOff>
    </xdr:to>
    <xdr:pic>
      <xdr:nvPicPr>
        <xdr:cNvPr id="25" name="Picture 24" descr="Stead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23241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259080</xdr:colOff>
      <xdr:row>34</xdr:row>
      <xdr:rowOff>297180</xdr:rowOff>
    </xdr:from>
    <xdr:to>
      <xdr:col>12</xdr:col>
      <xdr:colOff>365760</xdr:colOff>
      <xdr:row>35</xdr:row>
      <xdr:rowOff>106680</xdr:rowOff>
    </xdr:to>
    <xdr:pic>
      <xdr:nvPicPr>
        <xdr:cNvPr id="26" name="Picture 2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83880" y="15544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106680</xdr:colOff>
      <xdr:row>12</xdr:row>
      <xdr:rowOff>106680</xdr:rowOff>
    </xdr:to>
    <xdr:pic>
      <xdr:nvPicPr>
        <xdr:cNvPr id="27" name="Picture 26"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2667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106680</xdr:colOff>
      <xdr:row>6</xdr:row>
      <xdr:rowOff>106680</xdr:rowOff>
    </xdr:to>
    <xdr:pic>
      <xdr:nvPicPr>
        <xdr:cNvPr id="28" name="Picture 27"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2667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335280</xdr:colOff>
      <xdr:row>34</xdr:row>
      <xdr:rowOff>114300</xdr:rowOff>
    </xdr:from>
    <xdr:to>
      <xdr:col>12</xdr:col>
      <xdr:colOff>441960</xdr:colOff>
      <xdr:row>35</xdr:row>
      <xdr:rowOff>30480</xdr:rowOff>
    </xdr:to>
    <xdr:pic>
      <xdr:nvPicPr>
        <xdr:cNvPr id="29" name="Picture 28"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0080" y="1371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2</xdr:col>
      <xdr:colOff>106680</xdr:colOff>
      <xdr:row>27</xdr:row>
      <xdr:rowOff>106680</xdr:rowOff>
    </xdr:to>
    <xdr:pic>
      <xdr:nvPicPr>
        <xdr:cNvPr id="30" name="Picture 29"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3009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106680</xdr:colOff>
      <xdr:row>7</xdr:row>
      <xdr:rowOff>106680</xdr:rowOff>
    </xdr:to>
    <xdr:pic>
      <xdr:nvPicPr>
        <xdr:cNvPr id="31" name="Picture 30"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3009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304800</xdr:colOff>
      <xdr:row>4</xdr:row>
      <xdr:rowOff>60960</xdr:rowOff>
    </xdr:from>
    <xdr:to>
      <xdr:col>11</xdr:col>
      <xdr:colOff>411480</xdr:colOff>
      <xdr:row>4</xdr:row>
      <xdr:rowOff>167640</xdr:rowOff>
    </xdr:to>
    <xdr:pic>
      <xdr:nvPicPr>
        <xdr:cNvPr id="32" name="Picture 3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0" y="131826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106680</xdr:colOff>
      <xdr:row>29</xdr:row>
      <xdr:rowOff>106680</xdr:rowOff>
    </xdr:to>
    <xdr:pic>
      <xdr:nvPicPr>
        <xdr:cNvPr id="33" name="Picture 32"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3352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106680</xdr:colOff>
      <xdr:row>8</xdr:row>
      <xdr:rowOff>106680</xdr:rowOff>
    </xdr:to>
    <xdr:pic>
      <xdr:nvPicPr>
        <xdr:cNvPr id="34" name="Picture 33"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3352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106680</xdr:colOff>
      <xdr:row>24</xdr:row>
      <xdr:rowOff>106680</xdr:rowOff>
    </xdr:to>
    <xdr:pic>
      <xdr:nvPicPr>
        <xdr:cNvPr id="35" name="Picture 34"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36957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106680</xdr:colOff>
      <xdr:row>24</xdr:row>
      <xdr:rowOff>106680</xdr:rowOff>
    </xdr:to>
    <xdr:pic>
      <xdr:nvPicPr>
        <xdr:cNvPr id="36" name="Picture 3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36957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106680</xdr:colOff>
      <xdr:row>9</xdr:row>
      <xdr:rowOff>106680</xdr:rowOff>
    </xdr:to>
    <xdr:pic>
      <xdr:nvPicPr>
        <xdr:cNvPr id="37" name="Picture 36"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36957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106680</xdr:colOff>
      <xdr:row>25</xdr:row>
      <xdr:rowOff>106680</xdr:rowOff>
    </xdr:to>
    <xdr:pic>
      <xdr:nvPicPr>
        <xdr:cNvPr id="38" name="Picture 3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38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106680</xdr:colOff>
      <xdr:row>25</xdr:row>
      <xdr:rowOff>106680</xdr:rowOff>
    </xdr:to>
    <xdr:pic>
      <xdr:nvPicPr>
        <xdr:cNvPr id="39" name="Picture 38"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4038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106680</xdr:colOff>
      <xdr:row>10</xdr:row>
      <xdr:rowOff>106680</xdr:rowOff>
    </xdr:to>
    <xdr:pic>
      <xdr:nvPicPr>
        <xdr:cNvPr id="40" name="Picture 39"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4038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106680</xdr:colOff>
      <xdr:row>9</xdr:row>
      <xdr:rowOff>106680</xdr:rowOff>
    </xdr:to>
    <xdr:pic>
      <xdr:nvPicPr>
        <xdr:cNvPr id="41" name="Picture 40"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381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106680</xdr:colOff>
      <xdr:row>9</xdr:row>
      <xdr:rowOff>106680</xdr:rowOff>
    </xdr:to>
    <xdr:pic>
      <xdr:nvPicPr>
        <xdr:cNvPr id="42" name="Picture 4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4381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106680</xdr:colOff>
      <xdr:row>11</xdr:row>
      <xdr:rowOff>106680</xdr:rowOff>
    </xdr:to>
    <xdr:pic>
      <xdr:nvPicPr>
        <xdr:cNvPr id="43" name="Picture 42"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4381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106680</xdr:colOff>
      <xdr:row>6</xdr:row>
      <xdr:rowOff>106680</xdr:rowOff>
    </xdr:to>
    <xdr:pic>
      <xdr:nvPicPr>
        <xdr:cNvPr id="44" name="Picture 43"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4572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106680</xdr:colOff>
      <xdr:row>6</xdr:row>
      <xdr:rowOff>106680</xdr:rowOff>
    </xdr:to>
    <xdr:pic>
      <xdr:nvPicPr>
        <xdr:cNvPr id="45" name="Picture 44"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572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106680</xdr:colOff>
      <xdr:row>11</xdr:row>
      <xdr:rowOff>106680</xdr:rowOff>
    </xdr:to>
    <xdr:pic>
      <xdr:nvPicPr>
        <xdr:cNvPr id="46" name="Picture 4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4572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2</xdr:col>
      <xdr:colOff>106680</xdr:colOff>
      <xdr:row>21</xdr:row>
      <xdr:rowOff>106680</xdr:rowOff>
    </xdr:to>
    <xdr:pic>
      <xdr:nvPicPr>
        <xdr:cNvPr id="47" name="Picture 46"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4762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xdr:row>
      <xdr:rowOff>0</xdr:rowOff>
    </xdr:from>
    <xdr:to>
      <xdr:col>2</xdr:col>
      <xdr:colOff>106680</xdr:colOff>
      <xdr:row>21</xdr:row>
      <xdr:rowOff>106680</xdr:rowOff>
    </xdr:to>
    <xdr:pic>
      <xdr:nvPicPr>
        <xdr:cNvPr id="48" name="Picture 4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4762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106680</xdr:colOff>
      <xdr:row>12</xdr:row>
      <xdr:rowOff>106680</xdr:rowOff>
    </xdr:to>
    <xdr:pic>
      <xdr:nvPicPr>
        <xdr:cNvPr id="49" name="Picture 48"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47625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106680</xdr:colOff>
      <xdr:row>10</xdr:row>
      <xdr:rowOff>106680</xdr:rowOff>
    </xdr:to>
    <xdr:pic>
      <xdr:nvPicPr>
        <xdr:cNvPr id="50" name="Picture 49"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953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106680</xdr:colOff>
      <xdr:row>10</xdr:row>
      <xdr:rowOff>106680</xdr:rowOff>
    </xdr:to>
    <xdr:pic>
      <xdr:nvPicPr>
        <xdr:cNvPr id="51" name="Picture 50"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4953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106680</xdr:colOff>
      <xdr:row>13</xdr:row>
      <xdr:rowOff>106680</xdr:rowOff>
    </xdr:to>
    <xdr:pic>
      <xdr:nvPicPr>
        <xdr:cNvPr id="52" name="Picture 5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49530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106680</xdr:colOff>
      <xdr:row>13</xdr:row>
      <xdr:rowOff>106680</xdr:rowOff>
    </xdr:to>
    <xdr:pic>
      <xdr:nvPicPr>
        <xdr:cNvPr id="53" name="Picture 52"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295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106680</xdr:colOff>
      <xdr:row>13</xdr:row>
      <xdr:rowOff>106680</xdr:rowOff>
    </xdr:to>
    <xdr:pic>
      <xdr:nvPicPr>
        <xdr:cNvPr id="54" name="Picture 53"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5295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106680</xdr:colOff>
      <xdr:row>14</xdr:row>
      <xdr:rowOff>106680</xdr:rowOff>
    </xdr:to>
    <xdr:pic>
      <xdr:nvPicPr>
        <xdr:cNvPr id="55" name="Picture 54"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5295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106680</xdr:colOff>
      <xdr:row>7</xdr:row>
      <xdr:rowOff>106680</xdr:rowOff>
    </xdr:to>
    <xdr:pic>
      <xdr:nvPicPr>
        <xdr:cNvPr id="56" name="Picture 55" descr="Stead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8400" y="5486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106680</xdr:colOff>
      <xdr:row>7</xdr:row>
      <xdr:rowOff>106680</xdr:rowOff>
    </xdr:to>
    <xdr:pic>
      <xdr:nvPicPr>
        <xdr:cNvPr id="57" name="Picture 56"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5486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106680</xdr:colOff>
      <xdr:row>14</xdr:row>
      <xdr:rowOff>106680</xdr:rowOff>
    </xdr:to>
    <xdr:pic>
      <xdr:nvPicPr>
        <xdr:cNvPr id="58" name="Picture 57"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54864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xdr:row>
      <xdr:rowOff>0</xdr:rowOff>
    </xdr:from>
    <xdr:to>
      <xdr:col>2</xdr:col>
      <xdr:colOff>106680</xdr:colOff>
      <xdr:row>36</xdr:row>
      <xdr:rowOff>106680</xdr:rowOff>
    </xdr:to>
    <xdr:pic>
      <xdr:nvPicPr>
        <xdr:cNvPr id="59" name="Picture 58"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676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xdr:row>
      <xdr:rowOff>0</xdr:rowOff>
    </xdr:from>
    <xdr:to>
      <xdr:col>2</xdr:col>
      <xdr:colOff>106680</xdr:colOff>
      <xdr:row>36</xdr:row>
      <xdr:rowOff>106680</xdr:rowOff>
    </xdr:to>
    <xdr:pic>
      <xdr:nvPicPr>
        <xdr:cNvPr id="60" name="Picture 59"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5676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106680</xdr:colOff>
      <xdr:row>15</xdr:row>
      <xdr:rowOff>106680</xdr:rowOff>
    </xdr:to>
    <xdr:pic>
      <xdr:nvPicPr>
        <xdr:cNvPr id="61" name="Picture 60" descr="Stead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56769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106680</xdr:colOff>
      <xdr:row>4</xdr:row>
      <xdr:rowOff>106680</xdr:rowOff>
    </xdr:to>
    <xdr:pic>
      <xdr:nvPicPr>
        <xdr:cNvPr id="62" name="Picture 6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19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106680</xdr:colOff>
      <xdr:row>4</xdr:row>
      <xdr:rowOff>106680</xdr:rowOff>
    </xdr:to>
    <xdr:pic>
      <xdr:nvPicPr>
        <xdr:cNvPr id="63" name="Picture 62"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6019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106680</xdr:colOff>
      <xdr:row>16</xdr:row>
      <xdr:rowOff>106680</xdr:rowOff>
    </xdr:to>
    <xdr:pic>
      <xdr:nvPicPr>
        <xdr:cNvPr id="64" name="Picture 63"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6019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xdr:row>
      <xdr:rowOff>0</xdr:rowOff>
    </xdr:from>
    <xdr:to>
      <xdr:col>2</xdr:col>
      <xdr:colOff>106680</xdr:colOff>
      <xdr:row>3</xdr:row>
      <xdr:rowOff>106680</xdr:rowOff>
    </xdr:to>
    <xdr:pic>
      <xdr:nvPicPr>
        <xdr:cNvPr id="65" name="Picture 64"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103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xdr:row>
      <xdr:rowOff>0</xdr:rowOff>
    </xdr:from>
    <xdr:to>
      <xdr:col>2</xdr:col>
      <xdr:colOff>106680</xdr:colOff>
      <xdr:row>3</xdr:row>
      <xdr:rowOff>106680</xdr:rowOff>
    </xdr:to>
    <xdr:pic>
      <xdr:nvPicPr>
        <xdr:cNvPr id="66" name="Picture 6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62103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106680</xdr:colOff>
      <xdr:row>17</xdr:row>
      <xdr:rowOff>106680</xdr:rowOff>
    </xdr:to>
    <xdr:pic>
      <xdr:nvPicPr>
        <xdr:cNvPr id="67" name="Picture 66"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62103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106680</xdr:colOff>
      <xdr:row>28</xdr:row>
      <xdr:rowOff>106680</xdr:rowOff>
    </xdr:to>
    <xdr:pic>
      <xdr:nvPicPr>
        <xdr:cNvPr id="68" name="Picture 6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00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106680</xdr:colOff>
      <xdr:row>28</xdr:row>
      <xdr:rowOff>106680</xdr:rowOff>
    </xdr:to>
    <xdr:pic>
      <xdr:nvPicPr>
        <xdr:cNvPr id="69" name="Picture 68"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6400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106680</xdr:colOff>
      <xdr:row>18</xdr:row>
      <xdr:rowOff>106680</xdr:rowOff>
    </xdr:to>
    <xdr:pic>
      <xdr:nvPicPr>
        <xdr:cNvPr id="70" name="Picture 69" descr="Stead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64008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106680</xdr:colOff>
      <xdr:row>31</xdr:row>
      <xdr:rowOff>106680</xdr:rowOff>
    </xdr:to>
    <xdr:pic>
      <xdr:nvPicPr>
        <xdr:cNvPr id="71" name="Picture 70"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67437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106680</xdr:colOff>
      <xdr:row>31</xdr:row>
      <xdr:rowOff>106680</xdr:rowOff>
    </xdr:to>
    <xdr:pic>
      <xdr:nvPicPr>
        <xdr:cNvPr id="72" name="Picture 7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67437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106680</xdr:colOff>
      <xdr:row>19</xdr:row>
      <xdr:rowOff>106680</xdr:rowOff>
    </xdr:to>
    <xdr:pic>
      <xdr:nvPicPr>
        <xdr:cNvPr id="73" name="Picture 72" descr="Steady"/>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67437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106680</xdr:colOff>
      <xdr:row>30</xdr:row>
      <xdr:rowOff>106680</xdr:rowOff>
    </xdr:to>
    <xdr:pic>
      <xdr:nvPicPr>
        <xdr:cNvPr id="74" name="Picture 73"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086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106680</xdr:colOff>
      <xdr:row>30</xdr:row>
      <xdr:rowOff>106680</xdr:rowOff>
    </xdr:to>
    <xdr:pic>
      <xdr:nvPicPr>
        <xdr:cNvPr id="75" name="Picture 74"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086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106680</xdr:colOff>
      <xdr:row>20</xdr:row>
      <xdr:rowOff>106680</xdr:rowOff>
    </xdr:to>
    <xdr:pic>
      <xdr:nvPicPr>
        <xdr:cNvPr id="76" name="Picture 7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708660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106680</xdr:colOff>
      <xdr:row>26</xdr:row>
      <xdr:rowOff>106680</xdr:rowOff>
    </xdr:to>
    <xdr:pic>
      <xdr:nvPicPr>
        <xdr:cNvPr id="77" name="Picture 76"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764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106680</xdr:colOff>
      <xdr:row>26</xdr:row>
      <xdr:rowOff>106680</xdr:rowOff>
    </xdr:to>
    <xdr:pic>
      <xdr:nvPicPr>
        <xdr:cNvPr id="78" name="Picture 7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7764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106680</xdr:colOff>
      <xdr:row>21</xdr:row>
      <xdr:rowOff>106680</xdr:rowOff>
    </xdr:to>
    <xdr:pic>
      <xdr:nvPicPr>
        <xdr:cNvPr id="79" name="Picture 78"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7764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106680</xdr:colOff>
      <xdr:row>23</xdr:row>
      <xdr:rowOff>106680</xdr:rowOff>
    </xdr:to>
    <xdr:pic>
      <xdr:nvPicPr>
        <xdr:cNvPr id="80" name="Picture 79"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955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106680</xdr:colOff>
      <xdr:row>23</xdr:row>
      <xdr:rowOff>106680</xdr:rowOff>
    </xdr:to>
    <xdr:pic>
      <xdr:nvPicPr>
        <xdr:cNvPr id="81" name="Picture 80"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955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106680</xdr:colOff>
      <xdr:row>21</xdr:row>
      <xdr:rowOff>106680</xdr:rowOff>
    </xdr:to>
    <xdr:pic>
      <xdr:nvPicPr>
        <xdr:cNvPr id="82" name="Picture 81"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7955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106680</xdr:colOff>
      <xdr:row>18</xdr:row>
      <xdr:rowOff>106680</xdr:rowOff>
    </xdr:to>
    <xdr:pic>
      <xdr:nvPicPr>
        <xdr:cNvPr id="83" name="Picture 82"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8145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106680</xdr:colOff>
      <xdr:row>18</xdr:row>
      <xdr:rowOff>106680</xdr:rowOff>
    </xdr:to>
    <xdr:pic>
      <xdr:nvPicPr>
        <xdr:cNvPr id="84" name="Picture 83"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8145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106680</xdr:colOff>
      <xdr:row>22</xdr:row>
      <xdr:rowOff>106680</xdr:rowOff>
    </xdr:to>
    <xdr:pic>
      <xdr:nvPicPr>
        <xdr:cNvPr id="85" name="Picture 84"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81457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106680</xdr:colOff>
      <xdr:row>33</xdr:row>
      <xdr:rowOff>106680</xdr:rowOff>
    </xdr:to>
    <xdr:pic>
      <xdr:nvPicPr>
        <xdr:cNvPr id="86" name="Picture 8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336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106680</xdr:colOff>
      <xdr:row>33</xdr:row>
      <xdr:rowOff>106680</xdr:rowOff>
    </xdr:to>
    <xdr:pic>
      <xdr:nvPicPr>
        <xdr:cNvPr id="87" name="Picture 86"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8336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106680</xdr:colOff>
      <xdr:row>23</xdr:row>
      <xdr:rowOff>106680</xdr:rowOff>
    </xdr:to>
    <xdr:pic>
      <xdr:nvPicPr>
        <xdr:cNvPr id="88" name="Picture 8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83362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106680</xdr:colOff>
      <xdr:row>17</xdr:row>
      <xdr:rowOff>106680</xdr:rowOff>
    </xdr:to>
    <xdr:pic>
      <xdr:nvPicPr>
        <xdr:cNvPr id="89" name="Picture 88"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86791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106680</xdr:colOff>
      <xdr:row>24</xdr:row>
      <xdr:rowOff>106680</xdr:rowOff>
    </xdr:to>
    <xdr:pic>
      <xdr:nvPicPr>
        <xdr:cNvPr id="90" name="Picture 89"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86791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106680</xdr:colOff>
      <xdr:row>19</xdr:row>
      <xdr:rowOff>106680</xdr:rowOff>
    </xdr:to>
    <xdr:pic>
      <xdr:nvPicPr>
        <xdr:cNvPr id="91" name="Picture 90"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22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106680</xdr:colOff>
      <xdr:row>25</xdr:row>
      <xdr:rowOff>106680</xdr:rowOff>
    </xdr:to>
    <xdr:pic>
      <xdr:nvPicPr>
        <xdr:cNvPr id="92" name="Picture 91"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76800" y="90220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xdr:row>
      <xdr:rowOff>0</xdr:rowOff>
    </xdr:from>
    <xdr:to>
      <xdr:col>2</xdr:col>
      <xdr:colOff>106680</xdr:colOff>
      <xdr:row>2</xdr:row>
      <xdr:rowOff>106680</xdr:rowOff>
    </xdr:to>
    <xdr:pic>
      <xdr:nvPicPr>
        <xdr:cNvPr id="93" name="Picture 92" descr="Decre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92125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106680</xdr:colOff>
      <xdr:row>26</xdr:row>
      <xdr:rowOff>106680</xdr:rowOff>
    </xdr:to>
    <xdr:pic>
      <xdr:nvPicPr>
        <xdr:cNvPr id="94" name="Picture 93"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92125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106680</xdr:colOff>
      <xdr:row>27</xdr:row>
      <xdr:rowOff>106680</xdr:rowOff>
    </xdr:to>
    <xdr:pic>
      <xdr:nvPicPr>
        <xdr:cNvPr id="95" name="Picture 94"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95554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106680</xdr:colOff>
      <xdr:row>28</xdr:row>
      <xdr:rowOff>106680</xdr:rowOff>
    </xdr:to>
    <xdr:pic>
      <xdr:nvPicPr>
        <xdr:cNvPr id="96" name="Picture 95"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974598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106680</xdr:colOff>
      <xdr:row>29</xdr:row>
      <xdr:rowOff>106680</xdr:rowOff>
    </xdr:to>
    <xdr:pic>
      <xdr:nvPicPr>
        <xdr:cNvPr id="97" name="Picture 96"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102565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106680</xdr:colOff>
      <xdr:row>30</xdr:row>
      <xdr:rowOff>106680</xdr:rowOff>
    </xdr:to>
    <xdr:pic>
      <xdr:nvPicPr>
        <xdr:cNvPr id="98" name="Picture 97" descr="Increa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10599420"/>
          <a:ext cx="106680" cy="10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name="make this table"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make this table"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make this table_1"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make this table" connectionId="3"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make this table" connectionId="5"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8" style="SlicerStyleLight2" rowHeight="234950"/>
</slicers>
</file>

<file path=xl/tables/table1.xml><?xml version="1.0" encoding="utf-8"?>
<table xmlns="http://schemas.openxmlformats.org/spreadsheetml/2006/main" id="2" name="Table2" displayName="Table2" ref="D5:H41" totalsRowShown="0" headerRowDxfId="0" dataDxfId="1" headerRowBorderDxfId="7" tableBorderDxfId="8">
  <autoFilter ref="D5:H41"/>
  <tableColumns count="5">
    <tableColumn id="1" name="State" dataDxfId="6"/>
    <tableColumn id="2" name="E Score" dataDxfId="5">
      <calculatedColumnFormula>AVERAGE(Scores!B3,Scores!C3,Scores!D3,Scores!E3)</calculatedColumnFormula>
    </tableColumn>
    <tableColumn id="3" name="S Score" dataDxfId="4">
      <calculatedColumnFormula>AVERAGE(Scores!C3,Scores!D3,Scores!E3,Scores!F3)</calculatedColumnFormula>
    </tableColumn>
    <tableColumn id="4" name="G Score" dataDxfId="3">
      <calculatedColumnFormula>AVERAGE(Scores!L3,Scores!M3,Scores!N3,Scores!O3)</calculatedColumnFormula>
    </tableColumn>
    <tableColumn id="5" name="Final ESG Score" dataDxfId="2">
      <calculatedColumnFormula xml:space="preserve"> SUM(E6,F6,G6)/3</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39"/>
  <sheetViews>
    <sheetView zoomScale="115" zoomScaleNormal="115" workbookViewId="0">
      <pane xSplit="1" ySplit="2" topLeftCell="B3" activePane="bottomRight" state="frozen"/>
      <selection pane="topRight" activeCell="B1" sqref="B1"/>
      <selection pane="bottomLeft" activeCell="A3" sqref="A3"/>
      <selection pane="bottomRight" activeCell="AA33" sqref="AA33"/>
    </sheetView>
  </sheetViews>
  <sheetFormatPr defaultRowHeight="14.4" x14ac:dyDescent="0.3"/>
  <cols>
    <col min="1" max="1" width="16.109375" bestFit="1" customWidth="1"/>
    <col min="2" max="2" width="14.33203125" style="2" customWidth="1"/>
    <col min="3" max="3" width="15" style="68" customWidth="1"/>
    <col min="4" max="4" width="21.33203125" style="69" customWidth="1"/>
    <col min="5" max="5" width="15.6640625" style="68" customWidth="1"/>
    <col min="6" max="6" width="8.33203125" customWidth="1"/>
    <col min="7" max="7" width="8.88671875" customWidth="1"/>
    <col min="8" max="8" width="7.109375" bestFit="1" customWidth="1"/>
    <col min="9" max="9" width="6.77734375" customWidth="1"/>
    <col min="10" max="10" width="6.109375" bestFit="1" customWidth="1"/>
    <col min="11" max="11" width="12.6640625" customWidth="1"/>
    <col min="12" max="12" width="11.6640625" customWidth="1"/>
    <col min="13" max="13" width="9.88671875" customWidth="1"/>
    <col min="14" max="14" width="11.77734375" customWidth="1"/>
    <col min="15" max="15" width="10.44140625" customWidth="1"/>
    <col min="16" max="16" width="7.33203125" customWidth="1"/>
    <col min="17" max="17" width="9.5546875" customWidth="1"/>
    <col min="18" max="18" width="8" customWidth="1"/>
    <col min="19" max="21" width="7.109375" customWidth="1"/>
    <col min="22" max="22" width="8.109375" customWidth="1"/>
    <col min="23" max="23" width="7.109375" customWidth="1"/>
    <col min="24" max="24" width="13.21875" customWidth="1"/>
    <col min="25" max="25" width="10.77734375" customWidth="1"/>
    <col min="26" max="26" width="7.109375" customWidth="1"/>
    <col min="27" max="27" width="25.109375" customWidth="1"/>
    <col min="28" max="28" width="15.6640625" customWidth="1"/>
  </cols>
  <sheetData>
    <row r="1" spans="1:28" ht="24.6" customHeight="1" x14ac:dyDescent="0.3">
      <c r="B1" s="98" t="s">
        <v>8</v>
      </c>
      <c r="C1" s="98"/>
      <c r="D1" s="98"/>
      <c r="E1" s="98"/>
      <c r="F1" s="98"/>
      <c r="G1" s="98"/>
      <c r="H1" s="98"/>
      <c r="I1" s="98"/>
      <c r="J1" s="98"/>
      <c r="K1" s="98"/>
      <c r="L1" s="98"/>
      <c r="M1" s="98"/>
      <c r="N1" s="79"/>
      <c r="O1" s="98" t="s">
        <v>9</v>
      </c>
      <c r="P1" s="98"/>
      <c r="Q1" s="98"/>
      <c r="R1" s="98"/>
      <c r="S1" s="98"/>
      <c r="T1" s="98"/>
      <c r="U1" s="98"/>
      <c r="V1" s="98"/>
      <c r="W1" s="98"/>
      <c r="X1" s="98" t="s">
        <v>10</v>
      </c>
      <c r="Y1" s="98"/>
      <c r="Z1" s="98"/>
      <c r="AA1" s="98"/>
      <c r="AB1" s="5"/>
    </row>
    <row r="2" spans="1:28" ht="28.8" customHeight="1" x14ac:dyDescent="0.3">
      <c r="A2" s="1" t="s">
        <v>0</v>
      </c>
      <c r="B2" s="98" t="s">
        <v>52</v>
      </c>
      <c r="C2" s="98"/>
      <c r="D2" s="98"/>
      <c r="E2" s="98"/>
      <c r="F2" s="97" t="s">
        <v>1</v>
      </c>
      <c r="G2" s="97"/>
      <c r="H2" s="97"/>
      <c r="I2" s="97" t="s">
        <v>5</v>
      </c>
      <c r="J2" s="97"/>
      <c r="K2" s="97" t="s">
        <v>6</v>
      </c>
      <c r="L2" s="97"/>
      <c r="M2" s="97"/>
      <c r="N2" s="97"/>
      <c r="O2" s="97" t="s">
        <v>51</v>
      </c>
      <c r="P2" s="97"/>
      <c r="Q2" s="97"/>
      <c r="R2" s="97" t="s">
        <v>53</v>
      </c>
      <c r="S2" s="97"/>
      <c r="T2" s="97" t="s">
        <v>7</v>
      </c>
      <c r="U2" s="97"/>
      <c r="V2" s="97" t="s">
        <v>2</v>
      </c>
      <c r="W2" s="97"/>
      <c r="X2" s="80" t="s">
        <v>173</v>
      </c>
      <c r="Y2" s="97" t="s">
        <v>178</v>
      </c>
      <c r="Z2" s="97"/>
      <c r="AA2" s="7" t="s">
        <v>179</v>
      </c>
    </row>
    <row r="3" spans="1:28" s="3" customFormat="1" ht="28.8" customHeight="1" x14ac:dyDescent="0.3">
      <c r="A3" s="3" t="s">
        <v>0</v>
      </c>
      <c r="B3" s="3" t="s">
        <v>180</v>
      </c>
      <c r="C3" s="3" t="s">
        <v>74</v>
      </c>
      <c r="D3" s="3" t="s">
        <v>75</v>
      </c>
      <c r="E3" s="3" t="s">
        <v>76</v>
      </c>
      <c r="F3" s="3" t="s">
        <v>187</v>
      </c>
      <c r="G3" s="3" t="s">
        <v>188</v>
      </c>
      <c r="H3" s="3" t="s">
        <v>1</v>
      </c>
      <c r="I3" s="3" t="s">
        <v>93</v>
      </c>
      <c r="J3" s="3" t="s">
        <v>77</v>
      </c>
      <c r="K3" s="3" t="s">
        <v>102</v>
      </c>
      <c r="L3" s="3" t="s">
        <v>103</v>
      </c>
      <c r="M3" s="3" t="s">
        <v>101</v>
      </c>
      <c r="N3" s="3" t="s">
        <v>195</v>
      </c>
      <c r="O3" s="3" t="s">
        <v>112</v>
      </c>
      <c r="P3" s="3" t="s">
        <v>110</v>
      </c>
      <c r="Q3" s="3" t="s">
        <v>111</v>
      </c>
      <c r="R3" s="96">
        <v>2020</v>
      </c>
      <c r="S3" s="96">
        <v>2021</v>
      </c>
      <c r="T3" s="96">
        <v>2018</v>
      </c>
      <c r="U3" s="96">
        <v>2019</v>
      </c>
      <c r="V3" s="96">
        <v>2021</v>
      </c>
      <c r="W3" s="96">
        <v>2022</v>
      </c>
      <c r="X3" s="3" t="s">
        <v>194</v>
      </c>
      <c r="Y3" s="96">
        <v>2015</v>
      </c>
      <c r="Z3" s="96">
        <v>2017</v>
      </c>
      <c r="AA3" s="3" t="s">
        <v>179</v>
      </c>
    </row>
    <row r="4" spans="1:28" x14ac:dyDescent="0.3">
      <c r="A4" t="s">
        <v>23</v>
      </c>
      <c r="B4">
        <v>0.18279999999999999</v>
      </c>
      <c r="C4">
        <v>1.2235530901772127</v>
      </c>
      <c r="D4">
        <v>8.5470767267193555</v>
      </c>
      <c r="E4">
        <v>8.5053507437042857</v>
      </c>
      <c r="F4">
        <v>50.295245901639298</v>
      </c>
      <c r="G4">
        <v>26.089833333333335</v>
      </c>
      <c r="H4">
        <v>59.879781420765028</v>
      </c>
      <c r="I4">
        <v>19.39</v>
      </c>
      <c r="J4">
        <v>20.91</v>
      </c>
      <c r="K4">
        <v>6898</v>
      </c>
      <c r="L4">
        <v>6829</v>
      </c>
      <c r="M4">
        <v>1133</v>
      </c>
      <c r="N4">
        <f>(M4/K4)*100</f>
        <v>16.425050739344737</v>
      </c>
      <c r="O4">
        <v>80</v>
      </c>
      <c r="P4">
        <v>86</v>
      </c>
      <c r="Q4">
        <v>74</v>
      </c>
      <c r="R4">
        <v>452.7</v>
      </c>
      <c r="S4">
        <v>420.4</v>
      </c>
      <c r="T4">
        <v>29</v>
      </c>
      <c r="U4">
        <v>25</v>
      </c>
      <c r="V4">
        <v>29</v>
      </c>
      <c r="W4">
        <v>25</v>
      </c>
      <c r="X4">
        <v>0</v>
      </c>
      <c r="Y4">
        <v>70.12</v>
      </c>
      <c r="Z4">
        <v>98.3</v>
      </c>
      <c r="AA4" s="67">
        <v>0.12</v>
      </c>
      <c r="AB4" s="1"/>
    </row>
    <row r="5" spans="1:28" x14ac:dyDescent="0.3">
      <c r="A5" t="s">
        <v>24</v>
      </c>
      <c r="B5">
        <v>0.79330000000000001</v>
      </c>
      <c r="C5">
        <v>25.145982350763646</v>
      </c>
      <c r="D5">
        <v>36.034056577863225</v>
      </c>
      <c r="E5">
        <v>18.14718842171883</v>
      </c>
      <c r="F5">
        <v>66.45</v>
      </c>
      <c r="G5">
        <v>27.36</v>
      </c>
      <c r="H5">
        <v>78.930000000000007</v>
      </c>
      <c r="I5">
        <v>0.06</v>
      </c>
      <c r="J5">
        <v>100</v>
      </c>
      <c r="K5">
        <v>236.51</v>
      </c>
      <c r="L5">
        <v>202.11</v>
      </c>
      <c r="M5">
        <v>0</v>
      </c>
      <c r="N5">
        <f>(M5/K5)*100</f>
        <v>0</v>
      </c>
      <c r="O5">
        <v>83</v>
      </c>
      <c r="P5">
        <v>88</v>
      </c>
      <c r="Q5">
        <v>77</v>
      </c>
      <c r="R5">
        <v>164.5</v>
      </c>
      <c r="S5">
        <v>197.7</v>
      </c>
      <c r="T5">
        <v>37</v>
      </c>
      <c r="U5">
        <v>29</v>
      </c>
      <c r="V5">
        <v>37</v>
      </c>
      <c r="W5">
        <v>29</v>
      </c>
      <c r="X5">
        <v>878.4</v>
      </c>
      <c r="Y5">
        <v>1.23</v>
      </c>
      <c r="Z5">
        <v>0</v>
      </c>
      <c r="AA5" s="67">
        <v>0.03</v>
      </c>
    </row>
    <row r="6" spans="1:28" x14ac:dyDescent="0.3">
      <c r="A6" t="s">
        <v>25</v>
      </c>
      <c r="B6">
        <v>0.3609</v>
      </c>
      <c r="C6">
        <v>3.8463499834264003</v>
      </c>
      <c r="D6">
        <v>12.737448685586067</v>
      </c>
      <c r="E6">
        <v>19.510951324613071</v>
      </c>
      <c r="F6">
        <v>126.92218579234979</v>
      </c>
      <c r="G6">
        <v>73.995164835164786</v>
      </c>
      <c r="H6">
        <v>161.50819672131146</v>
      </c>
      <c r="I6">
        <v>4.04</v>
      </c>
      <c r="J6">
        <v>10.56</v>
      </c>
      <c r="K6">
        <v>1199</v>
      </c>
      <c r="L6">
        <v>1091</v>
      </c>
      <c r="M6">
        <v>41.4</v>
      </c>
      <c r="N6">
        <f t="shared" ref="N6:N39" si="0">(M6/K6)*100</f>
        <v>3.4528773978315259</v>
      </c>
      <c r="O6">
        <v>89</v>
      </c>
      <c r="P6">
        <v>92</v>
      </c>
      <c r="Q6">
        <v>85</v>
      </c>
      <c r="R6">
        <v>349.5</v>
      </c>
      <c r="S6">
        <v>379</v>
      </c>
      <c r="T6">
        <v>41</v>
      </c>
      <c r="U6">
        <v>40</v>
      </c>
      <c r="V6">
        <v>41</v>
      </c>
      <c r="W6">
        <v>40</v>
      </c>
      <c r="X6">
        <v>169.6</v>
      </c>
      <c r="Y6">
        <v>14.84</v>
      </c>
      <c r="Z6">
        <v>84.75</v>
      </c>
      <c r="AA6" s="67">
        <v>0.11</v>
      </c>
    </row>
    <row r="7" spans="1:28" x14ac:dyDescent="0.3">
      <c r="A7" t="s">
        <v>26</v>
      </c>
      <c r="B7">
        <v>7.8399999999999997E-2</v>
      </c>
      <c r="C7">
        <v>0.35364208871849878</v>
      </c>
      <c r="D7">
        <v>3.4896934039909517</v>
      </c>
      <c r="E7">
        <v>3.9951998130900677</v>
      </c>
      <c r="F7">
        <v>123.66098360655737</v>
      </c>
      <c r="G7">
        <v>61.321693989071015</v>
      </c>
      <c r="H7">
        <v>162.25136612021859</v>
      </c>
      <c r="I7">
        <v>0.57999999999999996</v>
      </c>
      <c r="J7">
        <v>0.57999999999999996</v>
      </c>
      <c r="K7">
        <v>4281.2700000000004</v>
      </c>
      <c r="L7">
        <v>4013.55</v>
      </c>
      <c r="M7">
        <v>0</v>
      </c>
      <c r="N7">
        <f t="shared" si="0"/>
        <v>0</v>
      </c>
      <c r="O7">
        <v>77</v>
      </c>
      <c r="P7">
        <v>83</v>
      </c>
      <c r="Q7">
        <v>71</v>
      </c>
      <c r="R7">
        <v>211.3</v>
      </c>
      <c r="S7">
        <v>228</v>
      </c>
      <c r="T7">
        <v>32</v>
      </c>
      <c r="U7">
        <v>29</v>
      </c>
      <c r="V7">
        <v>32</v>
      </c>
      <c r="W7">
        <v>29</v>
      </c>
      <c r="X7">
        <v>74.8</v>
      </c>
      <c r="Y7">
        <v>16.41</v>
      </c>
      <c r="Z7">
        <v>81.91</v>
      </c>
      <c r="AA7" s="67">
        <v>0.14000000000000001</v>
      </c>
    </row>
    <row r="8" spans="1:28" x14ac:dyDescent="0.3">
      <c r="A8" t="s">
        <v>27</v>
      </c>
      <c r="B8">
        <v>0.41210000000000002</v>
      </c>
      <c r="C8">
        <v>5.2281200071010119</v>
      </c>
      <c r="D8">
        <v>23.876412805491448</v>
      </c>
      <c r="E8">
        <v>12.108704657080301</v>
      </c>
      <c r="F8">
        <v>44.6</v>
      </c>
      <c r="G8">
        <v>15.3</v>
      </c>
      <c r="H8">
        <v>67.8</v>
      </c>
      <c r="I8">
        <v>1.5</v>
      </c>
      <c r="J8">
        <v>1.69</v>
      </c>
      <c r="K8">
        <v>1650</v>
      </c>
      <c r="L8">
        <v>1650</v>
      </c>
      <c r="M8">
        <v>1650</v>
      </c>
      <c r="N8">
        <f t="shared" si="0"/>
        <v>100</v>
      </c>
      <c r="O8">
        <v>84</v>
      </c>
      <c r="P8">
        <v>91</v>
      </c>
      <c r="Q8">
        <v>77</v>
      </c>
      <c r="R8">
        <v>352.9</v>
      </c>
      <c r="S8">
        <v>373.7</v>
      </c>
      <c r="T8">
        <v>41</v>
      </c>
      <c r="U8">
        <v>40</v>
      </c>
      <c r="V8">
        <v>41</v>
      </c>
      <c r="W8">
        <v>40</v>
      </c>
      <c r="X8">
        <v>228.6</v>
      </c>
      <c r="Y8">
        <v>62.45</v>
      </c>
      <c r="Z8">
        <v>97.31</v>
      </c>
      <c r="AA8" s="67">
        <v>0.12</v>
      </c>
    </row>
    <row r="9" spans="1:28" x14ac:dyDescent="0.3">
      <c r="A9" t="s">
        <v>3</v>
      </c>
      <c r="B9">
        <v>0.13150000000000001</v>
      </c>
      <c r="C9">
        <v>0.45313553607552259</v>
      </c>
      <c r="D9">
        <v>3.8165879973027645</v>
      </c>
      <c r="E9">
        <v>8.8792987188132173</v>
      </c>
      <c r="F9">
        <v>157.03420765027323</v>
      </c>
      <c r="G9">
        <v>80.317978142076484</v>
      </c>
      <c r="H9">
        <v>242.06818181818181</v>
      </c>
      <c r="I9">
        <v>16.25</v>
      </c>
      <c r="J9">
        <v>16.25</v>
      </c>
      <c r="K9">
        <v>10990</v>
      </c>
      <c r="L9">
        <v>10990</v>
      </c>
      <c r="M9">
        <v>5193.57</v>
      </c>
      <c r="N9">
        <f t="shared" si="0"/>
        <v>47.257233848953589</v>
      </c>
      <c r="O9">
        <v>86</v>
      </c>
      <c r="P9">
        <v>91</v>
      </c>
      <c r="Q9">
        <v>81</v>
      </c>
      <c r="R9">
        <v>1309.5</v>
      </c>
      <c r="S9">
        <v>1479.9</v>
      </c>
      <c r="T9">
        <v>13</v>
      </c>
      <c r="U9">
        <v>11</v>
      </c>
      <c r="V9">
        <v>13</v>
      </c>
      <c r="W9">
        <v>11</v>
      </c>
      <c r="X9">
        <v>383.3</v>
      </c>
      <c r="Y9">
        <v>37.35</v>
      </c>
      <c r="Z9">
        <v>31.69</v>
      </c>
      <c r="AA9" s="67">
        <v>0.06</v>
      </c>
    </row>
    <row r="10" spans="1:28" x14ac:dyDescent="0.3">
      <c r="A10" t="s">
        <v>28</v>
      </c>
      <c r="B10">
        <v>0.60619999999999996</v>
      </c>
      <c r="C10">
        <v>14.532685035116153</v>
      </c>
      <c r="D10">
        <v>15.559157212317668</v>
      </c>
      <c r="E10">
        <v>30.524041058887086</v>
      </c>
      <c r="F10">
        <v>58.67</v>
      </c>
      <c r="G10">
        <v>22.14</v>
      </c>
      <c r="H10">
        <v>62.48</v>
      </c>
      <c r="I10">
        <v>100</v>
      </c>
      <c r="J10">
        <v>100</v>
      </c>
      <c r="K10">
        <v>226.87</v>
      </c>
      <c r="L10">
        <v>218.87</v>
      </c>
      <c r="M10">
        <v>197.47</v>
      </c>
      <c r="N10">
        <f t="shared" si="0"/>
        <v>87.041036717062639</v>
      </c>
      <c r="O10">
        <v>90</v>
      </c>
      <c r="P10">
        <v>93</v>
      </c>
      <c r="Q10">
        <v>87</v>
      </c>
      <c r="R10">
        <v>281.10000000000002</v>
      </c>
      <c r="S10">
        <v>191.6</v>
      </c>
      <c r="T10">
        <v>7</v>
      </c>
      <c r="U10">
        <v>8</v>
      </c>
      <c r="V10">
        <v>7</v>
      </c>
      <c r="W10">
        <v>8</v>
      </c>
      <c r="X10">
        <v>352.4</v>
      </c>
      <c r="Y10">
        <v>21.74</v>
      </c>
      <c r="Z10">
        <v>57.34</v>
      </c>
      <c r="AA10" s="67">
        <v>0.03</v>
      </c>
    </row>
    <row r="11" spans="1:28" x14ac:dyDescent="0.3">
      <c r="A11" t="s">
        <v>29</v>
      </c>
      <c r="B11">
        <v>7.6100000000000001E-2</v>
      </c>
      <c r="C11">
        <v>0.19261735390636148</v>
      </c>
      <c r="D11">
        <v>2.5641548276635207</v>
      </c>
      <c r="E11">
        <v>4.8490654491347502</v>
      </c>
      <c r="F11">
        <v>107.5694444444444</v>
      </c>
      <c r="G11">
        <v>43.342747252747245</v>
      </c>
      <c r="H11">
        <v>181.06818181818201</v>
      </c>
      <c r="I11">
        <v>28.42</v>
      </c>
      <c r="J11">
        <v>31.79</v>
      </c>
      <c r="K11">
        <v>10373.790000000001</v>
      </c>
      <c r="L11">
        <v>10332</v>
      </c>
      <c r="M11">
        <v>6946</v>
      </c>
      <c r="N11">
        <f t="shared" si="0"/>
        <v>66.957206575417459</v>
      </c>
      <c r="O11">
        <v>86</v>
      </c>
      <c r="P11">
        <v>91</v>
      </c>
      <c r="Q11">
        <v>81</v>
      </c>
      <c r="R11">
        <v>1011.4</v>
      </c>
      <c r="S11">
        <v>1044.2</v>
      </c>
      <c r="T11">
        <v>28</v>
      </c>
      <c r="U11">
        <v>25</v>
      </c>
      <c r="V11">
        <v>28</v>
      </c>
      <c r="W11">
        <v>25</v>
      </c>
      <c r="X11">
        <v>120.2</v>
      </c>
      <c r="Y11">
        <v>71.14</v>
      </c>
      <c r="Z11">
        <v>97.99</v>
      </c>
      <c r="AA11" s="67">
        <v>0.09</v>
      </c>
    </row>
    <row r="12" spans="1:28" x14ac:dyDescent="0.3">
      <c r="A12" t="s">
        <v>30</v>
      </c>
      <c r="B12">
        <v>3.6299999999999999E-2</v>
      </c>
      <c r="C12">
        <v>6.333122229259025E-2</v>
      </c>
      <c r="D12">
        <v>1.0065140685786664</v>
      </c>
      <c r="E12">
        <v>2.5558671853795349</v>
      </c>
      <c r="F12">
        <v>134.43475409836066</v>
      </c>
      <c r="G12">
        <v>67.017923497267716</v>
      </c>
      <c r="H12">
        <v>158.65573770491804</v>
      </c>
      <c r="I12">
        <v>5.53</v>
      </c>
      <c r="J12">
        <v>5.53</v>
      </c>
      <c r="K12">
        <v>5352.12</v>
      </c>
      <c r="L12">
        <v>5291.41</v>
      </c>
      <c r="M12">
        <v>3123.9</v>
      </c>
      <c r="N12">
        <f t="shared" si="0"/>
        <v>58.367525391807362</v>
      </c>
      <c r="O12">
        <v>83</v>
      </c>
      <c r="P12">
        <v>89</v>
      </c>
      <c r="Q12">
        <v>77</v>
      </c>
      <c r="R12">
        <v>658.6</v>
      </c>
      <c r="S12">
        <v>697.3</v>
      </c>
      <c r="T12">
        <v>30</v>
      </c>
      <c r="U12">
        <v>27</v>
      </c>
      <c r="V12">
        <v>30</v>
      </c>
      <c r="W12">
        <v>27</v>
      </c>
      <c r="X12">
        <v>164.8</v>
      </c>
      <c r="Y12">
        <v>40.659999999999997</v>
      </c>
      <c r="Z12">
        <v>98.06</v>
      </c>
      <c r="AA12" s="67">
        <v>0.1</v>
      </c>
    </row>
    <row r="13" spans="1:28" x14ac:dyDescent="0.3">
      <c r="A13" t="s">
        <v>31</v>
      </c>
      <c r="B13">
        <v>0.27729999999999999</v>
      </c>
      <c r="C13">
        <v>5.6813895425071399</v>
      </c>
      <c r="D13">
        <v>12.753040073285074</v>
      </c>
      <c r="E13">
        <v>9.3043306450164351</v>
      </c>
      <c r="F13">
        <v>52.19</v>
      </c>
      <c r="G13">
        <v>30.77</v>
      </c>
      <c r="H13">
        <v>72.400000000000006</v>
      </c>
      <c r="I13">
        <v>6.64</v>
      </c>
      <c r="J13">
        <v>100</v>
      </c>
      <c r="K13">
        <v>346</v>
      </c>
      <c r="L13">
        <v>332</v>
      </c>
      <c r="M13">
        <v>221</v>
      </c>
      <c r="N13">
        <f t="shared" si="0"/>
        <v>63.872832369942202</v>
      </c>
      <c r="O13">
        <v>91</v>
      </c>
      <c r="P13">
        <v>93</v>
      </c>
      <c r="Q13">
        <v>88</v>
      </c>
      <c r="R13">
        <v>280.2</v>
      </c>
      <c r="S13">
        <v>254.3</v>
      </c>
      <c r="T13">
        <v>19</v>
      </c>
      <c r="U13">
        <v>19</v>
      </c>
      <c r="V13">
        <v>19</v>
      </c>
      <c r="W13">
        <v>19</v>
      </c>
      <c r="X13">
        <v>225.4</v>
      </c>
      <c r="Y13">
        <v>23.95</v>
      </c>
      <c r="Z13">
        <v>87.9</v>
      </c>
      <c r="AA13" s="67">
        <v>7.0000000000000007E-2</v>
      </c>
    </row>
    <row r="14" spans="1:28" x14ac:dyDescent="0.3">
      <c r="A14" t="s">
        <v>32</v>
      </c>
      <c r="B14">
        <v>0.29759999999999998</v>
      </c>
      <c r="C14">
        <v>3.2628330573536055</v>
      </c>
      <c r="D14">
        <v>12.154398113302223</v>
      </c>
      <c r="E14">
        <v>14.339655778011942</v>
      </c>
      <c r="F14">
        <v>120.916283783784</v>
      </c>
      <c r="G14">
        <v>57.195103448275866</v>
      </c>
      <c r="H14">
        <v>145.33950617283949</v>
      </c>
      <c r="I14">
        <v>0.06</v>
      </c>
      <c r="J14">
        <v>0.6</v>
      </c>
      <c r="K14">
        <v>2226.39</v>
      </c>
      <c r="L14">
        <v>1851.65</v>
      </c>
      <c r="M14">
        <v>758.26</v>
      </c>
      <c r="N14">
        <f t="shared" si="0"/>
        <v>34.057824550056367</v>
      </c>
      <c r="O14">
        <v>82</v>
      </c>
      <c r="P14">
        <v>88</v>
      </c>
      <c r="Q14">
        <v>76</v>
      </c>
      <c r="R14">
        <v>166.8</v>
      </c>
      <c r="S14">
        <v>157.30000000000001</v>
      </c>
      <c r="T14">
        <v>30</v>
      </c>
      <c r="U14">
        <v>27</v>
      </c>
      <c r="V14">
        <v>30</v>
      </c>
      <c r="W14">
        <v>27</v>
      </c>
      <c r="X14">
        <v>175</v>
      </c>
      <c r="Y14">
        <v>63.09</v>
      </c>
      <c r="Z14">
        <v>98.05</v>
      </c>
      <c r="AA14" s="67">
        <v>0.1</v>
      </c>
    </row>
    <row r="15" spans="1:28" x14ac:dyDescent="0.3">
      <c r="A15" t="s">
        <v>33</v>
      </c>
      <c r="B15">
        <v>0.2019</v>
      </c>
      <c r="C15">
        <v>2.3635102794187421</v>
      </c>
      <c r="D15">
        <v>10.94159788519795</v>
      </c>
      <c r="E15">
        <v>6.8887486899802379</v>
      </c>
      <c r="F15">
        <v>135.53</v>
      </c>
      <c r="G15">
        <v>30.465464480874299</v>
      </c>
      <c r="H15">
        <v>79.715846994535525</v>
      </c>
      <c r="I15">
        <v>33.369999999999997</v>
      </c>
      <c r="J15">
        <v>43.18</v>
      </c>
      <c r="K15">
        <v>11085</v>
      </c>
      <c r="L15">
        <v>10198</v>
      </c>
      <c r="M15">
        <v>6817</v>
      </c>
      <c r="N15">
        <f t="shared" si="0"/>
        <v>61.497519170049621</v>
      </c>
      <c r="O15">
        <v>86</v>
      </c>
      <c r="P15">
        <v>90</v>
      </c>
      <c r="Q15">
        <v>81</v>
      </c>
      <c r="R15">
        <v>225.7</v>
      </c>
      <c r="S15">
        <v>244.4</v>
      </c>
      <c r="T15">
        <v>23</v>
      </c>
      <c r="U15">
        <v>21</v>
      </c>
      <c r="V15">
        <v>23</v>
      </c>
      <c r="W15">
        <v>21</v>
      </c>
      <c r="X15">
        <v>145.1</v>
      </c>
      <c r="Y15">
        <v>48.5</v>
      </c>
      <c r="Z15">
        <v>96.42</v>
      </c>
      <c r="AA15" s="67">
        <v>0.01</v>
      </c>
    </row>
    <row r="16" spans="1:28" x14ac:dyDescent="0.3">
      <c r="A16" t="s">
        <v>34</v>
      </c>
      <c r="B16">
        <v>0.27789999999999998</v>
      </c>
      <c r="C16">
        <v>2.5018017090497273</v>
      </c>
      <c r="D16">
        <v>12.189848656439823</v>
      </c>
      <c r="E16">
        <v>12.658293009368887</v>
      </c>
      <c r="F16">
        <v>48.335632911392402</v>
      </c>
      <c r="G16">
        <v>24.944746835443031</v>
      </c>
      <c r="H16">
        <v>92.359477124183002</v>
      </c>
      <c r="I16">
        <v>29.95</v>
      </c>
      <c r="J16">
        <v>100</v>
      </c>
      <c r="K16">
        <v>3543</v>
      </c>
      <c r="L16">
        <v>964.76</v>
      </c>
      <c r="M16">
        <v>2550</v>
      </c>
      <c r="N16">
        <f t="shared" si="0"/>
        <v>71.972904318374262</v>
      </c>
      <c r="O16">
        <v>95</v>
      </c>
      <c r="P16">
        <v>97</v>
      </c>
      <c r="Q16">
        <v>93</v>
      </c>
      <c r="R16">
        <v>1568.4</v>
      </c>
      <c r="S16">
        <v>1477.2</v>
      </c>
      <c r="T16">
        <v>7</v>
      </c>
      <c r="U16">
        <v>6</v>
      </c>
      <c r="V16">
        <v>7</v>
      </c>
      <c r="W16">
        <v>6</v>
      </c>
      <c r="X16">
        <v>174.5</v>
      </c>
      <c r="Y16">
        <v>22.87</v>
      </c>
      <c r="Z16">
        <v>44.82</v>
      </c>
      <c r="AA16" s="67">
        <v>0.05</v>
      </c>
    </row>
    <row r="17" spans="1:27" x14ac:dyDescent="0.3">
      <c r="A17" t="s">
        <v>35</v>
      </c>
      <c r="B17">
        <v>0.25140000000000001</v>
      </c>
      <c r="C17">
        <v>2.162191972801474</v>
      </c>
      <c r="D17">
        <v>11.097738214188391</v>
      </c>
      <c r="E17">
        <v>11.879566069319907</v>
      </c>
      <c r="F17">
        <v>104.67321839080459</v>
      </c>
      <c r="G17">
        <v>39.563793103448269</v>
      </c>
      <c r="H17">
        <v>114.7514450867052</v>
      </c>
      <c r="I17">
        <v>5.86</v>
      </c>
      <c r="J17">
        <v>9.77</v>
      </c>
      <c r="K17">
        <v>8022.5</v>
      </c>
      <c r="L17">
        <v>7235.5</v>
      </c>
      <c r="M17">
        <v>6472</v>
      </c>
      <c r="N17">
        <f t="shared" si="0"/>
        <v>80.673106886880646</v>
      </c>
      <c r="O17">
        <v>83</v>
      </c>
      <c r="P17">
        <v>89</v>
      </c>
      <c r="Q17">
        <v>77</v>
      </c>
      <c r="R17">
        <v>511.1</v>
      </c>
      <c r="S17">
        <v>560.79999999999995</v>
      </c>
      <c r="T17">
        <v>48</v>
      </c>
      <c r="U17">
        <v>46</v>
      </c>
      <c r="V17">
        <v>48</v>
      </c>
      <c r="W17">
        <v>46</v>
      </c>
      <c r="X17">
        <v>125.4</v>
      </c>
      <c r="Y17">
        <v>62</v>
      </c>
      <c r="Z17">
        <v>97.3</v>
      </c>
      <c r="AA17" s="67">
        <v>0.11</v>
      </c>
    </row>
    <row r="18" spans="1:27" x14ac:dyDescent="0.3">
      <c r="A18" t="s">
        <v>4</v>
      </c>
      <c r="B18">
        <v>0.1651</v>
      </c>
      <c r="C18">
        <v>2.8383591203491565</v>
      </c>
      <c r="D18">
        <v>6.6909750319291028</v>
      </c>
      <c r="E18">
        <v>6.9789056685937867</v>
      </c>
      <c r="F18">
        <v>94.733661202185758</v>
      </c>
      <c r="G18">
        <v>36.594316939890703</v>
      </c>
      <c r="H18">
        <v>103.56830601092896</v>
      </c>
      <c r="I18">
        <v>11.1</v>
      </c>
      <c r="J18">
        <v>14.22</v>
      </c>
      <c r="K18">
        <v>22632.71</v>
      </c>
      <c r="L18">
        <v>22584.400000000001</v>
      </c>
      <c r="M18">
        <v>15056.1</v>
      </c>
      <c r="N18">
        <f t="shared" si="0"/>
        <v>66.52362885399053</v>
      </c>
      <c r="O18">
        <v>89</v>
      </c>
      <c r="P18">
        <v>92</v>
      </c>
      <c r="Q18">
        <v>85</v>
      </c>
      <c r="R18">
        <v>435.8</v>
      </c>
      <c r="S18">
        <v>433.5</v>
      </c>
      <c r="T18">
        <v>19</v>
      </c>
      <c r="U18">
        <v>17</v>
      </c>
      <c r="V18">
        <v>19</v>
      </c>
      <c r="W18">
        <v>17</v>
      </c>
      <c r="X18">
        <v>186.5</v>
      </c>
      <c r="Y18">
        <v>49.43</v>
      </c>
      <c r="Z18">
        <v>92.88</v>
      </c>
      <c r="AA18" s="67">
        <v>0.04</v>
      </c>
    </row>
    <row r="19" spans="1:27" x14ac:dyDescent="0.3">
      <c r="A19" t="s">
        <v>36</v>
      </c>
      <c r="B19">
        <v>0.74339999999999995</v>
      </c>
      <c r="C19">
        <v>4.0533882742867382</v>
      </c>
      <c r="D19">
        <v>27.894477538406413</v>
      </c>
      <c r="E19">
        <v>42.392618802346931</v>
      </c>
      <c r="F19">
        <v>67.335432098765438</v>
      </c>
      <c r="G19">
        <v>31.428518518518512</v>
      </c>
      <c r="H19">
        <v>104.28481012658227</v>
      </c>
      <c r="I19">
        <v>2.92</v>
      </c>
      <c r="J19">
        <v>100</v>
      </c>
      <c r="K19">
        <v>282.3</v>
      </c>
      <c r="L19">
        <v>190.3</v>
      </c>
      <c r="M19">
        <v>108.6</v>
      </c>
      <c r="N19">
        <f t="shared" si="0"/>
        <v>38.469713071200843</v>
      </c>
      <c r="O19">
        <v>85</v>
      </c>
      <c r="P19">
        <v>92</v>
      </c>
      <c r="Q19">
        <v>79</v>
      </c>
      <c r="R19">
        <v>95</v>
      </c>
      <c r="S19">
        <v>101</v>
      </c>
      <c r="T19">
        <v>11</v>
      </c>
      <c r="U19">
        <v>10</v>
      </c>
      <c r="V19">
        <v>11</v>
      </c>
      <c r="W19">
        <v>10</v>
      </c>
      <c r="X19">
        <v>962.7</v>
      </c>
      <c r="Y19">
        <v>0</v>
      </c>
      <c r="Z19">
        <v>0.27</v>
      </c>
      <c r="AA19" s="67">
        <v>0.05</v>
      </c>
    </row>
    <row r="20" spans="1:27" x14ac:dyDescent="0.3">
      <c r="A20" t="s">
        <v>37</v>
      </c>
      <c r="B20">
        <v>0.76</v>
      </c>
      <c r="C20">
        <v>2.4967675776895981</v>
      </c>
      <c r="D20">
        <v>40.839983949351286</v>
      </c>
      <c r="E20">
        <v>32.663070132417857</v>
      </c>
      <c r="F20">
        <v>41.556122448979593</v>
      </c>
      <c r="G20">
        <v>28.362810457516328</v>
      </c>
      <c r="H20">
        <v>57.929577464788736</v>
      </c>
      <c r="I20">
        <v>7.6</v>
      </c>
      <c r="J20">
        <v>100</v>
      </c>
      <c r="K20">
        <v>107.01</v>
      </c>
      <c r="L20">
        <v>93.02</v>
      </c>
      <c r="M20">
        <v>9.64</v>
      </c>
      <c r="N20">
        <f t="shared" si="0"/>
        <v>9.0085038781422302</v>
      </c>
      <c r="O20">
        <v>91</v>
      </c>
      <c r="P20">
        <v>93</v>
      </c>
      <c r="Q20">
        <v>89</v>
      </c>
      <c r="R20">
        <v>114.7</v>
      </c>
      <c r="S20">
        <v>104</v>
      </c>
      <c r="T20">
        <v>33</v>
      </c>
      <c r="U20">
        <v>33</v>
      </c>
      <c r="V20">
        <v>33</v>
      </c>
      <c r="W20">
        <v>33</v>
      </c>
      <c r="X20">
        <v>442.7</v>
      </c>
      <c r="Y20">
        <v>4.38</v>
      </c>
      <c r="Z20">
        <v>0</v>
      </c>
      <c r="AA20" s="67">
        <v>0.03</v>
      </c>
    </row>
    <row r="21" spans="1:27" x14ac:dyDescent="0.3">
      <c r="A21" t="s">
        <v>38</v>
      </c>
      <c r="B21">
        <v>0.84530000000000005</v>
      </c>
      <c r="C21">
        <v>0.74474645415302876</v>
      </c>
      <c r="D21">
        <v>27.109719652767893</v>
      </c>
      <c r="E21">
        <v>56.676628243441961</v>
      </c>
      <c r="F21">
        <v>23.35285714285715</v>
      </c>
      <c r="G21">
        <v>17.13000000000001</v>
      </c>
      <c r="H21">
        <v>34.765765765765764</v>
      </c>
      <c r="I21">
        <v>45.52</v>
      </c>
      <c r="J21">
        <v>100</v>
      </c>
      <c r="K21">
        <v>345.47</v>
      </c>
      <c r="L21">
        <v>275.92</v>
      </c>
      <c r="M21">
        <v>269.70999999999998</v>
      </c>
      <c r="N21">
        <f t="shared" si="0"/>
        <v>78.070454742814121</v>
      </c>
      <c r="O21">
        <v>98</v>
      </c>
      <c r="P21">
        <v>98</v>
      </c>
      <c r="Q21">
        <v>97</v>
      </c>
      <c r="R21">
        <v>189.6</v>
      </c>
      <c r="S21">
        <v>262.2</v>
      </c>
      <c r="T21">
        <v>5</v>
      </c>
      <c r="U21">
        <v>3</v>
      </c>
      <c r="V21">
        <v>5</v>
      </c>
      <c r="W21">
        <v>3</v>
      </c>
      <c r="X21">
        <v>702.1</v>
      </c>
      <c r="Y21">
        <v>6.37</v>
      </c>
      <c r="Z21">
        <v>3.66</v>
      </c>
      <c r="AA21" s="67">
        <v>0</v>
      </c>
    </row>
    <row r="22" spans="1:27" x14ac:dyDescent="0.3">
      <c r="A22" t="s">
        <v>39</v>
      </c>
      <c r="B22">
        <v>0.73899999999999999</v>
      </c>
      <c r="C22">
        <v>7.6723565956933468</v>
      </c>
      <c r="D22">
        <v>26.835152904276494</v>
      </c>
      <c r="E22">
        <v>39.387176548645876</v>
      </c>
      <c r="F22">
        <v>51.638618784530408</v>
      </c>
      <c r="G22">
        <v>26.849836065573747</v>
      </c>
      <c r="H22">
        <v>66.464480874316934</v>
      </c>
      <c r="I22">
        <v>32.9</v>
      </c>
      <c r="J22">
        <v>100</v>
      </c>
      <c r="K22">
        <v>330.49</v>
      </c>
      <c r="L22">
        <v>285.49</v>
      </c>
      <c r="M22">
        <v>122</v>
      </c>
      <c r="N22">
        <f t="shared" si="0"/>
        <v>36.91488396018034</v>
      </c>
      <c r="O22">
        <v>90</v>
      </c>
      <c r="P22">
        <v>92</v>
      </c>
      <c r="Q22">
        <v>87</v>
      </c>
      <c r="R22">
        <v>69.400000000000006</v>
      </c>
      <c r="S22">
        <v>67.2</v>
      </c>
      <c r="T22">
        <v>4</v>
      </c>
      <c r="U22">
        <v>3</v>
      </c>
      <c r="V22">
        <v>4</v>
      </c>
      <c r="W22">
        <v>3</v>
      </c>
      <c r="X22">
        <v>965.8</v>
      </c>
      <c r="Y22">
        <v>3.41</v>
      </c>
      <c r="Z22">
        <v>14.16</v>
      </c>
      <c r="AA22" s="67">
        <v>0</v>
      </c>
    </row>
    <row r="23" spans="1:27" x14ac:dyDescent="0.3">
      <c r="A23" t="s">
        <v>40</v>
      </c>
      <c r="B23">
        <v>0.33500000000000002</v>
      </c>
      <c r="C23">
        <v>4.6324185810528755</v>
      </c>
      <c r="D23">
        <v>13.483658409705408</v>
      </c>
      <c r="E23">
        <v>15.38016916387831</v>
      </c>
      <c r="F23">
        <v>140.91628378378371</v>
      </c>
      <c r="G23">
        <v>67.455874125874104</v>
      </c>
      <c r="H23">
        <v>137.10743801652893</v>
      </c>
      <c r="I23">
        <v>1.72</v>
      </c>
      <c r="J23">
        <v>10.14</v>
      </c>
      <c r="K23">
        <v>2132.9499999999998</v>
      </c>
      <c r="L23">
        <v>2097.14</v>
      </c>
      <c r="M23">
        <v>1038.31</v>
      </c>
      <c r="N23">
        <f t="shared" si="0"/>
        <v>48.679528352750886</v>
      </c>
      <c r="O23">
        <v>86</v>
      </c>
      <c r="P23">
        <v>91</v>
      </c>
      <c r="Q23">
        <v>80</v>
      </c>
      <c r="R23">
        <v>295.2</v>
      </c>
      <c r="S23">
        <v>339.4</v>
      </c>
      <c r="T23">
        <v>40</v>
      </c>
      <c r="U23">
        <v>38</v>
      </c>
      <c r="V23">
        <v>40</v>
      </c>
      <c r="W23">
        <v>38</v>
      </c>
      <c r="X23">
        <v>132.9</v>
      </c>
      <c r="Y23">
        <v>52.12</v>
      </c>
      <c r="Z23">
        <v>92.08</v>
      </c>
      <c r="AA23" s="67">
        <v>0.05</v>
      </c>
    </row>
    <row r="24" spans="1:27" x14ac:dyDescent="0.3">
      <c r="A24" t="s">
        <v>41</v>
      </c>
      <c r="B24">
        <v>3.6700000000000003E-2</v>
      </c>
      <c r="C24">
        <v>2.1841864898137484E-2</v>
      </c>
      <c r="D24">
        <v>1.5745998967475479</v>
      </c>
      <c r="E24">
        <v>2.0710059171597637</v>
      </c>
      <c r="F24">
        <v>89.997931034482747</v>
      </c>
      <c r="G24">
        <v>37.334886363636393</v>
      </c>
      <c r="H24">
        <v>92.977011494252878</v>
      </c>
      <c r="I24">
        <v>9.99</v>
      </c>
      <c r="J24">
        <v>21.32</v>
      </c>
      <c r="K24">
        <v>4338.37</v>
      </c>
      <c r="L24">
        <v>4278.8599999999997</v>
      </c>
      <c r="M24">
        <v>1894.04</v>
      </c>
      <c r="N24">
        <f t="shared" si="0"/>
        <v>43.657871504735652</v>
      </c>
      <c r="O24">
        <v>83</v>
      </c>
      <c r="P24">
        <v>87</v>
      </c>
      <c r="Q24">
        <v>79</v>
      </c>
      <c r="R24">
        <v>274.60000000000002</v>
      </c>
      <c r="S24">
        <v>242</v>
      </c>
      <c r="T24">
        <v>20</v>
      </c>
      <c r="U24">
        <v>19</v>
      </c>
      <c r="V24">
        <v>20</v>
      </c>
      <c r="W24">
        <v>19</v>
      </c>
      <c r="X24">
        <v>275</v>
      </c>
      <c r="Y24">
        <v>36.729999999999997</v>
      </c>
      <c r="Z24">
        <v>54.36</v>
      </c>
      <c r="AA24" s="67">
        <v>0.12</v>
      </c>
    </row>
    <row r="25" spans="1:27" x14ac:dyDescent="0.3">
      <c r="A25" t="s">
        <v>42</v>
      </c>
      <c r="B25">
        <v>4.87E-2</v>
      </c>
      <c r="C25">
        <v>2.2791090436800013E-2</v>
      </c>
      <c r="D25">
        <v>1.2765932579279393</v>
      </c>
      <c r="E25">
        <v>3.5670978468263406</v>
      </c>
      <c r="F25">
        <v>97.434043715847011</v>
      </c>
      <c r="G25">
        <v>40.311967213114762</v>
      </c>
      <c r="H25">
        <v>105.12021857923497</v>
      </c>
      <c r="I25">
        <v>40.35</v>
      </c>
      <c r="J25">
        <v>41.22</v>
      </c>
      <c r="K25">
        <v>6897.16</v>
      </c>
      <c r="L25">
        <v>6720.4759999999997</v>
      </c>
      <c r="M25">
        <v>1210.46</v>
      </c>
      <c r="N25">
        <f t="shared" si="0"/>
        <v>17.550122079232615</v>
      </c>
      <c r="O25">
        <v>80</v>
      </c>
      <c r="P25">
        <v>88</v>
      </c>
      <c r="Q25">
        <v>71</v>
      </c>
      <c r="R25">
        <v>331.2</v>
      </c>
      <c r="S25">
        <v>357.6</v>
      </c>
      <c r="T25">
        <v>37</v>
      </c>
      <c r="U25">
        <v>35</v>
      </c>
      <c r="V25">
        <v>37</v>
      </c>
      <c r="W25">
        <v>35</v>
      </c>
      <c r="X25">
        <v>121.7</v>
      </c>
      <c r="Y25">
        <v>61.04</v>
      </c>
      <c r="Z25">
        <v>95.7</v>
      </c>
      <c r="AA25" s="67">
        <v>0.14000000000000001</v>
      </c>
    </row>
    <row r="26" spans="1:27" x14ac:dyDescent="0.3">
      <c r="A26" t="s">
        <v>43</v>
      </c>
      <c r="B26">
        <v>0.4708</v>
      </c>
      <c r="C26">
        <v>15.52987598647125</v>
      </c>
      <c r="D26">
        <v>21.857384441939121</v>
      </c>
      <c r="E26">
        <v>9.695603156708005</v>
      </c>
      <c r="F26">
        <v>68.324360902255634</v>
      </c>
      <c r="G26">
        <v>29.407540983606548</v>
      </c>
      <c r="H26">
        <v>80.251366120218577</v>
      </c>
      <c r="I26">
        <v>0.14000000000000001</v>
      </c>
      <c r="J26">
        <v>100</v>
      </c>
      <c r="K26">
        <v>71.900000000000006</v>
      </c>
      <c r="L26">
        <v>71.900000000000006</v>
      </c>
      <c r="M26">
        <v>20.350000000000001</v>
      </c>
      <c r="N26">
        <f t="shared" si="0"/>
        <v>28.303198887343534</v>
      </c>
      <c r="O26">
        <v>89</v>
      </c>
      <c r="P26">
        <v>92</v>
      </c>
      <c r="Q26">
        <v>85</v>
      </c>
      <c r="R26">
        <v>100.4</v>
      </c>
      <c r="S26">
        <v>107.4</v>
      </c>
      <c r="T26">
        <v>7</v>
      </c>
      <c r="U26">
        <v>5</v>
      </c>
      <c r="V26">
        <v>7</v>
      </c>
      <c r="W26">
        <v>5</v>
      </c>
      <c r="X26">
        <v>822.6</v>
      </c>
      <c r="Y26">
        <v>7.23</v>
      </c>
      <c r="Z26">
        <v>0.14000000000000001</v>
      </c>
      <c r="AA26" s="67">
        <v>0.13</v>
      </c>
    </row>
    <row r="27" spans="1:27" x14ac:dyDescent="0.3">
      <c r="A27" t="s">
        <v>44</v>
      </c>
      <c r="B27">
        <v>0.2031</v>
      </c>
      <c r="C27">
        <v>2.7625711210210673</v>
      </c>
      <c r="D27">
        <v>8.4837767184376442</v>
      </c>
      <c r="E27">
        <v>9.0665846532369674</v>
      </c>
      <c r="F27">
        <v>37.748651685393277</v>
      </c>
      <c r="G27">
        <v>28.6532584269663</v>
      </c>
      <c r="H27">
        <v>68.198717948717942</v>
      </c>
      <c r="I27">
        <v>24.01</v>
      </c>
      <c r="J27">
        <v>26.9</v>
      </c>
      <c r="K27">
        <v>13422</v>
      </c>
      <c r="L27">
        <v>12844</v>
      </c>
      <c r="M27">
        <v>9430.35</v>
      </c>
      <c r="N27">
        <f t="shared" si="0"/>
        <v>70.260393383996416</v>
      </c>
      <c r="O27">
        <v>87</v>
      </c>
      <c r="P27">
        <v>92</v>
      </c>
      <c r="Q27">
        <v>82</v>
      </c>
      <c r="R27">
        <v>1808.8</v>
      </c>
      <c r="S27">
        <v>989.5</v>
      </c>
      <c r="T27">
        <v>15</v>
      </c>
      <c r="U27">
        <v>15</v>
      </c>
      <c r="V27">
        <v>15</v>
      </c>
      <c r="W27">
        <v>15</v>
      </c>
      <c r="X27">
        <v>184.2</v>
      </c>
      <c r="Y27">
        <v>44.58</v>
      </c>
      <c r="Z27">
        <v>90.68</v>
      </c>
      <c r="AA27" s="67">
        <v>7.0000000000000007E-2</v>
      </c>
    </row>
    <row r="28" spans="1:27" x14ac:dyDescent="0.3">
      <c r="A28" t="s">
        <v>45</v>
      </c>
      <c r="B28">
        <v>0.1893</v>
      </c>
      <c r="C28">
        <v>1.449003809880707</v>
      </c>
      <c r="D28">
        <v>8.13637053097424</v>
      </c>
      <c r="E28">
        <v>9.3426840475744353</v>
      </c>
      <c r="F28">
        <v>77.97158469945353</v>
      </c>
      <c r="G28">
        <v>35.097814207650273</v>
      </c>
      <c r="H28">
        <v>78.174863387978135</v>
      </c>
      <c r="I28">
        <v>11.44</v>
      </c>
      <c r="J28">
        <v>13.33</v>
      </c>
      <c r="K28">
        <v>9965</v>
      </c>
      <c r="L28">
        <v>9965</v>
      </c>
      <c r="M28">
        <v>7530</v>
      </c>
      <c r="N28">
        <f t="shared" si="0"/>
        <v>75.564475664826887</v>
      </c>
      <c r="O28">
        <v>89</v>
      </c>
      <c r="P28">
        <v>92</v>
      </c>
      <c r="Q28">
        <v>83</v>
      </c>
      <c r="R28">
        <v>393</v>
      </c>
      <c r="S28">
        <v>420.5</v>
      </c>
      <c r="T28">
        <v>27</v>
      </c>
      <c r="U28">
        <v>23</v>
      </c>
      <c r="V28">
        <v>27</v>
      </c>
      <c r="W28">
        <v>23</v>
      </c>
      <c r="X28">
        <v>0</v>
      </c>
      <c r="Y28">
        <v>42.45</v>
      </c>
      <c r="Z28">
        <v>98.28</v>
      </c>
      <c r="AA28" s="67">
        <v>8.4000000000000005E-2</v>
      </c>
    </row>
    <row r="29" spans="1:27" x14ac:dyDescent="0.3">
      <c r="A29" t="s">
        <v>67</v>
      </c>
      <c r="B29">
        <v>0.73640000000000005</v>
      </c>
      <c r="C29">
        <v>6.1701316040434859</v>
      </c>
      <c r="D29">
        <v>49.704367728399774</v>
      </c>
      <c r="E29">
        <v>17.766545870684723</v>
      </c>
      <c r="F29">
        <v>48.61</v>
      </c>
      <c r="G29">
        <v>26.12</v>
      </c>
      <c r="H29">
        <v>67.58</v>
      </c>
      <c r="I29">
        <v>0.08</v>
      </c>
      <c r="J29">
        <v>0.08</v>
      </c>
      <c r="K29">
        <v>333.9</v>
      </c>
      <c r="L29">
        <v>317.69</v>
      </c>
      <c r="M29">
        <v>214.06</v>
      </c>
      <c r="N29">
        <f t="shared" si="0"/>
        <v>64.109014675052407</v>
      </c>
      <c r="O29">
        <v>94</v>
      </c>
      <c r="P29">
        <v>96</v>
      </c>
      <c r="Q29">
        <v>91</v>
      </c>
      <c r="R29">
        <v>115.1</v>
      </c>
      <c r="S29">
        <v>117.3</v>
      </c>
      <c r="T29">
        <v>27</v>
      </c>
      <c r="U29">
        <v>21</v>
      </c>
      <c r="V29">
        <v>27</v>
      </c>
      <c r="W29">
        <v>21</v>
      </c>
      <c r="X29">
        <v>619.70000000000005</v>
      </c>
      <c r="Y29">
        <v>9.2899999999999991</v>
      </c>
      <c r="Z29">
        <v>22.45</v>
      </c>
      <c r="AA29" s="67">
        <v>0.05</v>
      </c>
    </row>
    <row r="30" spans="1:27" x14ac:dyDescent="0.3">
      <c r="A30" t="s">
        <v>46</v>
      </c>
      <c r="B30">
        <v>6.1499999999999999E-2</v>
      </c>
      <c r="C30">
        <v>1.090367246646301</v>
      </c>
      <c r="D30">
        <v>1.6722838358347722</v>
      </c>
      <c r="E30">
        <v>3.387734094833311</v>
      </c>
      <c r="F30">
        <v>68.324360902255634</v>
      </c>
      <c r="G30">
        <v>76.865081967213101</v>
      </c>
      <c r="H30">
        <v>157.12568306010928</v>
      </c>
      <c r="I30">
        <v>4.3600000000000003</v>
      </c>
      <c r="J30">
        <v>4.88</v>
      </c>
      <c r="K30">
        <v>1458.46</v>
      </c>
      <c r="L30">
        <v>1378.99</v>
      </c>
      <c r="M30">
        <v>779.85</v>
      </c>
      <c r="N30">
        <f t="shared" si="0"/>
        <v>53.470784251882122</v>
      </c>
      <c r="O30">
        <v>75</v>
      </c>
      <c r="P30">
        <v>80</v>
      </c>
      <c r="Q30">
        <v>69</v>
      </c>
      <c r="R30">
        <v>287.39999999999998</v>
      </c>
      <c r="S30">
        <v>262.39999999999998</v>
      </c>
      <c r="T30">
        <v>43</v>
      </c>
      <c r="U30">
        <v>41</v>
      </c>
      <c r="V30">
        <v>43</v>
      </c>
      <c r="W30">
        <v>41</v>
      </c>
      <c r="X30">
        <v>90.4</v>
      </c>
      <c r="Y30">
        <v>47.37</v>
      </c>
      <c r="Z30">
        <v>92.89</v>
      </c>
      <c r="AA30" s="67">
        <v>0.08</v>
      </c>
    </row>
    <row r="31" spans="1:27" x14ac:dyDescent="0.3">
      <c r="A31" t="s">
        <v>68</v>
      </c>
      <c r="B31">
        <v>0.45440000000000003</v>
      </c>
      <c r="C31">
        <v>9.4516014434493201</v>
      </c>
      <c r="D31">
        <v>23.873006375857749</v>
      </c>
      <c r="E31">
        <v>12.119738982480415</v>
      </c>
      <c r="F31">
        <v>83.133535911602223</v>
      </c>
      <c r="G31">
        <v>32.010662983425412</v>
      </c>
      <c r="H31">
        <v>84.68539325842697</v>
      </c>
      <c r="I31">
        <v>6.04</v>
      </c>
      <c r="J31">
        <v>96.06</v>
      </c>
      <c r="K31">
        <v>14710</v>
      </c>
      <c r="L31">
        <v>14292</v>
      </c>
      <c r="M31">
        <v>5520</v>
      </c>
      <c r="N31">
        <f t="shared" si="0"/>
        <v>37.525492861998636</v>
      </c>
      <c r="O31">
        <v>85</v>
      </c>
      <c r="P31">
        <v>89</v>
      </c>
      <c r="Q31">
        <v>79</v>
      </c>
      <c r="R31">
        <v>506.8</v>
      </c>
      <c r="S31">
        <v>304.89999999999998</v>
      </c>
      <c r="T31">
        <v>31</v>
      </c>
      <c r="U31">
        <v>27</v>
      </c>
      <c r="V31">
        <v>31</v>
      </c>
      <c r="W31">
        <v>27</v>
      </c>
      <c r="X31">
        <v>186.3</v>
      </c>
      <c r="Y31">
        <v>13.36</v>
      </c>
      <c r="Z31">
        <v>94.24</v>
      </c>
      <c r="AA31" s="67">
        <v>7.0000000000000007E-2</v>
      </c>
    </row>
    <row r="32" spans="1:27" x14ac:dyDescent="0.3">
      <c r="A32" t="s">
        <v>69</v>
      </c>
      <c r="B32">
        <v>0.18959999999999999</v>
      </c>
      <c r="C32">
        <v>3.4218947178655132</v>
      </c>
      <c r="D32">
        <v>4.7413016044708849</v>
      </c>
      <c r="E32">
        <v>10.802010095547143</v>
      </c>
      <c r="F32">
        <v>94.280218579234926</v>
      </c>
      <c r="G32">
        <v>47.052568306010926</v>
      </c>
      <c r="H32">
        <v>117.29508196721312</v>
      </c>
      <c r="I32">
        <v>2.04</v>
      </c>
      <c r="J32">
        <v>5.03</v>
      </c>
      <c r="K32">
        <v>13709</v>
      </c>
      <c r="L32">
        <v>13356</v>
      </c>
      <c r="M32">
        <v>667.6</v>
      </c>
      <c r="N32">
        <f t="shared" si="0"/>
        <v>4.8697935662703333</v>
      </c>
      <c r="O32">
        <v>85</v>
      </c>
      <c r="P32">
        <v>88</v>
      </c>
      <c r="Q32">
        <v>81</v>
      </c>
      <c r="R32">
        <v>186.6</v>
      </c>
      <c r="S32">
        <v>185</v>
      </c>
      <c r="T32">
        <v>22</v>
      </c>
      <c r="U32">
        <v>20</v>
      </c>
      <c r="V32">
        <v>22</v>
      </c>
      <c r="W32">
        <v>20</v>
      </c>
      <c r="X32">
        <v>102.4</v>
      </c>
      <c r="Y32">
        <v>46.9</v>
      </c>
      <c r="Z32">
        <v>94.59</v>
      </c>
      <c r="AA32" s="67">
        <v>0.12</v>
      </c>
    </row>
    <row r="33" spans="1:28" x14ac:dyDescent="0.3">
      <c r="A33" t="s">
        <v>148</v>
      </c>
      <c r="B33">
        <v>0.8175</v>
      </c>
      <c r="C33">
        <v>68.832585767971878</v>
      </c>
      <c r="D33">
        <v>8.2797914898775602</v>
      </c>
      <c r="E33">
        <v>4.6429870287307553</v>
      </c>
      <c r="F33">
        <v>52.88</v>
      </c>
      <c r="G33">
        <v>18.47</v>
      </c>
      <c r="H33">
        <v>59.11</v>
      </c>
      <c r="I33">
        <v>10.53</v>
      </c>
      <c r="J33">
        <v>10.53</v>
      </c>
      <c r="K33">
        <v>89</v>
      </c>
      <c r="L33">
        <v>82</v>
      </c>
      <c r="M33">
        <v>75</v>
      </c>
      <c r="N33">
        <f t="shared" si="0"/>
        <v>84.269662921348313</v>
      </c>
      <c r="O33">
        <v>90</v>
      </c>
      <c r="P33">
        <v>93</v>
      </c>
      <c r="Q33">
        <v>87</v>
      </c>
      <c r="R33">
        <v>637.1</v>
      </c>
      <c r="S33">
        <v>332.2</v>
      </c>
      <c r="T33">
        <v>9</v>
      </c>
      <c r="U33">
        <v>7</v>
      </c>
      <c r="V33">
        <v>9</v>
      </c>
      <c r="W33">
        <v>7</v>
      </c>
      <c r="X33">
        <v>705.9</v>
      </c>
      <c r="Y33">
        <v>9.73</v>
      </c>
      <c r="Z33">
        <v>1.25</v>
      </c>
      <c r="AA33" s="67"/>
    </row>
    <row r="34" spans="1:28" x14ac:dyDescent="0.3">
      <c r="A34" t="s">
        <v>47</v>
      </c>
      <c r="B34">
        <v>0.20069999999999999</v>
      </c>
      <c r="C34">
        <v>1.1929824561403508</v>
      </c>
      <c r="D34">
        <v>11.850877192982455</v>
      </c>
      <c r="E34">
        <v>7.026315789473685</v>
      </c>
      <c r="F34">
        <v>67.242568306010924</v>
      </c>
      <c r="G34">
        <v>27.69661202185792</v>
      </c>
      <c r="H34">
        <v>71.395604395604394</v>
      </c>
      <c r="I34">
        <v>100</v>
      </c>
      <c r="J34">
        <v>100</v>
      </c>
      <c r="K34">
        <v>513</v>
      </c>
      <c r="L34">
        <v>513</v>
      </c>
      <c r="M34">
        <v>69</v>
      </c>
      <c r="N34">
        <f t="shared" si="0"/>
        <v>13.450292397660817</v>
      </c>
      <c r="O34">
        <v>86</v>
      </c>
      <c r="P34">
        <v>90</v>
      </c>
      <c r="Q34">
        <v>81</v>
      </c>
      <c r="R34">
        <v>271.60000000000002</v>
      </c>
      <c r="S34">
        <v>247.1</v>
      </c>
      <c r="T34">
        <v>13</v>
      </c>
      <c r="U34">
        <v>13</v>
      </c>
      <c r="V34">
        <v>13</v>
      </c>
      <c r="W34">
        <v>13</v>
      </c>
      <c r="X34">
        <v>325.39999999999998</v>
      </c>
      <c r="Y34">
        <v>10.039999999999999</v>
      </c>
      <c r="Z34">
        <v>11.54</v>
      </c>
      <c r="AA34" s="67"/>
    </row>
    <row r="35" spans="1:28" x14ac:dyDescent="0.3">
      <c r="A35" t="s">
        <v>189</v>
      </c>
      <c r="B35">
        <v>0.37830000000000003</v>
      </c>
      <c r="C35">
        <v>0.23255813953488372</v>
      </c>
      <c r="D35">
        <v>14.212624584717609</v>
      </c>
      <c r="E35">
        <v>23.387043189368768</v>
      </c>
      <c r="F35">
        <v>65.489999999999995</v>
      </c>
      <c r="G35">
        <v>26.02</v>
      </c>
      <c r="H35">
        <v>68.7</v>
      </c>
      <c r="I35">
        <v>0</v>
      </c>
      <c r="J35">
        <v>0</v>
      </c>
      <c r="K35">
        <v>267</v>
      </c>
      <c r="L35">
        <v>267</v>
      </c>
      <c r="M35">
        <v>237</v>
      </c>
      <c r="N35">
        <f t="shared" si="0"/>
        <v>88.764044943820224</v>
      </c>
      <c r="O35">
        <v>90</v>
      </c>
      <c r="P35">
        <v>94</v>
      </c>
      <c r="Q35">
        <v>83</v>
      </c>
      <c r="R35">
        <v>51.3</v>
      </c>
      <c r="S35">
        <v>52.3</v>
      </c>
      <c r="T35">
        <v>13</v>
      </c>
      <c r="U35">
        <v>11</v>
      </c>
      <c r="V35">
        <v>13</v>
      </c>
      <c r="W35">
        <v>11</v>
      </c>
      <c r="X35">
        <v>79.2</v>
      </c>
      <c r="Y35">
        <v>0</v>
      </c>
      <c r="Z35">
        <v>21.88</v>
      </c>
      <c r="AA35" s="67"/>
    </row>
    <row r="36" spans="1:28" x14ac:dyDescent="0.3">
      <c r="A36" t="s">
        <v>190</v>
      </c>
      <c r="B36">
        <v>0.39150000000000001</v>
      </c>
      <c r="C36">
        <v>7.606546572934973</v>
      </c>
      <c r="D36">
        <v>14.859768599882836</v>
      </c>
      <c r="E36">
        <v>16.686804335090802</v>
      </c>
      <c r="F36">
        <v>72.650000000000006</v>
      </c>
      <c r="G36">
        <v>24.89</v>
      </c>
      <c r="H36">
        <v>76.34</v>
      </c>
      <c r="I36">
        <v>2.5099999999999998</v>
      </c>
      <c r="J36">
        <v>100</v>
      </c>
      <c r="K36">
        <v>1463.23</v>
      </c>
      <c r="L36">
        <v>1437.28</v>
      </c>
      <c r="M36">
        <v>547.5</v>
      </c>
      <c r="N36">
        <f t="shared" si="0"/>
        <v>37.417220806025028</v>
      </c>
      <c r="O36">
        <v>77</v>
      </c>
      <c r="P36">
        <v>84</v>
      </c>
      <c r="Q36">
        <v>69</v>
      </c>
      <c r="R36">
        <v>216.7</v>
      </c>
      <c r="S36">
        <v>235.7</v>
      </c>
      <c r="T36">
        <v>22</v>
      </c>
      <c r="U36">
        <v>20</v>
      </c>
      <c r="V36">
        <v>22</v>
      </c>
      <c r="W36">
        <v>20</v>
      </c>
      <c r="X36">
        <v>627</v>
      </c>
      <c r="Y36">
        <v>5.93</v>
      </c>
      <c r="Z36">
        <v>32.76</v>
      </c>
      <c r="AA36" s="67">
        <v>0.03</v>
      </c>
    </row>
    <row r="37" spans="1:28" x14ac:dyDescent="0.3">
      <c r="A37" t="s">
        <v>49</v>
      </c>
      <c r="B37">
        <v>1.35E-2</v>
      </c>
      <c r="C37">
        <v>1.1900865787986077E-3</v>
      </c>
      <c r="D37">
        <v>0.30466216417244357</v>
      </c>
      <c r="E37">
        <v>1.0460861027639761</v>
      </c>
      <c r="F37">
        <v>37.76</v>
      </c>
      <c r="G37">
        <v>21.95</v>
      </c>
      <c r="H37">
        <v>63.87</v>
      </c>
      <c r="I37">
        <v>0</v>
      </c>
      <c r="J37">
        <v>100</v>
      </c>
      <c r="K37" t="s">
        <v>99</v>
      </c>
      <c r="L37">
        <v>0</v>
      </c>
      <c r="M37" t="s">
        <v>99</v>
      </c>
      <c r="N37">
        <v>0</v>
      </c>
      <c r="O37">
        <v>0</v>
      </c>
      <c r="P37">
        <v>0</v>
      </c>
      <c r="Q37">
        <v>0</v>
      </c>
      <c r="R37">
        <v>136.1</v>
      </c>
      <c r="S37">
        <v>187.6</v>
      </c>
      <c r="T37">
        <v>16</v>
      </c>
      <c r="U37">
        <v>17</v>
      </c>
      <c r="V37">
        <v>16</v>
      </c>
      <c r="W37">
        <v>17</v>
      </c>
      <c r="X37">
        <v>113.6</v>
      </c>
      <c r="Y37">
        <v>0</v>
      </c>
      <c r="Z37">
        <v>28.69</v>
      </c>
      <c r="AA37" s="67"/>
    </row>
    <row r="38" spans="1:28" x14ac:dyDescent="0.3">
      <c r="A38" t="s">
        <v>73</v>
      </c>
      <c r="B38">
        <v>0.90329999999999999</v>
      </c>
      <c r="C38">
        <v>0</v>
      </c>
      <c r="D38">
        <v>53.633333333333333</v>
      </c>
      <c r="E38">
        <v>36.700000000000003</v>
      </c>
      <c r="F38">
        <v>29.78</v>
      </c>
      <c r="G38">
        <v>17.440000000000001</v>
      </c>
      <c r="H38">
        <v>58.66</v>
      </c>
      <c r="I38">
        <v>0.14000000000000001</v>
      </c>
      <c r="J38">
        <v>0.14000000000000001</v>
      </c>
      <c r="K38">
        <v>35</v>
      </c>
      <c r="L38">
        <v>17.13</v>
      </c>
      <c r="M38">
        <v>17.13</v>
      </c>
      <c r="N38">
        <f t="shared" si="0"/>
        <v>48.942857142857136</v>
      </c>
      <c r="O38">
        <v>92</v>
      </c>
      <c r="P38">
        <v>96</v>
      </c>
      <c r="Q38">
        <v>88</v>
      </c>
      <c r="R38">
        <v>216.2</v>
      </c>
      <c r="S38">
        <v>188.2</v>
      </c>
      <c r="T38">
        <v>14</v>
      </c>
      <c r="U38">
        <v>8</v>
      </c>
      <c r="V38">
        <v>14</v>
      </c>
      <c r="W38">
        <v>8</v>
      </c>
      <c r="X38">
        <v>492.7</v>
      </c>
      <c r="Y38">
        <v>0</v>
      </c>
      <c r="Z38">
        <v>0</v>
      </c>
      <c r="AA38" s="67"/>
    </row>
    <row r="39" spans="1:28" x14ac:dyDescent="0.3">
      <c r="A39" t="s">
        <v>48</v>
      </c>
      <c r="B39">
        <v>0.10879999999999999</v>
      </c>
      <c r="C39">
        <v>0</v>
      </c>
      <c r="D39">
        <v>3.5775510204081638</v>
      </c>
      <c r="E39">
        <v>7.3000000000000007</v>
      </c>
      <c r="F39">
        <v>54.17</v>
      </c>
      <c r="G39">
        <v>28.05</v>
      </c>
      <c r="H39">
        <v>69.41</v>
      </c>
      <c r="I39">
        <v>5.18</v>
      </c>
      <c r="J39">
        <v>5.18</v>
      </c>
      <c r="K39">
        <v>504.5</v>
      </c>
      <c r="L39">
        <v>482</v>
      </c>
      <c r="M39">
        <v>36</v>
      </c>
      <c r="N39">
        <f t="shared" si="0"/>
        <v>7.1357779980178391</v>
      </c>
      <c r="O39">
        <v>89</v>
      </c>
      <c r="P39">
        <v>93</v>
      </c>
      <c r="Q39">
        <v>84</v>
      </c>
      <c r="R39">
        <v>512.6</v>
      </c>
      <c r="S39">
        <v>290.10000000000002</v>
      </c>
      <c r="T39">
        <v>11</v>
      </c>
      <c r="U39">
        <v>9</v>
      </c>
      <c r="V39">
        <v>11</v>
      </c>
      <c r="W39">
        <v>9</v>
      </c>
      <c r="X39">
        <v>220.1</v>
      </c>
      <c r="Y39">
        <v>0</v>
      </c>
      <c r="Z39">
        <v>17.72</v>
      </c>
      <c r="AA39" s="67"/>
      <c r="AB39" s="67"/>
    </row>
  </sheetData>
  <mergeCells count="12">
    <mergeCell ref="B1:M1"/>
    <mergeCell ref="B2:E2"/>
    <mergeCell ref="F2:H2"/>
    <mergeCell ref="I2:J2"/>
    <mergeCell ref="K2:N2"/>
    <mergeCell ref="T2:U2"/>
    <mergeCell ref="V2:W2"/>
    <mergeCell ref="O1:W1"/>
    <mergeCell ref="Y2:Z2"/>
    <mergeCell ref="X1:AA1"/>
    <mergeCell ref="O2:Q2"/>
    <mergeCell ref="R2:S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46"/>
  <sheetViews>
    <sheetView topLeftCell="A2" workbookViewId="0">
      <selection activeCell="E8" sqref="E8:G46"/>
    </sheetView>
  </sheetViews>
  <sheetFormatPr defaultRowHeight="14.4" x14ac:dyDescent="0.3"/>
  <cols>
    <col min="1" max="1" width="16.88671875" bestFit="1" customWidth="1"/>
    <col min="2" max="2" width="7.44140625" bestFit="1" customWidth="1"/>
    <col min="3" max="3" width="5.77734375" bestFit="1" customWidth="1"/>
    <col min="4" max="4" width="7.77734375" bestFit="1" customWidth="1"/>
    <col min="5" max="5" width="8.33203125" bestFit="1" customWidth="1"/>
    <col min="6" max="6" width="5.77734375" bestFit="1" customWidth="1"/>
    <col min="7" max="7" width="10.44140625" bestFit="1" customWidth="1"/>
    <col min="8" max="8" width="16.109375" bestFit="1" customWidth="1"/>
  </cols>
  <sheetData>
    <row r="1" spans="1:8" ht="15.6" x14ac:dyDescent="0.3">
      <c r="A1" s="16"/>
      <c r="B1" s="17"/>
      <c r="C1" s="17"/>
      <c r="D1" s="17"/>
      <c r="E1" s="18"/>
      <c r="F1" s="17"/>
      <c r="G1" s="17"/>
    </row>
    <row r="2" spans="1:8" ht="15.6" x14ac:dyDescent="0.3">
      <c r="A2" s="73" t="s">
        <v>104</v>
      </c>
      <c r="B2" s="74"/>
      <c r="C2" s="74"/>
      <c r="D2" s="74"/>
      <c r="E2" s="75"/>
      <c r="F2" s="74"/>
      <c r="G2" s="74"/>
    </row>
    <row r="3" spans="1:8" ht="15.6" x14ac:dyDescent="0.3">
      <c r="A3" s="19"/>
      <c r="B3" s="20"/>
      <c r="C3" s="20"/>
      <c r="D3" s="20"/>
      <c r="E3" s="21"/>
      <c r="F3" s="20"/>
      <c r="G3" s="20"/>
    </row>
    <row r="4" spans="1:8" ht="15.6" x14ac:dyDescent="0.3">
      <c r="A4" s="73" t="s">
        <v>105</v>
      </c>
      <c r="B4" s="74"/>
      <c r="C4" s="74"/>
      <c r="D4" s="74"/>
      <c r="E4" s="75"/>
      <c r="F4" s="74"/>
      <c r="G4" s="74"/>
    </row>
    <row r="5" spans="1:8" ht="15.6" x14ac:dyDescent="0.3">
      <c r="A5" s="19"/>
      <c r="B5" s="20"/>
      <c r="C5" s="20"/>
      <c r="D5" s="20"/>
      <c r="E5" s="21"/>
      <c r="F5" s="20"/>
      <c r="G5" s="20"/>
    </row>
    <row r="6" spans="1:8" ht="15.6" x14ac:dyDescent="0.3">
      <c r="A6" s="19"/>
      <c r="B6" s="20"/>
      <c r="C6" s="20"/>
      <c r="D6" s="20"/>
      <c r="E6" s="75"/>
      <c r="F6" s="20"/>
      <c r="G6" s="74" t="s">
        <v>106</v>
      </c>
    </row>
    <row r="7" spans="1:8" ht="15.6" x14ac:dyDescent="0.3">
      <c r="A7" s="22"/>
      <c r="B7" s="101">
        <v>2001</v>
      </c>
      <c r="C7" s="102"/>
      <c r="D7" s="103"/>
      <c r="E7" s="101">
        <v>2011</v>
      </c>
      <c r="F7" s="102"/>
      <c r="G7" s="102"/>
    </row>
    <row r="8" spans="1:8" ht="15.6" x14ac:dyDescent="0.3">
      <c r="A8" s="19" t="s">
        <v>107</v>
      </c>
      <c r="B8" s="23" t="s">
        <v>109</v>
      </c>
      <c r="C8" s="24" t="s">
        <v>110</v>
      </c>
      <c r="D8" s="25" t="s">
        <v>111</v>
      </c>
      <c r="E8" s="25" t="s">
        <v>112</v>
      </c>
      <c r="F8" s="23" t="s">
        <v>110</v>
      </c>
      <c r="G8" s="24" t="s">
        <v>111</v>
      </c>
    </row>
    <row r="9" spans="1:8" ht="15.6" x14ac:dyDescent="0.3">
      <c r="A9" s="19" t="s">
        <v>108</v>
      </c>
      <c r="B9" s="27"/>
      <c r="C9" s="28"/>
      <c r="D9" s="29"/>
      <c r="E9" s="29"/>
      <c r="F9" s="27"/>
      <c r="G9" s="28"/>
    </row>
    <row r="10" spans="1:8" ht="15.6" x14ac:dyDescent="0.3">
      <c r="A10" s="26"/>
      <c r="B10" s="30"/>
      <c r="C10" s="31"/>
      <c r="D10" s="32"/>
      <c r="E10" s="32"/>
      <c r="F10" s="30"/>
      <c r="G10" s="31"/>
    </row>
    <row r="11" spans="1:8" x14ac:dyDescent="0.3">
      <c r="A11" s="33" t="s">
        <v>113</v>
      </c>
      <c r="B11" s="37">
        <v>61</v>
      </c>
      <c r="C11" s="38">
        <v>70</v>
      </c>
      <c r="D11" s="39">
        <v>50</v>
      </c>
      <c r="E11" s="39">
        <v>80</v>
      </c>
      <c r="F11" s="37">
        <v>86</v>
      </c>
      <c r="G11" s="38">
        <v>74</v>
      </c>
      <c r="H11" t="s">
        <v>23</v>
      </c>
    </row>
    <row r="12" spans="1:8" x14ac:dyDescent="0.3">
      <c r="A12" s="33" t="s">
        <v>114</v>
      </c>
      <c r="B12" s="34">
        <v>54</v>
      </c>
      <c r="C12" s="35">
        <v>64</v>
      </c>
      <c r="D12" s="36">
        <v>44</v>
      </c>
      <c r="E12" s="36">
        <v>83</v>
      </c>
      <c r="F12" s="34">
        <v>88</v>
      </c>
      <c r="G12" s="35">
        <v>77</v>
      </c>
      <c r="H12" t="s">
        <v>24</v>
      </c>
    </row>
    <row r="13" spans="1:8" x14ac:dyDescent="0.3">
      <c r="A13" s="33" t="s">
        <v>115</v>
      </c>
      <c r="B13" s="37">
        <v>63</v>
      </c>
      <c r="C13" s="38">
        <v>71</v>
      </c>
      <c r="D13" s="39">
        <v>55</v>
      </c>
      <c r="E13" s="39">
        <v>89</v>
      </c>
      <c r="F13" s="37">
        <v>92</v>
      </c>
      <c r="G13" s="38">
        <v>85</v>
      </c>
      <c r="H13" t="s">
        <v>25</v>
      </c>
    </row>
    <row r="14" spans="1:8" x14ac:dyDescent="0.3">
      <c r="A14" s="33" t="s">
        <v>116</v>
      </c>
      <c r="B14" s="34">
        <v>47</v>
      </c>
      <c r="C14" s="35">
        <v>60</v>
      </c>
      <c r="D14" s="36">
        <v>33</v>
      </c>
      <c r="E14" s="36">
        <v>77</v>
      </c>
      <c r="F14" s="34">
        <v>83</v>
      </c>
      <c r="G14" s="35">
        <v>71</v>
      </c>
      <c r="H14" t="s">
        <v>26</v>
      </c>
    </row>
    <row r="15" spans="1:8" x14ac:dyDescent="0.3">
      <c r="A15" s="33" t="s">
        <v>117</v>
      </c>
      <c r="B15" s="37">
        <v>65</v>
      </c>
      <c r="C15" s="38">
        <v>77</v>
      </c>
      <c r="D15" s="39">
        <v>52</v>
      </c>
      <c r="E15" s="39">
        <v>84</v>
      </c>
      <c r="F15" s="37">
        <v>91</v>
      </c>
      <c r="G15" s="38">
        <v>77</v>
      </c>
      <c r="H15" t="s">
        <v>27</v>
      </c>
    </row>
    <row r="16" spans="1:8" x14ac:dyDescent="0.3">
      <c r="A16" s="33" t="s">
        <v>144</v>
      </c>
      <c r="B16" s="37">
        <v>82</v>
      </c>
      <c r="C16" s="38">
        <v>87</v>
      </c>
      <c r="D16" s="39">
        <v>75</v>
      </c>
      <c r="E16" s="39">
        <v>86</v>
      </c>
      <c r="F16" s="37">
        <v>91</v>
      </c>
      <c r="G16" s="38">
        <v>81</v>
      </c>
      <c r="H16" t="s">
        <v>3</v>
      </c>
    </row>
    <row r="17" spans="1:8" x14ac:dyDescent="0.3">
      <c r="A17" s="33" t="s">
        <v>118</v>
      </c>
      <c r="B17" s="34">
        <v>82</v>
      </c>
      <c r="C17" s="35">
        <v>88</v>
      </c>
      <c r="D17" s="36">
        <v>75</v>
      </c>
      <c r="E17" s="36">
        <v>90</v>
      </c>
      <c r="F17" s="34">
        <v>93</v>
      </c>
      <c r="G17" s="35">
        <v>87</v>
      </c>
      <c r="H17" t="s">
        <v>28</v>
      </c>
    </row>
    <row r="18" spans="1:8" x14ac:dyDescent="0.3">
      <c r="A18" s="33" t="s">
        <v>119</v>
      </c>
      <c r="B18" s="37">
        <v>69</v>
      </c>
      <c r="C18" s="38">
        <v>80</v>
      </c>
      <c r="D18" s="39">
        <v>58</v>
      </c>
      <c r="E18" s="39">
        <v>86</v>
      </c>
      <c r="F18" s="37">
        <v>91</v>
      </c>
      <c r="G18" s="38">
        <v>81</v>
      </c>
      <c r="H18" t="s">
        <v>29</v>
      </c>
    </row>
    <row r="19" spans="1:8" x14ac:dyDescent="0.3">
      <c r="A19" s="33" t="s">
        <v>120</v>
      </c>
      <c r="B19" s="34">
        <v>68</v>
      </c>
      <c r="C19" s="35">
        <v>79</v>
      </c>
      <c r="D19" s="36">
        <v>56</v>
      </c>
      <c r="E19" s="36">
        <v>83</v>
      </c>
      <c r="F19" s="34">
        <v>89</v>
      </c>
      <c r="G19" s="35">
        <v>77</v>
      </c>
      <c r="H19" t="s">
        <v>30</v>
      </c>
    </row>
    <row r="20" spans="1:8" x14ac:dyDescent="0.3">
      <c r="A20" s="33" t="s">
        <v>121</v>
      </c>
      <c r="B20" s="37">
        <v>77</v>
      </c>
      <c r="C20" s="38">
        <v>85</v>
      </c>
      <c r="D20" s="39">
        <v>67</v>
      </c>
      <c r="E20" s="39">
        <v>91</v>
      </c>
      <c r="F20" s="37">
        <v>93</v>
      </c>
      <c r="G20" s="38">
        <v>88</v>
      </c>
      <c r="H20" t="s">
        <v>31</v>
      </c>
    </row>
    <row r="21" spans="1:8" x14ac:dyDescent="0.3">
      <c r="A21" s="33" t="s">
        <v>123</v>
      </c>
      <c r="B21" s="37">
        <v>54</v>
      </c>
      <c r="C21" s="38">
        <v>67</v>
      </c>
      <c r="D21" s="39">
        <v>39</v>
      </c>
      <c r="E21" s="39">
        <v>82</v>
      </c>
      <c r="F21" s="37">
        <v>88</v>
      </c>
      <c r="G21" s="38">
        <v>76</v>
      </c>
      <c r="H21" t="s">
        <v>32</v>
      </c>
    </row>
    <row r="22" spans="1:8" x14ac:dyDescent="0.3">
      <c r="A22" s="33" t="s">
        <v>124</v>
      </c>
      <c r="B22" s="34">
        <v>67</v>
      </c>
      <c r="C22" s="35">
        <v>76</v>
      </c>
      <c r="D22" s="36">
        <v>57</v>
      </c>
      <c r="E22" s="36">
        <v>86</v>
      </c>
      <c r="F22" s="34">
        <v>90</v>
      </c>
      <c r="G22" s="35">
        <v>81</v>
      </c>
      <c r="H22" t="s">
        <v>33</v>
      </c>
    </row>
    <row r="23" spans="1:8" x14ac:dyDescent="0.3">
      <c r="A23" s="33" t="s">
        <v>125</v>
      </c>
      <c r="B23" s="37">
        <v>91</v>
      </c>
      <c r="C23" s="38">
        <v>94</v>
      </c>
      <c r="D23" s="39">
        <v>88</v>
      </c>
      <c r="E23" s="39">
        <v>95</v>
      </c>
      <c r="F23" s="37">
        <v>97</v>
      </c>
      <c r="G23" s="38">
        <v>93</v>
      </c>
      <c r="H23" t="s">
        <v>34</v>
      </c>
    </row>
    <row r="24" spans="1:8" x14ac:dyDescent="0.3">
      <c r="A24" s="33" t="s">
        <v>126</v>
      </c>
      <c r="B24" s="34">
        <v>64</v>
      </c>
      <c r="C24" s="35">
        <v>76</v>
      </c>
      <c r="D24" s="36">
        <v>50</v>
      </c>
      <c r="E24" s="36">
        <v>83</v>
      </c>
      <c r="F24" s="34">
        <v>89</v>
      </c>
      <c r="G24" s="35">
        <v>77</v>
      </c>
      <c r="H24" t="s">
        <v>35</v>
      </c>
    </row>
    <row r="25" spans="1:8" x14ac:dyDescent="0.3">
      <c r="A25" s="33" t="s">
        <v>127</v>
      </c>
      <c r="B25" s="37">
        <v>77</v>
      </c>
      <c r="C25" s="38">
        <v>86</v>
      </c>
      <c r="D25" s="39">
        <v>67</v>
      </c>
      <c r="E25" s="39">
        <v>89</v>
      </c>
      <c r="F25" s="37">
        <v>92</v>
      </c>
      <c r="G25" s="38">
        <v>85</v>
      </c>
      <c r="H25" t="s">
        <v>4</v>
      </c>
    </row>
    <row r="26" spans="1:8" x14ac:dyDescent="0.3">
      <c r="A26" s="33" t="s">
        <v>128</v>
      </c>
      <c r="B26" s="34">
        <v>71</v>
      </c>
      <c r="C26" s="35">
        <v>80</v>
      </c>
      <c r="D26" s="36">
        <v>61</v>
      </c>
      <c r="E26" s="36">
        <v>85</v>
      </c>
      <c r="F26" s="34">
        <v>92</v>
      </c>
      <c r="G26" s="35">
        <v>79</v>
      </c>
      <c r="H26" t="s">
        <v>36</v>
      </c>
    </row>
    <row r="27" spans="1:8" x14ac:dyDescent="0.3">
      <c r="A27" s="33" t="s">
        <v>129</v>
      </c>
      <c r="B27" s="37">
        <v>63</v>
      </c>
      <c r="C27" s="38">
        <v>65</v>
      </c>
      <c r="D27" s="39">
        <v>60</v>
      </c>
      <c r="E27" s="39">
        <v>91</v>
      </c>
      <c r="F27" s="37">
        <v>93</v>
      </c>
      <c r="G27" s="38">
        <v>89</v>
      </c>
      <c r="H27" t="s">
        <v>37</v>
      </c>
    </row>
    <row r="28" spans="1:8" x14ac:dyDescent="0.3">
      <c r="A28" s="33" t="s">
        <v>130</v>
      </c>
      <c r="B28" s="34">
        <v>89</v>
      </c>
      <c r="C28" s="35">
        <v>91</v>
      </c>
      <c r="D28" s="36">
        <v>87</v>
      </c>
      <c r="E28" s="36">
        <v>98</v>
      </c>
      <c r="F28" s="34">
        <v>98</v>
      </c>
      <c r="G28" s="35">
        <v>97</v>
      </c>
      <c r="H28" t="s">
        <v>38</v>
      </c>
    </row>
    <row r="29" spans="1:8" x14ac:dyDescent="0.3">
      <c r="A29" s="33" t="s">
        <v>131</v>
      </c>
      <c r="B29" s="37">
        <v>67</v>
      </c>
      <c r="C29" s="38">
        <v>71</v>
      </c>
      <c r="D29" s="39">
        <v>62</v>
      </c>
      <c r="E29" s="39">
        <v>90</v>
      </c>
      <c r="F29" s="37">
        <v>92</v>
      </c>
      <c r="G29" s="38">
        <v>87</v>
      </c>
      <c r="H29" t="s">
        <v>39</v>
      </c>
    </row>
    <row r="30" spans="1:8" x14ac:dyDescent="0.3">
      <c r="A30" s="33" t="s">
        <v>132</v>
      </c>
      <c r="B30" s="34">
        <v>63</v>
      </c>
      <c r="C30" s="35">
        <v>75</v>
      </c>
      <c r="D30" s="36">
        <v>51</v>
      </c>
      <c r="E30" s="36">
        <v>86</v>
      </c>
      <c r="F30" s="34">
        <v>91</v>
      </c>
      <c r="G30" s="35">
        <v>80</v>
      </c>
      <c r="H30" t="s">
        <v>40</v>
      </c>
    </row>
    <row r="31" spans="1:8" x14ac:dyDescent="0.3">
      <c r="A31" s="33" t="s">
        <v>133</v>
      </c>
      <c r="B31" s="37">
        <v>70</v>
      </c>
      <c r="C31" s="38">
        <v>75</v>
      </c>
      <c r="D31" s="39">
        <v>63</v>
      </c>
      <c r="E31" s="39">
        <v>83</v>
      </c>
      <c r="F31" s="37">
        <v>87</v>
      </c>
      <c r="G31" s="38">
        <v>79</v>
      </c>
      <c r="H31" t="s">
        <v>41</v>
      </c>
    </row>
    <row r="32" spans="1:8" x14ac:dyDescent="0.3">
      <c r="A32" s="33" t="s">
        <v>134</v>
      </c>
      <c r="B32" s="34">
        <v>60</v>
      </c>
      <c r="C32" s="35">
        <v>76</v>
      </c>
      <c r="D32" s="36">
        <v>44</v>
      </c>
      <c r="E32" s="36">
        <v>80</v>
      </c>
      <c r="F32" s="34">
        <v>88</v>
      </c>
      <c r="G32" s="35">
        <v>71</v>
      </c>
      <c r="H32" t="s">
        <v>42</v>
      </c>
    </row>
    <row r="33" spans="1:8" x14ac:dyDescent="0.3">
      <c r="A33" s="33" t="s">
        <v>135</v>
      </c>
      <c r="B33" s="37">
        <v>69</v>
      </c>
      <c r="C33" s="38">
        <v>76</v>
      </c>
      <c r="D33" s="39">
        <v>60</v>
      </c>
      <c r="E33" s="39">
        <v>89</v>
      </c>
      <c r="F33" s="37">
        <v>92</v>
      </c>
      <c r="G33" s="38">
        <v>85</v>
      </c>
      <c r="H33" t="s">
        <v>43</v>
      </c>
    </row>
    <row r="34" spans="1:8" x14ac:dyDescent="0.3">
      <c r="A34" s="33" t="s">
        <v>136</v>
      </c>
      <c r="B34" s="34">
        <v>74</v>
      </c>
      <c r="C34" s="35">
        <v>82</v>
      </c>
      <c r="D34" s="36">
        <v>64</v>
      </c>
      <c r="E34" s="36">
        <v>87</v>
      </c>
      <c r="F34" s="34">
        <v>92</v>
      </c>
      <c r="G34" s="35">
        <v>82</v>
      </c>
      <c r="H34" t="s">
        <v>44</v>
      </c>
    </row>
    <row r="35" spans="1:8" x14ac:dyDescent="0.3">
      <c r="A35" t="s">
        <v>45</v>
      </c>
      <c r="B35" s="34">
        <v>78</v>
      </c>
      <c r="C35" s="35">
        <v>87</v>
      </c>
      <c r="D35" s="36">
        <v>66</v>
      </c>
      <c r="E35" s="36">
        <v>89</v>
      </c>
      <c r="F35" s="34">
        <v>92</v>
      </c>
      <c r="G35" s="35">
        <v>83</v>
      </c>
      <c r="H35" t="s">
        <v>67</v>
      </c>
    </row>
    <row r="36" spans="1:8" x14ac:dyDescent="0.3">
      <c r="A36" s="33" t="s">
        <v>137</v>
      </c>
      <c r="B36" s="37">
        <v>73</v>
      </c>
      <c r="C36" s="38">
        <v>81</v>
      </c>
      <c r="D36" s="39">
        <v>65</v>
      </c>
      <c r="E36" s="39">
        <v>94</v>
      </c>
      <c r="F36" s="37">
        <v>96</v>
      </c>
      <c r="G36" s="38">
        <v>91</v>
      </c>
      <c r="H36" t="s">
        <v>46</v>
      </c>
    </row>
    <row r="37" spans="1:8" x14ac:dyDescent="0.3">
      <c r="A37" s="33" t="s">
        <v>138</v>
      </c>
      <c r="B37" s="34">
        <v>56</v>
      </c>
      <c r="C37" s="35">
        <v>69</v>
      </c>
      <c r="D37" s="36">
        <v>42</v>
      </c>
      <c r="E37" s="36">
        <v>75</v>
      </c>
      <c r="F37" s="34">
        <v>80</v>
      </c>
      <c r="G37" s="35">
        <v>69</v>
      </c>
      <c r="H37" t="s">
        <v>68</v>
      </c>
    </row>
    <row r="38" spans="1:8" x14ac:dyDescent="0.3">
      <c r="A38" s="33" t="s">
        <v>139</v>
      </c>
      <c r="B38" s="37">
        <v>72</v>
      </c>
      <c r="C38" s="38">
        <v>83</v>
      </c>
      <c r="D38" s="39">
        <v>60</v>
      </c>
      <c r="E38" s="39">
        <v>85</v>
      </c>
      <c r="F38" s="37">
        <v>89</v>
      </c>
      <c r="G38" s="38">
        <v>79</v>
      </c>
      <c r="H38" t="s">
        <v>69</v>
      </c>
    </row>
    <row r="39" spans="1:8" x14ac:dyDescent="0.3">
      <c r="A39" s="33" t="s">
        <v>140</v>
      </c>
      <c r="B39" s="34">
        <v>69</v>
      </c>
      <c r="C39" s="35">
        <v>77</v>
      </c>
      <c r="D39" s="36">
        <v>60</v>
      </c>
      <c r="E39" s="36">
        <v>85</v>
      </c>
      <c r="F39" s="34">
        <v>88</v>
      </c>
      <c r="G39" s="35">
        <v>81</v>
      </c>
      <c r="H39" t="s">
        <v>148</v>
      </c>
    </row>
    <row r="40" spans="1:8" x14ac:dyDescent="0.3">
      <c r="A40" s="33" t="s">
        <v>141</v>
      </c>
      <c r="B40" s="37">
        <v>81</v>
      </c>
      <c r="C40" s="38">
        <v>86</v>
      </c>
      <c r="D40" s="39">
        <v>75</v>
      </c>
      <c r="E40" s="39">
        <v>90</v>
      </c>
      <c r="F40" s="37">
        <v>93</v>
      </c>
      <c r="G40" s="38">
        <v>87</v>
      </c>
      <c r="H40" t="s">
        <v>47</v>
      </c>
    </row>
    <row r="41" spans="1:8" x14ac:dyDescent="0.3">
      <c r="A41" s="33" t="s">
        <v>142</v>
      </c>
      <c r="B41" s="34">
        <v>82</v>
      </c>
      <c r="C41" s="35">
        <v>86</v>
      </c>
      <c r="D41" s="36">
        <v>77</v>
      </c>
      <c r="E41" s="36">
        <v>86</v>
      </c>
      <c r="F41" s="34">
        <v>90</v>
      </c>
      <c r="G41" s="35">
        <v>81</v>
      </c>
      <c r="H41" t="s">
        <v>189</v>
      </c>
    </row>
    <row r="42" spans="1:8" x14ac:dyDescent="0.3">
      <c r="A42" s="33" t="s">
        <v>143</v>
      </c>
      <c r="B42" s="37">
        <v>58</v>
      </c>
      <c r="C42" s="38">
        <v>71</v>
      </c>
      <c r="D42" s="39">
        <v>40</v>
      </c>
      <c r="E42" s="39">
        <v>90</v>
      </c>
      <c r="F42" s="37">
        <v>94</v>
      </c>
      <c r="G42" s="38">
        <v>83</v>
      </c>
      <c r="H42" t="s">
        <v>190</v>
      </c>
    </row>
    <row r="43" spans="1:8" x14ac:dyDescent="0.3">
      <c r="A43" s="33" t="s">
        <v>122</v>
      </c>
      <c r="B43" s="34">
        <v>56</v>
      </c>
      <c r="C43" s="35">
        <v>67</v>
      </c>
      <c r="D43" s="36">
        <v>43</v>
      </c>
      <c r="E43" s="36">
        <v>77</v>
      </c>
      <c r="F43" s="34">
        <v>84</v>
      </c>
      <c r="G43" s="35">
        <v>69</v>
      </c>
      <c r="H43" t="s">
        <v>49</v>
      </c>
    </row>
    <row r="44" spans="1:8" x14ac:dyDescent="0.3">
      <c r="A44" s="33"/>
      <c r="B44" s="34"/>
      <c r="C44" s="35"/>
      <c r="D44" s="36"/>
      <c r="E44" s="36"/>
      <c r="F44" s="34"/>
      <c r="G44" s="35"/>
      <c r="H44" t="s">
        <v>73</v>
      </c>
    </row>
    <row r="45" spans="1:8" x14ac:dyDescent="0.3">
      <c r="A45" s="33" t="s">
        <v>145</v>
      </c>
      <c r="B45" s="34">
        <v>87</v>
      </c>
      <c r="C45" s="35">
        <v>93</v>
      </c>
      <c r="D45" s="36">
        <v>81</v>
      </c>
      <c r="E45" s="36">
        <v>92</v>
      </c>
      <c r="F45" s="34">
        <v>96</v>
      </c>
      <c r="G45" s="35">
        <v>88</v>
      </c>
      <c r="H45" t="s">
        <v>48</v>
      </c>
    </row>
    <row r="46" spans="1:8" x14ac:dyDescent="0.3">
      <c r="A46" s="40" t="s">
        <v>48</v>
      </c>
      <c r="B46" s="41">
        <v>81</v>
      </c>
      <c r="C46" s="42">
        <v>89</v>
      </c>
      <c r="D46" s="43">
        <v>74</v>
      </c>
      <c r="E46" s="43">
        <v>89</v>
      </c>
      <c r="F46" s="41">
        <v>93</v>
      </c>
      <c r="G46" s="42">
        <v>84</v>
      </c>
    </row>
  </sheetData>
  <sortState ref="A14:A41">
    <sortCondition ref="A14"/>
  </sortState>
  <mergeCells count="2">
    <mergeCell ref="E7:G7"/>
    <mergeCell ref="B7:D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9"/>
  <sheetViews>
    <sheetView topLeftCell="A14" workbookViewId="0">
      <selection activeCell="D4" sqref="D4:E39"/>
    </sheetView>
  </sheetViews>
  <sheetFormatPr defaultRowHeight="14.4" x14ac:dyDescent="0.3"/>
  <cols>
    <col min="1" max="1" width="25.109375" customWidth="1"/>
    <col min="2" max="2" width="8.109375" customWidth="1"/>
    <col min="3" max="5" width="6.5546875" customWidth="1"/>
    <col min="7" max="7" width="16.109375" bestFit="1" customWidth="1"/>
  </cols>
  <sheetData>
    <row r="1" spans="1:7" x14ac:dyDescent="0.3">
      <c r="A1" s="104" t="s">
        <v>146</v>
      </c>
      <c r="B1" s="107" t="s">
        <v>147</v>
      </c>
      <c r="C1" s="108"/>
      <c r="D1" s="108"/>
      <c r="E1" s="109"/>
    </row>
    <row r="2" spans="1:7" ht="15" thickBot="1" x14ac:dyDescent="0.35">
      <c r="A2" s="105"/>
      <c r="B2" s="110"/>
      <c r="C2" s="111"/>
      <c r="D2" s="111"/>
      <c r="E2" s="112"/>
    </row>
    <row r="3" spans="1:7" ht="15" thickBot="1" x14ac:dyDescent="0.35">
      <c r="A3" s="106"/>
      <c r="B3" s="44">
        <v>2018</v>
      </c>
      <c r="C3" s="44">
        <v>2019</v>
      </c>
      <c r="D3" s="44">
        <v>2020</v>
      </c>
      <c r="E3" s="44">
        <v>2021</v>
      </c>
    </row>
    <row r="4" spans="1:7" ht="15" thickBot="1" x14ac:dyDescent="0.35">
      <c r="A4" t="s">
        <v>23</v>
      </c>
      <c r="B4" s="45">
        <v>278.10000000000002</v>
      </c>
      <c r="C4" s="45">
        <v>278.60000000000002</v>
      </c>
      <c r="D4" s="45">
        <v>452.7</v>
      </c>
      <c r="E4" s="45">
        <v>420.4</v>
      </c>
      <c r="G4" t="s">
        <v>23</v>
      </c>
    </row>
    <row r="5" spans="1:7" ht="15" thickBot="1" x14ac:dyDescent="0.35">
      <c r="A5" t="s">
        <v>24</v>
      </c>
      <c r="B5" s="45">
        <v>188.7</v>
      </c>
      <c r="C5" s="45">
        <v>190.9</v>
      </c>
      <c r="D5" s="45">
        <v>164.5</v>
      </c>
      <c r="E5" s="45">
        <v>197.7</v>
      </c>
      <c r="G5" t="s">
        <v>24</v>
      </c>
    </row>
    <row r="6" spans="1:7" ht="15" thickBot="1" x14ac:dyDescent="0.35">
      <c r="A6" t="s">
        <v>25</v>
      </c>
      <c r="B6" s="45">
        <v>354.2</v>
      </c>
      <c r="C6" s="45">
        <v>385.8</v>
      </c>
      <c r="D6" s="45">
        <v>349.5</v>
      </c>
      <c r="E6" s="45">
        <v>379</v>
      </c>
      <c r="G6" t="s">
        <v>25</v>
      </c>
    </row>
    <row r="7" spans="1:7" ht="15" thickBot="1" x14ac:dyDescent="0.35">
      <c r="A7" t="s">
        <v>26</v>
      </c>
      <c r="B7" s="45">
        <v>222.1</v>
      </c>
      <c r="C7" s="45">
        <v>224</v>
      </c>
      <c r="D7" s="45">
        <v>211.3</v>
      </c>
      <c r="E7" s="45">
        <v>228</v>
      </c>
      <c r="G7" t="s">
        <v>26</v>
      </c>
    </row>
    <row r="8" spans="1:7" ht="15" thickBot="1" x14ac:dyDescent="0.35">
      <c r="A8" t="s">
        <v>27</v>
      </c>
      <c r="B8" s="45">
        <v>345.1</v>
      </c>
      <c r="C8" s="45">
        <v>334.7</v>
      </c>
      <c r="D8" s="45">
        <v>352.9</v>
      </c>
      <c r="E8" s="45">
        <v>373.7</v>
      </c>
      <c r="G8" t="s">
        <v>27</v>
      </c>
    </row>
    <row r="9" spans="1:7" ht="15" thickBot="1" x14ac:dyDescent="0.35">
      <c r="A9" t="s">
        <v>3</v>
      </c>
      <c r="B9" s="45">
        <v>1342.5</v>
      </c>
      <c r="C9" s="45">
        <v>1586.1</v>
      </c>
      <c r="D9" s="45">
        <v>1309.5</v>
      </c>
      <c r="E9" s="45">
        <v>1479.9</v>
      </c>
      <c r="G9" t="s">
        <v>3</v>
      </c>
    </row>
    <row r="10" spans="1:7" ht="15" thickBot="1" x14ac:dyDescent="0.35">
      <c r="A10" t="s">
        <v>28</v>
      </c>
      <c r="B10" s="45">
        <v>253.2</v>
      </c>
      <c r="C10" s="45">
        <v>241.5</v>
      </c>
      <c r="D10" s="45">
        <v>281.10000000000002</v>
      </c>
      <c r="E10" s="45">
        <v>191.6</v>
      </c>
      <c r="G10" t="s">
        <v>28</v>
      </c>
    </row>
    <row r="11" spans="1:7" ht="15" thickBot="1" x14ac:dyDescent="0.35">
      <c r="A11" t="s">
        <v>29</v>
      </c>
      <c r="B11" s="45">
        <v>584.1</v>
      </c>
      <c r="C11" s="45">
        <v>631.6</v>
      </c>
      <c r="D11" s="45">
        <v>1011.4</v>
      </c>
      <c r="E11" s="45">
        <v>1044.2</v>
      </c>
      <c r="G11" t="s">
        <v>29</v>
      </c>
    </row>
    <row r="12" spans="1:7" ht="15" thickBot="1" x14ac:dyDescent="0.35">
      <c r="A12" t="s">
        <v>30</v>
      </c>
      <c r="B12" s="45">
        <v>673.3</v>
      </c>
      <c r="C12" s="45">
        <v>577.4</v>
      </c>
      <c r="D12" s="45">
        <v>658.6</v>
      </c>
      <c r="E12" s="45">
        <v>697.3</v>
      </c>
      <c r="G12" t="s">
        <v>30</v>
      </c>
    </row>
    <row r="13" spans="1:7" ht="15" thickBot="1" x14ac:dyDescent="0.35">
      <c r="A13" t="s">
        <v>31</v>
      </c>
      <c r="B13" s="45">
        <v>269.60000000000002</v>
      </c>
      <c r="C13" s="45">
        <v>272.39999999999998</v>
      </c>
      <c r="D13" s="45">
        <v>280.2</v>
      </c>
      <c r="E13" s="45">
        <v>254.3</v>
      </c>
      <c r="G13" t="s">
        <v>31</v>
      </c>
    </row>
    <row r="14" spans="1:7" ht="15" thickBot="1" x14ac:dyDescent="0.35">
      <c r="A14" t="s">
        <v>32</v>
      </c>
      <c r="B14" s="45">
        <v>150.30000000000001</v>
      </c>
      <c r="C14" s="45">
        <v>165.5</v>
      </c>
      <c r="D14" s="45">
        <v>166.8</v>
      </c>
      <c r="E14" s="45">
        <v>157.30000000000001</v>
      </c>
      <c r="G14" t="s">
        <v>32</v>
      </c>
    </row>
    <row r="15" spans="1:7" ht="15" thickBot="1" x14ac:dyDescent="0.35">
      <c r="A15" t="s">
        <v>33</v>
      </c>
      <c r="B15" s="45">
        <v>249.7</v>
      </c>
      <c r="C15" s="45">
        <v>248.1</v>
      </c>
      <c r="D15" s="45">
        <v>225.7</v>
      </c>
      <c r="E15" s="45">
        <v>244.4</v>
      </c>
      <c r="G15" t="s">
        <v>33</v>
      </c>
    </row>
    <row r="16" spans="1:7" ht="15" thickBot="1" x14ac:dyDescent="0.35">
      <c r="A16" t="s">
        <v>34</v>
      </c>
      <c r="B16" s="46">
        <v>1463.2</v>
      </c>
      <c r="C16" s="45">
        <v>1287.7</v>
      </c>
      <c r="D16" s="45">
        <v>1568.4</v>
      </c>
      <c r="E16" s="45">
        <v>1477.2</v>
      </c>
      <c r="G16" t="s">
        <v>34</v>
      </c>
    </row>
    <row r="17" spans="1:7" ht="15" thickBot="1" x14ac:dyDescent="0.35">
      <c r="A17" t="s">
        <v>35</v>
      </c>
      <c r="B17" s="45">
        <v>497.3</v>
      </c>
      <c r="C17" s="45">
        <v>478.9</v>
      </c>
      <c r="D17" s="45">
        <v>511.1</v>
      </c>
      <c r="E17" s="45">
        <v>560.79999999999995</v>
      </c>
      <c r="G17" t="s">
        <v>35</v>
      </c>
    </row>
    <row r="18" spans="1:7" ht="15" thickBot="1" x14ac:dyDescent="0.35">
      <c r="A18" t="s">
        <v>4</v>
      </c>
      <c r="B18" s="45">
        <v>424.8</v>
      </c>
      <c r="C18" s="45">
        <v>415.8</v>
      </c>
      <c r="D18" s="45">
        <v>435.8</v>
      </c>
      <c r="E18" s="45">
        <v>433.5</v>
      </c>
      <c r="G18" t="s">
        <v>4</v>
      </c>
    </row>
    <row r="19" spans="1:7" ht="15" thickBot="1" x14ac:dyDescent="0.35">
      <c r="A19" t="s">
        <v>36</v>
      </c>
      <c r="B19" s="45">
        <v>122.8</v>
      </c>
      <c r="C19" s="45">
        <v>117.7</v>
      </c>
      <c r="D19" s="45">
        <v>95</v>
      </c>
      <c r="E19" s="45">
        <v>101</v>
      </c>
      <c r="G19" t="s">
        <v>36</v>
      </c>
    </row>
    <row r="20" spans="1:7" ht="15" thickBot="1" x14ac:dyDescent="0.35">
      <c r="A20" t="s">
        <v>37</v>
      </c>
      <c r="B20" s="45">
        <v>108.8</v>
      </c>
      <c r="C20" s="45">
        <v>120.6</v>
      </c>
      <c r="D20" s="45">
        <v>114.7</v>
      </c>
      <c r="E20" s="45">
        <v>104</v>
      </c>
      <c r="G20" t="s">
        <v>37</v>
      </c>
    </row>
    <row r="21" spans="1:7" ht="15" thickBot="1" x14ac:dyDescent="0.35">
      <c r="A21" t="s">
        <v>38</v>
      </c>
      <c r="B21" s="45">
        <v>198.6</v>
      </c>
      <c r="C21" s="45">
        <v>241</v>
      </c>
      <c r="D21" s="45">
        <v>189.6</v>
      </c>
      <c r="E21" s="45">
        <v>262.2</v>
      </c>
      <c r="G21" t="s">
        <v>38</v>
      </c>
    </row>
    <row r="22" spans="1:7" ht="15" thickBot="1" x14ac:dyDescent="0.35">
      <c r="A22" t="s">
        <v>39</v>
      </c>
      <c r="B22" s="45">
        <v>83.2</v>
      </c>
      <c r="C22" s="45">
        <v>77.099999999999994</v>
      </c>
      <c r="D22" s="45">
        <v>69.400000000000006</v>
      </c>
      <c r="E22" s="45">
        <v>67.2</v>
      </c>
      <c r="G22" t="s">
        <v>39</v>
      </c>
    </row>
    <row r="23" spans="1:7" ht="15" thickBot="1" x14ac:dyDescent="0.35">
      <c r="A23" t="s">
        <v>40</v>
      </c>
      <c r="B23" s="45">
        <v>246.6</v>
      </c>
      <c r="C23" s="45">
        <v>277.89999999999998</v>
      </c>
      <c r="D23" s="45">
        <v>295.2</v>
      </c>
      <c r="E23" s="45">
        <v>339.4</v>
      </c>
      <c r="G23" t="s">
        <v>40</v>
      </c>
    </row>
    <row r="24" spans="1:7" ht="15" thickBot="1" x14ac:dyDescent="0.35">
      <c r="A24" t="s">
        <v>41</v>
      </c>
      <c r="B24" s="45">
        <v>236.8</v>
      </c>
      <c r="C24" s="45">
        <v>243.3</v>
      </c>
      <c r="D24" s="45">
        <v>274.60000000000002</v>
      </c>
      <c r="E24" s="45">
        <v>242</v>
      </c>
      <c r="G24" t="s">
        <v>41</v>
      </c>
    </row>
    <row r="25" spans="1:7" ht="15" thickBot="1" x14ac:dyDescent="0.35">
      <c r="A25" t="s">
        <v>42</v>
      </c>
      <c r="B25" s="45">
        <v>327.10000000000002</v>
      </c>
      <c r="C25" s="45">
        <v>392.3</v>
      </c>
      <c r="D25" s="45">
        <v>331.2</v>
      </c>
      <c r="E25" s="45">
        <v>357.6</v>
      </c>
      <c r="G25" t="s">
        <v>42</v>
      </c>
    </row>
    <row r="26" spans="1:7" ht="15" thickBot="1" x14ac:dyDescent="0.35">
      <c r="A26" t="s">
        <v>43</v>
      </c>
      <c r="B26" s="45">
        <v>131.9</v>
      </c>
      <c r="C26" s="45">
        <v>123.5</v>
      </c>
      <c r="D26" s="45">
        <v>100.4</v>
      </c>
      <c r="E26" s="45">
        <v>107.4</v>
      </c>
      <c r="G26" t="s">
        <v>43</v>
      </c>
    </row>
    <row r="27" spans="1:7" ht="15" thickBot="1" x14ac:dyDescent="0.35">
      <c r="A27" t="s">
        <v>44</v>
      </c>
      <c r="B27" s="45">
        <v>661.5</v>
      </c>
      <c r="C27" s="45">
        <v>600.29999999999995</v>
      </c>
      <c r="D27" s="45">
        <v>1808.8</v>
      </c>
      <c r="E27" s="45">
        <v>989.5</v>
      </c>
      <c r="G27" t="s">
        <v>44</v>
      </c>
    </row>
    <row r="28" spans="1:7" ht="15" thickBot="1" x14ac:dyDescent="0.35">
      <c r="A28" t="s">
        <v>45</v>
      </c>
      <c r="B28" s="45">
        <v>342.6</v>
      </c>
      <c r="C28" s="45">
        <v>352</v>
      </c>
      <c r="D28" s="45">
        <v>393</v>
      </c>
      <c r="E28" s="45">
        <v>420.5</v>
      </c>
      <c r="G28" t="s">
        <v>45</v>
      </c>
    </row>
    <row r="29" spans="1:7" ht="15" thickBot="1" x14ac:dyDescent="0.35">
      <c r="A29" t="s">
        <v>67</v>
      </c>
      <c r="B29" s="45">
        <v>153.4</v>
      </c>
      <c r="C29" s="45">
        <v>149.6</v>
      </c>
      <c r="D29" s="45">
        <v>115.1</v>
      </c>
      <c r="E29" s="45">
        <v>117.3</v>
      </c>
      <c r="G29" t="s">
        <v>67</v>
      </c>
    </row>
    <row r="30" spans="1:7" ht="15" thickBot="1" x14ac:dyDescent="0.35">
      <c r="A30" t="s">
        <v>46</v>
      </c>
      <c r="B30" s="45">
        <v>262.39999999999998</v>
      </c>
      <c r="C30" s="45">
        <v>278.2</v>
      </c>
      <c r="D30" s="45">
        <v>287.39999999999998</v>
      </c>
      <c r="E30" s="45">
        <v>262.39999999999998</v>
      </c>
      <c r="G30" t="s">
        <v>46</v>
      </c>
    </row>
    <row r="31" spans="1:7" ht="15" thickBot="1" x14ac:dyDescent="0.35">
      <c r="A31" t="s">
        <v>68</v>
      </c>
      <c r="B31" s="45">
        <v>314</v>
      </c>
      <c r="C31" s="45">
        <v>252.8</v>
      </c>
      <c r="D31" s="45">
        <v>506.8</v>
      </c>
      <c r="E31" s="45">
        <v>304.89999999999998</v>
      </c>
      <c r="G31" t="s">
        <v>68</v>
      </c>
    </row>
    <row r="32" spans="1:7" ht="15" thickBot="1" x14ac:dyDescent="0.35">
      <c r="A32" t="s">
        <v>69</v>
      </c>
      <c r="B32" s="45">
        <v>194.9</v>
      </c>
      <c r="C32" s="45">
        <v>193.7</v>
      </c>
      <c r="D32" s="45">
        <v>186.6</v>
      </c>
      <c r="E32" s="45">
        <v>185</v>
      </c>
      <c r="G32" t="s">
        <v>69</v>
      </c>
    </row>
    <row r="33" spans="1:7" ht="15" thickBot="1" x14ac:dyDescent="0.35">
      <c r="A33" t="s">
        <v>148</v>
      </c>
      <c r="B33" s="45">
        <v>934.1</v>
      </c>
      <c r="C33" s="45">
        <v>1013.6</v>
      </c>
      <c r="D33" s="45">
        <v>637.1</v>
      </c>
      <c r="E33" s="45">
        <v>332.2</v>
      </c>
      <c r="G33" t="s">
        <v>148</v>
      </c>
    </row>
    <row r="34" spans="1:7" ht="15" thickBot="1" x14ac:dyDescent="0.35">
      <c r="A34" t="s">
        <v>47</v>
      </c>
      <c r="B34" s="45">
        <v>510</v>
      </c>
      <c r="C34" s="45">
        <v>381.6</v>
      </c>
      <c r="D34" s="45">
        <v>271.60000000000002</v>
      </c>
      <c r="E34" s="45">
        <v>247.1</v>
      </c>
      <c r="G34" t="s">
        <v>47</v>
      </c>
    </row>
    <row r="35" spans="1:7" ht="15" thickBot="1" x14ac:dyDescent="0.35">
      <c r="A35" t="s">
        <v>149</v>
      </c>
      <c r="B35" s="45" t="s">
        <v>99</v>
      </c>
      <c r="C35" s="45" t="s">
        <v>99</v>
      </c>
      <c r="D35" s="45">
        <v>51.3</v>
      </c>
      <c r="E35" s="45">
        <v>52.3</v>
      </c>
      <c r="G35" t="s">
        <v>189</v>
      </c>
    </row>
    <row r="36" spans="1:7" ht="15" thickBot="1" x14ac:dyDescent="0.35">
      <c r="A36" t="s">
        <v>72</v>
      </c>
      <c r="B36" s="45">
        <v>203.1</v>
      </c>
      <c r="C36" s="45">
        <v>187.8</v>
      </c>
      <c r="D36" s="45">
        <v>216.7</v>
      </c>
      <c r="E36" s="45">
        <v>235.7</v>
      </c>
      <c r="G36" t="s">
        <v>190</v>
      </c>
    </row>
    <row r="37" spans="1:7" ht="15" thickBot="1" x14ac:dyDescent="0.35">
      <c r="A37" t="s">
        <v>49</v>
      </c>
      <c r="B37" s="45" t="s">
        <v>99</v>
      </c>
      <c r="C37" s="45" t="s">
        <v>99</v>
      </c>
      <c r="D37" s="45">
        <v>136.1</v>
      </c>
      <c r="E37" s="45">
        <v>187.6</v>
      </c>
      <c r="G37" t="s">
        <v>49</v>
      </c>
    </row>
    <row r="38" spans="1:7" ht="15" thickBot="1" x14ac:dyDescent="0.35">
      <c r="A38" t="s">
        <v>73</v>
      </c>
      <c r="B38" s="45">
        <v>114.9</v>
      </c>
      <c r="C38" s="45">
        <v>267.60000000000002</v>
      </c>
      <c r="D38" s="45">
        <v>216.2</v>
      </c>
      <c r="E38" s="45">
        <v>188.2</v>
      </c>
      <c r="G38" t="s">
        <v>73</v>
      </c>
    </row>
    <row r="39" spans="1:7" ht="15" thickBot="1" x14ac:dyDescent="0.35">
      <c r="A39" t="s">
        <v>48</v>
      </c>
      <c r="B39" s="45">
        <v>315.60000000000002</v>
      </c>
      <c r="C39" s="45">
        <v>264.3</v>
      </c>
      <c r="D39" s="45">
        <v>512.6</v>
      </c>
      <c r="E39" s="45">
        <v>290.10000000000002</v>
      </c>
      <c r="G39" t="s">
        <v>48</v>
      </c>
    </row>
  </sheetData>
  <mergeCells count="2">
    <mergeCell ref="A1:A3"/>
    <mergeCell ref="B1:E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62"/>
  <sheetViews>
    <sheetView workbookViewId="0">
      <selection activeCell="F4" sqref="F4:G39"/>
    </sheetView>
  </sheetViews>
  <sheetFormatPr defaultRowHeight="14.4" x14ac:dyDescent="0.3"/>
  <cols>
    <col min="2" max="2" width="16.77734375" bestFit="1" customWidth="1"/>
    <col min="9" max="9" width="16.109375" bestFit="1" customWidth="1"/>
  </cols>
  <sheetData>
    <row r="1" spans="1:9" ht="15" thickBot="1" x14ac:dyDescent="0.35">
      <c r="A1" s="113" t="s">
        <v>150</v>
      </c>
      <c r="B1" s="113" t="s">
        <v>151</v>
      </c>
      <c r="C1" s="116" t="s">
        <v>152</v>
      </c>
      <c r="D1" s="117"/>
      <c r="E1" s="117"/>
      <c r="F1" s="117"/>
      <c r="G1" s="118"/>
    </row>
    <row r="2" spans="1:9" ht="15" thickBot="1" x14ac:dyDescent="0.35">
      <c r="A2" s="114"/>
      <c r="B2" s="115"/>
      <c r="C2" s="47">
        <v>2015</v>
      </c>
      <c r="D2" s="47">
        <v>2016</v>
      </c>
      <c r="E2" s="47">
        <v>2017</v>
      </c>
      <c r="F2" s="47">
        <v>2018</v>
      </c>
      <c r="G2" s="47">
        <v>2019</v>
      </c>
    </row>
    <row r="3" spans="1:9" ht="15" thickBot="1" x14ac:dyDescent="0.35">
      <c r="A3" s="115"/>
      <c r="B3" s="48" t="s">
        <v>153</v>
      </c>
      <c r="C3" s="48">
        <v>37</v>
      </c>
      <c r="D3" s="48">
        <v>34</v>
      </c>
      <c r="E3" s="48">
        <v>33</v>
      </c>
      <c r="F3" s="48">
        <v>32</v>
      </c>
      <c r="G3" s="48">
        <v>30</v>
      </c>
    </row>
    <row r="4" spans="1:9" ht="15" thickBot="1" x14ac:dyDescent="0.35">
      <c r="A4" s="50">
        <v>1</v>
      </c>
      <c r="B4" s="49" t="s">
        <v>23</v>
      </c>
      <c r="C4" s="49">
        <v>37</v>
      </c>
      <c r="D4" s="49">
        <v>34</v>
      </c>
      <c r="E4" s="49">
        <v>32</v>
      </c>
      <c r="F4" s="49">
        <v>29</v>
      </c>
      <c r="G4" s="49">
        <v>25</v>
      </c>
      <c r="I4" t="s">
        <v>23</v>
      </c>
    </row>
    <row r="5" spans="1:9" ht="15" thickBot="1" x14ac:dyDescent="0.35">
      <c r="A5" s="50">
        <v>3</v>
      </c>
      <c r="B5" s="49" t="s">
        <v>24</v>
      </c>
      <c r="C5" s="49">
        <v>30</v>
      </c>
      <c r="D5" s="49">
        <v>36</v>
      </c>
      <c r="E5" s="49">
        <v>42</v>
      </c>
      <c r="F5" s="49">
        <v>37</v>
      </c>
      <c r="G5" s="49">
        <v>29</v>
      </c>
    </row>
    <row r="6" spans="1:9" ht="15" thickBot="1" x14ac:dyDescent="0.35">
      <c r="A6" s="50">
        <v>4</v>
      </c>
      <c r="B6" s="49" t="s">
        <v>25</v>
      </c>
      <c r="C6" s="49">
        <v>47</v>
      </c>
      <c r="D6" s="49">
        <v>44</v>
      </c>
      <c r="E6" s="49">
        <v>44</v>
      </c>
      <c r="F6" s="49">
        <v>41</v>
      </c>
      <c r="G6" s="49">
        <v>40</v>
      </c>
    </row>
    <row r="7" spans="1:9" ht="15" thickBot="1" x14ac:dyDescent="0.35">
      <c r="A7" s="50">
        <v>5</v>
      </c>
      <c r="B7" s="49" t="s">
        <v>26</v>
      </c>
      <c r="C7" s="49">
        <v>42</v>
      </c>
      <c r="D7" s="49">
        <v>38</v>
      </c>
      <c r="E7" s="49">
        <v>35</v>
      </c>
      <c r="F7" s="49">
        <v>32</v>
      </c>
      <c r="G7" s="49">
        <v>29</v>
      </c>
    </row>
    <row r="8" spans="1:9" ht="15" thickBot="1" x14ac:dyDescent="0.35">
      <c r="A8" s="50">
        <v>7</v>
      </c>
      <c r="B8" s="49" t="s">
        <v>27</v>
      </c>
      <c r="C8" s="49">
        <v>41</v>
      </c>
      <c r="D8" s="49">
        <v>39</v>
      </c>
      <c r="E8" s="49">
        <v>38</v>
      </c>
      <c r="F8" s="49">
        <v>41</v>
      </c>
      <c r="G8" s="49">
        <v>40</v>
      </c>
    </row>
    <row r="9" spans="1:9" ht="15" thickBot="1" x14ac:dyDescent="0.35">
      <c r="A9" s="50">
        <v>10</v>
      </c>
      <c r="B9" s="49" t="s">
        <v>3</v>
      </c>
      <c r="C9" s="49">
        <v>18</v>
      </c>
      <c r="D9" s="49">
        <v>18</v>
      </c>
      <c r="E9" s="49">
        <v>16</v>
      </c>
      <c r="F9" s="49">
        <v>13</v>
      </c>
      <c r="G9" s="49">
        <v>11</v>
      </c>
    </row>
    <row r="10" spans="1:9" ht="15" thickBot="1" x14ac:dyDescent="0.35">
      <c r="A10" s="50">
        <v>11</v>
      </c>
      <c r="B10" s="49" t="s">
        <v>28</v>
      </c>
      <c r="C10" s="49">
        <v>9</v>
      </c>
      <c r="D10" s="49">
        <v>8</v>
      </c>
      <c r="E10" s="49">
        <v>9</v>
      </c>
      <c r="F10" s="49">
        <v>7</v>
      </c>
      <c r="G10" s="49">
        <v>8</v>
      </c>
    </row>
    <row r="11" spans="1:9" ht="15" thickBot="1" x14ac:dyDescent="0.35">
      <c r="A11" s="50">
        <v>12</v>
      </c>
      <c r="B11" s="49" t="s">
        <v>29</v>
      </c>
      <c r="C11" s="49">
        <v>33</v>
      </c>
      <c r="D11" s="49">
        <v>30</v>
      </c>
      <c r="E11" s="49">
        <v>30</v>
      </c>
      <c r="F11" s="49">
        <v>28</v>
      </c>
      <c r="G11" s="49">
        <v>25</v>
      </c>
    </row>
    <row r="12" spans="1:9" ht="15" thickBot="1" x14ac:dyDescent="0.35">
      <c r="A12" s="50">
        <v>13</v>
      </c>
      <c r="B12" s="49" t="s">
        <v>30</v>
      </c>
      <c r="C12" s="49">
        <v>36</v>
      </c>
      <c r="D12" s="49">
        <v>33</v>
      </c>
      <c r="E12" s="49">
        <v>30</v>
      </c>
      <c r="F12" s="49">
        <v>30</v>
      </c>
      <c r="G12" s="49">
        <v>27</v>
      </c>
    </row>
    <row r="13" spans="1:9" ht="15" thickBot="1" x14ac:dyDescent="0.35">
      <c r="A13" s="50">
        <v>14</v>
      </c>
      <c r="B13" s="49" t="s">
        <v>31</v>
      </c>
      <c r="C13" s="49">
        <v>28</v>
      </c>
      <c r="D13" s="49">
        <v>25</v>
      </c>
      <c r="E13" s="49">
        <v>22</v>
      </c>
      <c r="F13" s="49">
        <v>19</v>
      </c>
      <c r="G13" s="49">
        <v>19</v>
      </c>
    </row>
    <row r="14" spans="1:9" ht="15" thickBot="1" x14ac:dyDescent="0.35">
      <c r="A14" s="50">
        <v>16</v>
      </c>
      <c r="B14" s="49" t="s">
        <v>32</v>
      </c>
      <c r="C14" s="49">
        <v>32</v>
      </c>
      <c r="D14" s="49">
        <v>29</v>
      </c>
      <c r="E14" s="49">
        <v>29</v>
      </c>
      <c r="F14" s="49">
        <v>30</v>
      </c>
      <c r="G14" s="49">
        <v>27</v>
      </c>
    </row>
    <row r="15" spans="1:9" ht="15" thickBot="1" x14ac:dyDescent="0.35">
      <c r="A15" s="50">
        <v>17</v>
      </c>
      <c r="B15" s="49" t="s">
        <v>33</v>
      </c>
      <c r="C15" s="49">
        <v>28</v>
      </c>
      <c r="D15" s="49">
        <v>24</v>
      </c>
      <c r="E15" s="49">
        <v>25</v>
      </c>
      <c r="F15" s="49">
        <v>23</v>
      </c>
      <c r="G15" s="49">
        <v>21</v>
      </c>
    </row>
    <row r="16" spans="1:9" ht="15" thickBot="1" x14ac:dyDescent="0.35">
      <c r="A16" s="50">
        <v>18</v>
      </c>
      <c r="B16" s="49" t="s">
        <v>34</v>
      </c>
      <c r="C16" s="49">
        <v>12</v>
      </c>
      <c r="D16" s="49">
        <v>10</v>
      </c>
      <c r="E16" s="49">
        <v>10</v>
      </c>
      <c r="F16" s="49">
        <v>7</v>
      </c>
      <c r="G16" s="49">
        <v>6</v>
      </c>
    </row>
    <row r="17" spans="1:9" ht="15" thickBot="1" x14ac:dyDescent="0.35">
      <c r="A17" s="50">
        <v>20</v>
      </c>
      <c r="B17" s="49" t="s">
        <v>35</v>
      </c>
      <c r="C17" s="49">
        <v>50</v>
      </c>
      <c r="D17" s="49">
        <v>47</v>
      </c>
      <c r="E17" s="49">
        <v>47</v>
      </c>
      <c r="F17" s="49">
        <v>48</v>
      </c>
      <c r="G17" s="49">
        <v>46</v>
      </c>
    </row>
    <row r="18" spans="1:9" ht="15" thickBot="1" x14ac:dyDescent="0.35">
      <c r="A18" s="50">
        <v>21</v>
      </c>
      <c r="B18" s="49" t="s">
        <v>4</v>
      </c>
      <c r="C18" s="49">
        <v>21</v>
      </c>
      <c r="D18" s="49">
        <v>19</v>
      </c>
      <c r="E18" s="49">
        <v>19</v>
      </c>
      <c r="F18" s="49">
        <v>19</v>
      </c>
      <c r="G18" s="49">
        <v>17</v>
      </c>
    </row>
    <row r="19" spans="1:9" ht="15" thickBot="1" x14ac:dyDescent="0.35">
      <c r="A19" s="50">
        <v>22</v>
      </c>
      <c r="B19" s="49" t="s">
        <v>36</v>
      </c>
      <c r="C19" s="49">
        <v>9</v>
      </c>
      <c r="D19" s="49">
        <v>11</v>
      </c>
      <c r="E19" s="49">
        <v>12</v>
      </c>
      <c r="F19" s="49">
        <v>11</v>
      </c>
      <c r="G19" s="49">
        <v>10</v>
      </c>
    </row>
    <row r="20" spans="1:9" ht="15" thickBot="1" x14ac:dyDescent="0.35">
      <c r="A20" s="50">
        <v>23</v>
      </c>
      <c r="B20" s="49" t="s">
        <v>37</v>
      </c>
      <c r="C20" s="49">
        <v>42</v>
      </c>
      <c r="D20" s="49">
        <v>39</v>
      </c>
      <c r="E20" s="49">
        <v>39</v>
      </c>
      <c r="F20" s="49">
        <v>33</v>
      </c>
      <c r="G20" s="49">
        <v>33</v>
      </c>
    </row>
    <row r="21" spans="1:9" ht="15" thickBot="1" x14ac:dyDescent="0.35">
      <c r="A21" s="50">
        <v>24</v>
      </c>
      <c r="B21" s="49" t="s">
        <v>38</v>
      </c>
      <c r="C21" s="49">
        <v>32</v>
      </c>
      <c r="D21" s="49">
        <v>27</v>
      </c>
      <c r="E21" s="49">
        <v>15</v>
      </c>
      <c r="F21" s="49">
        <v>5</v>
      </c>
      <c r="G21" s="49">
        <v>3</v>
      </c>
    </row>
    <row r="22" spans="1:9" ht="15" thickBot="1" x14ac:dyDescent="0.35">
      <c r="A22" s="50">
        <v>25</v>
      </c>
      <c r="B22" s="49" t="s">
        <v>39</v>
      </c>
      <c r="C22" s="49">
        <v>12</v>
      </c>
      <c r="D22" s="49">
        <v>12</v>
      </c>
      <c r="E22" s="49">
        <v>7</v>
      </c>
      <c r="F22" s="49">
        <v>4</v>
      </c>
      <c r="G22" s="49">
        <v>3</v>
      </c>
    </row>
    <row r="23" spans="1:9" ht="15" thickBot="1" x14ac:dyDescent="0.35">
      <c r="A23" s="50">
        <v>26</v>
      </c>
      <c r="B23" s="49" t="s">
        <v>40</v>
      </c>
      <c r="C23" s="49">
        <v>46</v>
      </c>
      <c r="D23" s="49">
        <v>44</v>
      </c>
      <c r="E23" s="49">
        <v>41</v>
      </c>
      <c r="F23" s="49">
        <v>40</v>
      </c>
      <c r="G23" s="49">
        <v>38</v>
      </c>
    </row>
    <row r="24" spans="1:9" ht="15" thickBot="1" x14ac:dyDescent="0.35">
      <c r="A24" s="50">
        <v>28</v>
      </c>
      <c r="B24" s="49" t="s">
        <v>41</v>
      </c>
      <c r="C24" s="49">
        <v>23</v>
      </c>
      <c r="D24" s="49">
        <v>21</v>
      </c>
      <c r="E24" s="49">
        <v>21</v>
      </c>
      <c r="F24" s="49">
        <v>20</v>
      </c>
      <c r="G24" s="49">
        <v>19</v>
      </c>
      <c r="I24" t="s">
        <v>68</v>
      </c>
    </row>
    <row r="25" spans="1:9" ht="15" thickBot="1" x14ac:dyDescent="0.35">
      <c r="A25" s="50">
        <v>29</v>
      </c>
      <c r="B25" s="49" t="s">
        <v>42</v>
      </c>
      <c r="C25" s="49">
        <v>43</v>
      </c>
      <c r="D25" s="49">
        <v>41</v>
      </c>
      <c r="E25" s="49">
        <v>38</v>
      </c>
      <c r="F25" s="49">
        <v>37</v>
      </c>
      <c r="G25" s="49">
        <v>35</v>
      </c>
      <c r="I25" t="s">
        <v>69</v>
      </c>
    </row>
    <row r="26" spans="1:9" ht="15" thickBot="1" x14ac:dyDescent="0.35">
      <c r="A26" s="50">
        <v>30</v>
      </c>
      <c r="B26" s="49" t="s">
        <v>43</v>
      </c>
      <c r="C26" s="49">
        <v>18</v>
      </c>
      <c r="D26" s="49">
        <v>16</v>
      </c>
      <c r="E26" s="49">
        <v>12</v>
      </c>
      <c r="F26" s="49">
        <v>7</v>
      </c>
      <c r="G26" s="49">
        <v>5</v>
      </c>
    </row>
    <row r="27" spans="1:9" ht="15" thickBot="1" x14ac:dyDescent="0.35">
      <c r="A27" s="50">
        <v>31</v>
      </c>
      <c r="B27" s="49" t="s">
        <v>44</v>
      </c>
      <c r="C27" s="49">
        <v>19</v>
      </c>
      <c r="D27" s="49">
        <v>17</v>
      </c>
      <c r="E27" s="49">
        <v>16</v>
      </c>
      <c r="F27" s="49">
        <v>15</v>
      </c>
      <c r="G27" s="49">
        <v>15</v>
      </c>
    </row>
    <row r="28" spans="1:9" ht="15" thickBot="1" x14ac:dyDescent="0.35">
      <c r="A28" s="50">
        <v>32</v>
      </c>
      <c r="B28" s="49" t="s">
        <v>45</v>
      </c>
      <c r="C28" s="49">
        <v>34</v>
      </c>
      <c r="D28" s="49">
        <v>31</v>
      </c>
      <c r="E28" s="49">
        <v>29</v>
      </c>
      <c r="F28" s="49">
        <v>27</v>
      </c>
      <c r="G28" s="49">
        <v>23</v>
      </c>
    </row>
    <row r="29" spans="1:9" ht="15" thickBot="1" x14ac:dyDescent="0.35">
      <c r="A29" s="50">
        <v>33</v>
      </c>
      <c r="B29" s="49" t="s">
        <v>67</v>
      </c>
      <c r="C29" s="49">
        <v>20</v>
      </c>
      <c r="D29" s="49">
        <v>24</v>
      </c>
      <c r="E29" s="49">
        <v>29</v>
      </c>
      <c r="F29" s="49">
        <v>27</v>
      </c>
      <c r="G29" s="49">
        <v>21</v>
      </c>
    </row>
    <row r="30" spans="1:9" ht="15" thickBot="1" x14ac:dyDescent="0.35">
      <c r="A30" s="50">
        <v>34</v>
      </c>
      <c r="B30" s="49" t="s">
        <v>46</v>
      </c>
      <c r="C30" s="49">
        <v>46</v>
      </c>
      <c r="D30" s="49">
        <v>43</v>
      </c>
      <c r="E30" s="49">
        <v>41</v>
      </c>
      <c r="F30" s="49">
        <v>43</v>
      </c>
      <c r="G30" s="49">
        <v>41</v>
      </c>
    </row>
    <row r="31" spans="1:9" ht="15" thickBot="1" x14ac:dyDescent="0.35">
      <c r="A31" s="50">
        <v>35</v>
      </c>
      <c r="B31" s="49" t="s">
        <v>68</v>
      </c>
      <c r="C31" s="49">
        <v>34</v>
      </c>
      <c r="D31" s="49">
        <v>38</v>
      </c>
      <c r="E31" s="49">
        <v>32</v>
      </c>
      <c r="F31" s="49">
        <v>31</v>
      </c>
      <c r="G31" s="49">
        <v>27</v>
      </c>
    </row>
    <row r="32" spans="1:9" ht="15" thickBot="1" x14ac:dyDescent="0.35">
      <c r="A32" s="50">
        <v>36</v>
      </c>
      <c r="B32" s="49" t="s">
        <v>69</v>
      </c>
      <c r="C32" s="49">
        <v>26</v>
      </c>
      <c r="D32" s="49">
        <v>25</v>
      </c>
      <c r="E32" s="49">
        <v>24</v>
      </c>
      <c r="F32" s="49">
        <v>22</v>
      </c>
      <c r="G32" s="49">
        <v>20</v>
      </c>
    </row>
    <row r="33" spans="2:10" ht="15" thickBot="1" x14ac:dyDescent="0.35">
      <c r="B33" s="49" t="s">
        <v>148</v>
      </c>
      <c r="C33" s="49">
        <v>20</v>
      </c>
      <c r="D33" s="49">
        <v>16</v>
      </c>
      <c r="E33" s="49">
        <v>14</v>
      </c>
      <c r="F33" s="49">
        <v>9</v>
      </c>
      <c r="G33" s="49">
        <v>7</v>
      </c>
      <c r="I33" t="s">
        <v>148</v>
      </c>
    </row>
    <row r="34" spans="2:10" ht="15" thickBot="1" x14ac:dyDescent="0.35">
      <c r="B34" s="49" t="s">
        <v>47</v>
      </c>
      <c r="C34" s="49">
        <v>21</v>
      </c>
      <c r="D34" s="49">
        <v>14</v>
      </c>
      <c r="E34" s="49">
        <v>14</v>
      </c>
      <c r="F34" s="49">
        <v>13</v>
      </c>
      <c r="G34" s="49">
        <v>13</v>
      </c>
      <c r="I34" t="s">
        <v>47</v>
      </c>
    </row>
    <row r="35" spans="2:10" ht="15" thickBot="1" x14ac:dyDescent="0.35">
      <c r="B35" s="49" t="s">
        <v>154</v>
      </c>
      <c r="C35" s="49">
        <v>21</v>
      </c>
      <c r="D35" s="49">
        <v>17</v>
      </c>
      <c r="E35" s="49">
        <v>13</v>
      </c>
      <c r="F35" s="49">
        <v>13</v>
      </c>
      <c r="G35" s="49">
        <v>11</v>
      </c>
      <c r="I35" t="s">
        <v>189</v>
      </c>
    </row>
    <row r="36" spans="2:10" ht="15" thickBot="1" x14ac:dyDescent="0.35">
      <c r="B36" s="49" t="s">
        <v>192</v>
      </c>
      <c r="C36" s="49">
        <v>26</v>
      </c>
      <c r="D36" s="49">
        <v>24</v>
      </c>
      <c r="E36" s="49">
        <v>23</v>
      </c>
      <c r="F36" s="49">
        <v>22</v>
      </c>
      <c r="G36" s="49">
        <v>20</v>
      </c>
    </row>
    <row r="37" spans="2:10" ht="15" thickBot="1" x14ac:dyDescent="0.35">
      <c r="B37" s="49" t="s">
        <v>191</v>
      </c>
      <c r="C37" s="49">
        <v>18</v>
      </c>
      <c r="D37" s="49">
        <v>19</v>
      </c>
      <c r="E37" s="49">
        <v>17</v>
      </c>
      <c r="F37" s="49">
        <v>16</v>
      </c>
      <c r="G37" s="49">
        <v>17</v>
      </c>
      <c r="I37" t="s">
        <v>190</v>
      </c>
      <c r="J37" t="s">
        <v>24</v>
      </c>
    </row>
    <row r="38" spans="2:10" ht="15" thickBot="1" x14ac:dyDescent="0.35">
      <c r="B38" s="49" t="s">
        <v>73</v>
      </c>
      <c r="C38" s="49">
        <v>20</v>
      </c>
      <c r="D38" s="49">
        <v>19</v>
      </c>
      <c r="E38" s="49">
        <v>20</v>
      </c>
      <c r="F38" s="49">
        <v>14</v>
      </c>
      <c r="G38" s="49">
        <v>8</v>
      </c>
      <c r="I38" t="s">
        <v>49</v>
      </c>
      <c r="J38" t="s">
        <v>25</v>
      </c>
    </row>
    <row r="39" spans="2:10" ht="15" thickBot="1" x14ac:dyDescent="0.35">
      <c r="B39" s="49" t="s">
        <v>48</v>
      </c>
      <c r="C39" s="49">
        <v>11</v>
      </c>
      <c r="D39" s="49">
        <v>10</v>
      </c>
      <c r="E39" s="49">
        <v>11</v>
      </c>
      <c r="F39" s="49">
        <v>11</v>
      </c>
      <c r="G39" s="49">
        <v>9</v>
      </c>
      <c r="I39" t="s">
        <v>73</v>
      </c>
      <c r="J39" t="s">
        <v>26</v>
      </c>
    </row>
    <row r="40" spans="2:10" x14ac:dyDescent="0.3">
      <c r="I40" t="s">
        <v>48</v>
      </c>
      <c r="J40" t="s">
        <v>27</v>
      </c>
    </row>
    <row r="41" spans="2:10" x14ac:dyDescent="0.3">
      <c r="J41" t="s">
        <v>3</v>
      </c>
    </row>
    <row r="42" spans="2:10" x14ac:dyDescent="0.3">
      <c r="J42" t="s">
        <v>28</v>
      </c>
    </row>
    <row r="43" spans="2:10" x14ac:dyDescent="0.3">
      <c r="J43" t="s">
        <v>29</v>
      </c>
    </row>
    <row r="44" spans="2:10" x14ac:dyDescent="0.3">
      <c r="J44" t="s">
        <v>30</v>
      </c>
    </row>
    <row r="45" spans="2:10" x14ac:dyDescent="0.3">
      <c r="J45" t="s">
        <v>31</v>
      </c>
    </row>
    <row r="46" spans="2:10" x14ac:dyDescent="0.3">
      <c r="J46" t="s">
        <v>32</v>
      </c>
    </row>
    <row r="47" spans="2:10" x14ac:dyDescent="0.3">
      <c r="J47" t="s">
        <v>33</v>
      </c>
    </row>
    <row r="48" spans="2:10" x14ac:dyDescent="0.3">
      <c r="J48" t="s">
        <v>34</v>
      </c>
    </row>
    <row r="49" spans="10:10" x14ac:dyDescent="0.3">
      <c r="J49" t="s">
        <v>35</v>
      </c>
    </row>
    <row r="50" spans="10:10" x14ac:dyDescent="0.3">
      <c r="J50" t="s">
        <v>4</v>
      </c>
    </row>
    <row r="51" spans="10:10" x14ac:dyDescent="0.3">
      <c r="J51" t="s">
        <v>36</v>
      </c>
    </row>
    <row r="52" spans="10:10" x14ac:dyDescent="0.3">
      <c r="J52" t="s">
        <v>37</v>
      </c>
    </row>
    <row r="53" spans="10:10" x14ac:dyDescent="0.3">
      <c r="J53" t="s">
        <v>38</v>
      </c>
    </row>
    <row r="54" spans="10:10" x14ac:dyDescent="0.3">
      <c r="J54" t="s">
        <v>39</v>
      </c>
    </row>
    <row r="55" spans="10:10" x14ac:dyDescent="0.3">
      <c r="J55" t="s">
        <v>40</v>
      </c>
    </row>
    <row r="56" spans="10:10" x14ac:dyDescent="0.3">
      <c r="J56" t="s">
        <v>41</v>
      </c>
    </row>
    <row r="57" spans="10:10" x14ac:dyDescent="0.3">
      <c r="J57" t="s">
        <v>42</v>
      </c>
    </row>
    <row r="58" spans="10:10" x14ac:dyDescent="0.3">
      <c r="J58" t="s">
        <v>43</v>
      </c>
    </row>
    <row r="59" spans="10:10" x14ac:dyDescent="0.3">
      <c r="J59" t="s">
        <v>44</v>
      </c>
    </row>
    <row r="60" spans="10:10" x14ac:dyDescent="0.3">
      <c r="J60" t="s">
        <v>45</v>
      </c>
    </row>
    <row r="61" spans="10:10" x14ac:dyDescent="0.3">
      <c r="J61" t="s">
        <v>67</v>
      </c>
    </row>
    <row r="62" spans="10:10" x14ac:dyDescent="0.3">
      <c r="J62" t="s">
        <v>46</v>
      </c>
    </row>
  </sheetData>
  <autoFilter ref="B1:G32">
    <filterColumn colId="1" showButton="0"/>
    <filterColumn colId="2" showButton="0"/>
    <filterColumn colId="3" showButton="0"/>
    <filterColumn colId="4" showButton="0"/>
  </autoFilter>
  <mergeCells count="3">
    <mergeCell ref="A1:A3"/>
    <mergeCell ref="B1:B2"/>
    <mergeCell ref="C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40"/>
  <sheetViews>
    <sheetView topLeftCell="A15" workbookViewId="0">
      <selection activeCell="G2" sqref="G2:I37"/>
    </sheetView>
  </sheetViews>
  <sheetFormatPr defaultRowHeight="14.4" x14ac:dyDescent="0.3"/>
  <cols>
    <col min="1" max="1" width="5.109375" bestFit="1" customWidth="1"/>
    <col min="2" max="2" width="20.44140625" customWidth="1"/>
    <col min="3" max="7" width="5" customWidth="1"/>
    <col min="8" max="8" width="6.6640625" customWidth="1"/>
    <col min="9" max="9" width="10.109375" customWidth="1"/>
    <col min="11" max="11" width="16.33203125" style="6" bestFit="1" customWidth="1"/>
    <col min="12" max="12" width="11.109375" bestFit="1" customWidth="1"/>
    <col min="15" max="15" width="5" customWidth="1"/>
  </cols>
  <sheetData>
    <row r="1" spans="1:12" x14ac:dyDescent="0.3">
      <c r="A1" t="s">
        <v>90</v>
      </c>
      <c r="B1" t="s">
        <v>18</v>
      </c>
      <c r="C1" s="100" t="s">
        <v>157</v>
      </c>
      <c r="D1" s="100"/>
      <c r="E1" s="100"/>
      <c r="F1" s="100" t="s">
        <v>156</v>
      </c>
      <c r="G1" s="100"/>
      <c r="H1" s="100"/>
      <c r="I1" s="55" t="s">
        <v>158</v>
      </c>
      <c r="J1" s="119"/>
      <c r="K1" s="53"/>
      <c r="L1" s="119"/>
    </row>
    <row r="2" spans="1:12" ht="15" thickBot="1" x14ac:dyDescent="0.35">
      <c r="A2">
        <v>1</v>
      </c>
      <c r="B2" t="s">
        <v>79</v>
      </c>
      <c r="D2">
        <v>39.200000000000003</v>
      </c>
      <c r="G2">
        <v>45.1</v>
      </c>
      <c r="I2">
        <v>43.3</v>
      </c>
      <c r="J2" s="120"/>
      <c r="K2" t="s">
        <v>23</v>
      </c>
      <c r="L2" s="120"/>
    </row>
    <row r="3" spans="1:12" ht="15" thickBot="1" x14ac:dyDescent="0.35">
      <c r="A3">
        <v>2</v>
      </c>
      <c r="B3" t="s">
        <v>80</v>
      </c>
      <c r="D3">
        <v>22.9</v>
      </c>
      <c r="G3">
        <v>27.6</v>
      </c>
      <c r="I3">
        <v>31.2</v>
      </c>
      <c r="J3" s="52"/>
      <c r="K3" t="s">
        <v>24</v>
      </c>
      <c r="L3" s="51"/>
    </row>
    <row r="4" spans="1:12" ht="15" thickBot="1" x14ac:dyDescent="0.35">
      <c r="A4">
        <v>3</v>
      </c>
      <c r="B4" t="s">
        <v>25</v>
      </c>
      <c r="D4">
        <v>16.399999999999999</v>
      </c>
      <c r="G4">
        <v>24.6</v>
      </c>
      <c r="I4">
        <v>28.2</v>
      </c>
      <c r="J4" s="52"/>
      <c r="K4" t="s">
        <v>25</v>
      </c>
      <c r="L4" s="51"/>
    </row>
    <row r="5" spans="1:12" ht="15" thickBot="1" x14ac:dyDescent="0.35">
      <c r="A5">
        <v>4</v>
      </c>
      <c r="B5" t="s">
        <v>26</v>
      </c>
      <c r="D5">
        <v>9.5</v>
      </c>
      <c r="G5">
        <v>10.7</v>
      </c>
      <c r="I5">
        <v>10.199999999999999</v>
      </c>
      <c r="J5" s="52"/>
      <c r="K5" t="s">
        <v>26</v>
      </c>
      <c r="L5" s="51"/>
    </row>
    <row r="6" spans="1:12" ht="15" thickBot="1" x14ac:dyDescent="0.35">
      <c r="A6">
        <v>5</v>
      </c>
      <c r="B6" t="s">
        <v>27</v>
      </c>
      <c r="D6">
        <v>53.1</v>
      </c>
      <c r="G6">
        <v>53.9</v>
      </c>
      <c r="I6">
        <v>51.6</v>
      </c>
      <c r="J6" s="52"/>
      <c r="K6" t="s">
        <v>27</v>
      </c>
      <c r="L6" s="51"/>
    </row>
    <row r="7" spans="1:12" ht="15" thickBot="1" x14ac:dyDescent="0.35">
      <c r="A7">
        <v>6</v>
      </c>
      <c r="B7" t="s">
        <v>3</v>
      </c>
      <c r="D7">
        <v>16.100000000000001</v>
      </c>
      <c r="G7">
        <v>13.8</v>
      </c>
      <c r="I7">
        <v>12.2</v>
      </c>
      <c r="J7" s="52"/>
      <c r="K7" t="s">
        <v>3</v>
      </c>
      <c r="L7" s="51"/>
    </row>
    <row r="8" spans="1:12" ht="15" thickBot="1" x14ac:dyDescent="0.35">
      <c r="A8">
        <v>7</v>
      </c>
      <c r="B8" t="s">
        <v>28</v>
      </c>
      <c r="D8">
        <v>28.2</v>
      </c>
      <c r="G8">
        <v>27.3</v>
      </c>
      <c r="I8">
        <v>20.7</v>
      </c>
      <c r="J8" s="52"/>
      <c r="K8" t="s">
        <v>28</v>
      </c>
      <c r="L8" s="51"/>
    </row>
    <row r="9" spans="1:12" ht="15" thickBot="1" x14ac:dyDescent="0.35">
      <c r="A9">
        <v>8</v>
      </c>
      <c r="B9" t="s">
        <v>29</v>
      </c>
      <c r="D9">
        <v>31.1</v>
      </c>
      <c r="G9">
        <v>33.1</v>
      </c>
      <c r="I9">
        <v>34.4</v>
      </c>
      <c r="J9" s="52"/>
      <c r="K9" t="s">
        <v>29</v>
      </c>
      <c r="L9" s="51"/>
    </row>
    <row r="10" spans="1:12" ht="15" thickBot="1" x14ac:dyDescent="0.35">
      <c r="A10">
        <v>9</v>
      </c>
      <c r="B10" t="s">
        <v>30</v>
      </c>
      <c r="D10">
        <v>15.7</v>
      </c>
      <c r="G10">
        <v>19.100000000000001</v>
      </c>
      <c r="I10">
        <v>19.100000000000001</v>
      </c>
      <c r="J10" s="52"/>
      <c r="K10" t="s">
        <v>30</v>
      </c>
      <c r="L10" s="51"/>
    </row>
    <row r="11" spans="1:12" ht="15" thickBot="1" x14ac:dyDescent="0.35">
      <c r="A11">
        <v>10</v>
      </c>
      <c r="B11" t="s">
        <v>82</v>
      </c>
      <c r="D11">
        <v>65</v>
      </c>
      <c r="G11">
        <v>62.6</v>
      </c>
      <c r="I11">
        <v>66.099999999999994</v>
      </c>
      <c r="J11" s="52"/>
      <c r="K11" t="s">
        <v>31</v>
      </c>
      <c r="L11" s="51"/>
    </row>
    <row r="12" spans="1:12" ht="15" thickBot="1" x14ac:dyDescent="0.35">
      <c r="A12">
        <v>11</v>
      </c>
      <c r="B12" t="s">
        <v>32</v>
      </c>
      <c r="D12">
        <v>35.700000000000003</v>
      </c>
      <c r="G12">
        <v>43.9</v>
      </c>
      <c r="I12">
        <v>45.2</v>
      </c>
      <c r="J12" s="52"/>
      <c r="K12" t="s">
        <v>32</v>
      </c>
      <c r="L12" s="51"/>
    </row>
    <row r="13" spans="1:12" ht="15" thickBot="1" x14ac:dyDescent="0.35">
      <c r="A13">
        <v>12</v>
      </c>
      <c r="B13" t="s">
        <v>33</v>
      </c>
      <c r="D13">
        <v>33.799999999999997</v>
      </c>
      <c r="G13">
        <v>35.9</v>
      </c>
      <c r="I13">
        <v>31.8</v>
      </c>
      <c r="J13" s="52"/>
      <c r="K13" t="s">
        <v>33</v>
      </c>
      <c r="L13" s="51"/>
    </row>
    <row r="14" spans="1:12" ht="15" thickBot="1" x14ac:dyDescent="0.35">
      <c r="A14">
        <v>13</v>
      </c>
      <c r="B14" t="s">
        <v>34</v>
      </c>
      <c r="D14">
        <v>31.9</v>
      </c>
      <c r="G14">
        <v>33.200000000000003</v>
      </c>
      <c r="I14">
        <v>37</v>
      </c>
      <c r="J14" s="52"/>
      <c r="K14" t="s">
        <v>34</v>
      </c>
      <c r="L14" s="51"/>
    </row>
    <row r="15" spans="1:12" ht="15" thickBot="1" x14ac:dyDescent="0.35">
      <c r="A15">
        <v>14</v>
      </c>
      <c r="B15" t="s">
        <v>84</v>
      </c>
      <c r="D15">
        <v>37.700000000000003</v>
      </c>
      <c r="G15">
        <v>40.5</v>
      </c>
      <c r="I15">
        <v>41</v>
      </c>
      <c r="J15" s="52"/>
      <c r="K15" t="s">
        <v>35</v>
      </c>
      <c r="L15" s="51"/>
    </row>
    <row r="16" spans="1:12" ht="15" thickBot="1" x14ac:dyDescent="0.35">
      <c r="A16">
        <v>15</v>
      </c>
      <c r="B16" t="s">
        <v>4</v>
      </c>
      <c r="D16">
        <v>38.700000000000003</v>
      </c>
      <c r="G16">
        <v>36</v>
      </c>
      <c r="I16">
        <v>38.4</v>
      </c>
      <c r="J16" s="52"/>
      <c r="K16" t="s">
        <v>4</v>
      </c>
      <c r="L16" s="51"/>
    </row>
    <row r="17" spans="1:12" ht="15" thickBot="1" x14ac:dyDescent="0.35">
      <c r="A17">
        <v>16</v>
      </c>
      <c r="B17" t="s">
        <v>36</v>
      </c>
      <c r="D17">
        <v>29.9</v>
      </c>
      <c r="G17">
        <v>21.4</v>
      </c>
      <c r="I17">
        <v>23.4</v>
      </c>
      <c r="J17" s="52"/>
      <c r="K17" t="s">
        <v>36</v>
      </c>
      <c r="L17" s="51"/>
    </row>
    <row r="18" spans="1:12" ht="15" thickBot="1" x14ac:dyDescent="0.35">
      <c r="A18">
        <v>17</v>
      </c>
      <c r="B18" t="s">
        <v>37</v>
      </c>
      <c r="D18">
        <v>45.7</v>
      </c>
      <c r="G18">
        <v>51.6</v>
      </c>
      <c r="I18">
        <v>50.2</v>
      </c>
      <c r="J18" s="52"/>
      <c r="K18" t="s">
        <v>37</v>
      </c>
      <c r="L18" s="51"/>
    </row>
    <row r="19" spans="1:12" ht="15" thickBot="1" x14ac:dyDescent="0.35">
      <c r="A19">
        <v>18</v>
      </c>
      <c r="B19" t="s">
        <v>38</v>
      </c>
      <c r="D19">
        <v>37</v>
      </c>
      <c r="G19">
        <v>41.7</v>
      </c>
      <c r="I19">
        <v>34.700000000000003</v>
      </c>
      <c r="J19" s="52"/>
      <c r="K19" t="s">
        <v>38</v>
      </c>
      <c r="L19" s="51"/>
    </row>
    <row r="20" spans="1:12" ht="15" thickBot="1" x14ac:dyDescent="0.35">
      <c r="A20">
        <v>19</v>
      </c>
      <c r="B20" t="s">
        <v>39</v>
      </c>
      <c r="D20">
        <v>43</v>
      </c>
      <c r="G20">
        <v>47.6</v>
      </c>
      <c r="I20">
        <v>51.5</v>
      </c>
      <c r="J20" s="52"/>
      <c r="K20" t="s">
        <v>39</v>
      </c>
      <c r="L20" s="51"/>
    </row>
    <row r="21" spans="1:12" ht="15" thickBot="1" x14ac:dyDescent="0.35">
      <c r="A21">
        <v>20</v>
      </c>
      <c r="B21" t="s">
        <v>40</v>
      </c>
      <c r="D21">
        <v>33.1</v>
      </c>
      <c r="G21">
        <v>33.200000000000003</v>
      </c>
      <c r="I21">
        <v>32.9</v>
      </c>
      <c r="J21" s="52"/>
      <c r="K21" t="s">
        <v>40</v>
      </c>
      <c r="L21" s="51"/>
    </row>
    <row r="22" spans="1:12" ht="15" thickBot="1" x14ac:dyDescent="0.35">
      <c r="A22">
        <v>21</v>
      </c>
      <c r="B22" t="s">
        <v>41</v>
      </c>
      <c r="D22">
        <v>23.7</v>
      </c>
      <c r="G22">
        <v>23.1</v>
      </c>
      <c r="I22">
        <v>24</v>
      </c>
      <c r="J22" s="52"/>
      <c r="K22" t="s">
        <v>41</v>
      </c>
      <c r="L22" s="51"/>
    </row>
    <row r="23" spans="1:12" ht="15" thickBot="1" x14ac:dyDescent="0.35">
      <c r="A23">
        <v>22</v>
      </c>
      <c r="B23" t="s">
        <v>42</v>
      </c>
      <c r="D23">
        <v>38.6</v>
      </c>
      <c r="G23">
        <v>39.9</v>
      </c>
      <c r="I23">
        <v>40</v>
      </c>
      <c r="J23" s="52"/>
      <c r="K23" t="s">
        <v>42</v>
      </c>
      <c r="L23" s="51"/>
    </row>
    <row r="24" spans="1:12" ht="15" thickBot="1" x14ac:dyDescent="0.35">
      <c r="A24">
        <v>23</v>
      </c>
      <c r="B24" t="s">
        <v>43</v>
      </c>
      <c r="D24">
        <v>59.4</v>
      </c>
      <c r="G24">
        <v>61.1</v>
      </c>
      <c r="I24">
        <v>57.8</v>
      </c>
      <c r="J24" s="52"/>
      <c r="K24" t="s">
        <v>43</v>
      </c>
      <c r="L24" s="51"/>
    </row>
    <row r="25" spans="1:12" ht="15" thickBot="1" x14ac:dyDescent="0.35">
      <c r="A25">
        <v>24</v>
      </c>
      <c r="B25" t="s">
        <v>85</v>
      </c>
      <c r="D25">
        <v>40.200000000000003</v>
      </c>
      <c r="G25">
        <v>43</v>
      </c>
      <c r="I25">
        <v>40.700000000000003</v>
      </c>
      <c r="J25" s="52"/>
      <c r="K25" t="s">
        <v>44</v>
      </c>
      <c r="L25" s="51"/>
    </row>
    <row r="26" spans="1:12" ht="15" thickBot="1" x14ac:dyDescent="0.35">
      <c r="A26">
        <v>25</v>
      </c>
      <c r="B26" t="s">
        <v>45</v>
      </c>
      <c r="D26">
        <v>44.3</v>
      </c>
      <c r="G26">
        <v>45.4</v>
      </c>
      <c r="I26">
        <v>44.7</v>
      </c>
      <c r="J26" s="52"/>
      <c r="K26" t="s">
        <v>45</v>
      </c>
      <c r="L26" s="51"/>
    </row>
    <row r="27" spans="1:12" ht="15" thickBot="1" x14ac:dyDescent="0.35">
      <c r="A27">
        <v>26</v>
      </c>
      <c r="B27" t="s">
        <v>67</v>
      </c>
      <c r="D27">
        <v>24.2</v>
      </c>
      <c r="G27">
        <v>30.8</v>
      </c>
      <c r="I27">
        <v>26.7</v>
      </c>
      <c r="J27" s="52"/>
      <c r="K27" t="s">
        <v>67</v>
      </c>
      <c r="L27" s="51"/>
    </row>
    <row r="28" spans="1:12" ht="15" thickBot="1" x14ac:dyDescent="0.35">
      <c r="A28">
        <v>27</v>
      </c>
      <c r="B28" t="s">
        <v>68</v>
      </c>
      <c r="D28">
        <v>31.8</v>
      </c>
      <c r="G28">
        <v>31.5</v>
      </c>
      <c r="I28">
        <v>33.1</v>
      </c>
      <c r="J28" s="52"/>
      <c r="K28" t="s">
        <v>46</v>
      </c>
      <c r="L28" s="51"/>
    </row>
    <row r="29" spans="1:12" ht="15" thickBot="1" x14ac:dyDescent="0.35">
      <c r="A29">
        <v>28</v>
      </c>
      <c r="B29" t="s">
        <v>86</v>
      </c>
      <c r="D29">
        <v>17.7</v>
      </c>
      <c r="G29">
        <v>22.6</v>
      </c>
      <c r="I29">
        <v>26.3</v>
      </c>
      <c r="J29" s="52"/>
      <c r="K29" t="s">
        <v>68</v>
      </c>
      <c r="L29" s="51"/>
    </row>
    <row r="30" spans="1:12" ht="15" thickBot="1" x14ac:dyDescent="0.35">
      <c r="A30">
        <v>29</v>
      </c>
      <c r="B30" t="s">
        <v>87</v>
      </c>
      <c r="D30">
        <v>24</v>
      </c>
      <c r="G30">
        <v>28.7</v>
      </c>
      <c r="I30">
        <v>27.9</v>
      </c>
      <c r="J30" s="52"/>
      <c r="K30" t="s">
        <v>69</v>
      </c>
      <c r="L30" s="51"/>
    </row>
    <row r="31" spans="1:12" ht="15" thickBot="1" x14ac:dyDescent="0.35">
      <c r="A31">
        <v>30</v>
      </c>
      <c r="B31" t="s">
        <v>88</v>
      </c>
      <c r="D31">
        <v>35.9</v>
      </c>
      <c r="G31">
        <v>46.1</v>
      </c>
      <c r="I31">
        <v>45.7</v>
      </c>
      <c r="J31" s="52"/>
      <c r="K31" t="s">
        <v>148</v>
      </c>
      <c r="L31" s="51"/>
    </row>
    <row r="32" spans="1:12" ht="15" thickBot="1" x14ac:dyDescent="0.35">
      <c r="A32">
        <v>31</v>
      </c>
      <c r="B32" t="s">
        <v>47</v>
      </c>
      <c r="D32">
        <v>20.399999999999999</v>
      </c>
      <c r="G32">
        <v>24.1</v>
      </c>
      <c r="I32">
        <v>16.8</v>
      </c>
      <c r="J32" s="52"/>
      <c r="K32" t="s">
        <v>47</v>
      </c>
      <c r="L32" s="51"/>
    </row>
    <row r="33" spans="1:12" ht="15" thickBot="1" x14ac:dyDescent="0.35">
      <c r="J33" s="52"/>
      <c r="K33"/>
      <c r="L33" s="51"/>
    </row>
    <row r="34" spans="1:12" ht="15" thickBot="1" x14ac:dyDescent="0.35">
      <c r="A34">
        <v>32</v>
      </c>
      <c r="B34" t="s">
        <v>83</v>
      </c>
      <c r="D34">
        <v>37.4</v>
      </c>
      <c r="G34">
        <v>43.4</v>
      </c>
      <c r="I34">
        <v>44.9</v>
      </c>
      <c r="J34" s="52"/>
      <c r="K34" t="s">
        <v>189</v>
      </c>
      <c r="L34" s="51"/>
    </row>
    <row r="35" spans="1:12" ht="15" thickBot="1" x14ac:dyDescent="0.35">
      <c r="A35">
        <v>33</v>
      </c>
      <c r="B35" t="s">
        <v>49</v>
      </c>
      <c r="D35">
        <v>51.1</v>
      </c>
      <c r="G35">
        <v>69.599999999999994</v>
      </c>
      <c r="I35">
        <v>46.5</v>
      </c>
      <c r="J35" s="52"/>
      <c r="K35" t="s">
        <v>190</v>
      </c>
      <c r="L35" s="51"/>
    </row>
    <row r="36" spans="1:12" ht="15" thickBot="1" x14ac:dyDescent="0.35">
      <c r="A36">
        <v>34</v>
      </c>
      <c r="B36" t="s">
        <v>73</v>
      </c>
      <c r="D36">
        <v>29.7</v>
      </c>
      <c r="G36">
        <v>19.399999999999999</v>
      </c>
      <c r="I36">
        <v>16.8</v>
      </c>
      <c r="J36" s="52"/>
      <c r="K36" t="s">
        <v>49</v>
      </c>
      <c r="L36" s="51"/>
    </row>
    <row r="37" spans="1:12" ht="15" thickBot="1" x14ac:dyDescent="0.35">
      <c r="A37">
        <v>35</v>
      </c>
      <c r="B37" t="s">
        <v>48</v>
      </c>
      <c r="D37">
        <v>31.6</v>
      </c>
      <c r="G37">
        <v>29.3</v>
      </c>
      <c r="I37">
        <v>35.700000000000003</v>
      </c>
      <c r="J37" s="52"/>
      <c r="K37" t="s">
        <v>73</v>
      </c>
      <c r="L37" s="51"/>
    </row>
    <row r="38" spans="1:12" ht="15" thickBot="1" x14ac:dyDescent="0.35">
      <c r="J38" s="52"/>
      <c r="K38" t="s">
        <v>48</v>
      </c>
      <c r="L38" s="51"/>
    </row>
    <row r="39" spans="1:12" ht="15" thickBot="1" x14ac:dyDescent="0.35">
      <c r="J39" s="52"/>
      <c r="K39" s="54"/>
      <c r="L39" s="51"/>
    </row>
    <row r="40" spans="1:12" ht="15" thickBot="1" x14ac:dyDescent="0.35">
      <c r="J40" s="52"/>
      <c r="K40" s="54"/>
      <c r="L40" s="51"/>
    </row>
  </sheetData>
  <mergeCells count="4">
    <mergeCell ref="J1:J2"/>
    <mergeCell ref="L1:L2"/>
    <mergeCell ref="C1:E1"/>
    <mergeCell ref="F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16" workbookViewId="0">
      <selection activeCell="D4" sqref="D4:D39"/>
    </sheetView>
  </sheetViews>
  <sheetFormatPr defaultRowHeight="14.4" x14ac:dyDescent="0.3"/>
  <cols>
    <col min="1" max="1" width="5.44140625" bestFit="1" customWidth="1"/>
    <col min="2" max="2" width="16" style="6" bestFit="1" customWidth="1"/>
    <col min="3" max="3" width="10" style="6" bestFit="1" customWidth="1"/>
    <col min="4" max="4" width="26.5546875" style="6" customWidth="1"/>
    <col min="5" max="5" width="32.21875" style="6" bestFit="1" customWidth="1"/>
    <col min="7" max="7" width="16.109375" bestFit="1" customWidth="1"/>
  </cols>
  <sheetData>
    <row r="1" spans="1:7" ht="15" thickBot="1" x14ac:dyDescent="0.35">
      <c r="A1" s="56"/>
      <c r="B1" s="121" t="s">
        <v>159</v>
      </c>
      <c r="C1" s="123" t="s">
        <v>160</v>
      </c>
      <c r="D1" s="124"/>
      <c r="E1" s="61" t="s">
        <v>161</v>
      </c>
    </row>
    <row r="2" spans="1:7" ht="15" thickBot="1" x14ac:dyDescent="0.35">
      <c r="A2" s="58" t="s">
        <v>162</v>
      </c>
      <c r="B2" s="122"/>
      <c r="C2" s="59" t="s">
        <v>163</v>
      </c>
      <c r="D2" s="59" t="s">
        <v>164</v>
      </c>
      <c r="E2" s="59"/>
    </row>
    <row r="3" spans="1:7" ht="15" thickBot="1" x14ac:dyDescent="0.35">
      <c r="A3" s="58">
        <v>1</v>
      </c>
      <c r="B3" s="59">
        <v>2</v>
      </c>
      <c r="C3" s="59">
        <v>3</v>
      </c>
      <c r="D3" s="59">
        <v>4</v>
      </c>
      <c r="E3" s="59">
        <v>5</v>
      </c>
    </row>
    <row r="4" spans="1:7" ht="15" thickBot="1" x14ac:dyDescent="0.35">
      <c r="A4" s="58">
        <v>1</v>
      </c>
      <c r="B4" s="60" t="s">
        <v>165</v>
      </c>
      <c r="C4" s="59" t="s">
        <v>99</v>
      </c>
      <c r="D4" s="62" t="s">
        <v>99</v>
      </c>
      <c r="E4" s="62">
        <v>52271</v>
      </c>
      <c r="G4" t="s">
        <v>23</v>
      </c>
    </row>
    <row r="5" spans="1:7" ht="15" thickBot="1" x14ac:dyDescent="0.35">
      <c r="A5" s="58">
        <v>2</v>
      </c>
      <c r="B5" s="60" t="s">
        <v>114</v>
      </c>
      <c r="C5" s="59">
        <v>995.5</v>
      </c>
      <c r="D5" s="62">
        <v>878.4</v>
      </c>
      <c r="E5" s="62">
        <v>8538</v>
      </c>
      <c r="G5" t="s">
        <v>24</v>
      </c>
    </row>
    <row r="6" spans="1:7" ht="15" thickBot="1" x14ac:dyDescent="0.35">
      <c r="A6" s="58">
        <v>3</v>
      </c>
      <c r="B6" s="60" t="s">
        <v>115</v>
      </c>
      <c r="C6" s="59">
        <v>200.8</v>
      </c>
      <c r="D6" s="62">
        <v>169.6</v>
      </c>
      <c r="E6" s="62">
        <v>34663</v>
      </c>
      <c r="G6" t="s">
        <v>25</v>
      </c>
    </row>
    <row r="7" spans="1:7" ht="15" thickBot="1" x14ac:dyDescent="0.35">
      <c r="A7" s="58">
        <v>4</v>
      </c>
      <c r="B7" s="60" t="s">
        <v>116</v>
      </c>
      <c r="C7" s="59">
        <v>107.7</v>
      </c>
      <c r="D7" s="62">
        <v>74.8</v>
      </c>
      <c r="E7" s="62">
        <v>92422</v>
      </c>
      <c r="G7" t="s">
        <v>26</v>
      </c>
    </row>
    <row r="8" spans="1:7" ht="15" thickBot="1" x14ac:dyDescent="0.35">
      <c r="A8" s="58">
        <v>5</v>
      </c>
      <c r="B8" s="60" t="s">
        <v>166</v>
      </c>
      <c r="C8" s="59">
        <v>269.7</v>
      </c>
      <c r="D8" s="62">
        <v>228.6</v>
      </c>
      <c r="E8" s="62">
        <v>45478</v>
      </c>
      <c r="G8" t="s">
        <v>27</v>
      </c>
    </row>
    <row r="9" spans="1:7" ht="15" thickBot="1" x14ac:dyDescent="0.35">
      <c r="A9" s="58"/>
      <c r="B9" s="60" t="s">
        <v>144</v>
      </c>
      <c r="C9" s="59">
        <v>390</v>
      </c>
      <c r="D9" s="62">
        <v>383.3</v>
      </c>
      <c r="E9" s="62">
        <v>75207</v>
      </c>
    </row>
    <row r="10" spans="1:7" ht="15" thickBot="1" x14ac:dyDescent="0.35">
      <c r="A10" s="58">
        <v>6</v>
      </c>
      <c r="B10" s="60" t="s">
        <v>118</v>
      </c>
      <c r="C10" s="59">
        <v>417.5</v>
      </c>
      <c r="D10" s="62">
        <v>352.4</v>
      </c>
      <c r="E10" s="62">
        <v>5630</v>
      </c>
      <c r="G10" t="s">
        <v>3</v>
      </c>
    </row>
    <row r="11" spans="1:7" ht="15" thickBot="1" x14ac:dyDescent="0.35">
      <c r="A11" s="58">
        <v>7</v>
      </c>
      <c r="B11" s="60" t="s">
        <v>119</v>
      </c>
      <c r="C11" s="59">
        <v>168.9</v>
      </c>
      <c r="D11" s="62">
        <v>120.2</v>
      </c>
      <c r="E11" s="62">
        <v>84476</v>
      </c>
      <c r="G11" t="s">
        <v>28</v>
      </c>
    </row>
    <row r="12" spans="1:7" ht="15" thickBot="1" x14ac:dyDescent="0.35">
      <c r="A12" s="58">
        <v>8</v>
      </c>
      <c r="B12" s="60" t="s">
        <v>30</v>
      </c>
      <c r="C12" s="59">
        <v>230</v>
      </c>
      <c r="D12" s="62">
        <v>164.8</v>
      </c>
      <c r="E12" s="62">
        <v>59044</v>
      </c>
      <c r="G12" t="s">
        <v>29</v>
      </c>
    </row>
    <row r="13" spans="1:7" ht="15" thickBot="1" x14ac:dyDescent="0.35">
      <c r="A13" s="58">
        <v>9</v>
      </c>
      <c r="B13" s="60" t="s">
        <v>121</v>
      </c>
      <c r="C13" s="59">
        <v>237.5</v>
      </c>
      <c r="D13" s="62">
        <v>225.4</v>
      </c>
      <c r="E13" s="62">
        <v>10606</v>
      </c>
      <c r="G13" t="s">
        <v>30</v>
      </c>
    </row>
    <row r="14" spans="1:7" ht="15" thickBot="1" x14ac:dyDescent="0.35">
      <c r="A14" s="58">
        <v>10</v>
      </c>
      <c r="B14" s="60" t="s">
        <v>123</v>
      </c>
      <c r="C14" s="59">
        <v>251.4</v>
      </c>
      <c r="D14" s="62">
        <v>175</v>
      </c>
      <c r="E14" s="62">
        <v>63215</v>
      </c>
      <c r="G14" t="s">
        <v>31</v>
      </c>
    </row>
    <row r="15" spans="1:7" ht="15" thickBot="1" x14ac:dyDescent="0.35">
      <c r="A15" s="58">
        <v>11</v>
      </c>
      <c r="B15" s="60" t="s">
        <v>124</v>
      </c>
      <c r="C15" s="59">
        <v>183.2</v>
      </c>
      <c r="D15" s="62">
        <v>145.1</v>
      </c>
      <c r="E15" s="62">
        <v>102301</v>
      </c>
      <c r="G15" t="s">
        <v>32</v>
      </c>
    </row>
    <row r="16" spans="1:7" ht="15" thickBot="1" x14ac:dyDescent="0.35">
      <c r="A16" s="58">
        <v>12</v>
      </c>
      <c r="B16" s="60" t="s">
        <v>125</v>
      </c>
      <c r="C16" s="59">
        <v>178.2</v>
      </c>
      <c r="D16" s="62">
        <v>174.5</v>
      </c>
      <c r="E16" s="62">
        <v>53998</v>
      </c>
      <c r="G16" t="s">
        <v>33</v>
      </c>
    </row>
    <row r="17" spans="1:7" ht="15" thickBot="1" x14ac:dyDescent="0.35">
      <c r="A17" s="58">
        <v>13</v>
      </c>
      <c r="B17" s="60" t="s">
        <v>126</v>
      </c>
      <c r="C17" s="59">
        <v>147.30000000000001</v>
      </c>
      <c r="D17" s="62">
        <v>125.4</v>
      </c>
      <c r="E17" s="62">
        <v>87366</v>
      </c>
      <c r="G17" t="s">
        <v>34</v>
      </c>
    </row>
    <row r="18" spans="1:7" ht="15" thickBot="1" x14ac:dyDescent="0.35">
      <c r="A18" s="58">
        <v>14</v>
      </c>
      <c r="B18" s="60" t="s">
        <v>127</v>
      </c>
      <c r="C18" s="59">
        <v>198.7</v>
      </c>
      <c r="D18" s="62">
        <v>186.5</v>
      </c>
      <c r="E18" s="62">
        <v>220126</v>
      </c>
      <c r="G18" t="s">
        <v>35</v>
      </c>
    </row>
    <row r="19" spans="1:7" ht="15" thickBot="1" x14ac:dyDescent="0.35">
      <c r="A19" s="58">
        <v>15</v>
      </c>
      <c r="B19" s="60" t="s">
        <v>128</v>
      </c>
      <c r="C19" s="59">
        <v>1252.5</v>
      </c>
      <c r="D19" s="62">
        <v>962.7</v>
      </c>
      <c r="E19" s="62">
        <v>18527</v>
      </c>
      <c r="G19" t="s">
        <v>4</v>
      </c>
    </row>
    <row r="20" spans="1:7" ht="15" thickBot="1" x14ac:dyDescent="0.35">
      <c r="A20" s="58">
        <v>16</v>
      </c>
      <c r="B20" s="60" t="s">
        <v>129</v>
      </c>
      <c r="C20" s="59">
        <v>549.20000000000005</v>
      </c>
      <c r="D20" s="62">
        <v>442.7</v>
      </c>
      <c r="E20" s="62">
        <v>7840</v>
      </c>
      <c r="G20" t="s">
        <v>36</v>
      </c>
    </row>
    <row r="21" spans="1:7" ht="15" thickBot="1" x14ac:dyDescent="0.35">
      <c r="A21" s="58">
        <v>17</v>
      </c>
      <c r="B21" s="60" t="s">
        <v>130</v>
      </c>
      <c r="C21" s="59">
        <v>916.5</v>
      </c>
      <c r="D21" s="62">
        <v>702.1</v>
      </c>
      <c r="E21" s="62">
        <v>3858</v>
      </c>
      <c r="G21" t="s">
        <v>37</v>
      </c>
    </row>
    <row r="22" spans="1:7" ht="15" thickBot="1" x14ac:dyDescent="0.35">
      <c r="A22" s="58">
        <v>18</v>
      </c>
      <c r="B22" s="60" t="s">
        <v>131</v>
      </c>
      <c r="C22" s="59">
        <v>900.8</v>
      </c>
      <c r="D22" s="62">
        <v>965.8</v>
      </c>
      <c r="E22" s="62">
        <v>9086</v>
      </c>
      <c r="G22" t="s">
        <v>38</v>
      </c>
    </row>
    <row r="23" spans="1:7" ht="15" thickBot="1" x14ac:dyDescent="0.35">
      <c r="A23" s="58">
        <v>19</v>
      </c>
      <c r="B23" s="60" t="s">
        <v>132</v>
      </c>
      <c r="C23" s="59">
        <v>155.69999999999999</v>
      </c>
      <c r="D23" s="62">
        <v>132.9</v>
      </c>
      <c r="E23" s="62">
        <v>40404</v>
      </c>
      <c r="G23" t="s">
        <v>39</v>
      </c>
    </row>
    <row r="24" spans="1:7" ht="15" thickBot="1" x14ac:dyDescent="0.35">
      <c r="A24" s="58">
        <v>20</v>
      </c>
      <c r="B24" s="60" t="s">
        <v>133</v>
      </c>
      <c r="C24" s="59">
        <v>299.60000000000002</v>
      </c>
      <c r="D24" s="62">
        <v>275</v>
      </c>
      <c r="E24" s="62">
        <v>68902</v>
      </c>
      <c r="G24" t="s">
        <v>40</v>
      </c>
    </row>
    <row r="25" spans="1:7" ht="15" thickBot="1" x14ac:dyDescent="0.35">
      <c r="A25" s="58">
        <v>21</v>
      </c>
      <c r="B25" s="60" t="s">
        <v>134</v>
      </c>
      <c r="C25" s="59">
        <v>142.1</v>
      </c>
      <c r="D25" s="62">
        <v>121.7</v>
      </c>
      <c r="E25" s="62">
        <v>89191</v>
      </c>
      <c r="G25" t="s">
        <v>41</v>
      </c>
    </row>
    <row r="26" spans="1:7" ht="15" thickBot="1" x14ac:dyDescent="0.35">
      <c r="A26" s="58">
        <v>22</v>
      </c>
      <c r="B26" s="60" t="s">
        <v>135</v>
      </c>
      <c r="C26" s="59">
        <v>934.1</v>
      </c>
      <c r="D26" s="62">
        <v>822.6</v>
      </c>
      <c r="E26" s="62">
        <v>2482</v>
      </c>
      <c r="G26" t="s">
        <v>42</v>
      </c>
    </row>
    <row r="27" spans="1:7" ht="15" thickBot="1" x14ac:dyDescent="0.35">
      <c r="A27" s="58">
        <v>23</v>
      </c>
      <c r="B27" s="60" t="s">
        <v>136</v>
      </c>
      <c r="C27" s="59">
        <v>195.4</v>
      </c>
      <c r="D27" s="62">
        <v>184.2</v>
      </c>
      <c r="E27" s="62">
        <v>121168</v>
      </c>
      <c r="G27" t="s">
        <v>43</v>
      </c>
    </row>
    <row r="28" spans="1:7" ht="15" thickBot="1" x14ac:dyDescent="0.35">
      <c r="A28" s="58">
        <v>24</v>
      </c>
      <c r="B28" s="60" t="s">
        <v>167</v>
      </c>
      <c r="C28" s="59" t="s">
        <v>99</v>
      </c>
      <c r="D28" s="62" t="s">
        <v>99</v>
      </c>
      <c r="E28" s="62">
        <v>52074</v>
      </c>
      <c r="G28" t="s">
        <v>44</v>
      </c>
    </row>
    <row r="29" spans="1:7" ht="15" thickBot="1" x14ac:dyDescent="0.35">
      <c r="A29" s="58">
        <v>25</v>
      </c>
      <c r="B29" s="60" t="s">
        <v>137</v>
      </c>
      <c r="C29" s="59">
        <v>712</v>
      </c>
      <c r="D29" s="62">
        <v>619.70000000000005</v>
      </c>
      <c r="E29" s="62">
        <v>12537</v>
      </c>
      <c r="G29" t="s">
        <v>45</v>
      </c>
    </row>
    <row r="30" spans="1:7" ht="15" thickBot="1" x14ac:dyDescent="0.35">
      <c r="A30" s="58">
        <v>26</v>
      </c>
      <c r="B30" s="60" t="s">
        <v>138</v>
      </c>
      <c r="C30" s="59">
        <v>187.8</v>
      </c>
      <c r="D30" s="62">
        <v>90.4</v>
      </c>
      <c r="E30" s="62">
        <v>377009</v>
      </c>
      <c r="G30" t="s">
        <v>67</v>
      </c>
    </row>
    <row r="31" spans="1:7" ht="15" thickBot="1" x14ac:dyDescent="0.35">
      <c r="A31" s="58">
        <v>27</v>
      </c>
      <c r="B31" s="60" t="s">
        <v>168</v>
      </c>
      <c r="C31" s="59">
        <v>197</v>
      </c>
      <c r="D31" s="62">
        <v>186.3</v>
      </c>
      <c r="E31" s="62">
        <v>16122</v>
      </c>
      <c r="G31" t="s">
        <v>46</v>
      </c>
    </row>
    <row r="32" spans="1:7" ht="15" thickBot="1" x14ac:dyDescent="0.35">
      <c r="A32" s="58">
        <v>28</v>
      </c>
      <c r="B32" s="60" t="s">
        <v>140</v>
      </c>
      <c r="C32" s="59">
        <v>143.4</v>
      </c>
      <c r="D32" s="62">
        <v>102.4</v>
      </c>
      <c r="E32" s="62">
        <v>107777</v>
      </c>
      <c r="G32" t="s">
        <v>68</v>
      </c>
    </row>
    <row r="33" spans="1:7" ht="15" thickBot="1" x14ac:dyDescent="0.35">
      <c r="A33" s="58">
        <v>29</v>
      </c>
      <c r="B33" s="60" t="s">
        <v>169</v>
      </c>
      <c r="C33" s="59">
        <v>803.6</v>
      </c>
      <c r="D33" s="62">
        <v>705.9</v>
      </c>
      <c r="E33" s="62">
        <v>3747</v>
      </c>
      <c r="G33" t="s">
        <v>69</v>
      </c>
    </row>
    <row r="34" spans="1:7" ht="15" thickBot="1" x14ac:dyDescent="0.35">
      <c r="A34" s="58">
        <v>30</v>
      </c>
      <c r="B34" s="60" t="s">
        <v>142</v>
      </c>
      <c r="C34" s="59">
        <v>369.9</v>
      </c>
      <c r="D34" s="62">
        <v>325.39999999999998</v>
      </c>
      <c r="E34" s="62">
        <v>5794</v>
      </c>
      <c r="G34" t="s">
        <v>148</v>
      </c>
    </row>
    <row r="35" spans="1:7" ht="15" thickBot="1" x14ac:dyDescent="0.35">
      <c r="A35" s="58">
        <v>31</v>
      </c>
      <c r="B35" s="60" t="s">
        <v>170</v>
      </c>
      <c r="C35" s="59">
        <v>82.9</v>
      </c>
      <c r="D35" s="62">
        <v>79.2</v>
      </c>
      <c r="E35" s="62">
        <v>354</v>
      </c>
      <c r="G35" t="s">
        <v>47</v>
      </c>
    </row>
    <row r="36" spans="1:7" ht="15" thickBot="1" x14ac:dyDescent="0.35">
      <c r="A36" s="58">
        <v>32</v>
      </c>
      <c r="B36" s="60" t="s">
        <v>122</v>
      </c>
      <c r="C36" s="59">
        <v>679.8</v>
      </c>
      <c r="D36" s="62">
        <v>627</v>
      </c>
      <c r="E36" s="62">
        <v>52225</v>
      </c>
      <c r="G36" t="s">
        <v>189</v>
      </c>
    </row>
    <row r="37" spans="1:7" ht="15" thickBot="1" x14ac:dyDescent="0.35">
      <c r="A37" s="58">
        <v>33</v>
      </c>
      <c r="B37" s="60" t="s">
        <v>193</v>
      </c>
      <c r="C37" s="59">
        <v>147.9</v>
      </c>
      <c r="D37" s="62">
        <v>113.6</v>
      </c>
      <c r="E37" s="62">
        <v>500</v>
      </c>
      <c r="G37" t="s">
        <v>190</v>
      </c>
    </row>
    <row r="38" spans="1:7" ht="15" thickBot="1" x14ac:dyDescent="0.35">
      <c r="A38" s="58">
        <v>34</v>
      </c>
      <c r="B38" s="60" t="s">
        <v>145</v>
      </c>
      <c r="C38" s="59">
        <v>685.4</v>
      </c>
      <c r="D38" s="62">
        <v>492.7</v>
      </c>
      <c r="E38" s="62">
        <v>562</v>
      </c>
      <c r="G38" t="s">
        <v>49</v>
      </c>
    </row>
    <row r="39" spans="1:7" ht="15" thickBot="1" x14ac:dyDescent="0.35">
      <c r="A39" s="58">
        <v>35</v>
      </c>
      <c r="B39" s="60" t="s">
        <v>171</v>
      </c>
      <c r="C39" s="59">
        <v>249.5</v>
      </c>
      <c r="D39" s="62">
        <v>220.1</v>
      </c>
      <c r="E39" s="62">
        <v>3305</v>
      </c>
      <c r="G39" t="s">
        <v>73</v>
      </c>
    </row>
    <row r="40" spans="1:7" ht="15" thickBot="1" x14ac:dyDescent="0.35">
      <c r="A40" s="58">
        <v>36</v>
      </c>
      <c r="B40" s="57"/>
      <c r="C40" s="59">
        <v>192.87</v>
      </c>
      <c r="D40" s="59">
        <v>150.75</v>
      </c>
      <c r="E40" s="59">
        <v>1989295</v>
      </c>
      <c r="G40" t="s">
        <v>48</v>
      </c>
    </row>
    <row r="41" spans="1:7" ht="15" customHeight="1" thickBot="1" x14ac:dyDescent="0.35">
      <c r="A41" s="76" t="s">
        <v>172</v>
      </c>
    </row>
  </sheetData>
  <mergeCells count="2">
    <mergeCell ref="B1:B2"/>
    <mergeCell ref="C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37"/>
  <sheetViews>
    <sheetView topLeftCell="A12" workbookViewId="0">
      <selection activeCell="B2" sqref="B2:C37"/>
    </sheetView>
  </sheetViews>
  <sheetFormatPr defaultRowHeight="14.4" x14ac:dyDescent="0.3"/>
  <cols>
    <col min="1" max="1" width="25.77734375" style="6" bestFit="1" customWidth="1"/>
    <col min="8" max="8" width="16.109375" bestFit="1" customWidth="1"/>
  </cols>
  <sheetData>
    <row r="1" spans="1:8" ht="15" thickBot="1" x14ac:dyDescent="0.35">
      <c r="A1" s="77" t="s">
        <v>18</v>
      </c>
      <c r="B1" s="63">
        <v>2015</v>
      </c>
      <c r="C1" s="63">
        <v>2017</v>
      </c>
      <c r="D1" s="64"/>
      <c r="E1" s="64"/>
      <c r="F1" s="65"/>
    </row>
    <row r="2" spans="1:8" ht="15" thickBot="1" x14ac:dyDescent="0.35">
      <c r="A2" s="66" t="s">
        <v>23</v>
      </c>
      <c r="B2" s="45">
        <v>70.12</v>
      </c>
      <c r="C2" s="45">
        <v>98.3</v>
      </c>
      <c r="H2" t="s">
        <v>24</v>
      </c>
    </row>
    <row r="3" spans="1:8" ht="15" thickBot="1" x14ac:dyDescent="0.35">
      <c r="A3" s="66" t="s">
        <v>24</v>
      </c>
      <c r="B3" s="45">
        <v>1.23</v>
      </c>
      <c r="C3" s="45" t="s">
        <v>174</v>
      </c>
      <c r="H3" t="s">
        <v>25</v>
      </c>
    </row>
    <row r="4" spans="1:8" ht="15" thickBot="1" x14ac:dyDescent="0.35">
      <c r="A4" s="66" t="s">
        <v>25</v>
      </c>
      <c r="B4" s="45">
        <v>14.84</v>
      </c>
      <c r="C4" s="45">
        <v>84.75</v>
      </c>
      <c r="H4" t="s">
        <v>26</v>
      </c>
    </row>
    <row r="5" spans="1:8" ht="15" thickBot="1" x14ac:dyDescent="0.35">
      <c r="A5" s="66" t="s">
        <v>26</v>
      </c>
      <c r="B5" s="45">
        <v>16.41</v>
      </c>
      <c r="C5" s="45">
        <v>81.91</v>
      </c>
      <c r="H5" t="s">
        <v>27</v>
      </c>
    </row>
    <row r="6" spans="1:8" ht="15" thickBot="1" x14ac:dyDescent="0.35">
      <c r="A6" s="66" t="s">
        <v>27</v>
      </c>
      <c r="B6" s="45">
        <v>62.45</v>
      </c>
      <c r="C6" s="45">
        <v>97.31</v>
      </c>
      <c r="H6" t="s">
        <v>28</v>
      </c>
    </row>
    <row r="7" spans="1:8" ht="15" thickBot="1" x14ac:dyDescent="0.35">
      <c r="A7" s="66" t="s">
        <v>3</v>
      </c>
      <c r="B7" s="45">
        <v>37.35</v>
      </c>
      <c r="C7" s="45">
        <v>31.69</v>
      </c>
      <c r="H7" t="s">
        <v>31</v>
      </c>
    </row>
    <row r="8" spans="1:8" ht="15" thickBot="1" x14ac:dyDescent="0.35">
      <c r="A8" s="66" t="s">
        <v>28</v>
      </c>
      <c r="B8" s="45">
        <v>21.74</v>
      </c>
      <c r="C8" s="45">
        <v>57.34</v>
      </c>
      <c r="H8" t="s">
        <v>32</v>
      </c>
    </row>
    <row r="9" spans="1:8" ht="15" thickBot="1" x14ac:dyDescent="0.35">
      <c r="A9" s="66" t="s">
        <v>29</v>
      </c>
      <c r="B9" s="45">
        <v>71.14</v>
      </c>
      <c r="C9" s="45">
        <v>97.99</v>
      </c>
      <c r="H9" t="s">
        <v>33</v>
      </c>
    </row>
    <row r="10" spans="1:8" ht="15" thickBot="1" x14ac:dyDescent="0.35">
      <c r="A10" s="66" t="s">
        <v>30</v>
      </c>
      <c r="B10" s="45">
        <v>40.659999999999997</v>
      </c>
      <c r="C10" s="45">
        <v>98.06</v>
      </c>
      <c r="H10" t="s">
        <v>34</v>
      </c>
    </row>
    <row r="11" spans="1:8" ht="15" thickBot="1" x14ac:dyDescent="0.35">
      <c r="A11" s="66" t="s">
        <v>31</v>
      </c>
      <c r="B11" s="45">
        <v>23.95</v>
      </c>
      <c r="C11" s="45">
        <v>87.9</v>
      </c>
      <c r="H11" t="s">
        <v>35</v>
      </c>
    </row>
    <row r="12" spans="1:8" ht="15" thickBot="1" x14ac:dyDescent="0.35">
      <c r="A12" s="66" t="s">
        <v>32</v>
      </c>
      <c r="B12" s="45">
        <v>63.09</v>
      </c>
      <c r="C12" s="45">
        <v>98.05</v>
      </c>
      <c r="H12" t="s">
        <v>36</v>
      </c>
    </row>
    <row r="13" spans="1:8" ht="15" thickBot="1" x14ac:dyDescent="0.35">
      <c r="A13" s="66" t="s">
        <v>33</v>
      </c>
      <c r="B13" s="45">
        <v>48.5</v>
      </c>
      <c r="C13" s="45">
        <v>96.42</v>
      </c>
      <c r="H13" t="s">
        <v>37</v>
      </c>
    </row>
    <row r="14" spans="1:8" ht="15" thickBot="1" x14ac:dyDescent="0.35">
      <c r="A14" s="66" t="s">
        <v>34</v>
      </c>
      <c r="B14" s="45">
        <v>22.87</v>
      </c>
      <c r="C14" s="45">
        <v>44.82</v>
      </c>
      <c r="H14" t="s">
        <v>38</v>
      </c>
    </row>
    <row r="15" spans="1:8" ht="15" thickBot="1" x14ac:dyDescent="0.35">
      <c r="A15" s="66" t="s">
        <v>35</v>
      </c>
      <c r="B15" s="45">
        <v>62</v>
      </c>
      <c r="C15" s="45">
        <v>97.3</v>
      </c>
      <c r="H15" t="s">
        <v>40</v>
      </c>
    </row>
    <row r="16" spans="1:8" ht="15" thickBot="1" x14ac:dyDescent="0.35">
      <c r="A16" s="66" t="s">
        <v>4</v>
      </c>
      <c r="B16" s="45">
        <v>49.43</v>
      </c>
      <c r="C16" s="45">
        <v>92.88</v>
      </c>
      <c r="H16" t="s">
        <v>41</v>
      </c>
    </row>
    <row r="17" spans="1:8" ht="15" thickBot="1" x14ac:dyDescent="0.35">
      <c r="A17" s="66" t="s">
        <v>36</v>
      </c>
      <c r="B17" s="45" t="s">
        <v>174</v>
      </c>
      <c r="C17" s="45">
        <v>0.27</v>
      </c>
      <c r="H17" t="s">
        <v>42</v>
      </c>
    </row>
    <row r="18" spans="1:8" ht="15" thickBot="1" x14ac:dyDescent="0.35">
      <c r="A18" s="66" t="s">
        <v>37</v>
      </c>
      <c r="B18" s="45">
        <v>4.38</v>
      </c>
      <c r="C18" s="45" t="s">
        <v>174</v>
      </c>
      <c r="H18" t="s">
        <v>43</v>
      </c>
    </row>
    <row r="19" spans="1:8" ht="15" thickBot="1" x14ac:dyDescent="0.35">
      <c r="A19" s="66" t="s">
        <v>38</v>
      </c>
      <c r="B19" s="45">
        <v>6.37</v>
      </c>
      <c r="C19" s="45">
        <v>3.66</v>
      </c>
      <c r="H19" t="s">
        <v>44</v>
      </c>
    </row>
    <row r="20" spans="1:8" ht="15" thickBot="1" x14ac:dyDescent="0.35">
      <c r="A20" s="66" t="s">
        <v>39</v>
      </c>
      <c r="B20" s="45">
        <v>3.41</v>
      </c>
      <c r="C20" s="45">
        <v>14.16</v>
      </c>
      <c r="H20" t="s">
        <v>45</v>
      </c>
    </row>
    <row r="21" spans="1:8" ht="15" thickBot="1" x14ac:dyDescent="0.35">
      <c r="A21" s="66" t="s">
        <v>40</v>
      </c>
      <c r="B21" s="45">
        <v>52.12</v>
      </c>
      <c r="C21" s="45">
        <v>92.08</v>
      </c>
      <c r="H21" t="s">
        <v>67</v>
      </c>
    </row>
    <row r="22" spans="1:8" ht="15" thickBot="1" x14ac:dyDescent="0.35">
      <c r="A22" s="66" t="s">
        <v>41</v>
      </c>
      <c r="B22" s="45">
        <v>36.729999999999997</v>
      </c>
      <c r="C22" s="45">
        <v>54.36</v>
      </c>
      <c r="H22" t="s">
        <v>68</v>
      </c>
    </row>
    <row r="23" spans="1:8" ht="15" thickBot="1" x14ac:dyDescent="0.35">
      <c r="A23" s="66" t="s">
        <v>42</v>
      </c>
      <c r="B23" s="45">
        <v>61.04</v>
      </c>
      <c r="C23" s="45">
        <v>95.7</v>
      </c>
      <c r="H23" t="s">
        <v>69</v>
      </c>
    </row>
    <row r="24" spans="1:8" ht="15" thickBot="1" x14ac:dyDescent="0.35">
      <c r="A24" s="66" t="s">
        <v>43</v>
      </c>
      <c r="B24" s="45">
        <v>7.23</v>
      </c>
      <c r="C24" s="45">
        <v>0.14000000000000001</v>
      </c>
      <c r="H24" t="s">
        <v>148</v>
      </c>
    </row>
    <row r="25" spans="1:8" ht="15" thickBot="1" x14ac:dyDescent="0.35">
      <c r="A25" s="66" t="s">
        <v>44</v>
      </c>
      <c r="B25" s="45">
        <v>44.58</v>
      </c>
      <c r="C25" s="45">
        <v>90.68</v>
      </c>
      <c r="H25" t="s">
        <v>47</v>
      </c>
    </row>
    <row r="26" spans="1:8" ht="15" thickBot="1" x14ac:dyDescent="0.35">
      <c r="A26" s="66" t="s">
        <v>45</v>
      </c>
      <c r="B26" s="45">
        <v>42.45</v>
      </c>
      <c r="C26" s="45">
        <v>98.28</v>
      </c>
      <c r="H26" t="s">
        <v>189</v>
      </c>
    </row>
    <row r="27" spans="1:8" ht="15" thickBot="1" x14ac:dyDescent="0.35">
      <c r="A27" s="66" t="s">
        <v>67</v>
      </c>
      <c r="B27" s="45">
        <v>9.2899999999999991</v>
      </c>
      <c r="C27" s="45">
        <v>22.45</v>
      </c>
      <c r="H27" t="s">
        <v>190</v>
      </c>
    </row>
    <row r="28" spans="1:8" ht="15" thickBot="1" x14ac:dyDescent="0.35">
      <c r="A28" s="66" t="s">
        <v>46</v>
      </c>
      <c r="B28" s="45">
        <v>47.37</v>
      </c>
      <c r="C28" s="45">
        <v>92.89</v>
      </c>
      <c r="H28" t="s">
        <v>49</v>
      </c>
    </row>
    <row r="29" spans="1:8" ht="15" thickBot="1" x14ac:dyDescent="0.35">
      <c r="A29" s="66" t="s">
        <v>68</v>
      </c>
      <c r="B29" s="45">
        <v>13.36</v>
      </c>
      <c r="C29" s="45">
        <v>94.24</v>
      </c>
      <c r="H29" t="s">
        <v>73</v>
      </c>
    </row>
    <row r="30" spans="1:8" ht="15" thickBot="1" x14ac:dyDescent="0.35">
      <c r="A30" s="66" t="s">
        <v>69</v>
      </c>
      <c r="B30" s="45">
        <v>46.9</v>
      </c>
      <c r="C30" s="45">
        <v>94.59</v>
      </c>
      <c r="H30" t="s">
        <v>48</v>
      </c>
    </row>
    <row r="31" spans="1:8" ht="15" thickBot="1" x14ac:dyDescent="0.35">
      <c r="A31" s="78" t="s">
        <v>70</v>
      </c>
      <c r="B31" s="45">
        <v>9.73</v>
      </c>
      <c r="C31" s="45">
        <v>1.25</v>
      </c>
    </row>
    <row r="32" spans="1:8" ht="15" thickBot="1" x14ac:dyDescent="0.35">
      <c r="A32" s="66" t="s">
        <v>47</v>
      </c>
      <c r="B32" s="45">
        <v>10.039999999999999</v>
      </c>
      <c r="C32" s="45">
        <v>11.54</v>
      </c>
    </row>
    <row r="33" spans="1:3" ht="15" thickBot="1" x14ac:dyDescent="0.35">
      <c r="A33" s="66" t="s">
        <v>175</v>
      </c>
      <c r="B33" s="45" t="s">
        <v>174</v>
      </c>
      <c r="C33" s="45">
        <v>21.88</v>
      </c>
    </row>
    <row r="34" spans="1:3" ht="15" thickBot="1" x14ac:dyDescent="0.35">
      <c r="A34" s="66" t="s">
        <v>50</v>
      </c>
      <c r="B34" s="45">
        <v>5.93</v>
      </c>
      <c r="C34" s="45">
        <v>32.76</v>
      </c>
    </row>
    <row r="35" spans="1:3" ht="15" thickBot="1" x14ac:dyDescent="0.35">
      <c r="A35" s="66" t="s">
        <v>155</v>
      </c>
      <c r="B35" s="45" t="s">
        <v>174</v>
      </c>
      <c r="C35" s="45">
        <v>28.69</v>
      </c>
    </row>
    <row r="36" spans="1:3" ht="15" thickBot="1" x14ac:dyDescent="0.35">
      <c r="A36" s="66" t="s">
        <v>73</v>
      </c>
      <c r="B36" s="45" t="s">
        <v>174</v>
      </c>
      <c r="C36" s="45" t="s">
        <v>174</v>
      </c>
    </row>
    <row r="37" spans="1:3" ht="15" thickBot="1" x14ac:dyDescent="0.35">
      <c r="A37" s="66" t="s">
        <v>48</v>
      </c>
      <c r="B37" s="45">
        <v>17.72</v>
      </c>
      <c r="C37" s="45">
        <v>15.65</v>
      </c>
    </row>
  </sheetData>
  <autoFilter ref="A1:A30">
    <sortState ref="A2:C38">
      <sortCondition ref="A1:A38"/>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37"/>
  <sheetViews>
    <sheetView topLeftCell="A11" workbookViewId="0">
      <selection activeCell="D2" sqref="D2:D37"/>
    </sheetView>
  </sheetViews>
  <sheetFormatPr defaultRowHeight="14.4" x14ac:dyDescent="0.3"/>
  <cols>
    <col min="1" max="1" width="7.21875" customWidth="1"/>
    <col min="2" max="2" width="17.109375" customWidth="1"/>
    <col min="3" max="3" width="11.44140625" customWidth="1"/>
    <col min="4" max="4" width="20.88671875" bestFit="1" customWidth="1"/>
    <col min="5" max="5" width="3.44140625" bestFit="1" customWidth="1"/>
    <col min="14" max="14" width="11.5546875" customWidth="1"/>
  </cols>
  <sheetData>
    <row r="1" spans="1:7" x14ac:dyDescent="0.3">
      <c r="B1" t="s">
        <v>18</v>
      </c>
      <c r="C1" t="s">
        <v>177</v>
      </c>
      <c r="D1" t="s">
        <v>176</v>
      </c>
    </row>
    <row r="2" spans="1:7" x14ac:dyDescent="0.3">
      <c r="A2">
        <v>6</v>
      </c>
      <c r="B2" t="s">
        <v>79</v>
      </c>
      <c r="C2">
        <v>294</v>
      </c>
      <c r="D2" s="67">
        <v>0.12</v>
      </c>
      <c r="G2" t="s">
        <v>23</v>
      </c>
    </row>
    <row r="3" spans="1:7" x14ac:dyDescent="0.3">
      <c r="A3">
        <v>30</v>
      </c>
      <c r="B3" t="s">
        <v>80</v>
      </c>
      <c r="C3">
        <v>60</v>
      </c>
      <c r="D3" s="67">
        <v>0.03</v>
      </c>
      <c r="G3" t="s">
        <v>24</v>
      </c>
    </row>
    <row r="4" spans="1:7" x14ac:dyDescent="0.3">
      <c r="A4">
        <v>15</v>
      </c>
      <c r="B4" t="s">
        <v>25</v>
      </c>
      <c r="C4">
        <v>126</v>
      </c>
      <c r="D4" s="67">
        <v>0.11</v>
      </c>
      <c r="G4" t="s">
        <v>25</v>
      </c>
    </row>
    <row r="5" spans="1:7" x14ac:dyDescent="0.3">
      <c r="A5">
        <v>7</v>
      </c>
      <c r="B5" t="s">
        <v>26</v>
      </c>
      <c r="C5">
        <v>243</v>
      </c>
      <c r="D5" s="67">
        <v>0.14000000000000001</v>
      </c>
      <c r="G5" t="s">
        <v>26</v>
      </c>
    </row>
    <row r="6" spans="1:7" x14ac:dyDescent="0.3">
      <c r="A6">
        <v>18</v>
      </c>
      <c r="B6" t="s">
        <v>27</v>
      </c>
      <c r="C6">
        <v>90</v>
      </c>
      <c r="D6" s="67">
        <v>0.12</v>
      </c>
      <c r="G6" t="s">
        <v>27</v>
      </c>
    </row>
    <row r="7" spans="1:7" x14ac:dyDescent="0.3">
      <c r="A7">
        <v>22</v>
      </c>
      <c r="B7" t="s">
        <v>3</v>
      </c>
      <c r="C7">
        <v>70</v>
      </c>
      <c r="D7" s="67">
        <v>0.06</v>
      </c>
      <c r="G7" t="s">
        <v>3</v>
      </c>
    </row>
    <row r="8" spans="1:7" x14ac:dyDescent="0.3">
      <c r="A8">
        <v>27</v>
      </c>
      <c r="B8" t="s">
        <v>28</v>
      </c>
      <c r="C8">
        <v>40</v>
      </c>
      <c r="D8" s="67">
        <v>0.03</v>
      </c>
      <c r="G8" t="s">
        <v>28</v>
      </c>
    </row>
    <row r="9" spans="1:7" x14ac:dyDescent="0.3">
      <c r="A9">
        <v>10</v>
      </c>
      <c r="B9" t="s">
        <v>29</v>
      </c>
      <c r="C9">
        <v>182</v>
      </c>
      <c r="D9" s="67">
        <v>0.09</v>
      </c>
      <c r="G9" t="s">
        <v>29</v>
      </c>
    </row>
    <row r="10" spans="1:7" x14ac:dyDescent="0.3">
      <c r="A10">
        <v>19</v>
      </c>
      <c r="B10" t="s">
        <v>30</v>
      </c>
      <c r="C10">
        <v>90</v>
      </c>
      <c r="D10" s="67">
        <v>0.1</v>
      </c>
      <c r="G10" t="s">
        <v>30</v>
      </c>
    </row>
    <row r="11" spans="1:7" x14ac:dyDescent="0.3">
      <c r="A11">
        <v>23</v>
      </c>
      <c r="B11" t="s">
        <v>82</v>
      </c>
      <c r="C11">
        <v>68</v>
      </c>
      <c r="D11" s="67">
        <v>7.0000000000000007E-2</v>
      </c>
      <c r="G11" t="s">
        <v>31</v>
      </c>
    </row>
    <row r="12" spans="1:7" x14ac:dyDescent="0.3">
      <c r="A12">
        <v>20</v>
      </c>
      <c r="B12" t="s">
        <v>32</v>
      </c>
      <c r="C12">
        <v>81</v>
      </c>
      <c r="D12" s="67">
        <v>0.1</v>
      </c>
      <c r="G12" t="s">
        <v>32</v>
      </c>
    </row>
    <row r="13" spans="1:7" x14ac:dyDescent="0.3">
      <c r="A13">
        <v>16</v>
      </c>
      <c r="B13" t="s">
        <v>33</v>
      </c>
      <c r="C13">
        <v>224</v>
      </c>
      <c r="D13" s="67">
        <v>0.01</v>
      </c>
      <c r="G13" t="s">
        <v>33</v>
      </c>
    </row>
    <row r="14" spans="1:7" x14ac:dyDescent="0.3">
      <c r="A14">
        <v>11</v>
      </c>
      <c r="B14" t="s">
        <v>34</v>
      </c>
      <c r="C14">
        <v>140</v>
      </c>
      <c r="D14" s="67">
        <v>0.05</v>
      </c>
      <c r="G14" t="s">
        <v>34</v>
      </c>
    </row>
    <row r="15" spans="1:7" x14ac:dyDescent="0.3">
      <c r="A15">
        <v>14</v>
      </c>
      <c r="B15" t="s">
        <v>84</v>
      </c>
      <c r="C15">
        <v>230</v>
      </c>
      <c r="D15" s="67">
        <v>0.11</v>
      </c>
      <c r="G15" t="s">
        <v>35</v>
      </c>
    </row>
    <row r="16" spans="1:7" x14ac:dyDescent="0.3">
      <c r="A16">
        <v>9</v>
      </c>
      <c r="B16" t="s">
        <v>4</v>
      </c>
      <c r="C16">
        <v>288</v>
      </c>
      <c r="D16" s="67">
        <v>0.04</v>
      </c>
      <c r="G16" t="s">
        <v>4</v>
      </c>
    </row>
    <row r="17" spans="1:7" x14ac:dyDescent="0.3">
      <c r="A17">
        <v>4</v>
      </c>
      <c r="B17" t="s">
        <v>36</v>
      </c>
      <c r="C17">
        <v>60</v>
      </c>
      <c r="D17" s="67">
        <v>0.05</v>
      </c>
      <c r="G17" t="s">
        <v>36</v>
      </c>
    </row>
    <row r="18" spans="1:7" x14ac:dyDescent="0.3">
      <c r="A18">
        <v>25</v>
      </c>
      <c r="B18" t="s">
        <v>37</v>
      </c>
      <c r="C18">
        <v>60</v>
      </c>
      <c r="D18" s="67">
        <v>0.03</v>
      </c>
      <c r="G18" t="s">
        <v>37</v>
      </c>
    </row>
    <row r="19" spans="1:7" x14ac:dyDescent="0.3">
      <c r="A19">
        <v>26</v>
      </c>
      <c r="B19" t="s">
        <v>38</v>
      </c>
      <c r="C19">
        <v>40</v>
      </c>
      <c r="D19" s="67">
        <v>0</v>
      </c>
      <c r="G19" t="s">
        <v>38</v>
      </c>
    </row>
    <row r="20" spans="1:7" x14ac:dyDescent="0.3">
      <c r="A20">
        <v>31</v>
      </c>
      <c r="B20" t="s">
        <v>39</v>
      </c>
      <c r="C20">
        <v>60</v>
      </c>
      <c r="D20" s="67">
        <v>0</v>
      </c>
      <c r="G20" t="s">
        <v>39</v>
      </c>
    </row>
    <row r="21" spans="1:7" x14ac:dyDescent="0.3">
      <c r="A21">
        <v>28</v>
      </c>
      <c r="B21" t="s">
        <v>40</v>
      </c>
      <c r="C21">
        <v>147</v>
      </c>
      <c r="D21" s="67">
        <v>0.05</v>
      </c>
      <c r="G21" t="s">
        <v>40</v>
      </c>
    </row>
    <row r="22" spans="1:7" x14ac:dyDescent="0.3">
      <c r="A22">
        <v>13</v>
      </c>
      <c r="B22" t="s">
        <v>41</v>
      </c>
      <c r="C22">
        <v>117</v>
      </c>
      <c r="D22" s="67">
        <v>0.12</v>
      </c>
      <c r="G22" t="s">
        <v>41</v>
      </c>
    </row>
    <row r="23" spans="1:7" x14ac:dyDescent="0.3">
      <c r="A23">
        <v>29</v>
      </c>
      <c r="B23" t="s">
        <v>42</v>
      </c>
      <c r="C23">
        <v>200</v>
      </c>
      <c r="D23" s="67">
        <v>0.14000000000000001</v>
      </c>
      <c r="G23" t="s">
        <v>42</v>
      </c>
    </row>
    <row r="24" spans="1:7" x14ac:dyDescent="0.3">
      <c r="A24">
        <v>17</v>
      </c>
      <c r="B24" t="s">
        <v>43</v>
      </c>
      <c r="C24">
        <v>32</v>
      </c>
      <c r="D24" s="67">
        <v>0.13</v>
      </c>
      <c r="G24" t="s">
        <v>43</v>
      </c>
    </row>
    <row r="25" spans="1:7" x14ac:dyDescent="0.3">
      <c r="A25">
        <v>12</v>
      </c>
      <c r="B25" t="s">
        <v>85</v>
      </c>
      <c r="C25">
        <v>234</v>
      </c>
      <c r="D25" s="67">
        <v>7.0000000000000007E-2</v>
      </c>
      <c r="G25" t="s">
        <v>44</v>
      </c>
    </row>
    <row r="26" spans="1:7" x14ac:dyDescent="0.3">
      <c r="B26" t="s">
        <v>185</v>
      </c>
      <c r="C26">
        <v>119</v>
      </c>
      <c r="D26" s="67">
        <v>8.4000000000000005E-2</v>
      </c>
      <c r="G26" t="s">
        <v>45</v>
      </c>
    </row>
    <row r="27" spans="1:7" x14ac:dyDescent="0.3">
      <c r="A27">
        <v>32</v>
      </c>
      <c r="B27" t="s">
        <v>67</v>
      </c>
      <c r="C27">
        <v>60</v>
      </c>
      <c r="D27" s="67">
        <v>0.05</v>
      </c>
      <c r="G27" t="s">
        <v>67</v>
      </c>
    </row>
    <row r="28" spans="1:7" x14ac:dyDescent="0.3">
      <c r="A28">
        <v>8</v>
      </c>
      <c r="B28" t="s">
        <v>86</v>
      </c>
      <c r="C28">
        <v>403</v>
      </c>
      <c r="D28" s="67">
        <v>0.08</v>
      </c>
      <c r="G28" t="s">
        <v>46</v>
      </c>
    </row>
    <row r="29" spans="1:7" x14ac:dyDescent="0.3">
      <c r="A29">
        <v>24</v>
      </c>
      <c r="B29" t="s">
        <v>68</v>
      </c>
      <c r="C29">
        <v>70</v>
      </c>
      <c r="D29" s="67">
        <v>7.0000000000000007E-2</v>
      </c>
      <c r="G29" t="s">
        <v>68</v>
      </c>
    </row>
    <row r="30" spans="1:7" x14ac:dyDescent="0.3">
      <c r="A30">
        <v>3</v>
      </c>
      <c r="B30" t="s">
        <v>87</v>
      </c>
      <c r="C30">
        <v>294</v>
      </c>
      <c r="D30" s="67">
        <v>0.12</v>
      </c>
      <c r="G30" t="s">
        <v>69</v>
      </c>
    </row>
    <row r="31" spans="1:7" x14ac:dyDescent="0.3">
      <c r="A31">
        <v>21</v>
      </c>
      <c r="G31" t="s">
        <v>148</v>
      </c>
    </row>
    <row r="32" spans="1:7" x14ac:dyDescent="0.3">
      <c r="A32">
        <v>5</v>
      </c>
      <c r="G32" t="s">
        <v>47</v>
      </c>
    </row>
    <row r="33" spans="2:7" x14ac:dyDescent="0.3">
      <c r="G33" t="s">
        <v>189</v>
      </c>
    </row>
    <row r="34" spans="2:7" x14ac:dyDescent="0.3">
      <c r="B34" t="s">
        <v>83</v>
      </c>
      <c r="D34" s="67">
        <v>0.03</v>
      </c>
      <c r="G34" t="s">
        <v>190</v>
      </c>
    </row>
    <row r="35" spans="2:7" x14ac:dyDescent="0.3">
      <c r="G35" t="s">
        <v>49</v>
      </c>
    </row>
    <row r="36" spans="2:7" x14ac:dyDescent="0.3">
      <c r="G36" t="s">
        <v>73</v>
      </c>
    </row>
    <row r="37" spans="2:7" x14ac:dyDescent="0.3">
      <c r="B37" t="s">
        <v>48</v>
      </c>
      <c r="C37">
        <v>30</v>
      </c>
      <c r="D37" s="67">
        <v>0</v>
      </c>
      <c r="G37" t="s">
        <v>48</v>
      </c>
    </row>
  </sheetData>
  <sortState ref="A2:D37">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8"/>
  <sheetViews>
    <sheetView workbookViewId="0">
      <pane xSplit="1" ySplit="2" topLeftCell="B3" activePane="bottomRight" state="frozen"/>
      <selection pane="topRight" activeCell="B1" sqref="B1"/>
      <selection pane="bottomLeft" activeCell="A3" sqref="A3"/>
      <selection pane="bottomRight" activeCell="N38" sqref="N38"/>
    </sheetView>
  </sheetViews>
  <sheetFormatPr defaultRowHeight="14.4" x14ac:dyDescent="0.3"/>
  <cols>
    <col min="1" max="1" width="15.88671875" customWidth="1"/>
    <col min="2" max="2" width="19.6640625" customWidth="1"/>
    <col min="3" max="3" width="11.21875" customWidth="1"/>
    <col min="4" max="4" width="13" customWidth="1"/>
    <col min="5" max="5" width="16.109375" customWidth="1"/>
    <col min="6" max="6" width="12" bestFit="1" customWidth="1"/>
    <col min="7" max="7" width="9.6640625" customWidth="1"/>
    <col min="8" max="8" width="11.6640625" customWidth="1"/>
    <col min="9" max="9" width="7.33203125" customWidth="1"/>
    <col min="10" max="10" width="11.44140625" customWidth="1"/>
    <col min="11" max="11" width="12" bestFit="1" customWidth="1"/>
    <col min="12" max="12" width="10.21875" customWidth="1"/>
    <col min="13" max="13" width="13.33203125" customWidth="1"/>
    <col min="14" max="14" width="15.109375" customWidth="1"/>
    <col min="15" max="15" width="12" bestFit="1" customWidth="1"/>
    <col min="16" max="16" width="13" customWidth="1"/>
  </cols>
  <sheetData>
    <row r="1" spans="1:16" ht="15.6" x14ac:dyDescent="0.3">
      <c r="B1" s="98" t="s">
        <v>8</v>
      </c>
      <c r="C1" s="98"/>
      <c r="D1" s="98"/>
      <c r="E1" s="98"/>
      <c r="F1" s="4"/>
      <c r="G1" s="98" t="s">
        <v>9</v>
      </c>
      <c r="H1" s="98"/>
      <c r="I1" s="98"/>
      <c r="J1" s="98"/>
      <c r="K1" s="4"/>
      <c r="L1" s="98" t="s">
        <v>10</v>
      </c>
      <c r="M1" s="98"/>
      <c r="N1" s="98"/>
      <c r="O1" s="5"/>
    </row>
    <row r="2" spans="1:16" s="8" customFormat="1" ht="46.8" x14ac:dyDescent="0.3">
      <c r="A2" s="4" t="s">
        <v>0</v>
      </c>
      <c r="B2" s="4" t="s">
        <v>11</v>
      </c>
      <c r="C2" s="4" t="s">
        <v>12</v>
      </c>
      <c r="D2" s="80" t="s">
        <v>13</v>
      </c>
      <c r="E2" s="80" t="s">
        <v>14</v>
      </c>
      <c r="F2" s="4" t="s">
        <v>55</v>
      </c>
      <c r="G2" s="80" t="s">
        <v>54</v>
      </c>
      <c r="H2" s="80" t="s">
        <v>16</v>
      </c>
      <c r="I2" s="80" t="s">
        <v>15</v>
      </c>
      <c r="J2" s="80" t="s">
        <v>17</v>
      </c>
      <c r="K2" s="80" t="s">
        <v>56</v>
      </c>
      <c r="L2" s="80" t="s">
        <v>196</v>
      </c>
      <c r="M2" s="80" t="s">
        <v>197</v>
      </c>
      <c r="N2" s="80" t="s">
        <v>200</v>
      </c>
      <c r="O2" s="79" t="s">
        <v>57</v>
      </c>
      <c r="P2" s="4"/>
    </row>
    <row r="3" spans="1:16" x14ac:dyDescent="0.3">
      <c r="A3" t="s">
        <v>23</v>
      </c>
      <c r="B3">
        <f>((Dataset!B4 - MIN(Dataset!B$4:B$39)) / (MAX(Dataset!B$4:B$39) - MIN(Dataset!B$4:B$39)))*10</f>
        <v>1.9026747583726678</v>
      </c>
      <c r="C3">
        <f>((MAX(Dataset!H$4:H$32) - Dataset!H4) / (MAX(Dataset!H$4:H$32) - MIN(Dataset!H$4:H$32)))*10</f>
        <v>8.7885324188093765</v>
      </c>
      <c r="D3">
        <f>((Dataset!J4 - MIN(Dataset!J$4:J$39)) / (MAX(Dataset!J$4:J$39) - MIN(Dataset!J$4:J$39)))*10</f>
        <v>2.0910000000000002</v>
      </c>
      <c r="E3">
        <f>((Dataset!N4 - MIN(Dataset!N$4:N$39)) / (MAX(Dataset!N$4:N$39) - MIN(Dataset!N$4:N$39)))*10</f>
        <v>1.6425050739344738</v>
      </c>
      <c r="F3">
        <f>(AVERAGE(Scores!B3,Scores!C3,Scores!D3,Scores!E3))</f>
        <v>3.6061780627791298</v>
      </c>
      <c r="G3">
        <f>((Dataset!O4 - MIN(Dataset!O$4:O$39)) / (MAX(Dataset!O$4:O$39) - MIN(Dataset!O$4:O$39)))*10</f>
        <v>8.1632653061224492</v>
      </c>
      <c r="H3">
        <f>((MAX(Dataset!S$4:S$39) - Dataset!S4) / (MAX(Dataset!S$4:S$39) - MIN(Dataset!S$4:S$39)))*10</f>
        <v>7.4215466517231707</v>
      </c>
      <c r="I3">
        <f>((MAX(Dataset!U$4:U$39) - Dataset!U4) / (MAX(Dataset!U$4:U$39) - MIN(Dataset!U$4:U$39)))*10</f>
        <v>4.8837209302325579</v>
      </c>
      <c r="J3">
        <f>((Dataset!W4 - MIN(Dataset!W$4:W$39)) / (MAX(Dataset!W$4:W$39) - MIN(Dataset!W$4:W$39)))*10</f>
        <v>5.1162790697674421</v>
      </c>
      <c r="K3">
        <f>(AVERAGE(G3,H3,I3,J3))</f>
        <v>6.3962029894614059</v>
      </c>
      <c r="L3">
        <f>((Dataset!X4 - MIN(Dataset!X$4:X$39)) / (MAX(Dataset!X$4:X$39) - MIN(Dataset!X$4:X$39)))*10</f>
        <v>0</v>
      </c>
      <c r="M3">
        <f>((Dataset!Z4 - MIN(Dataset!Z$4:Z$39)) / (MAX(Dataset!Z$4:Z$39) - MIN(Dataset!Z$4:Z$39)))*10</f>
        <v>10</v>
      </c>
      <c r="N3">
        <f>((Dataset!AA4 - MIN(Dataset!AA$4:AA$39)) / (MAX(Dataset!AA$4:AA$39) - MIN(Dataset!AA$4:AA$39)))*10</f>
        <v>8.5714285714285694</v>
      </c>
      <c r="O3">
        <f>(AVERAGE(L3,M3,N3))</f>
        <v>6.1904761904761898</v>
      </c>
    </row>
    <row r="4" spans="1:16" x14ac:dyDescent="0.3">
      <c r="A4" t="s">
        <v>24</v>
      </c>
      <c r="B4">
        <f>((Dataset!B5 - MIN(Dataset!B$4:B$39)) / (MAX(Dataset!B$4:B$39) - MIN(Dataset!B$4:B$39)))*10</f>
        <v>8.7637671386828497</v>
      </c>
      <c r="C4">
        <f>((MAX(Dataset!H$4:H$32) - Dataset!H5) / (MAX(Dataset!H$4:H$32) - MIN(Dataset!H$4:H$32)))*10</f>
        <v>7.8695745531944308</v>
      </c>
      <c r="D4">
        <f>((Dataset!J5 - MIN(Dataset!J$4:J$39)) / (MAX(Dataset!J$4:J$39) - MIN(Dataset!J$4:J$39)))*10</f>
        <v>10</v>
      </c>
      <c r="E4">
        <f>((Dataset!N5 - MIN(Dataset!N$4:N$39)) / (MAX(Dataset!N$4:N$39) - MIN(Dataset!N$4:N$39)))*10</f>
        <v>0</v>
      </c>
      <c r="F4">
        <f>(AVERAGE(Scores!B4,Scores!C4,Scores!D4,Scores!E4))</f>
        <v>6.6583354229693201</v>
      </c>
      <c r="G4">
        <f>((Dataset!O5 - MIN(Dataset!O$4:O$39)) / (MAX(Dataset!O$4:O$39) - MIN(Dataset!O$4:O$39)))*10</f>
        <v>8.4693877551020407</v>
      </c>
      <c r="H4">
        <f>((MAX(Dataset!S$4:S$39) - Dataset!S5) / (MAX(Dataset!S$4:S$39) - MIN(Dataset!S$4:S$39)))*10</f>
        <v>8.981507425049033</v>
      </c>
      <c r="I4">
        <f>((MAX(Dataset!U$4:U$39) - Dataset!U5) / (MAX(Dataset!U$4:U$39) - MIN(Dataset!U$4:U$39)))*10</f>
        <v>3.9534883720930232</v>
      </c>
      <c r="J4">
        <f>((Dataset!W5 - MIN(Dataset!W$4:W$39)) / (MAX(Dataset!W$4:W$39) - MIN(Dataset!W$4:W$39)))*10</f>
        <v>6.0465116279069768</v>
      </c>
      <c r="K4">
        <f t="shared" ref="K4:K38" si="0">(AVERAGE(G4,H4,I4,J4))</f>
        <v>6.862723795037768</v>
      </c>
      <c r="L4">
        <f>((Dataset!X5 - MIN(Dataset!X$4:X$39)) / (MAX(Dataset!X$4:X$39) - MIN(Dataset!X$4:X$39)))*10</f>
        <v>9.0950507351418519</v>
      </c>
      <c r="M4">
        <f>((Dataset!Z5 - MIN(Dataset!Z$4:Z$39)) / (MAX(Dataset!Z$4:Z$39) - MIN(Dataset!Z$4:Z$39)))*10</f>
        <v>0</v>
      </c>
      <c r="N4">
        <f>((Dataset!AA5 - MIN(Dataset!AA$4:AA$39)) / (MAX(Dataset!AA$4:AA$39) - MIN(Dataset!AA$4:AA$39)))*10</f>
        <v>2.1428571428571423</v>
      </c>
      <c r="O4">
        <f t="shared" ref="O4:O38" si="1">(AVERAGE(L4,M4,N4))</f>
        <v>3.7459692926663313</v>
      </c>
    </row>
    <row r="5" spans="1:16" x14ac:dyDescent="0.3">
      <c r="A5" t="s">
        <v>25</v>
      </c>
      <c r="B5">
        <f>((Dataset!B6 - MIN(Dataset!B$4:B$39)) / (MAX(Dataset!B$4:B$39) - MIN(Dataset!B$4:B$39)))*10</f>
        <v>3.9042481456507079</v>
      </c>
      <c r="C5">
        <f>((MAX(Dataset!H$4:H$32) - Dataset!H6) / (MAX(Dataset!H$4:H$32) - MIN(Dataset!H$4:H$32)))*10</f>
        <v>3.8861093194640288</v>
      </c>
      <c r="D5">
        <f>((Dataset!J6 - MIN(Dataset!J$4:J$39)) / (MAX(Dataset!J$4:J$39) - MIN(Dataset!J$4:J$39)))*10</f>
        <v>1.056</v>
      </c>
      <c r="E5">
        <f>((Dataset!N6 - MIN(Dataset!N$4:N$39)) / (MAX(Dataset!N$4:N$39) - MIN(Dataset!N$4:N$39)))*10</f>
        <v>0.34528773978315264</v>
      </c>
      <c r="F5">
        <f>(AVERAGE(Scores!B5,Scores!C5,Scores!D5,Scores!E5))</f>
        <v>2.2979113012244721</v>
      </c>
      <c r="G5">
        <f>((Dataset!O6 - MIN(Dataset!O$4:O$39)) / (MAX(Dataset!O$4:O$39) - MIN(Dataset!O$4:O$39)))*10</f>
        <v>9.0816326530612237</v>
      </c>
      <c r="H5">
        <f>((MAX(Dataset!S$4:S$39) - Dataset!S6) / (MAX(Dataset!S$4:S$39) - MIN(Dataset!S$4:S$39)))*10</f>
        <v>7.7115438498178754</v>
      </c>
      <c r="I5">
        <f>((MAX(Dataset!U$4:U$39) - Dataset!U6) / (MAX(Dataset!U$4:U$39) - MIN(Dataset!U$4:U$39)))*10</f>
        <v>1.3953488372093024</v>
      </c>
      <c r="J5">
        <f>((Dataset!W6 - MIN(Dataset!W$4:W$39)) / (MAX(Dataset!W$4:W$39) - MIN(Dataset!W$4:W$39)))*10</f>
        <v>8.604651162790697</v>
      </c>
      <c r="K5">
        <f t="shared" si="0"/>
        <v>6.6982941257197748</v>
      </c>
      <c r="L5">
        <f>((Dataset!X6 - MIN(Dataset!X$4:X$39)) / (MAX(Dataset!X$4:X$39) - MIN(Dataset!X$4:X$39)))*10</f>
        <v>1.7560571546904122</v>
      </c>
      <c r="M5">
        <f>((Dataset!Z6 - MIN(Dataset!Z$4:Z$39)) / (MAX(Dataset!Z$4:Z$39) - MIN(Dataset!Z$4:Z$39)))*10</f>
        <v>8.621566632756867</v>
      </c>
      <c r="N5">
        <f>((Dataset!AA6 - MIN(Dataset!AA$4:AA$39)) / (MAX(Dataset!AA$4:AA$39) - MIN(Dataset!AA$4:AA$39)))*10</f>
        <v>7.8571428571428568</v>
      </c>
      <c r="O5">
        <f t="shared" si="1"/>
        <v>6.0782555481967115</v>
      </c>
    </row>
    <row r="6" spans="1:16" x14ac:dyDescent="0.3">
      <c r="A6" t="s">
        <v>26</v>
      </c>
      <c r="B6">
        <f>((Dataset!B7 - MIN(Dataset!B$4:B$39)) / (MAX(Dataset!B$4:B$39) - MIN(Dataset!B$4:B$39)))*10</f>
        <v>0.72937738817711839</v>
      </c>
      <c r="C6">
        <f>((MAX(Dataset!H$4:H$32) - Dataset!H7) / (MAX(Dataset!H$4:H$32) - MIN(Dataset!H$4:H$32)))*10</f>
        <v>3.8502597904011733</v>
      </c>
      <c r="D6">
        <f>((Dataset!J7 - MIN(Dataset!J$4:J$39)) / (MAX(Dataset!J$4:J$39) - MIN(Dataset!J$4:J$39)))*10</f>
        <v>5.7999999999999996E-2</v>
      </c>
      <c r="E6">
        <f>((Dataset!N7 - MIN(Dataset!N$4:N$39)) / (MAX(Dataset!N$4:N$39) - MIN(Dataset!N$4:N$39)))*10</f>
        <v>0</v>
      </c>
      <c r="F6">
        <f>(AVERAGE(Scores!B6,Scores!C6,Scores!D6,Scores!E6))</f>
        <v>1.1594092946445729</v>
      </c>
      <c r="G6">
        <f>((Dataset!O7 - MIN(Dataset!O$4:O$39)) / (MAX(Dataset!O$4:O$39) - MIN(Dataset!O$4:O$39)))*10</f>
        <v>7.8571428571428568</v>
      </c>
      <c r="H6">
        <f>((MAX(Dataset!S$4:S$39) - Dataset!S7) / (MAX(Dataset!S$4:S$39) - MIN(Dataset!S$4:S$39)))*10</f>
        <v>8.7692630989072562</v>
      </c>
      <c r="I6">
        <f>((MAX(Dataset!U$4:U$39) - Dataset!U7) / (MAX(Dataset!U$4:U$39) - MIN(Dataset!U$4:U$39)))*10</f>
        <v>3.9534883720930232</v>
      </c>
      <c r="J6">
        <f>((Dataset!W7 - MIN(Dataset!W$4:W$39)) / (MAX(Dataset!W$4:W$39) - MIN(Dataset!W$4:W$39)))*10</f>
        <v>6.0465116279069768</v>
      </c>
      <c r="K6">
        <f t="shared" si="0"/>
        <v>6.6566014890125285</v>
      </c>
      <c r="L6">
        <f>((Dataset!X7 - MIN(Dataset!X$4:X$39)) / (MAX(Dataset!X$4:X$39) - MIN(Dataset!X$4:X$39)))*10</f>
        <v>0.77448747152619601</v>
      </c>
      <c r="M6">
        <f>((Dataset!Z7 - MIN(Dataset!Z$4:Z$39)) / (MAX(Dataset!Z$4:Z$39) - MIN(Dataset!Z$4:Z$39)))*10</f>
        <v>8.3326551373346884</v>
      </c>
      <c r="N6">
        <f>((Dataset!AA7 - MIN(Dataset!AA$4:AA$39)) / (MAX(Dataset!AA$4:AA$39) - MIN(Dataset!AA$4:AA$39)))*10</f>
        <v>10</v>
      </c>
      <c r="O6">
        <f t="shared" si="1"/>
        <v>6.3690475362869607</v>
      </c>
    </row>
    <row r="7" spans="1:16" x14ac:dyDescent="0.3">
      <c r="A7" t="s">
        <v>27</v>
      </c>
      <c r="B7">
        <f>((Dataset!B8 - MIN(Dataset!B$4:B$39)) / (MAX(Dataset!B$4:B$39) - MIN(Dataset!B$4:B$39)))*10</f>
        <v>4.4796583501910545</v>
      </c>
      <c r="C7">
        <f>((MAX(Dataset!H$4:H$32) - Dataset!H8) / (MAX(Dataset!H$4:H$32) - MIN(Dataset!H$4:H$32)))*10</f>
        <v>8.406471334811572</v>
      </c>
      <c r="D7">
        <f>((Dataset!J8 - MIN(Dataset!J$4:J$39)) / (MAX(Dataset!J$4:J$39) - MIN(Dataset!J$4:J$39)))*10</f>
        <v>0.16899999999999998</v>
      </c>
      <c r="E7">
        <f>((Dataset!N8 - MIN(Dataset!N$4:N$39)) / (MAX(Dataset!N$4:N$39) - MIN(Dataset!N$4:N$39)))*10</f>
        <v>10</v>
      </c>
      <c r="F7">
        <f>(AVERAGE(Scores!B7,Scores!C7,Scores!D7,Scores!E7))</f>
        <v>5.7637824212506565</v>
      </c>
      <c r="G7">
        <f>((Dataset!O8 - MIN(Dataset!O$4:O$39)) / (MAX(Dataset!O$4:O$39) - MIN(Dataset!O$4:O$39)))*10</f>
        <v>8.5714285714285712</v>
      </c>
      <c r="H7">
        <f>((MAX(Dataset!S$4:S$39) - Dataset!S8) / (MAX(Dataset!S$4:S$39) - MIN(Dataset!S$4:S$39)))*10</f>
        <v>7.7486690949845896</v>
      </c>
      <c r="I7">
        <f>((MAX(Dataset!U$4:U$39) - Dataset!U8) / (MAX(Dataset!U$4:U$39) - MIN(Dataset!U$4:U$39)))*10</f>
        <v>1.3953488372093024</v>
      </c>
      <c r="J7">
        <f>((Dataset!W8 - MIN(Dataset!W$4:W$39)) / (MAX(Dataset!W$4:W$39) - MIN(Dataset!W$4:W$39)))*10</f>
        <v>8.604651162790697</v>
      </c>
      <c r="K7">
        <f t="shared" si="0"/>
        <v>6.5800244166032904</v>
      </c>
      <c r="L7">
        <f>((Dataset!X8 - MIN(Dataset!X$4:X$39)) / (MAX(Dataset!X$4:X$39) - MIN(Dataset!X$4:X$39)))*10</f>
        <v>2.3669496790225719</v>
      </c>
      <c r="M7">
        <f>((Dataset!Z8 - MIN(Dataset!Z$4:Z$39)) / (MAX(Dataset!Z$4:Z$39) - MIN(Dataset!Z$4:Z$39)))*10</f>
        <v>9.8992878942014251</v>
      </c>
      <c r="N7">
        <f>((Dataset!AA8 - MIN(Dataset!AA$4:AA$39)) / (MAX(Dataset!AA$4:AA$39) - MIN(Dataset!AA$4:AA$39)))*10</f>
        <v>8.5714285714285694</v>
      </c>
      <c r="O7">
        <f t="shared" si="1"/>
        <v>6.9458887148841884</v>
      </c>
    </row>
    <row r="8" spans="1:16" x14ac:dyDescent="0.3">
      <c r="A8" t="s">
        <v>3</v>
      </c>
      <c r="B8">
        <f>((Dataset!B9 - MIN(Dataset!B$4:B$39)) / (MAX(Dataset!B$4:B$39) - MIN(Dataset!B$4:B$39)))*10</f>
        <v>1.3261407057765791</v>
      </c>
      <c r="C8">
        <f>((MAX(Dataset!H$4:H$32) - Dataset!H9) / (MAX(Dataset!H$4:H$32) - MIN(Dataset!H$4:H$32)))*10</f>
        <v>0</v>
      </c>
      <c r="D8">
        <f>((Dataset!J9 - MIN(Dataset!J$4:J$39)) / (MAX(Dataset!J$4:J$39) - MIN(Dataset!J$4:J$39)))*10</f>
        <v>1.625</v>
      </c>
      <c r="E8">
        <f>((Dataset!N9 - MIN(Dataset!N$4:N$39)) / (MAX(Dataset!N$4:N$39) - MIN(Dataset!N$4:N$39)))*10</f>
        <v>4.7257233848953586</v>
      </c>
      <c r="F8">
        <f>(AVERAGE(Scores!B8,Scores!C8,Scores!D8,Scores!E8))</f>
        <v>1.9192160226679844</v>
      </c>
      <c r="G8">
        <f>((Dataset!O9 - MIN(Dataset!O$4:O$39)) / (MAX(Dataset!O$4:O$39) - MIN(Dataset!O$4:O$39)))*10</f>
        <v>8.7755102040816322</v>
      </c>
      <c r="H8">
        <f>((MAX(Dataset!S$4:S$39) - Dataset!S9) / (MAX(Dataset!S$4:S$39) - MIN(Dataset!S$4:S$39)))*10</f>
        <v>0</v>
      </c>
      <c r="I8">
        <f>((MAX(Dataset!U$4:U$39) - Dataset!U9) / (MAX(Dataset!U$4:U$39) - MIN(Dataset!U$4:U$39)))*10</f>
        <v>8.1395348837209305</v>
      </c>
      <c r="J8">
        <f>((Dataset!W9 - MIN(Dataset!W$4:W$39)) / (MAX(Dataset!W$4:W$39) - MIN(Dataset!W$4:W$39)))*10</f>
        <v>1.8604651162790697</v>
      </c>
      <c r="K8">
        <f t="shared" si="0"/>
        <v>4.6938775510204076</v>
      </c>
      <c r="L8">
        <f>((Dataset!X9 - MIN(Dataset!X$4:X$39)) / (MAX(Dataset!X$4:X$39) - MIN(Dataset!X$4:X$39)))*10</f>
        <v>3.9687305860426592</v>
      </c>
      <c r="M8">
        <f>((Dataset!Z9 - MIN(Dataset!Z$4:Z$39)) / (MAX(Dataset!Z$4:Z$39) - MIN(Dataset!Z$4:Z$39)))*10</f>
        <v>3.2238046795523911</v>
      </c>
      <c r="N8">
        <f>((Dataset!AA9 - MIN(Dataset!AA$4:AA$39)) / (MAX(Dataset!AA$4:AA$39) - MIN(Dataset!AA$4:AA$39)))*10</f>
        <v>4.2857142857142847</v>
      </c>
      <c r="O8">
        <f t="shared" si="1"/>
        <v>3.8260831837697786</v>
      </c>
    </row>
    <row r="9" spans="1:16" x14ac:dyDescent="0.3">
      <c r="A9" t="s">
        <v>28</v>
      </c>
      <c r="B9">
        <f>((Dataset!B10 - MIN(Dataset!B$4:B$39)) / (MAX(Dataset!B$4:B$39) - MIN(Dataset!B$4:B$39)))*10</f>
        <v>6.6610474263879524</v>
      </c>
      <c r="C9">
        <f>((MAX(Dataset!H$4:H$32) - Dataset!H10) / (MAX(Dataset!H$4:H$32) - MIN(Dataset!H$4:H$32)))*10</f>
        <v>8.6631012430059311</v>
      </c>
      <c r="D9">
        <f>((Dataset!J10 - MIN(Dataset!J$4:J$39)) / (MAX(Dataset!J$4:J$39) - MIN(Dataset!J$4:J$39)))*10</f>
        <v>10</v>
      </c>
      <c r="E9">
        <f>((Dataset!N10 - MIN(Dataset!N$4:N$39)) / (MAX(Dataset!N$4:N$39) - MIN(Dataset!N$4:N$39)))*10</f>
        <v>8.7041036717062639</v>
      </c>
      <c r="F9">
        <f>(AVERAGE(Scores!B9,Scores!C9,Scores!D9,Scores!E9))</f>
        <v>8.5070630852750373</v>
      </c>
      <c r="G9">
        <f>((Dataset!O10 - MIN(Dataset!O$4:O$39)) / (MAX(Dataset!O$4:O$39) - MIN(Dataset!O$4:O$39)))*10</f>
        <v>9.183673469387756</v>
      </c>
      <c r="H9">
        <f>((MAX(Dataset!S$4:S$39) - Dataset!S10) / (MAX(Dataset!S$4:S$39) - MIN(Dataset!S$4:S$39)))*10</f>
        <v>9.0242364808069482</v>
      </c>
      <c r="I9">
        <f>((MAX(Dataset!U$4:U$39) - Dataset!U10) / (MAX(Dataset!U$4:U$39) - MIN(Dataset!U$4:U$39)))*10</f>
        <v>8.8372093023255811</v>
      </c>
      <c r="J9">
        <f>((Dataset!W10 - MIN(Dataset!W$4:W$39)) / (MAX(Dataset!W$4:W$39) - MIN(Dataset!W$4:W$39)))*10</f>
        <v>1.1627906976744187</v>
      </c>
      <c r="K9">
        <f t="shared" si="0"/>
        <v>7.051977487548676</v>
      </c>
      <c r="L9">
        <f>((Dataset!X10 - MIN(Dataset!X$4:X$39)) / (MAX(Dataset!X$4:X$39) - MIN(Dataset!X$4:X$39)))*10</f>
        <v>3.6487885690619177</v>
      </c>
      <c r="M9">
        <f>((Dataset!Z10 - MIN(Dataset!Z$4:Z$39)) / (MAX(Dataset!Z$4:Z$39) - MIN(Dataset!Z$4:Z$39)))*10</f>
        <v>5.8331637843336726</v>
      </c>
      <c r="N9">
        <f>((Dataset!AA10 - MIN(Dataset!AA$4:AA$39)) / (MAX(Dataset!AA$4:AA$39) - MIN(Dataset!AA$4:AA$39)))*10</f>
        <v>2.1428571428571423</v>
      </c>
      <c r="O9">
        <f t="shared" si="1"/>
        <v>3.8749364987509107</v>
      </c>
    </row>
    <row r="10" spans="1:16" x14ac:dyDescent="0.3">
      <c r="A10" t="s">
        <v>29</v>
      </c>
      <c r="B10">
        <f>((Dataset!B11 - MIN(Dataset!B$4:B$39)) / (MAX(Dataset!B$4:B$39) - MIN(Dataset!B$4:B$39)))*10</f>
        <v>0.70352888289503257</v>
      </c>
      <c r="C10">
        <f>((MAX(Dataset!H$4:H$32) - Dataset!H11) / (MAX(Dataset!H$4:H$32) - MIN(Dataset!H$4:H$32)))*10</f>
        <v>2.9425609774164934</v>
      </c>
      <c r="D10">
        <f>((Dataset!J11 - MIN(Dataset!J$4:J$39)) / (MAX(Dataset!J$4:J$39) - MIN(Dataset!J$4:J$39)))*10</f>
        <v>3.1790000000000003</v>
      </c>
      <c r="E10">
        <f>((Dataset!N11 - MIN(Dataset!N$4:N$39)) / (MAX(Dataset!N$4:N$39) - MIN(Dataset!N$4:N$39)))*10</f>
        <v>6.6957206575417461</v>
      </c>
      <c r="F10">
        <f>(AVERAGE(Scores!B10,Scores!C10,Scores!D10,Scores!E10))</f>
        <v>3.3802026294633181</v>
      </c>
      <c r="G10">
        <f>((Dataset!O11 - MIN(Dataset!O$4:O$39)) / (MAX(Dataset!O$4:O$39) - MIN(Dataset!O$4:O$39)))*10</f>
        <v>8.7755102040816322</v>
      </c>
      <c r="H10">
        <f>((MAX(Dataset!S$4:S$39) - Dataset!S11) / (MAX(Dataset!S$4:S$39) - MIN(Dataset!S$4:S$39)))*10</f>
        <v>3.0519753432333987</v>
      </c>
      <c r="I10">
        <f>((MAX(Dataset!U$4:U$39) - Dataset!U11) / (MAX(Dataset!U$4:U$39) - MIN(Dataset!U$4:U$39)))*10</f>
        <v>4.8837209302325579</v>
      </c>
      <c r="J10">
        <f>((Dataset!W11 - MIN(Dataset!W$4:W$39)) / (MAX(Dataset!W$4:W$39) - MIN(Dataset!W$4:W$39)))*10</f>
        <v>5.1162790697674421</v>
      </c>
      <c r="K10">
        <f t="shared" si="0"/>
        <v>5.4568713868287588</v>
      </c>
      <c r="L10">
        <f>((Dataset!X11 - MIN(Dataset!X$4:X$39)) / (MAX(Dataset!X$4:X$39) - MIN(Dataset!X$4:X$39)))*10</f>
        <v>1.244564091944502</v>
      </c>
      <c r="M10">
        <f>((Dataset!Z11 - MIN(Dataset!Z$4:Z$39)) / (MAX(Dataset!Z$4:Z$39) - MIN(Dataset!Z$4:Z$39)))*10</f>
        <v>9.9684638860630734</v>
      </c>
      <c r="N10">
        <f>((Dataset!AA11 - MIN(Dataset!AA$4:AA$39)) / (MAX(Dataset!AA$4:AA$39) - MIN(Dataset!AA$4:AA$39)))*10</f>
        <v>6.4285714285714279</v>
      </c>
      <c r="O10">
        <f t="shared" si="1"/>
        <v>5.8805331355263348</v>
      </c>
    </row>
    <row r="11" spans="1:16" x14ac:dyDescent="0.3">
      <c r="A11" t="s">
        <v>30</v>
      </c>
      <c r="B11">
        <f>((Dataset!B12 - MIN(Dataset!B$4:B$39)) / (MAX(Dataset!B$4:B$39) - MIN(Dataset!B$4:B$39)))*10</f>
        <v>0.25623735670937292</v>
      </c>
      <c r="C11">
        <f>((MAX(Dataset!H$4:H$32) - Dataset!H12) / (MAX(Dataset!H$4:H$32) - MIN(Dataset!H$4:H$32)))*10</f>
        <v>4.0237082471905721</v>
      </c>
      <c r="D11">
        <f>((Dataset!J12 - MIN(Dataset!J$4:J$39)) / (MAX(Dataset!J$4:J$39) - MIN(Dataset!J$4:J$39)))*10</f>
        <v>0.55300000000000005</v>
      </c>
      <c r="E11">
        <f>((Dataset!N12 - MIN(Dataset!N$4:N$39)) / (MAX(Dataset!N$4:N$39) - MIN(Dataset!N$4:N$39)))*10</f>
        <v>5.8367525391807362</v>
      </c>
      <c r="F11">
        <f>(AVERAGE(Scores!B11,Scores!C11,Scores!D11,Scores!E11))</f>
        <v>2.66742453577017</v>
      </c>
      <c r="G11">
        <f>((Dataset!O12 - MIN(Dataset!O$4:O$39)) / (MAX(Dataset!O$4:O$39) - MIN(Dataset!O$4:O$39)))*10</f>
        <v>8.4693877551020407</v>
      </c>
      <c r="H11">
        <f>((MAX(Dataset!S$4:S$39) - Dataset!S12) / (MAX(Dataset!S$4:S$39) - MIN(Dataset!S$4:S$39)))*10</f>
        <v>5.4819277108433742</v>
      </c>
      <c r="I11">
        <f>((MAX(Dataset!U$4:U$39) - Dataset!U12) / (MAX(Dataset!U$4:U$39) - MIN(Dataset!U$4:U$39)))*10</f>
        <v>4.4186046511627906</v>
      </c>
      <c r="J11">
        <f>((Dataset!W12 - MIN(Dataset!W$4:W$39)) / (MAX(Dataset!W$4:W$39) - MIN(Dataset!W$4:W$39)))*10</f>
        <v>5.5813953488372094</v>
      </c>
      <c r="K11">
        <f t="shared" si="0"/>
        <v>5.9878288664863533</v>
      </c>
      <c r="L11">
        <f>((Dataset!X12 - MIN(Dataset!X$4:X$39)) / (MAX(Dataset!X$4:X$39) - MIN(Dataset!X$4:X$39)))*10</f>
        <v>1.7063574238972872</v>
      </c>
      <c r="M11">
        <f>((Dataset!Z12 - MIN(Dataset!Z$4:Z$39)) / (MAX(Dataset!Z$4:Z$39) - MIN(Dataset!Z$4:Z$39)))*10</f>
        <v>9.9755849440488316</v>
      </c>
      <c r="N11">
        <f>((Dataset!AA12 - MIN(Dataset!AA$4:AA$39)) / (MAX(Dataset!AA$4:AA$39) - MIN(Dataset!AA$4:AA$39)))*10</f>
        <v>7.1428571428571432</v>
      </c>
      <c r="O11">
        <f t="shared" si="1"/>
        <v>6.2749331702677544</v>
      </c>
    </row>
    <row r="12" spans="1:16" x14ac:dyDescent="0.3">
      <c r="A12" t="s">
        <v>31</v>
      </c>
      <c r="B12">
        <f>((Dataset!B13 - MIN(Dataset!B$4:B$39)) / (MAX(Dataset!B$4:B$39) - MIN(Dataset!B$4:B$39)))*10</f>
        <v>2.9647111710496739</v>
      </c>
      <c r="C12">
        <f>((MAX(Dataset!H$4:H$32) - Dataset!H13) / (MAX(Dataset!H$4:H$32) - MIN(Dataset!H$4:H$32)))*10</f>
        <v>8.1845732938916402</v>
      </c>
      <c r="D12">
        <f>((Dataset!J13 - MIN(Dataset!J$4:J$39)) / (MAX(Dataset!J$4:J$39) - MIN(Dataset!J$4:J$39)))*10</f>
        <v>10</v>
      </c>
      <c r="E12">
        <f>((Dataset!N13 - MIN(Dataset!N$4:N$39)) / (MAX(Dataset!N$4:N$39) - MIN(Dataset!N$4:N$39)))*10</f>
        <v>6.3872832369942198</v>
      </c>
      <c r="F12">
        <f>(AVERAGE(Scores!B12,Scores!C12,Scores!D12,Scores!E12))</f>
        <v>6.8841419254838829</v>
      </c>
      <c r="G12">
        <f>((Dataset!O13 - MIN(Dataset!O$4:O$39)) / (MAX(Dataset!O$4:O$39) - MIN(Dataset!O$4:O$39)))*10</f>
        <v>9.2857142857142865</v>
      </c>
      <c r="H12">
        <f>((MAX(Dataset!S$4:S$39) - Dataset!S13) / (MAX(Dataset!S$4:S$39) - MIN(Dataset!S$4:S$39)))*10</f>
        <v>8.585037825721491</v>
      </c>
      <c r="I12">
        <f>((MAX(Dataset!U$4:U$39) - Dataset!U13) / (MAX(Dataset!U$4:U$39) - MIN(Dataset!U$4:U$39)))*10</f>
        <v>6.279069767441861</v>
      </c>
      <c r="J12">
        <f>((Dataset!W13 - MIN(Dataset!W$4:W$39)) / (MAX(Dataset!W$4:W$39) - MIN(Dataset!W$4:W$39)))*10</f>
        <v>3.7209302325581395</v>
      </c>
      <c r="K12">
        <f t="shared" si="0"/>
        <v>6.9676880278589444</v>
      </c>
      <c r="L12">
        <f>((Dataset!X13 - MIN(Dataset!X$4:X$39)) / (MAX(Dataset!X$4:X$39) - MIN(Dataset!X$4:X$39)))*10</f>
        <v>2.333816525160489</v>
      </c>
      <c r="M12">
        <f>((Dataset!Z13 - MIN(Dataset!Z$4:Z$39)) / (MAX(Dataset!Z$4:Z$39) - MIN(Dataset!Z$4:Z$39)))*10</f>
        <v>8.9420142421159721</v>
      </c>
      <c r="N12">
        <f>((Dataset!AA13 - MIN(Dataset!AA$4:AA$39)) / (MAX(Dataset!AA$4:AA$39) - MIN(Dataset!AA$4:AA$39)))*10</f>
        <v>5</v>
      </c>
      <c r="O12">
        <f t="shared" si="1"/>
        <v>5.4252769224254864</v>
      </c>
    </row>
    <row r="13" spans="1:16" x14ac:dyDescent="0.3">
      <c r="A13" t="s">
        <v>32</v>
      </c>
      <c r="B13">
        <f>((Dataset!B14 - MIN(Dataset!B$4:B$39)) / (MAX(Dataset!B$4:B$39) - MIN(Dataset!B$4:B$39)))*10</f>
        <v>3.1928523263654753</v>
      </c>
      <c r="C13">
        <f>((MAX(Dataset!H$4:H$32) - Dataset!H14) / (MAX(Dataset!H$4:H$32) - MIN(Dataset!H$4:H$32)))*10</f>
        <v>4.6660660057567611</v>
      </c>
      <c r="D13">
        <f>((Dataset!J14 - MIN(Dataset!J$4:J$39)) / (MAX(Dataset!J$4:J$39) - MIN(Dataset!J$4:J$39)))*10</f>
        <v>0.06</v>
      </c>
      <c r="E13">
        <f>((Dataset!N14 - MIN(Dataset!N$4:N$39)) / (MAX(Dataset!N$4:N$39) - MIN(Dataset!N$4:N$39)))*10</f>
        <v>3.4057824550056366</v>
      </c>
      <c r="F13">
        <f>(AVERAGE(Scores!B13,Scores!C13,Scores!D13,Scores!E13))</f>
        <v>2.8311751967819681</v>
      </c>
      <c r="G13">
        <f>((Dataset!O14 - MIN(Dataset!O$4:O$39)) / (MAX(Dataset!O$4:O$39) - MIN(Dataset!O$4:O$39)))*10</f>
        <v>8.3673469387755102</v>
      </c>
      <c r="H13">
        <f>((MAX(Dataset!S$4:S$39) - Dataset!S14) / (MAX(Dataset!S$4:S$39) - MIN(Dataset!S$4:S$39)))*10</f>
        <v>9.2644998599047348</v>
      </c>
      <c r="I13">
        <f>((MAX(Dataset!U$4:U$39) - Dataset!U14) / (MAX(Dataset!U$4:U$39) - MIN(Dataset!U$4:U$39)))*10</f>
        <v>4.4186046511627906</v>
      </c>
      <c r="J13">
        <f>((Dataset!W14 - MIN(Dataset!W$4:W$39)) / (MAX(Dataset!W$4:W$39) - MIN(Dataset!W$4:W$39)))*10</f>
        <v>5.5813953488372094</v>
      </c>
      <c r="K13">
        <f t="shared" si="0"/>
        <v>6.9079616996700608</v>
      </c>
      <c r="L13">
        <f>((Dataset!X14 - MIN(Dataset!X$4:X$39)) / (MAX(Dataset!X$4:X$39) - MIN(Dataset!X$4:X$39)))*10</f>
        <v>1.8119693518326776</v>
      </c>
      <c r="M13">
        <f>((Dataset!Z14 - MIN(Dataset!Z$4:Z$39)) / (MAX(Dataset!Z$4:Z$39) - MIN(Dataset!Z$4:Z$39)))*10</f>
        <v>9.9745676500508651</v>
      </c>
      <c r="N13">
        <f>((Dataset!AA14 - MIN(Dataset!AA$4:AA$39)) / (MAX(Dataset!AA$4:AA$39) - MIN(Dataset!AA$4:AA$39)))*10</f>
        <v>7.1428571428571432</v>
      </c>
      <c r="O13">
        <f t="shared" si="1"/>
        <v>6.3097980482468961</v>
      </c>
    </row>
    <row r="14" spans="1:16" x14ac:dyDescent="0.3">
      <c r="A14" t="s">
        <v>33</v>
      </c>
      <c r="B14">
        <f>((Dataset!B15 - MIN(Dataset!B$4:B$39)) / (MAX(Dataset!B$4:B$39) - MIN(Dataset!B$4:B$39)))*10</f>
        <v>2.1173297370195545</v>
      </c>
      <c r="C14">
        <f>((MAX(Dataset!H$4:H$32) - Dataset!H15) / (MAX(Dataset!H$4:H$32) - MIN(Dataset!H$4:H$32)))*10</f>
        <v>7.8316663122052468</v>
      </c>
      <c r="D14">
        <f>((Dataset!J15 - MIN(Dataset!J$4:J$39)) / (MAX(Dataset!J$4:J$39) - MIN(Dataset!J$4:J$39)))*10</f>
        <v>4.3180000000000005</v>
      </c>
      <c r="E14">
        <f>((Dataset!N15 - MIN(Dataset!N$4:N$39)) / (MAX(Dataset!N$4:N$39) - MIN(Dataset!N$4:N$39)))*10</f>
        <v>6.1497519170049619</v>
      </c>
      <c r="F14">
        <f>(AVERAGE(Scores!B14,Scores!C14,Scores!D14,Scores!E14))</f>
        <v>5.1041869915574409</v>
      </c>
      <c r="G14">
        <f>((Dataset!O15 - MIN(Dataset!O$4:O$39)) / (MAX(Dataset!O$4:O$39) - MIN(Dataset!O$4:O$39)))*10</f>
        <v>8.7755102040816322</v>
      </c>
      <c r="H14">
        <f>((MAX(Dataset!S$4:S$39) - Dataset!S15) / (MAX(Dataset!S$4:S$39) - MIN(Dataset!S$4:S$39)))*10</f>
        <v>8.6543849817876151</v>
      </c>
      <c r="I14">
        <f>((MAX(Dataset!U$4:U$39) - Dataset!U15) / (MAX(Dataset!U$4:U$39) - MIN(Dataset!U$4:U$39)))*10</f>
        <v>5.8139534883720936</v>
      </c>
      <c r="J14">
        <f>((Dataset!W15 - MIN(Dataset!W$4:W$39)) / (MAX(Dataset!W$4:W$39) - MIN(Dataset!W$4:W$39)))*10</f>
        <v>4.1860465116279073</v>
      </c>
      <c r="K14">
        <f t="shared" si="0"/>
        <v>6.8574737964673123</v>
      </c>
      <c r="L14">
        <f>((Dataset!X15 - MIN(Dataset!X$4:X$39)) / (MAX(Dataset!X$4:X$39) - MIN(Dataset!X$4:X$39)))*10</f>
        <v>1.5023814454338371</v>
      </c>
      <c r="M14">
        <f>((Dataset!Z15 - MIN(Dataset!Z$4:Z$39)) / (MAX(Dataset!Z$4:Z$39) - MIN(Dataset!Z$4:Z$39)))*10</f>
        <v>9.8087487283825023</v>
      </c>
      <c r="N14">
        <f>((Dataset!AA15 - MIN(Dataset!AA$4:AA$39)) / (MAX(Dataset!AA$4:AA$39) - MIN(Dataset!AA$4:AA$39)))*10</f>
        <v>0.71428571428571419</v>
      </c>
      <c r="O14">
        <f t="shared" si="1"/>
        <v>4.0084719627006846</v>
      </c>
    </row>
    <row r="15" spans="1:16" x14ac:dyDescent="0.3">
      <c r="A15" t="s">
        <v>34</v>
      </c>
      <c r="B15">
        <f>((Dataset!B16 - MIN(Dataset!B$4:B$39)) / (MAX(Dataset!B$4:B$39) - MIN(Dataset!B$4:B$39)))*10</f>
        <v>2.9714542593841307</v>
      </c>
      <c r="C15">
        <f>((MAX(Dataset!H$4:H$32) - Dataset!H16) / (MAX(Dataset!H$4:H$32) - MIN(Dataset!H$4:H$32)))*10</f>
        <v>7.2217539739693741</v>
      </c>
      <c r="D15">
        <f>((Dataset!J16 - MIN(Dataset!J$4:J$39)) / (MAX(Dataset!J$4:J$39) - MIN(Dataset!J$4:J$39)))*10</f>
        <v>10</v>
      </c>
      <c r="E15">
        <f>((Dataset!N16 - MIN(Dataset!N$4:N$39)) / (MAX(Dataset!N$4:N$39) - MIN(Dataset!N$4:N$39)))*10</f>
        <v>7.1972904318374269</v>
      </c>
      <c r="F15">
        <f>(AVERAGE(Scores!B15,Scores!C15,Scores!D15,Scores!E15))</f>
        <v>6.8476246662977331</v>
      </c>
      <c r="G15">
        <f>((Dataset!O16 - MIN(Dataset!O$4:O$39)) / (MAX(Dataset!O$4:O$39) - MIN(Dataset!O$4:O$39)))*10</f>
        <v>9.6938775510204085</v>
      </c>
      <c r="H15">
        <f>((MAX(Dataset!S$4:S$39) - Dataset!S16) / (MAX(Dataset!S$4:S$39) - MIN(Dataset!S$4:S$39)))*10</f>
        <v>1.8912860745307125E-2</v>
      </c>
      <c r="I15">
        <f>((MAX(Dataset!U$4:U$39) - Dataset!U16) / (MAX(Dataset!U$4:U$39) - MIN(Dataset!U$4:U$39)))*10</f>
        <v>9.3023255813953494</v>
      </c>
      <c r="J15">
        <f>((Dataset!W16 - MIN(Dataset!W$4:W$39)) / (MAX(Dataset!W$4:W$39) - MIN(Dataset!W$4:W$39)))*10</f>
        <v>0.69767441860465118</v>
      </c>
      <c r="K15">
        <f t="shared" si="0"/>
        <v>4.9281976029414292</v>
      </c>
      <c r="L15">
        <f>((Dataset!X16 - MIN(Dataset!X$4:X$39)) / (MAX(Dataset!X$4:X$39) - MIN(Dataset!X$4:X$39)))*10</f>
        <v>1.8067922965417271</v>
      </c>
      <c r="M15">
        <f>((Dataset!Z16 - MIN(Dataset!Z$4:Z$39)) / (MAX(Dataset!Z$4:Z$39) - MIN(Dataset!Z$4:Z$39)))*10</f>
        <v>4.5595116988809767</v>
      </c>
      <c r="N15">
        <f>((Dataset!AA16 - MIN(Dataset!AA$4:AA$39)) / (MAX(Dataset!AA$4:AA$39) - MIN(Dataset!AA$4:AA$39)))*10</f>
        <v>3.5714285714285716</v>
      </c>
      <c r="O15">
        <f t="shared" si="1"/>
        <v>3.3125775222837586</v>
      </c>
    </row>
    <row r="16" spans="1:16" x14ac:dyDescent="0.3">
      <c r="A16" t="s">
        <v>35</v>
      </c>
      <c r="B16">
        <f>((Dataset!B17 - MIN(Dataset!B$4:B$39)) / (MAX(Dataset!B$4:B$39) - MIN(Dataset!B$4:B$39)))*10</f>
        <v>2.6736345246122721</v>
      </c>
      <c r="C16">
        <f>((MAX(Dataset!H$4:H$32) - Dataset!H17) / (MAX(Dataset!H$4:H$32) - MIN(Dataset!H$4:H$32)))*10</f>
        <v>6.1415944471812045</v>
      </c>
      <c r="D16">
        <f>((Dataset!J17 - MIN(Dataset!J$4:J$39)) / (MAX(Dataset!J$4:J$39) - MIN(Dataset!J$4:J$39)))*10</f>
        <v>0.97699999999999998</v>
      </c>
      <c r="E16">
        <f>((Dataset!N17 - MIN(Dataset!N$4:N$39)) / (MAX(Dataset!N$4:N$39) - MIN(Dataset!N$4:N$39)))*10</f>
        <v>8.0673106886880639</v>
      </c>
      <c r="F16">
        <f>(AVERAGE(Scores!B16,Scores!C16,Scores!D16,Scores!E16))</f>
        <v>4.4648849151203853</v>
      </c>
      <c r="G16">
        <f>((Dataset!O17 - MIN(Dataset!O$4:O$39)) / (MAX(Dataset!O$4:O$39) - MIN(Dataset!O$4:O$39)))*10</f>
        <v>8.4693877551020407</v>
      </c>
      <c r="H16">
        <f>((MAX(Dataset!S$4:S$39) - Dataset!S17) / (MAX(Dataset!S$4:S$39) - MIN(Dataset!S$4:S$39)))*10</f>
        <v>6.4380778929672182</v>
      </c>
      <c r="I16">
        <f>((MAX(Dataset!U$4:U$39) - Dataset!U17) / (MAX(Dataset!U$4:U$39) - MIN(Dataset!U$4:U$39)))*10</f>
        <v>0</v>
      </c>
      <c r="J16">
        <f>((Dataset!W17 - MIN(Dataset!W$4:W$39)) / (MAX(Dataset!W$4:W$39) - MIN(Dataset!W$4:W$39)))*10</f>
        <v>10</v>
      </c>
      <c r="K16">
        <f t="shared" si="0"/>
        <v>6.2268664120173147</v>
      </c>
      <c r="L16">
        <f>((Dataset!X17 - MIN(Dataset!X$4:X$39)) / (MAX(Dataset!X$4:X$39) - MIN(Dataset!X$4:X$39)))*10</f>
        <v>1.2984054669703873</v>
      </c>
      <c r="M16">
        <f>((Dataset!Z17 - MIN(Dataset!Z$4:Z$39)) / (MAX(Dataset!Z$4:Z$39) - MIN(Dataset!Z$4:Z$39)))*10</f>
        <v>9.8982706002034586</v>
      </c>
      <c r="N16">
        <f>((Dataset!AA17 - MIN(Dataset!AA$4:AA$39)) / (MAX(Dataset!AA$4:AA$39) - MIN(Dataset!AA$4:AA$39)))*10</f>
        <v>7.8571428571428568</v>
      </c>
      <c r="O16">
        <f t="shared" si="1"/>
        <v>6.3512729747722334</v>
      </c>
    </row>
    <row r="17" spans="1:15" x14ac:dyDescent="0.3">
      <c r="A17" t="s">
        <v>4</v>
      </c>
      <c r="B17">
        <f>((Dataset!B18 - MIN(Dataset!B$4:B$39)) / (MAX(Dataset!B$4:B$39) - MIN(Dataset!B$4:B$39)))*10</f>
        <v>1.7037536525061809</v>
      </c>
      <c r="C17">
        <f>((MAX(Dataset!H$4:H$32) - Dataset!H18) / (MAX(Dataset!H$4:H$32) - MIN(Dataset!H$4:H$32)))*10</f>
        <v>6.6810545889746606</v>
      </c>
      <c r="D17">
        <f>((Dataset!J18 - MIN(Dataset!J$4:J$39)) / (MAX(Dataset!J$4:J$39) - MIN(Dataset!J$4:J$39)))*10</f>
        <v>1.4219999999999999</v>
      </c>
      <c r="E17">
        <f>((Dataset!N18 - MIN(Dataset!N$4:N$39)) / (MAX(Dataset!N$4:N$39) - MIN(Dataset!N$4:N$39)))*10</f>
        <v>6.6523628853990537</v>
      </c>
      <c r="F17">
        <f>(AVERAGE(Scores!B17,Scores!C17,Scores!D17,Scores!E17))</f>
        <v>4.1147927817199736</v>
      </c>
      <c r="G17">
        <f>((Dataset!O18 - MIN(Dataset!O$4:O$39)) / (MAX(Dataset!O$4:O$39) - MIN(Dataset!O$4:O$39)))*10</f>
        <v>9.0816326530612237</v>
      </c>
      <c r="H17">
        <f>((MAX(Dataset!S$4:S$39) - Dataset!S18) / (MAX(Dataset!S$4:S$39) - MIN(Dataset!S$4:S$39)))*10</f>
        <v>7.3297842532922388</v>
      </c>
      <c r="I17">
        <f>((MAX(Dataset!U$4:U$39) - Dataset!U18) / (MAX(Dataset!U$4:U$39) - MIN(Dataset!U$4:U$39)))*10</f>
        <v>6.7441860465116275</v>
      </c>
      <c r="J17">
        <f>((Dataset!W18 - MIN(Dataset!W$4:W$39)) / (MAX(Dataset!W$4:W$39) - MIN(Dataset!W$4:W$39)))*10</f>
        <v>3.2558139534883725</v>
      </c>
      <c r="K17">
        <f t="shared" si="0"/>
        <v>6.6028542265883647</v>
      </c>
      <c r="L17">
        <f>((Dataset!X18 - MIN(Dataset!X$4:X$39)) / (MAX(Dataset!X$4:X$39) - MIN(Dataset!X$4:X$39)))*10</f>
        <v>1.9310416235245391</v>
      </c>
      <c r="M17">
        <f>((Dataset!Z18 - MIN(Dataset!Z$4:Z$39)) / (MAX(Dataset!Z$4:Z$39) - MIN(Dataset!Z$4:Z$39)))*10</f>
        <v>9.4486266531027461</v>
      </c>
      <c r="N17">
        <f>((Dataset!AA18 - MIN(Dataset!AA$4:AA$39)) / (MAX(Dataset!AA$4:AA$39) - MIN(Dataset!AA$4:AA$39)))*10</f>
        <v>2.8571428571428568</v>
      </c>
      <c r="O17">
        <f t="shared" si="1"/>
        <v>4.745603711256714</v>
      </c>
    </row>
    <row r="18" spans="1:15" x14ac:dyDescent="0.3">
      <c r="A18" t="s">
        <v>36</v>
      </c>
      <c r="B18">
        <f>((Dataset!B19 - MIN(Dataset!B$4:B$39)) / (MAX(Dataset!B$4:B$39) - MIN(Dataset!B$4:B$39)))*10</f>
        <v>8.2029669588671599</v>
      </c>
      <c r="C18">
        <f>((MAX(Dataset!H$4:H$32) - Dataset!H19) / (MAX(Dataset!H$4:H$32) - MIN(Dataset!H$4:H$32)))*10</f>
        <v>6.6464913586323693</v>
      </c>
      <c r="D18">
        <f>((Dataset!J19 - MIN(Dataset!J$4:J$39)) / (MAX(Dataset!J$4:J$39) - MIN(Dataset!J$4:J$39)))*10</f>
        <v>10</v>
      </c>
      <c r="E18">
        <f>((Dataset!N19 - MIN(Dataset!N$4:N$39)) / (MAX(Dataset!N$4:N$39) - MIN(Dataset!N$4:N$39)))*10</f>
        <v>3.8469713071200844</v>
      </c>
      <c r="F18">
        <f>(AVERAGE(Scores!B18,Scores!C18,Scores!D18,Scores!E18))</f>
        <v>7.1741074061549037</v>
      </c>
      <c r="G18">
        <f>((Dataset!O19 - MIN(Dataset!O$4:O$39)) / (MAX(Dataset!O$4:O$39) - MIN(Dataset!O$4:O$39)))*10</f>
        <v>8.6734693877551017</v>
      </c>
      <c r="H18">
        <f>((MAX(Dataset!S$4:S$39) - Dataset!S19) / (MAX(Dataset!S$4:S$39) - MIN(Dataset!S$4:S$39)))*10</f>
        <v>9.6588680302605763</v>
      </c>
      <c r="I18">
        <f>((MAX(Dataset!U$4:U$39) - Dataset!U19) / (MAX(Dataset!U$4:U$39) - MIN(Dataset!U$4:U$39)))*10</f>
        <v>8.3720930232558146</v>
      </c>
      <c r="J18">
        <f>((Dataset!W19 - MIN(Dataset!W$4:W$39)) / (MAX(Dataset!W$4:W$39) - MIN(Dataset!W$4:W$39)))*10</f>
        <v>1.6279069767441863</v>
      </c>
      <c r="K18">
        <f t="shared" si="0"/>
        <v>7.083084354503919</v>
      </c>
      <c r="L18">
        <f>((Dataset!X19 - MIN(Dataset!X$4:X$39)) / (MAX(Dataset!X$4:X$39) - MIN(Dataset!X$4:X$39)))*10</f>
        <v>9.9679022571961067</v>
      </c>
      <c r="M18">
        <f>((Dataset!Z19 - MIN(Dataset!Z$4:Z$39)) / (MAX(Dataset!Z$4:Z$39) - MIN(Dataset!Z$4:Z$39)))*10</f>
        <v>2.7466937945066126E-2</v>
      </c>
      <c r="N18">
        <f>((Dataset!AA19 - MIN(Dataset!AA$4:AA$39)) / (MAX(Dataset!AA$4:AA$39) - MIN(Dataset!AA$4:AA$39)))*10</f>
        <v>3.5714285714285716</v>
      </c>
      <c r="O18">
        <f t="shared" si="1"/>
        <v>4.5222659221899146</v>
      </c>
    </row>
    <row r="19" spans="1:15" x14ac:dyDescent="0.3">
      <c r="A19" t="s">
        <v>37</v>
      </c>
      <c r="B19">
        <f>((Dataset!B20 - MIN(Dataset!B$4:B$39)) / (MAX(Dataset!B$4:B$39) - MIN(Dataset!B$4:B$39)))*10</f>
        <v>8.3895257361204774</v>
      </c>
      <c r="C19">
        <f>((MAX(Dataset!H$4:H$32) - Dataset!H20) / (MAX(Dataset!H$4:H$32) - MIN(Dataset!H$4:H$32)))*10</f>
        <v>8.8826077312496903</v>
      </c>
      <c r="D19">
        <f>((Dataset!J20 - MIN(Dataset!J$4:J$39)) / (MAX(Dataset!J$4:J$39) - MIN(Dataset!J$4:J$39)))*10</f>
        <v>10</v>
      </c>
      <c r="E19">
        <f>((Dataset!N20 - MIN(Dataset!N$4:N$39)) / (MAX(Dataset!N$4:N$39) - MIN(Dataset!N$4:N$39)))*10</f>
        <v>0.90085038781422311</v>
      </c>
      <c r="F19">
        <f>(AVERAGE(Scores!B19,Scores!C19,Scores!D19,Scores!E19))</f>
        <v>7.0432459637960978</v>
      </c>
      <c r="G19">
        <f>((Dataset!O20 - MIN(Dataset!O$4:O$39)) / (MAX(Dataset!O$4:O$39) - MIN(Dataset!O$4:O$39)))*10</f>
        <v>9.2857142857142865</v>
      </c>
      <c r="H19">
        <f>((MAX(Dataset!S$4:S$39) - Dataset!S20) / (MAX(Dataset!S$4:S$39) - MIN(Dataset!S$4:S$39)))*10</f>
        <v>9.6378537405435694</v>
      </c>
      <c r="I19">
        <f>((MAX(Dataset!U$4:U$39) - Dataset!U20) / (MAX(Dataset!U$4:U$39) - MIN(Dataset!U$4:U$39)))*10</f>
        <v>3.0232558139534884</v>
      </c>
      <c r="J19">
        <f>((Dataset!W20 - MIN(Dataset!W$4:W$39)) / (MAX(Dataset!W$4:W$39) - MIN(Dataset!W$4:W$39)))*10</f>
        <v>6.9767441860465116</v>
      </c>
      <c r="K19">
        <f t="shared" si="0"/>
        <v>7.2308920065644635</v>
      </c>
      <c r="L19">
        <f>((Dataset!X20 - MIN(Dataset!X$4:X$39)) / (MAX(Dataset!X$4:X$39) - MIN(Dataset!X$4:X$39)))*10</f>
        <v>4.5837647546075795</v>
      </c>
      <c r="M19">
        <f>((Dataset!Z20 - MIN(Dataset!Z$4:Z$39)) / (MAX(Dataset!Z$4:Z$39) - MIN(Dataset!Z$4:Z$39)))*10</f>
        <v>0</v>
      </c>
      <c r="N19">
        <f>((Dataset!AA20 - MIN(Dataset!AA$4:AA$39)) / (MAX(Dataset!AA$4:AA$39) - MIN(Dataset!AA$4:AA$39)))*10</f>
        <v>2.1428571428571423</v>
      </c>
      <c r="O19">
        <f t="shared" si="1"/>
        <v>2.2422072991549071</v>
      </c>
    </row>
    <row r="20" spans="1:15" x14ac:dyDescent="0.3">
      <c r="A20" t="s">
        <v>38</v>
      </c>
      <c r="B20">
        <f>((Dataset!B21 - MIN(Dataset!B$4:B$39)) / (MAX(Dataset!B$4:B$39) - MIN(Dataset!B$4:B$39)))*10</f>
        <v>9.3481681276691404</v>
      </c>
      <c r="C20">
        <f>((MAX(Dataset!H$4:H$32) - Dataset!H21) / (MAX(Dataset!H$4:H$32) - MIN(Dataset!H$4:H$32)))*10</f>
        <v>10</v>
      </c>
      <c r="D20">
        <f>((Dataset!J21 - MIN(Dataset!J$4:J$39)) / (MAX(Dataset!J$4:J$39) - MIN(Dataset!J$4:J$39)))*10</f>
        <v>10</v>
      </c>
      <c r="E20">
        <f>((Dataset!N21 - MIN(Dataset!N$4:N$39)) / (MAX(Dataset!N$4:N$39) - MIN(Dataset!N$4:N$39)))*10</f>
        <v>7.8070454742814119</v>
      </c>
      <c r="F20">
        <f>(AVERAGE(Scores!B20,Scores!C20,Scores!D20,Scores!E20))</f>
        <v>9.2888034004876374</v>
      </c>
      <c r="G20">
        <f>((Dataset!O21 - MIN(Dataset!O$4:O$39)) / (MAX(Dataset!O$4:O$39) - MIN(Dataset!O$4:O$39)))*10</f>
        <v>10</v>
      </c>
      <c r="H20">
        <f>((MAX(Dataset!S$4:S$39) - Dataset!S21) / (MAX(Dataset!S$4:S$39) - MIN(Dataset!S$4:S$39)))*10</f>
        <v>8.5297001961333709</v>
      </c>
      <c r="I20">
        <f>((MAX(Dataset!U$4:U$39) - Dataset!U21) / (MAX(Dataset!U$4:U$39) - MIN(Dataset!U$4:U$39)))*10</f>
        <v>10</v>
      </c>
      <c r="J20">
        <f>((Dataset!W21 - MIN(Dataset!W$4:W$39)) / (MAX(Dataset!W$4:W$39) - MIN(Dataset!W$4:W$39)))*10</f>
        <v>0</v>
      </c>
      <c r="K20">
        <f t="shared" si="0"/>
        <v>7.1324250490333423</v>
      </c>
      <c r="L20">
        <f>((Dataset!X21 - MIN(Dataset!X$4:X$39)) / (MAX(Dataset!X$4:X$39) - MIN(Dataset!X$4:X$39)))*10</f>
        <v>7.2696210395527032</v>
      </c>
      <c r="M20">
        <f>((Dataset!Z21 - MIN(Dataset!Z$4:Z$39)) / (MAX(Dataset!Z$4:Z$39) - MIN(Dataset!Z$4:Z$39)))*10</f>
        <v>0.37232960325534081</v>
      </c>
      <c r="N20">
        <f>((Dataset!AA21 - MIN(Dataset!AA$4:AA$39)) / (MAX(Dataset!AA$4:AA$39) - MIN(Dataset!AA$4:AA$39)))*10</f>
        <v>0</v>
      </c>
      <c r="O20">
        <f t="shared" si="1"/>
        <v>2.5473168809360147</v>
      </c>
    </row>
    <row r="21" spans="1:15" x14ac:dyDescent="0.3">
      <c r="A21" t="s">
        <v>39</v>
      </c>
      <c r="B21">
        <f>((Dataset!B22 - MIN(Dataset!B$4:B$39)) / (MAX(Dataset!B$4:B$39) - MIN(Dataset!B$4:B$39)))*10</f>
        <v>8.1535176444144746</v>
      </c>
      <c r="C21">
        <f>((MAX(Dataset!H$4:H$32) - Dataset!H22) / (MAX(Dataset!H$4:H$32) - MIN(Dataset!H$4:H$32)))*10</f>
        <v>8.4708950473333502</v>
      </c>
      <c r="D21">
        <f>((Dataset!J22 - MIN(Dataset!J$4:J$39)) / (MAX(Dataset!J$4:J$39) - MIN(Dataset!J$4:J$39)))*10</f>
        <v>10</v>
      </c>
      <c r="E21">
        <f>((Dataset!N22 - MIN(Dataset!N$4:N$39)) / (MAX(Dataset!N$4:N$39) - MIN(Dataset!N$4:N$39)))*10</f>
        <v>3.691488396018034</v>
      </c>
      <c r="F21">
        <f>(AVERAGE(Scores!B21,Scores!C21,Scores!D21,Scores!E21))</f>
        <v>7.5789752719414647</v>
      </c>
      <c r="G21">
        <f>((Dataset!O22 - MIN(Dataset!O$4:O$39)) / (MAX(Dataset!O$4:O$39) - MIN(Dataset!O$4:O$39)))*10</f>
        <v>9.183673469387756</v>
      </c>
      <c r="H21">
        <f>((MAX(Dataset!S$4:S$39) - Dataset!S22) / (MAX(Dataset!S$4:S$39) - MIN(Dataset!S$4:S$39)))*10</f>
        <v>9.8956290277388614</v>
      </c>
      <c r="I21">
        <f>((MAX(Dataset!U$4:U$39) - Dataset!U22) / (MAX(Dataset!U$4:U$39) - MIN(Dataset!U$4:U$39)))*10</f>
        <v>10</v>
      </c>
      <c r="J21">
        <f>((Dataset!W22 - MIN(Dataset!W$4:W$39)) / (MAX(Dataset!W$4:W$39) - MIN(Dataset!W$4:W$39)))*10</f>
        <v>0</v>
      </c>
      <c r="K21">
        <f t="shared" si="0"/>
        <v>7.2698256242816548</v>
      </c>
      <c r="L21">
        <f>((Dataset!X22 - MIN(Dataset!X$4:X$39)) / (MAX(Dataset!X$4:X$39) - MIN(Dataset!X$4:X$39)))*10</f>
        <v>10</v>
      </c>
      <c r="M21">
        <f>((Dataset!Z22 - MIN(Dataset!Z$4:Z$39)) / (MAX(Dataset!Z$4:Z$39) - MIN(Dataset!Z$4:Z$39)))*10</f>
        <v>1.4404883011190233</v>
      </c>
      <c r="N21">
        <f>((Dataset!AA22 - MIN(Dataset!AA$4:AA$39)) / (MAX(Dataset!AA$4:AA$39) - MIN(Dataset!AA$4:AA$39)))*10</f>
        <v>0</v>
      </c>
      <c r="O21">
        <f t="shared" si="1"/>
        <v>3.8134961003730079</v>
      </c>
    </row>
    <row r="22" spans="1:15" x14ac:dyDescent="0.3">
      <c r="A22" t="s">
        <v>40</v>
      </c>
      <c r="B22">
        <f>((Dataset!B23 - MIN(Dataset!B$4:B$39)) / (MAX(Dataset!B$4:B$39) - MIN(Dataset!B$4:B$39)))*10</f>
        <v>3.6131714992133062</v>
      </c>
      <c r="C22">
        <f>((MAX(Dataset!H$4:H$32) - Dataset!H23) / (MAX(Dataset!H$4:H$32) - MIN(Dataset!H$4:H$32)))*10</f>
        <v>5.0631703093664733</v>
      </c>
      <c r="D22">
        <f>((Dataset!J23 - MIN(Dataset!J$4:J$39)) / (MAX(Dataset!J$4:J$39) - MIN(Dataset!J$4:J$39)))*10</f>
        <v>1.014</v>
      </c>
      <c r="E22">
        <f>((Dataset!N23 - MIN(Dataset!N$4:N$39)) / (MAX(Dataset!N$4:N$39) - MIN(Dataset!N$4:N$39)))*10</f>
        <v>4.867952835275088</v>
      </c>
      <c r="F22">
        <f>(AVERAGE(Scores!B22,Scores!C22,Scores!D22,Scores!E22))</f>
        <v>3.639573660963717</v>
      </c>
      <c r="G22">
        <f>((Dataset!O23 - MIN(Dataset!O$4:O$39)) / (MAX(Dataset!O$4:O$39) - MIN(Dataset!O$4:O$39)))*10</f>
        <v>8.7755102040816322</v>
      </c>
      <c r="H22">
        <f>((MAX(Dataset!S$4:S$39) - Dataset!S23) / (MAX(Dataset!S$4:S$39) - MIN(Dataset!S$4:S$39)))*10</f>
        <v>7.9889324740823753</v>
      </c>
      <c r="I22">
        <f>((MAX(Dataset!U$4:U$39) - Dataset!U23) / (MAX(Dataset!U$4:U$39) - MIN(Dataset!U$4:U$39)))*10</f>
        <v>1.8604651162790697</v>
      </c>
      <c r="J22">
        <f>((Dataset!W23 - MIN(Dataset!W$4:W$39)) / (MAX(Dataset!W$4:W$39) - MIN(Dataset!W$4:W$39)))*10</f>
        <v>8.1395348837209305</v>
      </c>
      <c r="K22">
        <f t="shared" si="0"/>
        <v>6.6911106695410023</v>
      </c>
      <c r="L22">
        <f>((Dataset!X23 - MIN(Dataset!X$4:X$39)) / (MAX(Dataset!X$4:X$39) - MIN(Dataset!X$4:X$39)))*10</f>
        <v>1.376061296334645</v>
      </c>
      <c r="M22">
        <f>((Dataset!Z23 - MIN(Dataset!Z$4:Z$39)) / (MAX(Dataset!Z$4:Z$39) - MIN(Dataset!Z$4:Z$39)))*10</f>
        <v>9.3672431332655144</v>
      </c>
      <c r="N22">
        <f>((Dataset!AA23 - MIN(Dataset!AA$4:AA$39)) / (MAX(Dataset!AA$4:AA$39) - MIN(Dataset!AA$4:AA$39)))*10</f>
        <v>3.5714285714285716</v>
      </c>
      <c r="O22">
        <f t="shared" si="1"/>
        <v>4.7715776670095771</v>
      </c>
    </row>
    <row r="23" spans="1:15" x14ac:dyDescent="0.3">
      <c r="A23" t="s">
        <v>41</v>
      </c>
      <c r="B23">
        <f>((Dataset!B24 - MIN(Dataset!B$4:B$39)) / (MAX(Dataset!B$4:B$39) - MIN(Dataset!B$4:B$39)))*10</f>
        <v>0.26073274893234438</v>
      </c>
      <c r="C23">
        <f>((MAX(Dataset!H$4:H$32) - Dataset!H24) / (MAX(Dataset!H$4:H$32) - MIN(Dataset!H$4:H$32)))*10</f>
        <v>7.191964915943454</v>
      </c>
      <c r="D23">
        <f>((Dataset!J24 - MIN(Dataset!J$4:J$39)) / (MAX(Dataset!J$4:J$39) - MIN(Dataset!J$4:J$39)))*10</f>
        <v>2.1320000000000001</v>
      </c>
      <c r="E23">
        <f>((Dataset!N24 - MIN(Dataset!N$4:N$39)) / (MAX(Dataset!N$4:N$39) - MIN(Dataset!N$4:N$39)))*10</f>
        <v>4.3657871504735652</v>
      </c>
      <c r="F23">
        <f>(AVERAGE(Scores!B23,Scores!C23,Scores!D23,Scores!E23))</f>
        <v>3.4876212038373411</v>
      </c>
      <c r="G23">
        <f>((Dataset!O24 - MIN(Dataset!O$4:O$39)) / (MAX(Dataset!O$4:O$39) - MIN(Dataset!O$4:O$39)))*10</f>
        <v>8.4693877551020407</v>
      </c>
      <c r="H23">
        <f>((MAX(Dataset!S$4:S$39) - Dataset!S24) / (MAX(Dataset!S$4:S$39) - MIN(Dataset!S$4:S$39)))*10</f>
        <v>8.6711964135612227</v>
      </c>
      <c r="I23">
        <f>((MAX(Dataset!U$4:U$39) - Dataset!U24) / (MAX(Dataset!U$4:U$39) - MIN(Dataset!U$4:U$39)))*10</f>
        <v>6.279069767441861</v>
      </c>
      <c r="J23">
        <f>((Dataset!W24 - MIN(Dataset!W$4:W$39)) / (MAX(Dataset!W$4:W$39) - MIN(Dataset!W$4:W$39)))*10</f>
        <v>3.7209302325581395</v>
      </c>
      <c r="K23">
        <f t="shared" si="0"/>
        <v>6.7851460421658158</v>
      </c>
      <c r="L23">
        <f>((Dataset!X24 - MIN(Dataset!X$4:X$39)) / (MAX(Dataset!X$4:X$39) - MIN(Dataset!X$4:X$39)))*10</f>
        <v>2.8473804100227791</v>
      </c>
      <c r="M23">
        <f>((Dataset!Z24 - MIN(Dataset!Z$4:Z$39)) / (MAX(Dataset!Z$4:Z$39) - MIN(Dataset!Z$4:Z$39)))*10</f>
        <v>5.5300101729399795</v>
      </c>
      <c r="N23">
        <f>((Dataset!AA24 - MIN(Dataset!AA$4:AA$39)) / (MAX(Dataset!AA$4:AA$39) - MIN(Dataset!AA$4:AA$39)))*10</f>
        <v>8.5714285714285694</v>
      </c>
      <c r="O23">
        <f t="shared" si="1"/>
        <v>5.6496063847971101</v>
      </c>
    </row>
    <row r="24" spans="1:15" x14ac:dyDescent="0.3">
      <c r="A24" t="s">
        <v>42</v>
      </c>
      <c r="B24">
        <f>((Dataset!B25 - MIN(Dataset!B$4:B$39)) / (MAX(Dataset!B$4:B$39) - MIN(Dataset!B$4:B$39)))*10</f>
        <v>0.39559451562148795</v>
      </c>
      <c r="C24">
        <f>((MAX(Dataset!H$4:H$32) - Dataset!H25) / (MAX(Dataset!H$4:H$32) - MIN(Dataset!H$4:H$32)))*10</f>
        <v>6.6061923371081113</v>
      </c>
      <c r="D24">
        <f>((Dataset!J25 - MIN(Dataset!J$4:J$39)) / (MAX(Dataset!J$4:J$39) - MIN(Dataset!J$4:J$39)))*10</f>
        <v>4.1219999999999999</v>
      </c>
      <c r="E24">
        <f>((Dataset!N25 - MIN(Dataset!N$4:N$39)) / (MAX(Dataset!N$4:N$39) - MIN(Dataset!N$4:N$39)))*10</f>
        <v>1.7550122079232615</v>
      </c>
      <c r="F24">
        <f>(AVERAGE(Scores!B24,Scores!C24,Scores!D24,Scores!E24))</f>
        <v>3.2196997651632149</v>
      </c>
      <c r="G24">
        <f>((Dataset!O25 - MIN(Dataset!O$4:O$39)) / (MAX(Dataset!O$4:O$39) - MIN(Dataset!O$4:O$39)))*10</f>
        <v>8.1632653061224492</v>
      </c>
      <c r="H24">
        <f>((MAX(Dataset!S$4:S$39) - Dataset!S25) / (MAX(Dataset!S$4:S$39) - MIN(Dataset!S$4:S$39)))*10</f>
        <v>7.8614457831325302</v>
      </c>
      <c r="I24">
        <f>((MAX(Dataset!U$4:U$39) - Dataset!U25) / (MAX(Dataset!U$4:U$39) - MIN(Dataset!U$4:U$39)))*10</f>
        <v>2.558139534883721</v>
      </c>
      <c r="J24">
        <f>((Dataset!W25 - MIN(Dataset!W$4:W$39)) / (MAX(Dataset!W$4:W$39) - MIN(Dataset!W$4:W$39)))*10</f>
        <v>7.441860465116279</v>
      </c>
      <c r="K24">
        <f t="shared" si="0"/>
        <v>6.5061777723137446</v>
      </c>
      <c r="L24">
        <f>((Dataset!X25 - MIN(Dataset!X$4:X$39)) / (MAX(Dataset!X$4:X$39) - MIN(Dataset!X$4:X$39)))*10</f>
        <v>1.2600952578173534</v>
      </c>
      <c r="M24">
        <f>((Dataset!Z25 - MIN(Dataset!Z$4:Z$39)) / (MAX(Dataset!Z$4:Z$39) - MIN(Dataset!Z$4:Z$39)))*10</f>
        <v>9.7355035605289935</v>
      </c>
      <c r="N24">
        <f>((Dataset!AA25 - MIN(Dataset!AA$4:AA$39)) / (MAX(Dataset!AA$4:AA$39) - MIN(Dataset!AA$4:AA$39)))*10</f>
        <v>10</v>
      </c>
      <c r="O24">
        <f t="shared" si="1"/>
        <v>6.9985329394487819</v>
      </c>
    </row>
    <row r="25" spans="1:15" x14ac:dyDescent="0.3">
      <c r="A25" t="s">
        <v>43</v>
      </c>
      <c r="B25">
        <f>((Dataset!B26 - MIN(Dataset!B$4:B$39)) / (MAX(Dataset!B$4:B$39) - MIN(Dataset!B$4:B$39)))*10</f>
        <v>5.1393571589121141</v>
      </c>
      <c r="C25">
        <f>((MAX(Dataset!H$4:H$32) - Dataset!H26) / (MAX(Dataset!H$4:H$32) - MIN(Dataset!H$4:H$32)))*10</f>
        <v>7.8058335633217197</v>
      </c>
      <c r="D25">
        <f>((Dataset!J26 - MIN(Dataset!J$4:J$39)) / (MAX(Dataset!J$4:J$39) - MIN(Dataset!J$4:J$39)))*10</f>
        <v>10</v>
      </c>
      <c r="E25">
        <f>((Dataset!N26 - MIN(Dataset!N$4:N$39)) / (MAX(Dataset!N$4:N$39) - MIN(Dataset!N$4:N$39)))*10</f>
        <v>2.8303198887343535</v>
      </c>
      <c r="F25">
        <f>(AVERAGE(Scores!B25,Scores!C25,Scores!D25,Scores!E25))</f>
        <v>6.4438776527420467</v>
      </c>
      <c r="G25">
        <f>((Dataset!O26 - MIN(Dataset!O$4:O$39)) / (MAX(Dataset!O$4:O$39) - MIN(Dataset!O$4:O$39)))*10</f>
        <v>9.0816326530612237</v>
      </c>
      <c r="H25">
        <f>((MAX(Dataset!S$4:S$39) - Dataset!S26) / (MAX(Dataset!S$4:S$39) - MIN(Dataset!S$4:S$39)))*10</f>
        <v>9.6140375455309606</v>
      </c>
      <c r="I25">
        <f>((MAX(Dataset!U$4:U$39) - Dataset!U26) / (MAX(Dataset!U$4:U$39) - MIN(Dataset!U$4:U$39)))*10</f>
        <v>9.5348837209302335</v>
      </c>
      <c r="J25">
        <f>((Dataset!W26 - MIN(Dataset!W$4:W$39)) / (MAX(Dataset!W$4:W$39) - MIN(Dataset!W$4:W$39)))*10</f>
        <v>0.46511627906976744</v>
      </c>
      <c r="K25">
        <f t="shared" si="0"/>
        <v>7.1739175496480456</v>
      </c>
      <c r="L25">
        <f>((Dataset!X26 - MIN(Dataset!X$4:X$39)) / (MAX(Dataset!X$4:X$39) - MIN(Dataset!X$4:X$39)))*10</f>
        <v>8.5172913646717756</v>
      </c>
      <c r="M25">
        <f>((Dataset!Z26 - MIN(Dataset!Z$4:Z$39)) / (MAX(Dataset!Z$4:Z$39) - MIN(Dataset!Z$4:Z$39)))*10</f>
        <v>1.424211597151577E-2</v>
      </c>
      <c r="N25">
        <f>((Dataset!AA26 - MIN(Dataset!AA$4:AA$39)) / (MAX(Dataset!AA$4:AA$39) - MIN(Dataset!AA$4:AA$39)))*10</f>
        <v>9.2857142857142847</v>
      </c>
      <c r="O25">
        <f t="shared" si="1"/>
        <v>5.9390825887858583</v>
      </c>
    </row>
    <row r="26" spans="1:15" x14ac:dyDescent="0.3">
      <c r="A26" t="s">
        <v>44</v>
      </c>
      <c r="B26">
        <f>((Dataset!B27 - MIN(Dataset!B$4:B$39)) / (MAX(Dataset!B$4:B$39) - MIN(Dataset!B$4:B$39)))*10</f>
        <v>2.130815913688469</v>
      </c>
      <c r="C26">
        <f>((MAX(Dataset!H$4:H$32) - Dataset!H27) / (MAX(Dataset!H$4:H$32) - MIN(Dataset!H$4:H$32)))*10</f>
        <v>8.3872376974854586</v>
      </c>
      <c r="D26">
        <f>((Dataset!J27 - MIN(Dataset!J$4:J$39)) / (MAX(Dataset!J$4:J$39) - MIN(Dataset!J$4:J$39)))*10</f>
        <v>2.6899999999999995</v>
      </c>
      <c r="E26">
        <f>((Dataset!N27 - MIN(Dataset!N$4:N$39)) / (MAX(Dataset!N$4:N$39) - MIN(Dataset!N$4:N$39)))*10</f>
        <v>7.0260393383996416</v>
      </c>
      <c r="F26">
        <f>(AVERAGE(Scores!B26,Scores!C26,Scores!D26,Scores!E26))</f>
        <v>5.0585232373933922</v>
      </c>
      <c r="G26">
        <f>((Dataset!O27 - MIN(Dataset!O$4:O$39)) / (MAX(Dataset!O$4:O$39) - MIN(Dataset!O$4:O$39)))*10</f>
        <v>8.8775510204081627</v>
      </c>
      <c r="H26">
        <f>((MAX(Dataset!S$4:S$39) - Dataset!S27) / (MAX(Dataset!S$4:S$39) - MIN(Dataset!S$4:S$39)))*10</f>
        <v>3.4351358924068371</v>
      </c>
      <c r="I26">
        <f>((MAX(Dataset!U$4:U$39) - Dataset!U27) / (MAX(Dataset!U$4:U$39) - MIN(Dataset!U$4:U$39)))*10</f>
        <v>7.2093023255813948</v>
      </c>
      <c r="J26">
        <f>((Dataset!W27 - MIN(Dataset!W$4:W$39)) / (MAX(Dataset!W$4:W$39) - MIN(Dataset!W$4:W$39)))*10</f>
        <v>2.7906976744186047</v>
      </c>
      <c r="K26">
        <f t="shared" si="0"/>
        <v>5.57817172820375</v>
      </c>
      <c r="L26">
        <f>((Dataset!X27 - MIN(Dataset!X$4:X$39)) / (MAX(Dataset!X$4:X$39) - MIN(Dataset!X$4:X$39)))*10</f>
        <v>1.9072271691861671</v>
      </c>
      <c r="M26">
        <f>((Dataset!Z27 - MIN(Dataset!Z$4:Z$39)) / (MAX(Dataset!Z$4:Z$39) - MIN(Dataset!Z$4:Z$39)))*10</f>
        <v>9.2248219735503572</v>
      </c>
      <c r="N26">
        <f>((Dataset!AA27 - MIN(Dataset!AA$4:AA$39)) / (MAX(Dataset!AA$4:AA$39) - MIN(Dataset!AA$4:AA$39)))*10</f>
        <v>5</v>
      </c>
      <c r="O26">
        <f t="shared" si="1"/>
        <v>5.3773497142455078</v>
      </c>
    </row>
    <row r="27" spans="1:15" x14ac:dyDescent="0.3">
      <c r="A27" t="s">
        <v>45</v>
      </c>
      <c r="B27">
        <f>((Dataset!B28 - MIN(Dataset!B$4:B$39)) / (MAX(Dataset!B$4:B$39) - MIN(Dataset!B$4:B$39)))*10</f>
        <v>1.9757248819959539</v>
      </c>
      <c r="C27">
        <f>((MAX(Dataset!H$4:H$32) - Dataset!H28) / (MAX(Dataset!H$4:H$32) - MIN(Dataset!H$4:H$32)))*10</f>
        <v>7.9060013651149896</v>
      </c>
      <c r="D27">
        <f>((Dataset!J28 - MIN(Dataset!J$4:J$39)) / (MAX(Dataset!J$4:J$39) - MIN(Dataset!J$4:J$39)))*10</f>
        <v>1.333</v>
      </c>
      <c r="E27">
        <f>((Dataset!N28 - MIN(Dataset!N$4:N$39)) / (MAX(Dataset!N$4:N$39) - MIN(Dataset!N$4:N$39)))*10</f>
        <v>7.5564475664826887</v>
      </c>
      <c r="F27">
        <f>(AVERAGE(Scores!B27,Scores!C27,Scores!D27,Scores!E27))</f>
        <v>4.6927934533984086</v>
      </c>
      <c r="G27">
        <f>((Dataset!O28 - MIN(Dataset!O$4:O$39)) / (MAX(Dataset!O$4:O$39) - MIN(Dataset!O$4:O$39)))*10</f>
        <v>9.0816326530612237</v>
      </c>
      <c r="H27">
        <f>((MAX(Dataset!S$4:S$39) - Dataset!S28) / (MAX(Dataset!S$4:S$39) - MIN(Dataset!S$4:S$39)))*10</f>
        <v>7.4208461753992712</v>
      </c>
      <c r="I27">
        <f>((MAX(Dataset!U$4:U$39) - Dataset!U28) / (MAX(Dataset!U$4:U$39) - MIN(Dataset!U$4:U$39)))*10</f>
        <v>5.3488372093023253</v>
      </c>
      <c r="J27">
        <f>((Dataset!W28 - MIN(Dataset!W$4:W$39)) / (MAX(Dataset!W$4:W$39) - MIN(Dataset!W$4:W$39)))*10</f>
        <v>4.6511627906976747</v>
      </c>
      <c r="K27">
        <f t="shared" si="0"/>
        <v>6.6256197071151242</v>
      </c>
      <c r="L27">
        <f>((Dataset!X28 - MIN(Dataset!X$4:X$39)) / (MAX(Dataset!X$4:X$39) - MIN(Dataset!X$4:X$39)))*10</f>
        <v>0</v>
      </c>
      <c r="M27">
        <f>((Dataset!Z28 - MIN(Dataset!Z$4:Z$39)) / (MAX(Dataset!Z$4:Z$39) - MIN(Dataset!Z$4:Z$39)))*10</f>
        <v>9.9979654120040689</v>
      </c>
      <c r="N27">
        <f>((Dataset!AA28 - MIN(Dataset!AA$4:AA$39)) / (MAX(Dataset!AA$4:AA$39) - MIN(Dataset!AA$4:AA$39)))*10</f>
        <v>6</v>
      </c>
      <c r="O27">
        <f t="shared" si="1"/>
        <v>5.3326551373346893</v>
      </c>
    </row>
    <row r="28" spans="1:15" x14ac:dyDescent="0.3">
      <c r="A28" t="s">
        <v>67</v>
      </c>
      <c r="B28">
        <f>((Dataset!B29 - MIN(Dataset!B$4:B$39)) / (MAX(Dataset!B$4:B$39) - MIN(Dataset!B$4:B$39)))*10</f>
        <v>8.1242975949651619</v>
      </c>
      <c r="C28">
        <f>((MAX(Dataset!H$4:H$32) - Dataset!H29) / (MAX(Dataset!H$4:H$32) - MIN(Dataset!H$4:H$32)))*10</f>
        <v>8.4170838498120926</v>
      </c>
      <c r="D28">
        <f>((Dataset!J29 - MIN(Dataset!J$4:J$39)) / (MAX(Dataset!J$4:J$39) - MIN(Dataset!J$4:J$39)))*10</f>
        <v>8.0000000000000002E-3</v>
      </c>
      <c r="E28">
        <f>((Dataset!N29 - MIN(Dataset!N$4:N$39)) / (MAX(Dataset!N$4:N$39) - MIN(Dataset!N$4:N$39)))*10</f>
        <v>6.4109014675052407</v>
      </c>
      <c r="F28">
        <f>(AVERAGE(Scores!B28,Scores!C28,Scores!D28,Scores!E28))</f>
        <v>5.7400707280706236</v>
      </c>
      <c r="G28">
        <f>((Dataset!O29 - MIN(Dataset!O$4:O$39)) / (MAX(Dataset!O$4:O$39) - MIN(Dataset!O$4:O$39)))*10</f>
        <v>9.591836734693878</v>
      </c>
      <c r="H28">
        <f>((MAX(Dataset!S$4:S$39) - Dataset!S29) / (MAX(Dataset!S$4:S$39) - MIN(Dataset!S$4:S$39)))*10</f>
        <v>9.5446903894648365</v>
      </c>
      <c r="I28">
        <f>((MAX(Dataset!U$4:U$39) - Dataset!U29) / (MAX(Dataset!U$4:U$39) - MIN(Dataset!U$4:U$39)))*10</f>
        <v>5.8139534883720936</v>
      </c>
      <c r="J28">
        <f>((Dataset!W29 - MIN(Dataset!W$4:W$39)) / (MAX(Dataset!W$4:W$39) - MIN(Dataset!W$4:W$39)))*10</f>
        <v>4.1860465116279073</v>
      </c>
      <c r="K28">
        <f t="shared" si="0"/>
        <v>7.2841317810396786</v>
      </c>
      <c r="L28">
        <f>((Dataset!X29 - MIN(Dataset!X$4:X$39)) / (MAX(Dataset!X$4:X$39) - MIN(Dataset!X$4:X$39)))*10</f>
        <v>6.4164423276040594</v>
      </c>
      <c r="M28">
        <f>((Dataset!Z29 - MIN(Dataset!Z$4:Z$39)) / (MAX(Dataset!Z$4:Z$39) - MIN(Dataset!Z$4:Z$39)))*10</f>
        <v>2.2838250254323498</v>
      </c>
      <c r="N28">
        <f>((Dataset!AA29 - MIN(Dataset!AA$4:AA$39)) / (MAX(Dataset!AA$4:AA$39) - MIN(Dataset!AA$4:AA$39)))*10</f>
        <v>3.5714285714285716</v>
      </c>
      <c r="O28">
        <f t="shared" si="1"/>
        <v>4.0905653081549938</v>
      </c>
    </row>
    <row r="29" spans="1:15" x14ac:dyDescent="0.3">
      <c r="A29" t="s">
        <v>46</v>
      </c>
      <c r="B29">
        <f>((Dataset!B30 - MIN(Dataset!B$4:B$39)) / (MAX(Dataset!B$4:B$39) - MIN(Dataset!B$4:B$39)))*10</f>
        <v>0.5394470667565745</v>
      </c>
      <c r="C29">
        <f>((MAX(Dataset!H$4:H$32) - Dataset!H30) / (MAX(Dataset!H$4:H$32) - MIN(Dataset!H$4:H$32)))*10</f>
        <v>4.0975161011435084</v>
      </c>
      <c r="D29">
        <f>((Dataset!J30 - MIN(Dataset!J$4:J$39)) / (MAX(Dataset!J$4:J$39) - MIN(Dataset!J$4:J$39)))*10</f>
        <v>0.48799999999999999</v>
      </c>
      <c r="E29">
        <f>((Dataset!N30 - MIN(Dataset!N$4:N$39)) / (MAX(Dataset!N$4:N$39) - MIN(Dataset!N$4:N$39)))*10</f>
        <v>5.3470784251882115</v>
      </c>
      <c r="F29">
        <f>(AVERAGE(Scores!B29,Scores!C29,Scores!D29,Scores!E29))</f>
        <v>2.6180103982720735</v>
      </c>
      <c r="G29">
        <f>((Dataset!O30 - MIN(Dataset!O$4:O$39)) / (MAX(Dataset!O$4:O$39) - MIN(Dataset!O$4:O$39)))*10</f>
        <v>7.6530612244897958</v>
      </c>
      <c r="H29">
        <f>((MAX(Dataset!S$4:S$39) - Dataset!S30) / (MAX(Dataset!S$4:S$39) - MIN(Dataset!S$4:S$39)))*10</f>
        <v>8.52829924348557</v>
      </c>
      <c r="I29">
        <f>((MAX(Dataset!U$4:U$39) - Dataset!U30) / (MAX(Dataset!U$4:U$39) - MIN(Dataset!U$4:U$39)))*10</f>
        <v>1.1627906976744187</v>
      </c>
      <c r="J29">
        <f>((Dataset!W30 - MIN(Dataset!W$4:W$39)) / (MAX(Dataset!W$4:W$39) - MIN(Dataset!W$4:W$39)))*10</f>
        <v>8.8372093023255811</v>
      </c>
      <c r="K29">
        <f t="shared" si="0"/>
        <v>6.5453401169938417</v>
      </c>
      <c r="L29">
        <f>((Dataset!X30 - MIN(Dataset!X$4:X$39)) / (MAX(Dataset!X$4:X$39) - MIN(Dataset!X$4:X$39)))*10</f>
        <v>0.9360115966038518</v>
      </c>
      <c r="M29">
        <f>((Dataset!Z30 - MIN(Dataset!Z$4:Z$39)) / (MAX(Dataset!Z$4:Z$39) - MIN(Dataset!Z$4:Z$39)))*10</f>
        <v>9.4496439471007125</v>
      </c>
      <c r="N29">
        <f>((Dataset!AA30 - MIN(Dataset!AA$4:AA$39)) / (MAX(Dataset!AA$4:AA$39) - MIN(Dataset!AA$4:AA$39)))*10</f>
        <v>5.7142857142857135</v>
      </c>
      <c r="O29">
        <f t="shared" si="1"/>
        <v>5.3666470859967594</v>
      </c>
    </row>
    <row r="30" spans="1:15" x14ac:dyDescent="0.3">
      <c r="A30" t="s">
        <v>68</v>
      </c>
      <c r="B30">
        <f>((Dataset!B31 - MIN(Dataset!B$4:B$39)) / (MAX(Dataset!B$4:B$39) - MIN(Dataset!B$4:B$39)))*10</f>
        <v>4.9550460777702856</v>
      </c>
      <c r="C30">
        <f>((MAX(Dataset!H$4:H$32) - Dataset!H31) / (MAX(Dataset!H$4:H$32) - MIN(Dataset!H$4:H$32)))*10</f>
        <v>7.5919418382447059</v>
      </c>
      <c r="D30">
        <f>((Dataset!J31 - MIN(Dataset!J$4:J$39)) / (MAX(Dataset!J$4:J$39) - MIN(Dataset!J$4:J$39)))*10</f>
        <v>9.6059999999999999</v>
      </c>
      <c r="E30">
        <f>((Dataset!N31 - MIN(Dataset!N$4:N$39)) / (MAX(Dataset!N$4:N$39) - MIN(Dataset!N$4:N$39)))*10</f>
        <v>3.7525492861998639</v>
      </c>
      <c r="F30">
        <f>(AVERAGE(Scores!B30,Scores!C30,Scores!D30,Scores!E30))</f>
        <v>6.4763843005537147</v>
      </c>
      <c r="G30">
        <f>((Dataset!O31 - MIN(Dataset!O$4:O$39)) / (MAX(Dataset!O$4:O$39) - MIN(Dataset!O$4:O$39)))*10</f>
        <v>8.6734693877551017</v>
      </c>
      <c r="H30">
        <f>((MAX(Dataset!S$4:S$39) - Dataset!S31) / (MAX(Dataset!S$4:S$39) - MIN(Dataset!S$4:S$39)))*10</f>
        <v>8.2305968058279628</v>
      </c>
      <c r="I30">
        <f>((MAX(Dataset!U$4:U$39) - Dataset!U31) / (MAX(Dataset!U$4:U$39) - MIN(Dataset!U$4:U$39)))*10</f>
        <v>4.4186046511627906</v>
      </c>
      <c r="J30">
        <f>((Dataset!W31 - MIN(Dataset!W$4:W$39)) / (MAX(Dataset!W$4:W$39) - MIN(Dataset!W$4:W$39)))*10</f>
        <v>5.5813953488372094</v>
      </c>
      <c r="K30">
        <f t="shared" si="0"/>
        <v>6.7260165483957657</v>
      </c>
      <c r="L30">
        <f>((Dataset!X31 - MIN(Dataset!X$4:X$39)) / (MAX(Dataset!X$4:X$39) - MIN(Dataset!X$4:X$39)))*10</f>
        <v>1.928970801408159</v>
      </c>
      <c r="M30">
        <f>((Dataset!Z31 - MIN(Dataset!Z$4:Z$39)) / (MAX(Dataset!Z$4:Z$39) - MIN(Dataset!Z$4:Z$39)))*10</f>
        <v>9.5869786368260428</v>
      </c>
      <c r="N30">
        <f>((Dataset!AA31 - MIN(Dataset!AA$4:AA$39)) / (MAX(Dataset!AA$4:AA$39) - MIN(Dataset!AA$4:AA$39)))*10</f>
        <v>5</v>
      </c>
      <c r="O30">
        <f t="shared" si="1"/>
        <v>5.5053164794114009</v>
      </c>
    </row>
    <row r="31" spans="1:15" x14ac:dyDescent="0.3">
      <c r="A31" t="s">
        <v>69</v>
      </c>
      <c r="B31">
        <f>((Dataset!B32 - MIN(Dataset!B$4:B$39)) / (MAX(Dataset!B$4:B$39) - MIN(Dataset!B$4:B$39)))*10</f>
        <v>1.9790964261631825</v>
      </c>
      <c r="C31">
        <f>((MAX(Dataset!H$4:H$32) - Dataset!H32) / (MAX(Dataset!H$4:H$32) - MIN(Dataset!H$4:H$32)))*10</f>
        <v>6.0188926992254652</v>
      </c>
      <c r="D31">
        <f>((Dataset!J32 - MIN(Dataset!J$4:J$39)) / (MAX(Dataset!J$4:J$39) - MIN(Dataset!J$4:J$39)))*10</f>
        <v>0.503</v>
      </c>
      <c r="E31">
        <f>((Dataset!N32 - MIN(Dataset!N$4:N$39)) / (MAX(Dataset!N$4:N$39) - MIN(Dataset!N$4:N$39)))*10</f>
        <v>0.48697935662703334</v>
      </c>
      <c r="F31">
        <f>(AVERAGE(Scores!B31,Scores!C31,Scores!D31,Scores!E31))</f>
        <v>2.2469921205039203</v>
      </c>
      <c r="G31">
        <f>((Dataset!O32 - MIN(Dataset!O$4:O$39)) / (MAX(Dataset!O$4:O$39) - MIN(Dataset!O$4:O$39)))*10</f>
        <v>8.6734693877551017</v>
      </c>
      <c r="H31">
        <f>((MAX(Dataset!S$4:S$39) - Dataset!S32) / (MAX(Dataset!S$4:S$39) - MIN(Dataset!S$4:S$39)))*10</f>
        <v>9.0704679181843648</v>
      </c>
      <c r="I31">
        <f>((MAX(Dataset!U$4:U$39) - Dataset!U32) / (MAX(Dataset!U$4:U$39) - MIN(Dataset!U$4:U$39)))*10</f>
        <v>6.0465116279069768</v>
      </c>
      <c r="J31">
        <f>((Dataset!W32 - MIN(Dataset!W$4:W$39)) / (MAX(Dataset!W$4:W$39) - MIN(Dataset!W$4:W$39)))*10</f>
        <v>3.9534883720930232</v>
      </c>
      <c r="K31">
        <f t="shared" si="0"/>
        <v>6.9359843264848671</v>
      </c>
      <c r="L31">
        <f>((Dataset!X32 - MIN(Dataset!X$4:X$39)) / (MAX(Dataset!X$4:X$39) - MIN(Dataset!X$4:X$39)))*10</f>
        <v>1.060260923586664</v>
      </c>
      <c r="M31">
        <f>((Dataset!Z32 - MIN(Dataset!Z$4:Z$39)) / (MAX(Dataset!Z$4:Z$39) - MIN(Dataset!Z$4:Z$39)))*10</f>
        <v>9.6225839267548334</v>
      </c>
      <c r="N31">
        <f>((Dataset!AA32 - MIN(Dataset!AA$4:AA$39)) / (MAX(Dataset!AA$4:AA$39) - MIN(Dataset!AA$4:AA$39)))*10</f>
        <v>8.5714285714285694</v>
      </c>
      <c r="O31">
        <f t="shared" si="1"/>
        <v>6.4180911405900218</v>
      </c>
    </row>
    <row r="32" spans="1:15" x14ac:dyDescent="0.3">
      <c r="A32" t="s">
        <v>148</v>
      </c>
      <c r="B32">
        <f>((Dataset!B33 - MIN(Dataset!B$4:B$39)) / (MAX(Dataset!B$4:B$39) - MIN(Dataset!B$4:B$39)))*10</f>
        <v>9.0357383681726233</v>
      </c>
      <c r="C32">
        <f>((MAX(Dataset!H$4:H$32) - Dataset!H33) / (MAX(Dataset!H$4:H$32) - MIN(Dataset!H$4:H$32)))*10</f>
        <v>8.8256656773320543</v>
      </c>
      <c r="D32">
        <f>((Dataset!J33 - MIN(Dataset!J$4:J$39)) / (MAX(Dataset!J$4:J$39) - MIN(Dataset!J$4:J$39)))*10</f>
        <v>1.0529999999999999</v>
      </c>
      <c r="E32">
        <f>((Dataset!N33 - MIN(Dataset!N$4:N$39)) / (MAX(Dataset!N$4:N$39) - MIN(Dataset!N$4:N$39)))*10</f>
        <v>8.4269662921348303</v>
      </c>
      <c r="F32">
        <f>(AVERAGE(Scores!B32,Scores!C32,Scores!D32,Scores!E32))</f>
        <v>6.8353425844098776</v>
      </c>
      <c r="G32">
        <f>((Dataset!O33 - MIN(Dataset!O$4:O$39)) / (MAX(Dataset!O$4:O$39) - MIN(Dataset!O$4:O$39)))*10</f>
        <v>9.183673469387756</v>
      </c>
      <c r="H32">
        <f>((MAX(Dataset!S$4:S$39) - Dataset!S33) / (MAX(Dataset!S$4:S$39) - MIN(Dataset!S$4:S$39)))*10</f>
        <v>8.0393667694031929</v>
      </c>
      <c r="I32">
        <f>((MAX(Dataset!U$4:U$39) - Dataset!U33) / (MAX(Dataset!U$4:U$39) - MIN(Dataset!U$4:U$39)))*10</f>
        <v>9.0697674418604652</v>
      </c>
      <c r="J32">
        <f>((Dataset!W33 - MIN(Dataset!W$4:W$39)) / (MAX(Dataset!W$4:W$39) - MIN(Dataset!W$4:W$39)))*10</f>
        <v>0.93023255813953487</v>
      </c>
      <c r="K32">
        <f t="shared" si="0"/>
        <v>6.8057600596977377</v>
      </c>
      <c r="L32">
        <f>((Dataset!X33 - MIN(Dataset!X$4:X$39)) / (MAX(Dataset!X$4:X$39) - MIN(Dataset!X$4:X$39)))*10</f>
        <v>7.3089666597639269</v>
      </c>
      <c r="M32">
        <f>((Dataset!Z33 - MIN(Dataset!Z$4:Z$39)) / (MAX(Dataset!Z$4:Z$39) - MIN(Dataset!Z$4:Z$39)))*10</f>
        <v>0.12716174974567651</v>
      </c>
      <c r="N32">
        <f>((Dataset!AA33 - MIN(Dataset!AA$4:AA$39)) / (MAX(Dataset!AA$4:AA$39) - MIN(Dataset!AA$4:AA$39)))*10</f>
        <v>0</v>
      </c>
      <c r="O32">
        <f t="shared" si="1"/>
        <v>2.4787094698365344</v>
      </c>
    </row>
    <row r="33" spans="1:15" x14ac:dyDescent="0.3">
      <c r="A33" t="s">
        <v>47</v>
      </c>
      <c r="B33">
        <f>((Dataset!B34 - MIN(Dataset!B$4:B$39)) / (MAX(Dataset!B$4:B$39) - MIN(Dataset!B$4:B$39)))*10</f>
        <v>2.1038435603506405</v>
      </c>
      <c r="C33">
        <f>((MAX(Dataset!H$4:H$32) - Dataset!H34) / (MAX(Dataset!H$4:H$32) - MIN(Dataset!H$4:H$32)))*10</f>
        <v>8.2330240367012024</v>
      </c>
      <c r="D33">
        <f>((Dataset!J34 - MIN(Dataset!J$4:J$39)) / (MAX(Dataset!J$4:J$39) - MIN(Dataset!J$4:J$39)))*10</f>
        <v>10</v>
      </c>
      <c r="E33">
        <f>((Dataset!N34 - MIN(Dataset!N$4:N$39)) / (MAX(Dataset!N$4:N$39) - MIN(Dataset!N$4:N$39)))*10</f>
        <v>1.3450292397660819</v>
      </c>
      <c r="F33">
        <f>(AVERAGE(Scores!B33,Scores!C33,Scores!D33,Scores!E33))</f>
        <v>5.4204742092044809</v>
      </c>
      <c r="G33">
        <f>((Dataset!O34 - MIN(Dataset!O$4:O$39)) / (MAX(Dataset!O$4:O$39) - MIN(Dataset!O$4:O$39)))*10</f>
        <v>8.7755102040816322</v>
      </c>
      <c r="H33">
        <f>((MAX(Dataset!S$4:S$39) - Dataset!S34) / (MAX(Dataset!S$4:S$39) - MIN(Dataset!S$4:S$39)))*10</f>
        <v>8.6354721210423087</v>
      </c>
      <c r="I33">
        <f>((MAX(Dataset!U$4:U$39) - Dataset!U34) / (MAX(Dataset!U$4:U$39) - MIN(Dataset!U$4:U$39)))*10</f>
        <v>7.6744186046511631</v>
      </c>
      <c r="J33">
        <f>((Dataset!W34 - MIN(Dataset!W$4:W$39)) / (MAX(Dataset!W$4:W$39) - MIN(Dataset!W$4:W$39)))*10</f>
        <v>2.3255813953488373</v>
      </c>
      <c r="K33">
        <f t="shared" si="0"/>
        <v>6.8527455812809848</v>
      </c>
      <c r="L33">
        <f>((Dataset!X34 - MIN(Dataset!X$4:X$39)) / (MAX(Dataset!X$4:X$39) - MIN(Dataset!X$4:X$39)))*10</f>
        <v>3.3692275833505905</v>
      </c>
      <c r="M33">
        <f>((Dataset!Z34 - MIN(Dataset!Z$4:Z$39)) / (MAX(Dataset!Z$4:Z$39) - MIN(Dataset!Z$4:Z$39)))*10</f>
        <v>1.1739572736520854</v>
      </c>
      <c r="N33">
        <f>((Dataset!AA34 - MIN(Dataset!AA$4:AA$39)) / (MAX(Dataset!AA$4:AA$39) - MIN(Dataset!AA$4:AA$39)))*10</f>
        <v>0</v>
      </c>
      <c r="O33">
        <f t="shared" si="1"/>
        <v>1.5143949523342253</v>
      </c>
    </row>
    <row r="34" spans="1:15" x14ac:dyDescent="0.3">
      <c r="A34" t="s">
        <v>189</v>
      </c>
      <c r="B34">
        <f>((Dataset!B35 - MIN(Dataset!B$4:B$39)) / (MAX(Dataset!B$4:B$39) - MIN(Dataset!B$4:B$39)))*10</f>
        <v>4.0997977073499667</v>
      </c>
      <c r="C34">
        <f>((MAX(Dataset!H$4:H$32) - Dataset!H35) / (MAX(Dataset!H$4:H$32) - MIN(Dataset!H$4:H$32)))*10</f>
        <v>8.3630565007185442</v>
      </c>
      <c r="D34">
        <f>((Dataset!J35 - MIN(Dataset!J$4:J$39)) / (MAX(Dataset!J$4:J$39) - MIN(Dataset!J$4:J$39)))*10</f>
        <v>0</v>
      </c>
      <c r="E34">
        <f>((Dataset!N35 - MIN(Dataset!N$4:N$39)) / (MAX(Dataset!N$4:N$39) - MIN(Dataset!N$4:N$39)))*10</f>
        <v>8.8764044943820224</v>
      </c>
      <c r="F34">
        <f>(AVERAGE(Scores!B34,Scores!C34,Scores!D34,Scores!E34))</f>
        <v>5.3348146756126331</v>
      </c>
      <c r="G34">
        <f>((Dataset!O35 - MIN(Dataset!O$4:O$39)) / (MAX(Dataset!O$4:O$39) - MIN(Dataset!O$4:O$39)))*10</f>
        <v>9.183673469387756</v>
      </c>
      <c r="H34">
        <f>((MAX(Dataset!S$4:S$39) - Dataset!S35) / (MAX(Dataset!S$4:S$39) - MIN(Dataset!S$4:S$39)))*10</f>
        <v>10</v>
      </c>
      <c r="I34">
        <f>((MAX(Dataset!U$4:U$39) - Dataset!U35) / (MAX(Dataset!U$4:U$39) - MIN(Dataset!U$4:U$39)))*10</f>
        <v>8.1395348837209305</v>
      </c>
      <c r="J34">
        <f>((Dataset!W35 - MIN(Dataset!W$4:W$39)) / (MAX(Dataset!W$4:W$39) - MIN(Dataset!W$4:W$39)))*10</f>
        <v>1.8604651162790697</v>
      </c>
      <c r="K34">
        <f t="shared" si="0"/>
        <v>7.295918367346939</v>
      </c>
      <c r="L34">
        <f>((Dataset!X35 - MIN(Dataset!X$4:X$39)) / (MAX(Dataset!X$4:X$39) - MIN(Dataset!X$4:X$39)))*10</f>
        <v>0.82004555808656043</v>
      </c>
      <c r="M34">
        <f>((Dataset!Z35 - MIN(Dataset!Z$4:Z$39)) / (MAX(Dataset!Z$4:Z$39) - MIN(Dataset!Z$4:Z$39)))*10</f>
        <v>2.2258392675483214</v>
      </c>
      <c r="N34">
        <f>((Dataset!AA35 - MIN(Dataset!AA$4:AA$39)) / (MAX(Dataset!AA$4:AA$39) - MIN(Dataset!AA$4:AA$39)))*10</f>
        <v>0</v>
      </c>
      <c r="O34">
        <f t="shared" si="1"/>
        <v>1.0152949418782939</v>
      </c>
    </row>
    <row r="35" spans="1:15" x14ac:dyDescent="0.3">
      <c r="A35" t="s">
        <v>190</v>
      </c>
      <c r="B35">
        <f>((Dataset!B36 - MIN(Dataset!B$4:B$39)) / (MAX(Dataset!B$4:B$39) - MIN(Dataset!B$4:B$39)))*10</f>
        <v>4.2481456507080235</v>
      </c>
      <c r="C35">
        <f>((MAX(Dataset!H$4:H$32) - Dataset!H36) / (MAX(Dataset!H$4:H$32) - MIN(Dataset!H$4:H$32)))*10</f>
        <v>7.9945127979732629</v>
      </c>
      <c r="D35">
        <f>((Dataset!J36 - MIN(Dataset!J$4:J$39)) / (MAX(Dataset!J$4:J$39) - MIN(Dataset!J$4:J$39)))*10</f>
        <v>10</v>
      </c>
      <c r="E35">
        <f>((Dataset!N36 - MIN(Dataset!N$4:N$39)) / (MAX(Dataset!N$4:N$39) - MIN(Dataset!N$4:N$39)))*10</f>
        <v>3.7417220806025031</v>
      </c>
      <c r="F35">
        <f>(AVERAGE(Scores!B35,Scores!C35,Scores!D35,Scores!E35))</f>
        <v>6.4960951323209475</v>
      </c>
      <c r="G35">
        <f>((Dataset!O36 - MIN(Dataset!O$4:O$39)) / (MAX(Dataset!O$4:O$39) - MIN(Dataset!O$4:O$39)))*10</f>
        <v>7.8571428571428568</v>
      </c>
      <c r="H35">
        <f>((MAX(Dataset!S$4:S$39) - Dataset!S36) / (MAX(Dataset!S$4:S$39) - MIN(Dataset!S$4:S$39)))*10</f>
        <v>8.7153264219669371</v>
      </c>
      <c r="I35">
        <f>((MAX(Dataset!U$4:U$39) - Dataset!U36) / (MAX(Dataset!U$4:U$39) - MIN(Dataset!U$4:U$39)))*10</f>
        <v>6.0465116279069768</v>
      </c>
      <c r="J35">
        <f>((Dataset!W36 - MIN(Dataset!W$4:W$39)) / (MAX(Dataset!W$4:W$39) - MIN(Dataset!W$4:W$39)))*10</f>
        <v>3.9534883720930232</v>
      </c>
      <c r="K35">
        <f t="shared" si="0"/>
        <v>6.6431173197774482</v>
      </c>
      <c r="L35">
        <f>((Dataset!X36 - MIN(Dataset!X$4:X$39)) / (MAX(Dataset!X$4:X$39) - MIN(Dataset!X$4:X$39)))*10</f>
        <v>6.4920273348519366</v>
      </c>
      <c r="M35">
        <f>((Dataset!Z36 - MIN(Dataset!Z$4:Z$39)) / (MAX(Dataset!Z$4:Z$39) - MIN(Dataset!Z$4:Z$39)))*10</f>
        <v>3.3326551373346898</v>
      </c>
      <c r="N35">
        <f>((Dataset!AA36 - MIN(Dataset!AA$4:AA$39)) / (MAX(Dataset!AA$4:AA$39) - MIN(Dataset!AA$4:AA$39)))*10</f>
        <v>2.1428571428571423</v>
      </c>
      <c r="O35">
        <f t="shared" si="1"/>
        <v>3.9891798716812565</v>
      </c>
    </row>
    <row r="36" spans="1:15" x14ac:dyDescent="0.3">
      <c r="A36" t="s">
        <v>49</v>
      </c>
      <c r="B36">
        <f>((Dataset!B37 - MIN(Dataset!B$4:B$39)) / (MAX(Dataset!B$4:B$39) - MIN(Dataset!B$4:B$39)))*10</f>
        <v>0</v>
      </c>
      <c r="C36">
        <f>((MAX(Dataset!H$4:H$32) - Dataset!H37) / (MAX(Dataset!H$4:H$32) - MIN(Dataset!H$4:H$32)))*10</f>
        <v>8.596049443684473</v>
      </c>
      <c r="D36">
        <f>((Dataset!J37 - MIN(Dataset!J$4:J$39)) / (MAX(Dataset!J$4:J$39) - MIN(Dataset!J$4:J$39)))*10</f>
        <v>10</v>
      </c>
      <c r="E36">
        <f>((Dataset!N37 - MIN(Dataset!N$4:N$39)) / (MAX(Dataset!N$4:N$39) - MIN(Dataset!N$4:N$39)))*10</f>
        <v>0</v>
      </c>
      <c r="F36">
        <f>(AVERAGE(Scores!B36,Scores!C36,Scores!D36,Scores!E36))</f>
        <v>4.6490123609211178</v>
      </c>
      <c r="G36">
        <f>((Dataset!O37 - MIN(Dataset!O$4:O$39)) / (MAX(Dataset!O$4:O$39) - MIN(Dataset!O$4:O$39)))*10</f>
        <v>0</v>
      </c>
      <c r="H36">
        <f>((MAX(Dataset!S$4:S$39) - Dataset!S37) / (MAX(Dataset!S$4:S$39) - MIN(Dataset!S$4:S$39)))*10</f>
        <v>9.0522555337629598</v>
      </c>
      <c r="I36">
        <f>((MAX(Dataset!U$4:U$39) - Dataset!U37) / (MAX(Dataset!U$4:U$39) - MIN(Dataset!U$4:U$39)))*10</f>
        <v>6.7441860465116275</v>
      </c>
      <c r="J36">
        <f>((Dataset!W37 - MIN(Dataset!W$4:W$39)) / (MAX(Dataset!W$4:W$39) - MIN(Dataset!W$4:W$39)))*10</f>
        <v>3.2558139534883725</v>
      </c>
      <c r="K36">
        <f t="shared" si="0"/>
        <v>4.7630638834407399</v>
      </c>
      <c r="L36">
        <f>((Dataset!X37 - MIN(Dataset!X$4:X$39)) / (MAX(Dataset!X$4:X$39) - MIN(Dataset!X$4:X$39)))*10</f>
        <v>1.1762269621039554</v>
      </c>
      <c r="M36">
        <f>((Dataset!Z37 - MIN(Dataset!Z$4:Z$39)) / (MAX(Dataset!Z$4:Z$39) - MIN(Dataset!Z$4:Z$39)))*10</f>
        <v>2.9186164801627674</v>
      </c>
      <c r="N36">
        <f>((Dataset!AA37 - MIN(Dataset!AA$4:AA$39)) / (MAX(Dataset!AA$4:AA$39) - MIN(Dataset!AA$4:AA$39)))*10</f>
        <v>0</v>
      </c>
      <c r="O36">
        <f t="shared" si="1"/>
        <v>1.3649478140889075</v>
      </c>
    </row>
    <row r="37" spans="1:15" x14ac:dyDescent="0.3">
      <c r="A37" t="s">
        <v>73</v>
      </c>
      <c r="B37">
        <f>((Dataset!B38 - MIN(Dataset!B$4:B$39)) / (MAX(Dataset!B$4:B$39) - MIN(Dataset!B$4:B$39)))*10</f>
        <v>10</v>
      </c>
      <c r="C37">
        <f>((MAX(Dataset!H$4:H$32) - Dataset!H38) / (MAX(Dataset!H$4:H$32) - MIN(Dataset!H$4:H$32)))*10</f>
        <v>8.8473730943785718</v>
      </c>
      <c r="D37">
        <f>((Dataset!J38 - MIN(Dataset!J$4:J$39)) / (MAX(Dataset!J$4:J$39) - MIN(Dataset!J$4:J$39)))*10</f>
        <v>1.4000000000000002E-2</v>
      </c>
      <c r="E37">
        <f>((Dataset!N38 - MIN(Dataset!N$4:N$39)) / (MAX(Dataset!N$4:N$39) - MIN(Dataset!N$4:N$39)))*10</f>
        <v>4.8942857142857141</v>
      </c>
      <c r="F37">
        <f>(AVERAGE(Scores!B37,Scores!C37,Scores!D37,Scores!E37))</f>
        <v>5.9389147021660715</v>
      </c>
      <c r="G37">
        <f>((Dataset!O38 - MIN(Dataset!O$4:O$39)) / (MAX(Dataset!O$4:O$39) - MIN(Dataset!O$4:O$39)))*10</f>
        <v>9.387755102040817</v>
      </c>
      <c r="H37">
        <f>((MAX(Dataset!S$4:S$39) - Dataset!S38) / (MAX(Dataset!S$4:S$39) - MIN(Dataset!S$4:S$39)))*10</f>
        <v>9.048052675819557</v>
      </c>
      <c r="I37">
        <f>((MAX(Dataset!U$4:U$39) - Dataset!U38) / (MAX(Dataset!U$4:U$39) - MIN(Dataset!U$4:U$39)))*10</f>
        <v>8.8372093023255811</v>
      </c>
      <c r="J37">
        <f>((Dataset!W38 - MIN(Dataset!W$4:W$39)) / (MAX(Dataset!W$4:W$39) - MIN(Dataset!W$4:W$39)))*10</f>
        <v>1.1627906976744187</v>
      </c>
      <c r="K37">
        <f t="shared" si="0"/>
        <v>7.1089519444650939</v>
      </c>
      <c r="L37">
        <f>((Dataset!X38 - MIN(Dataset!X$4:X$39)) / (MAX(Dataset!X$4:X$39) - MIN(Dataset!X$4:X$39)))*10</f>
        <v>5.1014702837026302</v>
      </c>
      <c r="M37">
        <f>((Dataset!Z38 - MIN(Dataset!Z$4:Z$39)) / (MAX(Dataset!Z$4:Z$39) - MIN(Dataset!Z$4:Z$39)))*10</f>
        <v>0</v>
      </c>
      <c r="N37">
        <f>((Dataset!AA38 - MIN(Dataset!AA$4:AA$39)) / (MAX(Dataset!AA$4:AA$39) - MIN(Dataset!AA$4:AA$39)))*10</f>
        <v>0</v>
      </c>
      <c r="O37">
        <f t="shared" si="1"/>
        <v>1.7004900945675434</v>
      </c>
    </row>
    <row r="38" spans="1:15" x14ac:dyDescent="0.3">
      <c r="A38" t="s">
        <v>48</v>
      </c>
      <c r="B38">
        <f>((Dataset!B39 - MIN(Dataset!B$4:B$39)) / (MAX(Dataset!B$4:B$39) - MIN(Dataset!B$4:B$39)))*10</f>
        <v>1.0710271971229488</v>
      </c>
      <c r="C38">
        <f>((MAX(Dataset!H$4:H$32) - Dataset!H39) / (MAX(Dataset!H$4:H$32) - MIN(Dataset!H$4:H$32)))*10</f>
        <v>8.328807020489597</v>
      </c>
      <c r="D38">
        <f>((Dataset!J39 - MIN(Dataset!J$4:J$39)) / (MAX(Dataset!J$4:J$39) - MIN(Dataset!J$4:J$39)))*10</f>
        <v>0.51800000000000002</v>
      </c>
      <c r="E38">
        <f>((Dataset!N39 - MIN(Dataset!N$4:N$39)) / (MAX(Dataset!N$4:N$39) - MIN(Dataset!N$4:N$39)))*10</f>
        <v>0.71357779980178393</v>
      </c>
      <c r="F38">
        <f>(AVERAGE(Scores!B38,Scores!C38,Scores!D38,Scores!E38))</f>
        <v>2.6578530043535826</v>
      </c>
      <c r="G38">
        <f>((Dataset!O39 - MIN(Dataset!O$4:O$39)) / (MAX(Dataset!O$4:O$39) - MIN(Dataset!O$4:O$39)))*10</f>
        <v>9.0816326530612237</v>
      </c>
      <c r="H38">
        <f>((MAX(Dataset!S$4:S$39) - Dataset!S39) / (MAX(Dataset!S$4:S$39) - MIN(Dataset!S$4:S$39)))*10</f>
        <v>8.3342673017652018</v>
      </c>
      <c r="I38">
        <f>((MAX(Dataset!U$4:U$39) - Dataset!U39) / (MAX(Dataset!U$4:U$39) - MIN(Dataset!U$4:U$39)))*10</f>
        <v>8.604651162790697</v>
      </c>
      <c r="J38">
        <f>((Dataset!W39 - MIN(Dataset!W$4:W$39)) / (MAX(Dataset!W$4:W$39) - MIN(Dataset!W$4:W$39)))*10</f>
        <v>1.3953488372093024</v>
      </c>
      <c r="K38">
        <f t="shared" si="0"/>
        <v>6.8539749887066064</v>
      </c>
      <c r="L38">
        <f>((Dataset!X39 - MIN(Dataset!X$4:X$39)) / (MAX(Dataset!X$4:X$39) - MIN(Dataset!X$4:X$39)))*10</f>
        <v>2.2789397390764137</v>
      </c>
      <c r="M38">
        <f>((Dataset!Z39 - MIN(Dataset!Z$4:Z$39)) / (MAX(Dataset!Z$4:Z$39) - MIN(Dataset!Z$4:Z$39)))*10</f>
        <v>1.8026449643947102</v>
      </c>
      <c r="N38">
        <f>((Dataset!AA39 - MIN(Dataset!AA$4:AA$39)) / (MAX(Dataset!AA$4:AA$39) - MIN(Dataset!AA$4:AA$39)))*10</f>
        <v>0</v>
      </c>
      <c r="O38">
        <f t="shared" si="1"/>
        <v>1.3605282344903749</v>
      </c>
    </row>
  </sheetData>
  <mergeCells count="3">
    <mergeCell ref="B1:E1"/>
    <mergeCell ref="G1:J1"/>
    <mergeCell ref="L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4:H42"/>
  <sheetViews>
    <sheetView topLeftCell="A5" workbookViewId="0">
      <selection activeCell="D5" sqref="D5:H41"/>
    </sheetView>
  </sheetViews>
  <sheetFormatPr defaultRowHeight="14.4" x14ac:dyDescent="0.3"/>
  <cols>
    <col min="1" max="1" width="16.109375" bestFit="1" customWidth="1"/>
    <col min="2" max="2" width="14.21875" style="81" customWidth="1"/>
    <col min="3" max="3" width="11.5546875" style="81" bestFit="1" customWidth="1"/>
    <col min="4" max="4" width="16.109375" style="81" bestFit="1" customWidth="1"/>
    <col min="5" max="5" width="13.88671875" style="82" customWidth="1"/>
    <col min="6" max="6" width="17.88671875" customWidth="1"/>
    <col min="7" max="7" width="20.21875" customWidth="1"/>
    <col min="8" max="8" width="21.5546875" customWidth="1"/>
    <col min="9" max="9" width="15.5546875" bestFit="1" customWidth="1"/>
  </cols>
  <sheetData>
    <row r="4" spans="1:8" s="2" customFormat="1" x14ac:dyDescent="0.3">
      <c r="A4"/>
      <c r="B4"/>
      <c r="C4"/>
      <c r="D4"/>
      <c r="E4"/>
    </row>
    <row r="5" spans="1:8" ht="15" thickBot="1" x14ac:dyDescent="0.35">
      <c r="B5"/>
      <c r="C5"/>
      <c r="D5" s="133" t="s">
        <v>18</v>
      </c>
      <c r="E5" s="134" t="s">
        <v>19</v>
      </c>
      <c r="F5" s="134" t="s">
        <v>20</v>
      </c>
      <c r="G5" s="134" t="s">
        <v>21</v>
      </c>
      <c r="H5" s="135" t="s">
        <v>22</v>
      </c>
    </row>
    <row r="6" spans="1:8" x14ac:dyDescent="0.3">
      <c r="B6"/>
      <c r="C6"/>
      <c r="D6" s="127" t="s">
        <v>23</v>
      </c>
      <c r="E6" s="95">
        <f>AVERAGE(Scores!B3,Scores!C3,Scores!D3,Scores!E3)</f>
        <v>3.6061780627791298</v>
      </c>
      <c r="F6" s="95">
        <f>AVERAGE(Scores!C3,Scores!D3,Scores!E3,Scores!F3)</f>
        <v>4.0320538888807453</v>
      </c>
      <c r="G6" s="95">
        <f>AVERAGE(Scores!L3,Scores!M3,Scores!N3,Scores!O3)</f>
        <v>6.1904761904761898</v>
      </c>
      <c r="H6" s="129">
        <f t="shared" ref="H6:H41" si="0" xml:space="preserve"> SUM(E6,F6,G6)/3</f>
        <v>4.6095693807120215</v>
      </c>
    </row>
    <row r="7" spans="1:8" x14ac:dyDescent="0.3">
      <c r="B7"/>
      <c r="C7"/>
      <c r="D7" s="128" t="s">
        <v>24</v>
      </c>
      <c r="E7" s="95">
        <f>AVERAGE(Scores!B4,Scores!C4,Scores!D4,Scores!E4)</f>
        <v>6.6583354229693201</v>
      </c>
      <c r="F7" s="95">
        <f>AVERAGE(Scores!C4,Scores!D4,Scores!E4,Scores!F4)</f>
        <v>6.1319774940409379</v>
      </c>
      <c r="G7" s="95">
        <f>AVERAGE(Scores!L4,Scores!M4,Scores!N4,Scores!O4)</f>
        <v>3.7459692926663313</v>
      </c>
      <c r="H7" s="130">
        <f t="shared" si="0"/>
        <v>5.5120940698921963</v>
      </c>
    </row>
    <row r="8" spans="1:8" x14ac:dyDescent="0.3">
      <c r="B8"/>
      <c r="C8"/>
      <c r="D8" s="127" t="s">
        <v>25</v>
      </c>
      <c r="E8" s="95">
        <f>AVERAGE(Scores!B5,Scores!C5,Scores!D5,Scores!E5)</f>
        <v>2.2979113012244721</v>
      </c>
      <c r="F8" s="95">
        <f>AVERAGE(Scores!C5,Scores!D5,Scores!E5,Scores!F5)</f>
        <v>1.8963270901179134</v>
      </c>
      <c r="G8" s="95">
        <f>AVERAGE(Scores!L5,Scores!M5,Scores!N5,Scores!O5)</f>
        <v>6.0782555481967115</v>
      </c>
      <c r="H8" s="131">
        <f t="shared" si="0"/>
        <v>3.4241646465130322</v>
      </c>
    </row>
    <row r="9" spans="1:8" x14ac:dyDescent="0.3">
      <c r="B9"/>
      <c r="C9"/>
      <c r="D9" s="128" t="s">
        <v>26</v>
      </c>
      <c r="E9" s="95">
        <f>AVERAGE(Scores!B6,Scores!C6,Scores!D6,Scores!E6)</f>
        <v>1.1594092946445729</v>
      </c>
      <c r="F9" s="95">
        <f>AVERAGE(Scores!C6,Scores!D6,Scores!E6,Scores!F6)</f>
        <v>1.2669172712614365</v>
      </c>
      <c r="G9" s="95">
        <f>AVERAGE(Scores!L6,Scores!M6,Scores!N6,Scores!O6)</f>
        <v>6.3690475362869607</v>
      </c>
      <c r="H9" s="130">
        <f t="shared" si="0"/>
        <v>2.9317913673976563</v>
      </c>
    </row>
    <row r="10" spans="1:8" x14ac:dyDescent="0.3">
      <c r="B10"/>
      <c r="C10"/>
      <c r="D10" s="127" t="s">
        <v>27</v>
      </c>
      <c r="E10" s="95">
        <f>AVERAGE(Scores!B7,Scores!C7,Scores!D7,Scores!E7)</f>
        <v>5.7637824212506565</v>
      </c>
      <c r="F10" s="95">
        <f>AVERAGE(Scores!C7,Scores!D7,Scores!E7,Scores!F7)</f>
        <v>6.0848134390155577</v>
      </c>
      <c r="G10" s="95">
        <f>AVERAGE(Scores!L7,Scores!M7,Scores!N7,Scores!O7)</f>
        <v>6.9458887148841884</v>
      </c>
      <c r="H10" s="131">
        <f t="shared" si="0"/>
        <v>6.2648281917168012</v>
      </c>
    </row>
    <row r="11" spans="1:8" x14ac:dyDescent="0.3">
      <c r="B11"/>
      <c r="C11"/>
      <c r="D11" s="128" t="s">
        <v>3</v>
      </c>
      <c r="E11" s="95">
        <f>AVERAGE(Scores!B8,Scores!C8,Scores!D8,Scores!E8)</f>
        <v>1.9192160226679844</v>
      </c>
      <c r="F11" s="95">
        <f>AVERAGE(Scores!C8,Scores!D8,Scores!E8,Scores!F8)</f>
        <v>2.0674848518908355</v>
      </c>
      <c r="G11" s="95">
        <f>AVERAGE(Scores!L8,Scores!M8,Scores!N8,Scores!O8)</f>
        <v>3.8260831837697786</v>
      </c>
      <c r="H11" s="130">
        <f t="shared" si="0"/>
        <v>2.6042613527761995</v>
      </c>
    </row>
    <row r="12" spans="1:8" x14ac:dyDescent="0.3">
      <c r="B12"/>
      <c r="C12"/>
      <c r="D12" s="127" t="s">
        <v>28</v>
      </c>
      <c r="E12" s="95">
        <f>AVERAGE(Scores!B9,Scores!C9,Scores!D9,Scores!E9)</f>
        <v>8.5070630852750373</v>
      </c>
      <c r="F12" s="95">
        <f>AVERAGE(Scores!C9,Scores!D9,Scores!E9,Scores!F9)</f>
        <v>8.9685669999968081</v>
      </c>
      <c r="G12" s="95">
        <f>AVERAGE(Scores!L9,Scores!M9,Scores!N9,Scores!O9)</f>
        <v>3.8749364987509107</v>
      </c>
      <c r="H12" s="131">
        <f t="shared" si="0"/>
        <v>7.1168555280075863</v>
      </c>
    </row>
    <row r="13" spans="1:8" x14ac:dyDescent="0.3">
      <c r="B13"/>
      <c r="C13"/>
      <c r="D13" s="128" t="s">
        <v>29</v>
      </c>
      <c r="E13" s="95">
        <f>AVERAGE(Scores!B10,Scores!C10,Scores!D10,Scores!E10)</f>
        <v>3.3802026294633181</v>
      </c>
      <c r="F13" s="95">
        <f>AVERAGE(Scores!C10,Scores!D10,Scores!E10,Scores!F10)</f>
        <v>4.0493710661053894</v>
      </c>
      <c r="G13" s="95">
        <f>AVERAGE(Scores!L10,Scores!M10,Scores!N10,Scores!O10)</f>
        <v>5.8805331355263348</v>
      </c>
      <c r="H13" s="130">
        <f t="shared" si="0"/>
        <v>4.4367022770316806</v>
      </c>
    </row>
    <row r="14" spans="1:8" x14ac:dyDescent="0.3">
      <c r="B14"/>
      <c r="C14"/>
      <c r="D14" s="127" t="s">
        <v>30</v>
      </c>
      <c r="E14" s="95">
        <f>AVERAGE(Scores!B11,Scores!C11,Scores!D11,Scores!E11)</f>
        <v>2.66742453577017</v>
      </c>
      <c r="F14" s="95">
        <f>AVERAGE(Scores!C11,Scores!D11,Scores!E11,Scores!F11)</f>
        <v>3.2702213305353696</v>
      </c>
      <c r="G14" s="95">
        <f>AVERAGE(Scores!L11,Scores!M11,Scores!N11,Scores!O11)</f>
        <v>6.2749331702677544</v>
      </c>
      <c r="H14" s="131">
        <f t="shared" si="0"/>
        <v>4.0708596788577642</v>
      </c>
    </row>
    <row r="15" spans="1:8" x14ac:dyDescent="0.3">
      <c r="B15"/>
      <c r="C15"/>
      <c r="D15" s="128" t="s">
        <v>31</v>
      </c>
      <c r="E15" s="95">
        <f>AVERAGE(Scores!B12,Scores!C12,Scores!D12,Scores!E12)</f>
        <v>6.8841419254838829</v>
      </c>
      <c r="F15" s="95">
        <f>AVERAGE(Scores!C12,Scores!D12,Scores!E12,Scores!F12)</f>
        <v>7.8639996140924353</v>
      </c>
      <c r="G15" s="95">
        <f>AVERAGE(Scores!L12,Scores!M12,Scores!N12,Scores!O12)</f>
        <v>5.4252769224254864</v>
      </c>
      <c r="H15" s="130">
        <f t="shared" si="0"/>
        <v>6.7244728206672688</v>
      </c>
    </row>
    <row r="16" spans="1:8" x14ac:dyDescent="0.3">
      <c r="B16"/>
      <c r="C16"/>
      <c r="D16" s="127" t="s">
        <v>32</v>
      </c>
      <c r="E16" s="95">
        <f>AVERAGE(Scores!B13,Scores!C13,Scores!D13,Scores!E13)</f>
        <v>2.8311751967819681</v>
      </c>
      <c r="F16" s="95">
        <f>AVERAGE(Scores!C13,Scores!D13,Scores!E13,Scores!F13)</f>
        <v>2.7407559143860913</v>
      </c>
      <c r="G16" s="95">
        <f>AVERAGE(Scores!L13,Scores!M13,Scores!N13,Scores!O13)</f>
        <v>6.3097980482468961</v>
      </c>
      <c r="H16" s="131">
        <f t="shared" si="0"/>
        <v>3.9605763864716521</v>
      </c>
    </row>
    <row r="17" spans="2:8" x14ac:dyDescent="0.3">
      <c r="B17"/>
      <c r="C17"/>
      <c r="D17" s="128" t="s">
        <v>33</v>
      </c>
      <c r="E17" s="95">
        <f>AVERAGE(Scores!B14,Scores!C14,Scores!D14,Scores!E14)</f>
        <v>5.1041869915574409</v>
      </c>
      <c r="F17" s="95">
        <f>AVERAGE(Scores!C14,Scores!D14,Scores!E14,Scores!F14)</f>
        <v>5.850901305191913</v>
      </c>
      <c r="G17" s="95">
        <f>AVERAGE(Scores!L14,Scores!M14,Scores!N14,Scores!O14)</f>
        <v>4.0084719627006846</v>
      </c>
      <c r="H17" s="130">
        <f t="shared" si="0"/>
        <v>4.9878534198166795</v>
      </c>
    </row>
    <row r="18" spans="2:8" x14ac:dyDescent="0.3">
      <c r="B18"/>
      <c r="C18"/>
      <c r="D18" s="127" t="s">
        <v>34</v>
      </c>
      <c r="E18" s="95">
        <f>AVERAGE(Scores!B15,Scores!C15,Scores!D15,Scores!E15)</f>
        <v>6.8476246662977331</v>
      </c>
      <c r="F18" s="95">
        <f>AVERAGE(Scores!C15,Scores!D15,Scores!E15,Scores!F15)</f>
        <v>7.8166672680261335</v>
      </c>
      <c r="G18" s="95">
        <f>AVERAGE(Scores!L15,Scores!M15,Scores!N15,Scores!O15)</f>
        <v>3.3125775222837586</v>
      </c>
      <c r="H18" s="131">
        <f t="shared" si="0"/>
        <v>5.9922898188692075</v>
      </c>
    </row>
    <row r="19" spans="2:8" x14ac:dyDescent="0.3">
      <c r="B19"/>
      <c r="C19"/>
      <c r="D19" s="128" t="s">
        <v>35</v>
      </c>
      <c r="E19" s="95">
        <f>AVERAGE(Scores!B16,Scores!C16,Scores!D16,Scores!E16)</f>
        <v>4.4648849151203853</v>
      </c>
      <c r="F19" s="95">
        <f>AVERAGE(Scores!C16,Scores!D16,Scores!E16,Scores!F16)</f>
        <v>4.912697512747414</v>
      </c>
      <c r="G19" s="95">
        <f>AVERAGE(Scores!L16,Scores!M16,Scores!N16,Scores!O16)</f>
        <v>6.3512729747722334</v>
      </c>
      <c r="H19" s="130">
        <f t="shared" si="0"/>
        <v>5.2429518008800109</v>
      </c>
    </row>
    <row r="20" spans="2:8" x14ac:dyDescent="0.3">
      <c r="B20"/>
      <c r="C20"/>
      <c r="D20" s="127" t="s">
        <v>4</v>
      </c>
      <c r="E20" s="95">
        <f>AVERAGE(Scores!B17,Scores!C17,Scores!D17,Scores!E17)</f>
        <v>4.1147927817199736</v>
      </c>
      <c r="F20" s="95">
        <f>AVERAGE(Scores!C17,Scores!D17,Scores!E17,Scores!F17)</f>
        <v>4.7175525640234222</v>
      </c>
      <c r="G20" s="95">
        <f>AVERAGE(Scores!L17,Scores!M17,Scores!N17,Scores!O17)</f>
        <v>4.745603711256714</v>
      </c>
      <c r="H20" s="131">
        <f t="shared" si="0"/>
        <v>4.5259830190000363</v>
      </c>
    </row>
    <row r="21" spans="2:8" x14ac:dyDescent="0.3">
      <c r="B21"/>
      <c r="C21"/>
      <c r="D21" s="128" t="s">
        <v>36</v>
      </c>
      <c r="E21" s="95">
        <f>AVERAGE(Scores!B18,Scores!C18,Scores!D18,Scores!E18)</f>
        <v>7.1741074061549037</v>
      </c>
      <c r="F21" s="95">
        <f>AVERAGE(Scores!C18,Scores!D18,Scores!E18,Scores!F18)</f>
        <v>6.916892517976839</v>
      </c>
      <c r="G21" s="95">
        <f>AVERAGE(Scores!L18,Scores!M18,Scores!N18,Scores!O18)</f>
        <v>4.5222659221899146</v>
      </c>
      <c r="H21" s="130">
        <f t="shared" si="0"/>
        <v>6.204421948773887</v>
      </c>
    </row>
    <row r="22" spans="2:8" x14ac:dyDescent="0.3">
      <c r="B22"/>
      <c r="C22"/>
      <c r="D22" s="127" t="s">
        <v>37</v>
      </c>
      <c r="E22" s="95">
        <f>AVERAGE(Scores!B19,Scores!C19,Scores!D19,Scores!E19)</f>
        <v>7.0432459637960978</v>
      </c>
      <c r="F22" s="95">
        <f>AVERAGE(Scores!C19,Scores!D19,Scores!E19,Scores!F19)</f>
        <v>6.7066760207150029</v>
      </c>
      <c r="G22" s="95">
        <f>AVERAGE(Scores!L19,Scores!M19,Scores!N19,Scores!O19)</f>
        <v>2.2422072991549071</v>
      </c>
      <c r="H22" s="131">
        <f t="shared" si="0"/>
        <v>5.3307097612220025</v>
      </c>
    </row>
    <row r="23" spans="2:8" x14ac:dyDescent="0.3">
      <c r="B23"/>
      <c r="C23"/>
      <c r="D23" s="128" t="s">
        <v>38</v>
      </c>
      <c r="E23" s="95">
        <f>AVERAGE(Scores!B20,Scores!C20,Scores!D20,Scores!E20)</f>
        <v>9.2888034004876374</v>
      </c>
      <c r="F23" s="95">
        <f>AVERAGE(Scores!C20,Scores!D20,Scores!E20,Scores!F20)</f>
        <v>9.2739622186922617</v>
      </c>
      <c r="G23" s="95">
        <f>AVERAGE(Scores!L20,Scores!M20,Scores!N20,Scores!O20)</f>
        <v>2.5473168809360147</v>
      </c>
      <c r="H23" s="130">
        <f t="shared" si="0"/>
        <v>7.0366941667053053</v>
      </c>
    </row>
    <row r="24" spans="2:8" x14ac:dyDescent="0.3">
      <c r="B24"/>
      <c r="C24"/>
      <c r="D24" s="127" t="s">
        <v>39</v>
      </c>
      <c r="E24" s="95">
        <f>AVERAGE(Scores!B21,Scores!C21,Scores!D21,Scores!E21)</f>
        <v>7.5789752719414647</v>
      </c>
      <c r="F24" s="95">
        <f>AVERAGE(Scores!C21,Scores!D21,Scores!E21,Scores!F21)</f>
        <v>7.4353396788232118</v>
      </c>
      <c r="G24" s="95">
        <f>AVERAGE(Scores!L21,Scores!M21,Scores!N21,Scores!O21)</f>
        <v>3.8134961003730079</v>
      </c>
      <c r="H24" s="131">
        <f t="shared" si="0"/>
        <v>6.2759370170458944</v>
      </c>
    </row>
    <row r="25" spans="2:8" x14ac:dyDescent="0.3">
      <c r="B25"/>
      <c r="C25"/>
      <c r="D25" s="128" t="s">
        <v>40</v>
      </c>
      <c r="E25" s="95">
        <f>AVERAGE(Scores!B22,Scores!C22,Scores!D22,Scores!E22)</f>
        <v>3.639573660963717</v>
      </c>
      <c r="F25" s="95">
        <f>AVERAGE(Scores!C22,Scores!D22,Scores!E22,Scores!F22)</f>
        <v>3.6461742014013199</v>
      </c>
      <c r="G25" s="95">
        <f>AVERAGE(Scores!L22,Scores!M22,Scores!N22,Scores!O22)</f>
        <v>4.7715776670095771</v>
      </c>
      <c r="H25" s="130">
        <f t="shared" si="0"/>
        <v>4.019108509791538</v>
      </c>
    </row>
    <row r="26" spans="2:8" x14ac:dyDescent="0.3">
      <c r="B26"/>
      <c r="C26"/>
      <c r="D26" s="127" t="s">
        <v>41</v>
      </c>
      <c r="E26" s="95">
        <f>AVERAGE(Scores!B23,Scores!C23,Scores!D23,Scores!E23)</f>
        <v>3.4876212038373411</v>
      </c>
      <c r="F26" s="95">
        <f>AVERAGE(Scores!C23,Scores!D23,Scores!E23,Scores!F23)</f>
        <v>4.2943433175635901</v>
      </c>
      <c r="G26" s="95">
        <f>AVERAGE(Scores!L23,Scores!M23,Scores!N23,Scores!O23)</f>
        <v>5.6496063847971101</v>
      </c>
      <c r="H26" s="131">
        <f t="shared" si="0"/>
        <v>4.4771903020660142</v>
      </c>
    </row>
    <row r="27" spans="2:8" x14ac:dyDescent="0.3">
      <c r="B27"/>
      <c r="C27"/>
      <c r="D27" s="128" t="s">
        <v>42</v>
      </c>
      <c r="E27" s="95">
        <f>AVERAGE(Scores!B24,Scores!C24,Scores!D24,Scores!E24)</f>
        <v>3.2196997651632149</v>
      </c>
      <c r="F27" s="95">
        <f>AVERAGE(Scores!C24,Scores!D24,Scores!E24,Scores!F24)</f>
        <v>3.9257260775486471</v>
      </c>
      <c r="G27" s="95">
        <f>AVERAGE(Scores!L24,Scores!M24,Scores!N24,Scores!O24)</f>
        <v>6.9985329394487819</v>
      </c>
      <c r="H27" s="130">
        <f t="shared" si="0"/>
        <v>4.714652927386882</v>
      </c>
    </row>
    <row r="28" spans="2:8" x14ac:dyDescent="0.3">
      <c r="B28"/>
      <c r="C28"/>
      <c r="D28" s="127" t="s">
        <v>43</v>
      </c>
      <c r="E28" s="95">
        <f>AVERAGE(Scores!B25,Scores!C25,Scores!D25,Scores!E25)</f>
        <v>6.4438776527420467</v>
      </c>
      <c r="F28" s="95">
        <f>AVERAGE(Scores!C25,Scores!D25,Scores!E25,Scores!F25)</f>
        <v>6.7700077761995301</v>
      </c>
      <c r="G28" s="95">
        <f>AVERAGE(Scores!L25,Scores!M25,Scores!N25,Scores!O25)</f>
        <v>5.9390825887858583</v>
      </c>
      <c r="H28" s="131">
        <f t="shared" si="0"/>
        <v>6.384322672575812</v>
      </c>
    </row>
    <row r="29" spans="2:8" x14ac:dyDescent="0.3">
      <c r="B29"/>
      <c r="C29"/>
      <c r="D29" s="128" t="s">
        <v>44</v>
      </c>
      <c r="E29" s="95">
        <f>AVERAGE(Scores!B26,Scores!C26,Scores!D26,Scores!E26)</f>
        <v>5.0585232373933922</v>
      </c>
      <c r="F29" s="95">
        <f>AVERAGE(Scores!C26,Scores!D26,Scores!E26,Scores!F26)</f>
        <v>5.7904500683196227</v>
      </c>
      <c r="G29" s="95">
        <f>AVERAGE(Scores!L26,Scores!M26,Scores!N26,Scores!O26)</f>
        <v>5.3773497142455078</v>
      </c>
      <c r="H29" s="130">
        <f t="shared" si="0"/>
        <v>5.4087743399861736</v>
      </c>
    </row>
    <row r="30" spans="2:8" x14ac:dyDescent="0.3">
      <c r="B30"/>
      <c r="C30"/>
      <c r="D30" s="127" t="s">
        <v>45</v>
      </c>
      <c r="E30" s="95">
        <f>AVERAGE(Scores!B27,Scores!C27,Scores!D27,Scores!E27)</f>
        <v>4.6927934533984086</v>
      </c>
      <c r="F30" s="95">
        <f>AVERAGE(Scores!C27,Scores!D27,Scores!E27,Scores!F27)</f>
        <v>5.3720605962490211</v>
      </c>
      <c r="G30" s="95">
        <f>AVERAGE(Scores!L27,Scores!M27,Scores!N27,Scores!O27)</f>
        <v>5.3326551373346893</v>
      </c>
      <c r="H30" s="131">
        <f t="shared" si="0"/>
        <v>5.1325030623273733</v>
      </c>
    </row>
    <row r="31" spans="2:8" x14ac:dyDescent="0.3">
      <c r="B31"/>
      <c r="C31"/>
      <c r="D31" s="128" t="s">
        <v>67</v>
      </c>
      <c r="E31" s="95">
        <f>AVERAGE(Scores!B28,Scores!C28,Scores!D28,Scores!E28)</f>
        <v>5.7400707280706236</v>
      </c>
      <c r="F31" s="95">
        <f>AVERAGE(Scores!C28,Scores!D28,Scores!E28,Scores!F28)</f>
        <v>5.1440140113469894</v>
      </c>
      <c r="G31" s="95">
        <f>AVERAGE(Scores!L28,Scores!M28,Scores!N28,Scores!O28)</f>
        <v>4.0905653081549938</v>
      </c>
      <c r="H31" s="130">
        <f t="shared" si="0"/>
        <v>4.991550015857535</v>
      </c>
    </row>
    <row r="32" spans="2:8" x14ac:dyDescent="0.3">
      <c r="B32"/>
      <c r="C32"/>
      <c r="D32" s="127" t="s">
        <v>46</v>
      </c>
      <c r="E32" s="95">
        <f>AVERAGE(Scores!B29,Scores!C29,Scores!D29,Scores!E29)</f>
        <v>2.6180103982720735</v>
      </c>
      <c r="F32" s="95">
        <f>AVERAGE(Scores!C29,Scores!D29,Scores!E29,Scores!F29)</f>
        <v>3.1376512311509481</v>
      </c>
      <c r="G32" s="95">
        <f>AVERAGE(Scores!L29,Scores!M29,Scores!N29,Scores!O29)</f>
        <v>5.3666470859967594</v>
      </c>
      <c r="H32" s="131">
        <f t="shared" si="0"/>
        <v>3.7074362384732602</v>
      </c>
    </row>
    <row r="33" spans="2:8" x14ac:dyDescent="0.3">
      <c r="B33"/>
      <c r="C33"/>
      <c r="D33" s="128" t="s">
        <v>68</v>
      </c>
      <c r="E33" s="95">
        <f>AVERAGE(Scores!B30,Scores!C30,Scores!D30,Scores!E30)</f>
        <v>6.4763843005537147</v>
      </c>
      <c r="F33" s="95">
        <f>AVERAGE(Scores!C30,Scores!D30,Scores!E30,Scores!F30)</f>
        <v>6.8567188562495707</v>
      </c>
      <c r="G33" s="95">
        <f>AVERAGE(Scores!L30,Scores!M30,Scores!N30,Scores!O30)</f>
        <v>5.5053164794114009</v>
      </c>
      <c r="H33" s="130">
        <f t="shared" si="0"/>
        <v>6.2794732120715624</v>
      </c>
    </row>
    <row r="34" spans="2:8" x14ac:dyDescent="0.3">
      <c r="B34"/>
      <c r="C34"/>
      <c r="D34" s="127" t="s">
        <v>69</v>
      </c>
      <c r="E34" s="95">
        <f>AVERAGE(Scores!B31,Scores!C31,Scores!D31,Scores!E31)</f>
        <v>2.2469921205039203</v>
      </c>
      <c r="F34" s="95">
        <f>AVERAGE(Scores!C31,Scores!D31,Scores!E31,Scores!F31)</f>
        <v>2.3139660440891046</v>
      </c>
      <c r="G34" s="95">
        <f>AVERAGE(Scores!L31,Scores!M31,Scores!N31,Scores!O31)</f>
        <v>6.4180911405900218</v>
      </c>
      <c r="H34" s="131">
        <f t="shared" si="0"/>
        <v>3.6596831017276821</v>
      </c>
    </row>
    <row r="35" spans="2:8" x14ac:dyDescent="0.3">
      <c r="B35"/>
      <c r="C35"/>
      <c r="D35" s="128" t="s">
        <v>148</v>
      </c>
      <c r="E35" s="95">
        <f>AVERAGE(Scores!B32,Scores!C32,Scores!D32,Scores!E32)</f>
        <v>6.8353425844098776</v>
      </c>
      <c r="F35" s="95">
        <f>AVERAGE(Scores!C32,Scores!D32,Scores!E32,Scores!F32)</f>
        <v>6.2852436384691917</v>
      </c>
      <c r="G35" s="95">
        <f>AVERAGE(Scores!L32,Scores!M32,Scores!N32,Scores!O32)</f>
        <v>2.4787094698365344</v>
      </c>
      <c r="H35" s="130">
        <f t="shared" si="0"/>
        <v>5.1997652309052009</v>
      </c>
    </row>
    <row r="36" spans="2:8" x14ac:dyDescent="0.3">
      <c r="B36"/>
      <c r="C36"/>
      <c r="D36" s="127" t="s">
        <v>47</v>
      </c>
      <c r="E36" s="95">
        <f>AVERAGE(Scores!B33,Scores!C33,Scores!D33,Scores!E33)</f>
        <v>5.4204742092044809</v>
      </c>
      <c r="F36" s="95">
        <f>AVERAGE(Scores!C33,Scores!D33,Scores!E33,Scores!F33)</f>
        <v>6.2496318714179413</v>
      </c>
      <c r="G36" s="95">
        <f>AVERAGE(Scores!L33,Scores!M33,Scores!N33,Scores!O33)</f>
        <v>1.5143949523342253</v>
      </c>
      <c r="H36" s="131">
        <f t="shared" si="0"/>
        <v>4.3948336776522154</v>
      </c>
    </row>
    <row r="37" spans="2:8" x14ac:dyDescent="0.3">
      <c r="B37"/>
      <c r="C37"/>
      <c r="D37" s="128" t="s">
        <v>189</v>
      </c>
      <c r="E37" s="95">
        <f>AVERAGE(Scores!B34,Scores!C34,Scores!D34,Scores!E34)</f>
        <v>5.3348146756126331</v>
      </c>
      <c r="F37" s="95">
        <f>AVERAGE(Scores!C34,Scores!D34,Scores!E34,Scores!F34)</f>
        <v>5.6435689176782997</v>
      </c>
      <c r="G37" s="95">
        <f>AVERAGE(Scores!L34,Scores!M34,Scores!N34,Scores!O34)</f>
        <v>1.0152949418782939</v>
      </c>
      <c r="H37" s="130">
        <f t="shared" si="0"/>
        <v>3.9978928450564086</v>
      </c>
    </row>
    <row r="38" spans="2:8" x14ac:dyDescent="0.3">
      <c r="B38"/>
      <c r="C38"/>
      <c r="D38" s="127" t="s">
        <v>190</v>
      </c>
      <c r="E38" s="95">
        <f>AVERAGE(Scores!B35,Scores!C35,Scores!D35,Scores!E35)</f>
        <v>6.4960951323209475</v>
      </c>
      <c r="F38" s="95">
        <f>AVERAGE(Scores!C35,Scores!D35,Scores!E35,Scores!F35)</f>
        <v>7.0580825027241794</v>
      </c>
      <c r="G38" s="95">
        <f>AVERAGE(Scores!L35,Scores!M35,Scores!N35,Scores!O35)</f>
        <v>3.9891798716812565</v>
      </c>
      <c r="H38" s="131">
        <f t="shared" si="0"/>
        <v>5.8477858355754613</v>
      </c>
    </row>
    <row r="39" spans="2:8" x14ac:dyDescent="0.3">
      <c r="B39"/>
      <c r="C39"/>
      <c r="D39" s="128" t="s">
        <v>49</v>
      </c>
      <c r="E39" s="95">
        <f>AVERAGE(Scores!B36,Scores!C36,Scores!D36,Scores!E36)</f>
        <v>4.6490123609211178</v>
      </c>
      <c r="F39" s="95">
        <f>AVERAGE(Scores!C36,Scores!D36,Scores!E36,Scores!F36)</f>
        <v>5.8112654511513977</v>
      </c>
      <c r="G39" s="95">
        <f>AVERAGE(Scores!L36,Scores!M36,Scores!N36,Scores!O36)</f>
        <v>1.3649478140889075</v>
      </c>
      <c r="H39" s="130">
        <f t="shared" si="0"/>
        <v>3.9417418753871409</v>
      </c>
    </row>
    <row r="40" spans="2:8" x14ac:dyDescent="0.3">
      <c r="B40"/>
      <c r="C40"/>
      <c r="D40" s="127" t="s">
        <v>73</v>
      </c>
      <c r="E40" s="95">
        <f>AVERAGE(Scores!B37,Scores!C37,Scores!D37,Scores!E37)</f>
        <v>5.9389147021660715</v>
      </c>
      <c r="F40" s="95">
        <f>AVERAGE(Scores!C37,Scores!D37,Scores!E37,Scores!F37)</f>
        <v>4.9236433777075899</v>
      </c>
      <c r="G40" s="95">
        <f>AVERAGE(Scores!L37,Scores!M37,Scores!N37,Scores!O37)</f>
        <v>1.7004900945675434</v>
      </c>
      <c r="H40" s="131">
        <f t="shared" si="0"/>
        <v>4.1876827248137349</v>
      </c>
    </row>
    <row r="41" spans="2:8" x14ac:dyDescent="0.3">
      <c r="B41"/>
      <c r="C41"/>
      <c r="D41" s="128" t="s">
        <v>48</v>
      </c>
      <c r="E41" s="95">
        <f>AVERAGE(Scores!B38,Scores!C38,Scores!D38,Scores!E38)</f>
        <v>2.6578530043535826</v>
      </c>
      <c r="F41" s="95">
        <f>AVERAGE(Scores!C38,Scores!D38,Scores!E38,Scores!F38)</f>
        <v>3.0545594561612415</v>
      </c>
      <c r="G41" s="95">
        <f>AVERAGE(Scores!L38,Scores!M38,Scores!N38,Scores!O38)</f>
        <v>1.3605282344903749</v>
      </c>
      <c r="H41" s="132">
        <f t="shared" si="0"/>
        <v>2.3576468983350662</v>
      </c>
    </row>
    <row r="42" spans="2:8" x14ac:dyDescent="0.3">
      <c r="E42" s="81">
        <f>AVERAGE(E6:E41)</f>
        <v>4.9513198468131474</v>
      </c>
      <c r="F42" s="81">
        <f t="shared" ref="F42:G42" si="1">AVERAGE(F6:F41)</f>
        <v>5.2300079289429959</v>
      </c>
      <c r="G42" s="81">
        <f t="shared" si="1"/>
        <v>4.4815939011060175</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R275"/>
  <sheetViews>
    <sheetView zoomScale="37" zoomScaleNormal="55" workbookViewId="0">
      <selection activeCell="AM70" sqref="AM70"/>
    </sheetView>
  </sheetViews>
  <sheetFormatPr defaultRowHeight="14.4" x14ac:dyDescent="0.3"/>
  <cols>
    <col min="1" max="1" width="21.44140625" customWidth="1"/>
    <col min="7" max="7" width="10" customWidth="1"/>
    <col min="17" max="17" width="15.88671875" bestFit="1" customWidth="1"/>
  </cols>
  <sheetData>
    <row r="2" spans="1:44" x14ac:dyDescent="0.3">
      <c r="A2" t="s">
        <v>198</v>
      </c>
    </row>
    <row r="6" spans="1:44" x14ac:dyDescent="0.3">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row>
    <row r="7" spans="1:44" x14ac:dyDescent="0.3">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row>
    <row r="8" spans="1:44" x14ac:dyDescent="0.3">
      <c r="A8" s="83"/>
      <c r="B8" s="84"/>
      <c r="C8" s="84"/>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84"/>
      <c r="AL8" s="84"/>
      <c r="AM8" s="84"/>
      <c r="AN8" s="84"/>
      <c r="AO8" s="84"/>
      <c r="AP8" s="84"/>
      <c r="AQ8" s="84"/>
      <c r="AR8" s="84"/>
    </row>
    <row r="9" spans="1:44" ht="15.6" x14ac:dyDescent="0.3">
      <c r="A9" s="126" t="str">
        <f>INDEX(Dataset!$A$4:$A$39, MATCH(MAX(Results!$H$6:$H$41), Results!$H$6:$H$41, 0))</f>
        <v>Goa</v>
      </c>
      <c r="B9" s="85"/>
      <c r="C9" s="85"/>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84"/>
      <c r="AL9" s="84"/>
      <c r="AM9" s="84"/>
      <c r="AN9" s="84"/>
      <c r="AO9" s="84"/>
      <c r="AP9" s="84"/>
      <c r="AQ9" s="84"/>
      <c r="AR9" s="84"/>
    </row>
    <row r="10" spans="1:44" x14ac:dyDescent="0.3">
      <c r="A10" s="86"/>
      <c r="B10" s="85"/>
      <c r="C10" s="85"/>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84"/>
      <c r="AL10" s="84"/>
      <c r="AM10" s="84"/>
      <c r="AN10" s="84"/>
      <c r="AO10" s="84"/>
      <c r="AP10" s="84"/>
      <c r="AQ10" s="84"/>
      <c r="AR10" s="84"/>
    </row>
    <row r="11" spans="1:44" x14ac:dyDescent="0.3">
      <c r="A11" s="86" t="s">
        <v>26</v>
      </c>
      <c r="B11" s="85"/>
      <c r="C11" s="85"/>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84"/>
      <c r="AL11" s="84"/>
      <c r="AM11" s="84"/>
      <c r="AN11" s="84"/>
      <c r="AO11" s="84"/>
      <c r="AP11" s="84"/>
      <c r="AQ11" s="84"/>
      <c r="AR11" s="84"/>
    </row>
    <row r="12" spans="1:44" x14ac:dyDescent="0.3">
      <c r="A12" s="86"/>
      <c r="B12" s="85"/>
      <c r="C12" s="85"/>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84"/>
      <c r="AL12" s="84"/>
      <c r="AM12" s="84"/>
      <c r="AN12" s="84"/>
      <c r="AO12" s="84"/>
      <c r="AP12" s="84"/>
      <c r="AQ12" s="84"/>
      <c r="AR12" s="84"/>
    </row>
    <row r="13" spans="1:44" x14ac:dyDescent="0.3">
      <c r="A13" s="88">
        <f>AVERAGE(Results!$H$6:$H$41)</f>
        <v>4.8876405589540548</v>
      </c>
      <c r="B13" s="84"/>
      <c r="C13" s="84"/>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84"/>
      <c r="AL13" s="84"/>
      <c r="AM13" s="84"/>
      <c r="AN13" s="84"/>
      <c r="AO13" s="84"/>
      <c r="AP13" s="84"/>
      <c r="AQ13" s="84"/>
      <c r="AR13" s="84"/>
    </row>
    <row r="14" spans="1:44" x14ac:dyDescent="0.3">
      <c r="A14" s="86"/>
      <c r="B14" s="84"/>
      <c r="C14" s="84"/>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84"/>
      <c r="AL14" s="84"/>
      <c r="AM14" s="84"/>
      <c r="AN14" s="84"/>
      <c r="AO14" s="84"/>
      <c r="AP14" s="84"/>
      <c r="AQ14" s="84"/>
      <c r="AR14" s="84"/>
    </row>
    <row r="15" spans="1:44" x14ac:dyDescent="0.3">
      <c r="A15" s="125" t="s">
        <v>9</v>
      </c>
      <c r="B15" s="84"/>
      <c r="C15" s="84"/>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84"/>
      <c r="AL15" s="84"/>
      <c r="AM15" s="84"/>
      <c r="AN15" s="84"/>
      <c r="AO15" s="84"/>
      <c r="AP15" s="84"/>
      <c r="AQ15" s="84"/>
      <c r="AR15" s="84"/>
    </row>
    <row r="16" spans="1:44" x14ac:dyDescent="0.3">
      <c r="A16" s="86" t="s">
        <v>58</v>
      </c>
      <c r="B16" s="84"/>
      <c r="C16" s="84"/>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84"/>
      <c r="AL16" s="84"/>
      <c r="AM16" s="84"/>
      <c r="AN16" s="84"/>
      <c r="AO16" s="84"/>
      <c r="AP16" s="84"/>
      <c r="AQ16" s="84"/>
      <c r="AR16" s="84"/>
    </row>
    <row r="17" spans="1:44" x14ac:dyDescent="0.3">
      <c r="A17" s="84"/>
      <c r="B17" s="84"/>
      <c r="C17" s="84"/>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84"/>
      <c r="AL17" s="84"/>
      <c r="AM17" s="84"/>
      <c r="AN17" s="84"/>
      <c r="AO17" s="84"/>
      <c r="AP17" s="84"/>
      <c r="AQ17" s="84"/>
      <c r="AR17" s="84"/>
    </row>
    <row r="18" spans="1:44" x14ac:dyDescent="0.3">
      <c r="A18" s="84"/>
      <c r="B18" s="84"/>
      <c r="C18" s="84"/>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84"/>
      <c r="AL18" s="84"/>
      <c r="AM18" s="84"/>
      <c r="AN18" s="84"/>
      <c r="AO18" s="84"/>
      <c r="AP18" s="84"/>
      <c r="AQ18" s="84"/>
      <c r="AR18" s="84"/>
    </row>
    <row r="19" spans="1:44" x14ac:dyDescent="0.3">
      <c r="A19" s="84"/>
      <c r="B19" s="84"/>
      <c r="C19" s="84"/>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84"/>
      <c r="AL19" s="84"/>
      <c r="AM19" s="84"/>
      <c r="AN19" s="84"/>
      <c r="AO19" s="84"/>
      <c r="AP19" s="84"/>
      <c r="AQ19" s="84"/>
      <c r="AR19" s="84"/>
    </row>
    <row r="20" spans="1:44" x14ac:dyDescent="0.3">
      <c r="A20" s="84"/>
      <c r="B20" s="84"/>
      <c r="C20" s="84"/>
      <c r="D20" s="90"/>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84"/>
      <c r="AL20" s="84"/>
      <c r="AM20" s="84"/>
      <c r="AN20" s="84"/>
      <c r="AO20" s="84"/>
      <c r="AP20" s="84"/>
      <c r="AQ20" s="84"/>
      <c r="AR20" s="84"/>
    </row>
    <row r="21" spans="1:44" ht="12" customHeight="1" x14ac:dyDescent="0.3">
      <c r="A21" s="84"/>
      <c r="B21" s="84"/>
      <c r="C21" s="84"/>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84"/>
      <c r="AL21" s="84"/>
      <c r="AM21" s="84"/>
      <c r="AN21" s="84"/>
      <c r="AO21" s="84"/>
      <c r="AP21" s="84"/>
      <c r="AQ21" s="84"/>
      <c r="AR21" s="84"/>
    </row>
    <row r="22" spans="1:44" x14ac:dyDescent="0.3">
      <c r="A22" s="84"/>
      <c r="B22" s="84"/>
      <c r="C22" s="84"/>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84"/>
      <c r="AL22" s="84"/>
      <c r="AM22" s="84"/>
      <c r="AN22" s="84"/>
      <c r="AO22" s="84"/>
      <c r="AP22" s="84"/>
      <c r="AQ22" s="84"/>
      <c r="AR22" s="84"/>
    </row>
    <row r="23" spans="1:44" x14ac:dyDescent="0.3">
      <c r="A23" s="84"/>
      <c r="B23" s="84"/>
      <c r="C23" s="84"/>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84"/>
      <c r="AL23" s="84"/>
      <c r="AM23" s="84"/>
      <c r="AN23" s="84"/>
      <c r="AO23" s="84"/>
      <c r="AP23" s="84"/>
      <c r="AQ23" s="84"/>
      <c r="AR23" s="84"/>
    </row>
    <row r="24" spans="1:44" x14ac:dyDescent="0.3">
      <c r="A24" s="84"/>
      <c r="B24" s="89"/>
      <c r="C24" s="84"/>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84"/>
      <c r="AL24" s="84"/>
      <c r="AM24" s="84"/>
      <c r="AN24" s="84"/>
      <c r="AO24" s="84"/>
      <c r="AP24" s="84"/>
      <c r="AQ24" s="84"/>
      <c r="AR24" s="84"/>
    </row>
    <row r="25" spans="1:44" x14ac:dyDescent="0.3">
      <c r="A25" s="84"/>
      <c r="B25" s="84"/>
      <c r="C25" s="84"/>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84"/>
      <c r="AL25" s="84"/>
      <c r="AM25" s="84"/>
      <c r="AN25" s="84"/>
      <c r="AO25" s="84"/>
      <c r="AP25" s="84"/>
      <c r="AQ25" s="84"/>
      <c r="AR25" s="84"/>
    </row>
    <row r="26" spans="1:44" x14ac:dyDescent="0.3">
      <c r="A26" s="84"/>
      <c r="B26" s="84"/>
      <c r="C26" s="84"/>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84"/>
      <c r="AL26" s="84"/>
      <c r="AM26" s="84"/>
      <c r="AN26" s="84"/>
      <c r="AO26" s="84"/>
      <c r="AP26" s="84"/>
      <c r="AQ26" s="84"/>
      <c r="AR26" s="84"/>
    </row>
    <row r="27" spans="1:44" x14ac:dyDescent="0.3">
      <c r="A27" s="84"/>
      <c r="B27" s="84"/>
      <c r="C27" s="84"/>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84"/>
      <c r="AL27" s="84"/>
      <c r="AM27" s="84"/>
      <c r="AN27" s="84"/>
      <c r="AO27" s="84"/>
      <c r="AP27" s="84"/>
      <c r="AQ27" s="84"/>
      <c r="AR27" s="84"/>
    </row>
    <row r="28" spans="1:44" x14ac:dyDescent="0.3">
      <c r="A28" s="84"/>
      <c r="B28" s="84"/>
      <c r="C28" s="84"/>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84"/>
      <c r="AL28" s="84"/>
      <c r="AM28" s="84"/>
      <c r="AN28" s="84"/>
      <c r="AO28" s="84"/>
      <c r="AP28" s="84"/>
      <c r="AQ28" s="84"/>
      <c r="AR28" s="84"/>
    </row>
    <row r="29" spans="1:44" x14ac:dyDescent="0.3">
      <c r="A29" s="84"/>
      <c r="B29" s="84"/>
      <c r="C29" s="84"/>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84"/>
      <c r="AL29" s="84"/>
      <c r="AM29" s="84"/>
      <c r="AN29" s="84"/>
      <c r="AO29" s="84"/>
      <c r="AP29" s="84"/>
      <c r="AQ29" s="84"/>
      <c r="AR29" s="84"/>
    </row>
    <row r="30" spans="1:44" x14ac:dyDescent="0.3">
      <c r="A30" s="84"/>
      <c r="B30" s="84"/>
      <c r="C30" s="84"/>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84"/>
      <c r="AL30" s="84"/>
      <c r="AM30" s="84"/>
      <c r="AN30" s="84"/>
      <c r="AO30" s="84"/>
      <c r="AP30" s="84"/>
      <c r="AQ30" s="84"/>
      <c r="AR30" s="84"/>
    </row>
    <row r="31" spans="1:44" x14ac:dyDescent="0.3">
      <c r="A31" s="84"/>
      <c r="B31" s="84"/>
      <c r="C31" s="84"/>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84"/>
      <c r="AL31" s="84"/>
      <c r="AM31" s="84"/>
      <c r="AN31" s="84"/>
      <c r="AO31" s="84"/>
      <c r="AP31" s="84"/>
      <c r="AQ31" s="84"/>
      <c r="AR31" s="84"/>
    </row>
    <row r="32" spans="1:44" x14ac:dyDescent="0.3">
      <c r="A32" s="84"/>
      <c r="B32" s="84"/>
      <c r="C32" s="84"/>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84"/>
      <c r="AL32" s="84"/>
      <c r="AM32" s="84"/>
      <c r="AN32" s="84"/>
      <c r="AO32" s="84"/>
      <c r="AP32" s="84"/>
      <c r="AQ32" s="84"/>
      <c r="AR32" s="84"/>
    </row>
    <row r="33" spans="1:44" x14ac:dyDescent="0.3">
      <c r="A33" s="84"/>
      <c r="B33" s="84"/>
      <c r="C33" s="84"/>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84"/>
      <c r="AL33" s="84"/>
      <c r="AM33" s="84"/>
      <c r="AN33" s="84"/>
      <c r="AO33" s="84"/>
      <c r="AP33" s="84"/>
      <c r="AQ33" s="84"/>
      <c r="AR33" s="84"/>
    </row>
    <row r="34" spans="1:44" x14ac:dyDescent="0.3">
      <c r="A34" s="84"/>
      <c r="B34" s="84"/>
      <c r="C34" s="84"/>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84"/>
      <c r="AL34" s="84"/>
      <c r="AM34" s="84"/>
      <c r="AN34" s="84"/>
      <c r="AO34" s="84"/>
      <c r="AP34" s="84"/>
      <c r="AQ34" s="84"/>
      <c r="AR34" s="84"/>
    </row>
    <row r="35" spans="1:44" x14ac:dyDescent="0.3">
      <c r="A35" s="84"/>
      <c r="B35" s="84"/>
      <c r="C35" s="84"/>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84"/>
      <c r="AL35" s="84"/>
      <c r="AM35" s="84"/>
      <c r="AN35" s="84"/>
      <c r="AO35" s="84"/>
      <c r="AP35" s="84"/>
      <c r="AQ35" s="84"/>
      <c r="AR35" s="84"/>
    </row>
    <row r="36" spans="1:44" x14ac:dyDescent="0.3">
      <c r="A36" s="84"/>
      <c r="B36" s="84"/>
      <c r="C36" s="84"/>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84"/>
      <c r="AL36" s="84"/>
      <c r="AM36" s="84"/>
      <c r="AN36" s="84"/>
      <c r="AO36" s="84"/>
      <c r="AP36" s="84"/>
      <c r="AQ36" s="84"/>
      <c r="AR36" s="84"/>
    </row>
    <row r="37" spans="1:44" x14ac:dyDescent="0.3">
      <c r="A37" s="84"/>
      <c r="B37" s="84"/>
      <c r="C37" s="84"/>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84"/>
      <c r="AL37" s="84"/>
      <c r="AM37" s="84"/>
      <c r="AN37" s="84"/>
      <c r="AO37" s="84"/>
      <c r="AP37" s="84"/>
      <c r="AQ37" s="84"/>
      <c r="AR37" s="84"/>
    </row>
    <row r="38" spans="1:44" x14ac:dyDescent="0.3">
      <c r="A38" s="84"/>
      <c r="B38" s="84"/>
      <c r="C38" s="84"/>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84"/>
      <c r="AL38" s="84"/>
      <c r="AM38" s="84"/>
      <c r="AN38" s="84"/>
      <c r="AO38" s="84"/>
      <c r="AP38" s="84"/>
      <c r="AQ38" s="84"/>
      <c r="AR38" s="84"/>
    </row>
    <row r="39" spans="1:44" x14ac:dyDescent="0.3">
      <c r="A39" s="84"/>
      <c r="B39" s="84"/>
      <c r="C39" s="84"/>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84"/>
      <c r="AL39" s="84"/>
      <c r="AM39" s="84"/>
      <c r="AN39" s="84"/>
      <c r="AO39" s="84"/>
      <c r="AP39" s="84"/>
      <c r="AQ39" s="84"/>
      <c r="AR39" s="84"/>
    </row>
    <row r="40" spans="1:44" x14ac:dyDescent="0.3">
      <c r="A40" s="84"/>
      <c r="B40" s="84"/>
      <c r="C40" s="84"/>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84"/>
      <c r="AL40" s="84"/>
      <c r="AM40" s="84"/>
      <c r="AN40" s="84"/>
      <c r="AO40" s="84"/>
      <c r="AP40" s="84"/>
      <c r="AQ40" s="84"/>
      <c r="AR40" s="84"/>
    </row>
    <row r="41" spans="1:44" x14ac:dyDescent="0.3">
      <c r="A41" s="84"/>
      <c r="B41" s="84"/>
      <c r="C41" s="84"/>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84"/>
      <c r="AL41" s="84"/>
      <c r="AM41" s="84"/>
      <c r="AN41" s="84"/>
      <c r="AO41" s="84"/>
      <c r="AP41" s="84"/>
      <c r="AQ41" s="84"/>
      <c r="AR41" s="84"/>
    </row>
    <row r="42" spans="1:44" x14ac:dyDescent="0.3">
      <c r="A42" s="84"/>
      <c r="B42" s="84"/>
      <c r="C42" s="84"/>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84"/>
      <c r="AL42" s="84"/>
      <c r="AM42" s="84"/>
      <c r="AN42" s="84"/>
      <c r="AO42" s="84"/>
      <c r="AP42" s="84"/>
      <c r="AQ42" s="84"/>
      <c r="AR42" s="84"/>
    </row>
    <row r="43" spans="1:44" x14ac:dyDescent="0.3">
      <c r="A43" s="84"/>
      <c r="B43" s="84"/>
      <c r="C43" s="84"/>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84"/>
      <c r="AL43" s="84"/>
      <c r="AM43" s="84"/>
      <c r="AN43" s="84"/>
      <c r="AO43" s="84"/>
      <c r="AP43" s="84"/>
      <c r="AQ43" s="84"/>
      <c r="AR43" s="84"/>
    </row>
    <row r="44" spans="1:44" x14ac:dyDescent="0.3">
      <c r="A44" s="84"/>
      <c r="B44" s="84"/>
      <c r="C44" s="84"/>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84"/>
      <c r="AL44" s="84"/>
      <c r="AM44" s="84"/>
      <c r="AN44" s="84"/>
      <c r="AO44" s="84"/>
      <c r="AP44" s="84"/>
      <c r="AQ44" s="84"/>
      <c r="AR44" s="84"/>
    </row>
    <row r="45" spans="1:44" x14ac:dyDescent="0.3">
      <c r="A45" s="84"/>
      <c r="B45" s="84"/>
      <c r="C45" s="84"/>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84"/>
      <c r="AL45" s="84"/>
      <c r="AM45" s="84"/>
      <c r="AN45" s="84"/>
      <c r="AO45" s="84"/>
      <c r="AP45" s="84"/>
      <c r="AQ45" s="84"/>
      <c r="AR45" s="84"/>
    </row>
    <row r="46" spans="1:44" x14ac:dyDescent="0.3">
      <c r="A46" s="84"/>
      <c r="B46" s="84"/>
      <c r="C46" s="84"/>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84"/>
      <c r="AL46" s="84"/>
      <c r="AM46" s="84"/>
      <c r="AN46" s="84"/>
      <c r="AO46" s="84"/>
      <c r="AP46" s="84"/>
      <c r="AQ46" s="84"/>
      <c r="AR46" s="84"/>
    </row>
    <row r="47" spans="1:44" x14ac:dyDescent="0.3">
      <c r="A47" s="84"/>
      <c r="B47" s="84"/>
      <c r="C47" s="84"/>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84"/>
      <c r="AL47" s="84"/>
      <c r="AM47" s="84"/>
      <c r="AN47" s="84"/>
      <c r="AO47" s="84"/>
      <c r="AP47" s="84"/>
      <c r="AQ47" s="84"/>
      <c r="AR47" s="84"/>
    </row>
    <row r="48" spans="1:44" x14ac:dyDescent="0.3">
      <c r="A48" s="84"/>
      <c r="B48" s="84"/>
      <c r="C48" s="84"/>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84"/>
      <c r="AL48" s="84"/>
      <c r="AM48" s="84"/>
      <c r="AN48" s="84"/>
      <c r="AO48" s="84"/>
      <c r="AP48" s="84"/>
      <c r="AQ48" s="84"/>
      <c r="AR48" s="84"/>
    </row>
    <row r="49" spans="1:44" x14ac:dyDescent="0.3">
      <c r="A49" s="84"/>
      <c r="B49" s="84"/>
      <c r="C49" s="84"/>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84"/>
      <c r="AL49" s="84"/>
      <c r="AM49" s="84"/>
      <c r="AN49" s="84"/>
      <c r="AO49" s="84"/>
      <c r="AP49" s="84"/>
      <c r="AQ49" s="84"/>
      <c r="AR49" s="84"/>
    </row>
    <row r="50" spans="1:44" x14ac:dyDescent="0.3">
      <c r="A50" s="84"/>
      <c r="B50" s="84"/>
      <c r="C50" s="84"/>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84"/>
      <c r="AL50" s="84"/>
      <c r="AM50" s="84"/>
      <c r="AN50" s="84"/>
      <c r="AO50" s="84"/>
      <c r="AP50" s="84"/>
      <c r="AQ50" s="84"/>
      <c r="AR50" s="84"/>
    </row>
    <row r="51" spans="1:44" x14ac:dyDescent="0.3">
      <c r="A51" s="84"/>
      <c r="B51" s="84"/>
      <c r="C51" s="84"/>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84"/>
      <c r="AL51" s="84"/>
      <c r="AM51" s="84"/>
      <c r="AN51" s="84"/>
      <c r="AO51" s="84"/>
      <c r="AP51" s="84"/>
      <c r="AQ51" s="84"/>
      <c r="AR51" s="84"/>
    </row>
    <row r="52" spans="1:44" x14ac:dyDescent="0.3">
      <c r="A52" s="84"/>
      <c r="B52" s="84"/>
      <c r="C52" s="84"/>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84"/>
      <c r="AL52" s="84"/>
      <c r="AM52" s="84"/>
      <c r="AN52" s="84"/>
      <c r="AO52" s="84"/>
      <c r="AP52" s="84"/>
      <c r="AQ52" s="84"/>
      <c r="AR52" s="84"/>
    </row>
    <row r="53" spans="1:44" x14ac:dyDescent="0.3">
      <c r="A53" s="84"/>
      <c r="B53" s="84"/>
      <c r="C53" s="84"/>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84"/>
      <c r="AL53" s="84"/>
      <c r="AM53" s="84"/>
      <c r="AN53" s="84"/>
      <c r="AO53" s="84"/>
      <c r="AP53" s="84"/>
      <c r="AQ53" s="84"/>
      <c r="AR53" s="84"/>
    </row>
    <row r="54" spans="1:44" x14ac:dyDescent="0.3">
      <c r="A54" s="84"/>
      <c r="B54" s="84"/>
      <c r="C54" s="84"/>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84"/>
      <c r="AL54" s="84"/>
      <c r="AM54" s="84"/>
      <c r="AN54" s="84"/>
      <c r="AO54" s="84"/>
      <c r="AP54" s="84"/>
      <c r="AQ54" s="84"/>
      <c r="AR54" s="84"/>
    </row>
    <row r="55" spans="1:44" x14ac:dyDescent="0.3">
      <c r="A55" s="84"/>
      <c r="B55" s="84"/>
      <c r="C55" s="84"/>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84"/>
      <c r="AL55" s="84"/>
      <c r="AM55" s="84"/>
      <c r="AN55" s="84"/>
      <c r="AO55" s="84"/>
      <c r="AP55" s="84"/>
      <c r="AQ55" s="84"/>
      <c r="AR55" s="84"/>
    </row>
    <row r="56" spans="1:44" x14ac:dyDescent="0.3">
      <c r="A56" s="84"/>
      <c r="B56" s="84"/>
      <c r="C56" s="84"/>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84"/>
      <c r="AL56" s="84"/>
      <c r="AM56" s="84"/>
      <c r="AN56" s="84"/>
      <c r="AO56" s="84"/>
      <c r="AP56" s="84"/>
      <c r="AQ56" s="84"/>
      <c r="AR56" s="84"/>
    </row>
    <row r="57" spans="1:44" x14ac:dyDescent="0.3">
      <c r="A57" s="84"/>
      <c r="B57" s="84"/>
      <c r="C57" s="84"/>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84"/>
      <c r="AL57" s="84"/>
      <c r="AM57" s="84"/>
      <c r="AN57" s="84"/>
      <c r="AO57" s="84"/>
      <c r="AP57" s="84"/>
      <c r="AQ57" s="84"/>
      <c r="AR57" s="84"/>
    </row>
    <row r="58" spans="1:44" x14ac:dyDescent="0.3">
      <c r="A58" s="84"/>
      <c r="B58" s="84"/>
      <c r="C58" s="84"/>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84"/>
      <c r="AL58" s="84"/>
      <c r="AM58" s="84"/>
      <c r="AN58" s="84"/>
      <c r="AO58" s="84"/>
      <c r="AP58" s="84"/>
      <c r="AQ58" s="84"/>
      <c r="AR58" s="84"/>
    </row>
    <row r="59" spans="1:44" x14ac:dyDescent="0.3">
      <c r="A59" s="84"/>
      <c r="B59" s="84"/>
      <c r="C59" s="84"/>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84"/>
      <c r="AL59" s="84"/>
      <c r="AM59" s="84"/>
      <c r="AN59" s="84"/>
      <c r="AO59" s="84"/>
      <c r="AP59" s="84"/>
      <c r="AQ59" s="84"/>
      <c r="AR59" s="84"/>
    </row>
    <row r="60" spans="1:44" x14ac:dyDescent="0.3">
      <c r="A60" s="84"/>
      <c r="B60" s="84"/>
      <c r="C60" s="84"/>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84"/>
      <c r="AL60" s="84"/>
      <c r="AM60" s="84"/>
      <c r="AN60" s="84"/>
      <c r="AO60" s="84"/>
      <c r="AP60" s="84"/>
      <c r="AQ60" s="84"/>
      <c r="AR60" s="84"/>
    </row>
    <row r="61" spans="1:44" x14ac:dyDescent="0.3">
      <c r="A61" s="84"/>
      <c r="B61" s="84"/>
      <c r="C61" s="84"/>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84"/>
      <c r="AL61" s="84"/>
      <c r="AM61" s="84"/>
      <c r="AN61" s="84"/>
      <c r="AO61" s="84"/>
      <c r="AP61" s="84"/>
      <c r="AQ61" s="84"/>
      <c r="AR61" s="84"/>
    </row>
    <row r="62" spans="1:44" x14ac:dyDescent="0.3">
      <c r="A62" s="84"/>
      <c r="B62" s="84"/>
      <c r="C62" s="84"/>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84"/>
      <c r="AL62" s="84"/>
      <c r="AM62" s="84"/>
      <c r="AN62" s="84"/>
      <c r="AO62" s="84"/>
      <c r="AP62" s="84"/>
      <c r="AQ62" s="84"/>
      <c r="AR62" s="84"/>
    </row>
    <row r="63" spans="1:44" x14ac:dyDescent="0.3">
      <c r="A63" s="84"/>
      <c r="B63" s="84"/>
      <c r="C63" s="84"/>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84"/>
      <c r="AL63" s="84"/>
      <c r="AM63" s="84"/>
      <c r="AN63" s="84"/>
      <c r="AO63" s="84"/>
      <c r="AP63" s="84"/>
      <c r="AQ63" s="84"/>
      <c r="AR63" s="84"/>
    </row>
    <row r="64" spans="1:44" x14ac:dyDescent="0.3">
      <c r="A64" s="84"/>
      <c r="B64" s="84"/>
      <c r="C64" s="84"/>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84"/>
      <c r="AL64" s="84"/>
      <c r="AM64" s="84"/>
      <c r="AN64" s="84"/>
      <c r="AO64" s="84"/>
      <c r="AP64" s="84"/>
      <c r="AQ64" s="84"/>
      <c r="AR64" s="84"/>
    </row>
    <row r="65" spans="1:44" x14ac:dyDescent="0.3">
      <c r="A65" s="84"/>
      <c r="B65" s="84"/>
      <c r="C65" s="84"/>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84"/>
      <c r="AL65" s="84"/>
      <c r="AM65" s="84"/>
      <c r="AN65" s="84"/>
      <c r="AO65" s="84"/>
      <c r="AP65" s="84"/>
      <c r="AQ65" s="84"/>
      <c r="AR65" s="84"/>
    </row>
    <row r="66" spans="1:44" x14ac:dyDescent="0.3">
      <c r="A66" s="84"/>
      <c r="B66" s="84"/>
      <c r="C66" s="84"/>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84"/>
      <c r="AL66" s="84"/>
      <c r="AM66" s="84"/>
      <c r="AN66" s="84"/>
      <c r="AO66" s="84"/>
      <c r="AP66" s="84"/>
      <c r="AQ66" s="84"/>
      <c r="AR66" s="84"/>
    </row>
    <row r="67" spans="1:44" x14ac:dyDescent="0.3">
      <c r="A67" s="84"/>
      <c r="B67" s="84"/>
      <c r="C67" s="84"/>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84"/>
      <c r="AL67" s="84"/>
      <c r="AM67" s="84"/>
      <c r="AN67" s="84"/>
      <c r="AO67" s="84"/>
      <c r="AP67" s="84"/>
      <c r="AQ67" s="84"/>
      <c r="AR67" s="84"/>
    </row>
    <row r="68" spans="1:44" x14ac:dyDescent="0.3">
      <c r="A68" s="84"/>
      <c r="B68" s="84"/>
      <c r="C68" s="84"/>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84"/>
      <c r="AL68" s="84"/>
      <c r="AM68" s="84"/>
      <c r="AN68" s="84"/>
      <c r="AO68" s="84"/>
      <c r="AP68" s="84"/>
      <c r="AQ68" s="84"/>
      <c r="AR68" s="84"/>
    </row>
    <row r="69" spans="1:44" x14ac:dyDescent="0.3">
      <c r="A69" s="84"/>
      <c r="B69" s="84"/>
      <c r="C69" s="84"/>
      <c r="D69" s="90"/>
      <c r="E69" s="90"/>
      <c r="F69" s="90"/>
      <c r="G69" s="90"/>
      <c r="H69" s="91"/>
      <c r="I69" s="91"/>
      <c r="J69" s="92"/>
      <c r="K69" s="93"/>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84"/>
      <c r="AL69" s="84"/>
      <c r="AM69" s="84"/>
      <c r="AN69" s="84"/>
      <c r="AO69" s="84"/>
      <c r="AP69" s="84"/>
      <c r="AQ69" s="84"/>
      <c r="AR69" s="84"/>
    </row>
    <row r="70" spans="1:44" ht="15.6" x14ac:dyDescent="0.35">
      <c r="A70" s="84"/>
      <c r="B70" s="84"/>
      <c r="C70" s="84"/>
      <c r="D70" s="84"/>
      <c r="E70" s="84"/>
      <c r="F70" s="84"/>
      <c r="G70" s="84"/>
      <c r="H70" s="87"/>
      <c r="I70" s="84"/>
      <c r="J70" s="94"/>
      <c r="K70" s="9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row>
    <row r="71" spans="1:44" ht="15.6" x14ac:dyDescent="0.35">
      <c r="A71" s="84"/>
      <c r="B71" s="84"/>
      <c r="C71" s="84"/>
      <c r="D71" s="84"/>
      <c r="E71" s="84"/>
      <c r="F71" s="84"/>
      <c r="G71" s="84"/>
      <c r="H71" s="87"/>
      <c r="I71" s="84"/>
      <c r="J71" s="94"/>
      <c r="K71" s="9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row>
    <row r="72" spans="1:44" ht="15.6" x14ac:dyDescent="0.35">
      <c r="A72" s="84"/>
      <c r="B72" s="84"/>
      <c r="C72" s="84"/>
      <c r="D72" s="84"/>
      <c r="E72" s="84"/>
      <c r="F72" s="84"/>
      <c r="G72" s="84"/>
      <c r="H72" s="87"/>
      <c r="I72" s="84"/>
      <c r="J72" s="94"/>
      <c r="K72" s="9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row>
    <row r="73" spans="1:44" ht="15.6" x14ac:dyDescent="0.35">
      <c r="A73" s="84"/>
      <c r="B73" s="84"/>
      <c r="C73" s="84"/>
      <c r="D73" s="84"/>
      <c r="E73" s="84"/>
      <c r="F73" s="84"/>
      <c r="G73" s="84"/>
      <c r="H73" s="87"/>
      <c r="I73" s="84"/>
      <c r="J73" s="94"/>
      <c r="K73" s="9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row>
    <row r="74" spans="1:44" ht="15.6" x14ac:dyDescent="0.35">
      <c r="A74" s="84"/>
      <c r="B74" s="84"/>
      <c r="C74" s="84"/>
      <c r="D74" s="84"/>
      <c r="E74" s="84"/>
      <c r="F74" s="84"/>
      <c r="G74" s="84"/>
      <c r="H74" s="87"/>
      <c r="I74" s="84"/>
      <c r="J74" s="94"/>
      <c r="K74" s="9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row>
    <row r="75" spans="1:44" ht="15.6" x14ac:dyDescent="0.35">
      <c r="A75" s="84"/>
      <c r="B75" s="84"/>
      <c r="C75" s="84"/>
      <c r="D75" s="84"/>
      <c r="E75" s="84"/>
      <c r="F75" s="84"/>
      <c r="G75" s="84"/>
      <c r="H75" s="87"/>
      <c r="I75" s="84"/>
      <c r="J75" s="94"/>
      <c r="K75" s="9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row>
    <row r="76" spans="1:44" x14ac:dyDescent="0.3">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row>
    <row r="77" spans="1:44" x14ac:dyDescent="0.3">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row>
    <row r="78" spans="1:44" x14ac:dyDescent="0.3">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row>
    <row r="79" spans="1:44" x14ac:dyDescent="0.3">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row>
    <row r="80" spans="1:44" x14ac:dyDescent="0.3">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row>
    <row r="81" spans="1:44" x14ac:dyDescent="0.3">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row>
    <row r="82" spans="1:44" x14ac:dyDescent="0.3">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row>
    <row r="83" spans="1:44" x14ac:dyDescent="0.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row>
    <row r="84" spans="1:44" x14ac:dyDescent="0.3">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row>
    <row r="85" spans="1:44" x14ac:dyDescent="0.3">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row>
    <row r="86" spans="1:44" x14ac:dyDescent="0.3">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row>
    <row r="87" spans="1:44" x14ac:dyDescent="0.3">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row>
    <row r="88" spans="1:44" x14ac:dyDescent="0.3">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row>
    <row r="89" spans="1:44" x14ac:dyDescent="0.3">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row>
    <row r="90" spans="1:44" x14ac:dyDescent="0.3">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row>
    <row r="91" spans="1:44" x14ac:dyDescent="0.3">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row>
    <row r="92" spans="1:44" x14ac:dyDescent="0.3">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row>
    <row r="93" spans="1:44" x14ac:dyDescent="0.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row>
    <row r="94" spans="1:44" x14ac:dyDescent="0.3">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row>
    <row r="95" spans="1:44" x14ac:dyDescent="0.3">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row>
    <row r="96" spans="1:44" x14ac:dyDescent="0.3">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row>
    <row r="97" spans="1:44" x14ac:dyDescent="0.3">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row>
    <row r="98" spans="1:44" x14ac:dyDescent="0.3">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row>
    <row r="99" spans="1:44" x14ac:dyDescent="0.3">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row>
    <row r="100" spans="1:44" x14ac:dyDescent="0.3">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row>
    <row r="101" spans="1:44" x14ac:dyDescent="0.3">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row>
    <row r="102" spans="1:44" x14ac:dyDescent="0.3">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row>
    <row r="103" spans="1:44" x14ac:dyDescent="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row>
    <row r="104" spans="1:44" x14ac:dyDescent="0.3">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row>
    <row r="105" spans="1:44" x14ac:dyDescent="0.3">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row>
    <row r="106" spans="1:44" x14ac:dyDescent="0.3">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row>
    <row r="107" spans="1:44" x14ac:dyDescent="0.3">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row>
    <row r="108" spans="1:44" x14ac:dyDescent="0.3">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row>
    <row r="109" spans="1:44" x14ac:dyDescent="0.3">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row>
    <row r="110" spans="1:44" x14ac:dyDescent="0.3">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row>
    <row r="111" spans="1:44" x14ac:dyDescent="0.3">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row>
    <row r="112" spans="1:44" x14ac:dyDescent="0.3">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row>
    <row r="113" spans="1:44" x14ac:dyDescent="0.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row>
    <row r="114" spans="1:44" x14ac:dyDescent="0.3">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row>
    <row r="115" spans="1:44" x14ac:dyDescent="0.3">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row>
    <row r="116" spans="1:44" x14ac:dyDescent="0.3">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row>
    <row r="117" spans="1:44" x14ac:dyDescent="0.3">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row>
    <row r="118" spans="1:44" x14ac:dyDescent="0.3">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row>
    <row r="119" spans="1:44" x14ac:dyDescent="0.3">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row>
    <row r="120" spans="1:44" x14ac:dyDescent="0.3">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row>
    <row r="121" spans="1:44" x14ac:dyDescent="0.3">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row>
    <row r="122" spans="1:44" x14ac:dyDescent="0.3">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row>
    <row r="123" spans="1:44" x14ac:dyDescent="0.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row>
    <row r="124" spans="1:44" x14ac:dyDescent="0.3">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row>
    <row r="125" spans="1:44" x14ac:dyDescent="0.3">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row>
    <row r="126" spans="1:44" x14ac:dyDescent="0.3">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row>
    <row r="127" spans="1:44" x14ac:dyDescent="0.3">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row>
    <row r="128" spans="1:44" x14ac:dyDescent="0.3">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row>
    <row r="129" spans="1:44" x14ac:dyDescent="0.3">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row>
    <row r="130" spans="1:44" x14ac:dyDescent="0.3">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row>
    <row r="131" spans="1:44" x14ac:dyDescent="0.3">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row>
    <row r="132" spans="1:44" x14ac:dyDescent="0.3">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row>
    <row r="133" spans="1:44" x14ac:dyDescent="0.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row>
    <row r="134" spans="1:44" x14ac:dyDescent="0.3">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row>
    <row r="135" spans="1:44" x14ac:dyDescent="0.3">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row>
    <row r="136" spans="1:44" x14ac:dyDescent="0.3">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row>
    <row r="137" spans="1:44" x14ac:dyDescent="0.3">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row>
    <row r="138" spans="1:44" x14ac:dyDescent="0.3">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row>
    <row r="139" spans="1:44" x14ac:dyDescent="0.3">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row>
    <row r="140" spans="1:44" x14ac:dyDescent="0.3">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row>
    <row r="141" spans="1:44" x14ac:dyDescent="0.3">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row>
    <row r="142" spans="1:44" x14ac:dyDescent="0.3">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row>
    <row r="143" spans="1:44" x14ac:dyDescent="0.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row>
    <row r="144" spans="1:44" x14ac:dyDescent="0.3">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row>
    <row r="145" spans="1:44" x14ac:dyDescent="0.3">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row>
    <row r="146" spans="1:44" x14ac:dyDescent="0.3">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row>
    <row r="147" spans="1:44" x14ac:dyDescent="0.3">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row>
    <row r="148" spans="1:44" x14ac:dyDescent="0.3">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row>
    <row r="149" spans="1:44" x14ac:dyDescent="0.3">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row>
    <row r="150" spans="1:44" x14ac:dyDescent="0.3">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row>
    <row r="151" spans="1:44" x14ac:dyDescent="0.3">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row>
    <row r="152" spans="1:44" x14ac:dyDescent="0.3">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row>
    <row r="153" spans="1:44" x14ac:dyDescent="0.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row>
    <row r="154" spans="1:44" x14ac:dyDescent="0.3">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row>
    <row r="155" spans="1:44" x14ac:dyDescent="0.3">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row>
    <row r="156" spans="1:44" x14ac:dyDescent="0.3">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row>
    <row r="157" spans="1:44" x14ac:dyDescent="0.3">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row>
    <row r="158" spans="1:44" x14ac:dyDescent="0.3">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row>
    <row r="159" spans="1:44" x14ac:dyDescent="0.3">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row>
    <row r="160" spans="1:44" x14ac:dyDescent="0.3">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row>
    <row r="161" spans="1:44" x14ac:dyDescent="0.3">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row>
    <row r="162" spans="1:44" x14ac:dyDescent="0.3">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row>
    <row r="163" spans="1:44" x14ac:dyDescent="0.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row>
    <row r="164" spans="1:44" x14ac:dyDescent="0.3">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row>
    <row r="165" spans="1:44" x14ac:dyDescent="0.3">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row>
    <row r="166" spans="1:44" x14ac:dyDescent="0.3">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row>
    <row r="167" spans="1:44" x14ac:dyDescent="0.3">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row>
    <row r="168" spans="1:44" x14ac:dyDescent="0.3">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row>
    <row r="169" spans="1:44" x14ac:dyDescent="0.3">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row>
    <row r="170" spans="1:44" x14ac:dyDescent="0.3">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row>
    <row r="171" spans="1:44" x14ac:dyDescent="0.3">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row>
    <row r="172" spans="1:44" x14ac:dyDescent="0.3">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row>
    <row r="173" spans="1:44" x14ac:dyDescent="0.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row>
    <row r="174" spans="1:44" x14ac:dyDescent="0.3">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row>
    <row r="175" spans="1:44" x14ac:dyDescent="0.3">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row>
    <row r="176" spans="1:44" x14ac:dyDescent="0.3">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row>
    <row r="177" spans="1:44" x14ac:dyDescent="0.3">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row>
    <row r="178" spans="1:44" x14ac:dyDescent="0.3">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row>
    <row r="179" spans="1:44" x14ac:dyDescent="0.3">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row>
    <row r="180" spans="1:44" x14ac:dyDescent="0.3">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row>
    <row r="181" spans="1:44" x14ac:dyDescent="0.3">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row>
    <row r="182" spans="1:44" x14ac:dyDescent="0.3">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row>
    <row r="183" spans="1:44" x14ac:dyDescent="0.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row>
    <row r="184" spans="1:44" x14ac:dyDescent="0.3">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row>
    <row r="185" spans="1:44" x14ac:dyDescent="0.3">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row>
    <row r="186" spans="1:44" x14ac:dyDescent="0.3">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row>
    <row r="187" spans="1:44" x14ac:dyDescent="0.3">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row>
    <row r="188" spans="1:44" x14ac:dyDescent="0.3">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row>
    <row r="189" spans="1:44" x14ac:dyDescent="0.3">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row>
    <row r="190" spans="1:44" x14ac:dyDescent="0.3">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row>
    <row r="191" spans="1:44" x14ac:dyDescent="0.3">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row>
    <row r="192" spans="1:44" x14ac:dyDescent="0.3">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row>
    <row r="193" spans="1:42" x14ac:dyDescent="0.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row>
    <row r="194" spans="1:42" x14ac:dyDescent="0.3">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row>
    <row r="195" spans="1:42" x14ac:dyDescent="0.3">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row>
    <row r="196" spans="1:42" x14ac:dyDescent="0.3">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row>
    <row r="197" spans="1:42" x14ac:dyDescent="0.3">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row>
    <row r="198" spans="1:42" x14ac:dyDescent="0.3">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row>
    <row r="199" spans="1:42" x14ac:dyDescent="0.3">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row>
    <row r="200" spans="1:42" x14ac:dyDescent="0.3">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row>
    <row r="201" spans="1:42" x14ac:dyDescent="0.3">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row>
    <row r="202" spans="1:42" x14ac:dyDescent="0.3">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row>
    <row r="203" spans="1:42" x14ac:dyDescent="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row>
    <row r="204" spans="1:42" x14ac:dyDescent="0.3">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row>
    <row r="205" spans="1:42" x14ac:dyDescent="0.3">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row>
    <row r="206" spans="1:42" x14ac:dyDescent="0.3">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row>
    <row r="207" spans="1:42" x14ac:dyDescent="0.3">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row>
    <row r="208" spans="1:42" x14ac:dyDescent="0.3">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row>
    <row r="209" spans="1:42" x14ac:dyDescent="0.3">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row>
    <row r="210" spans="1:42" x14ac:dyDescent="0.3">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row>
    <row r="211" spans="1:42" x14ac:dyDescent="0.3">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row>
    <row r="212" spans="1:42" x14ac:dyDescent="0.3">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row>
    <row r="213" spans="1:42" x14ac:dyDescent="0.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row>
    <row r="214" spans="1:42" x14ac:dyDescent="0.3">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row>
    <row r="215" spans="1:42" x14ac:dyDescent="0.3">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row>
    <row r="216" spans="1:42" x14ac:dyDescent="0.3">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row>
    <row r="217" spans="1:42" x14ac:dyDescent="0.3">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row>
    <row r="218" spans="1:42" x14ac:dyDescent="0.3">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row>
    <row r="219" spans="1:42" x14ac:dyDescent="0.3">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row>
    <row r="220" spans="1:42" x14ac:dyDescent="0.3">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row>
    <row r="221" spans="1:42" x14ac:dyDescent="0.3">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row>
    <row r="222" spans="1:42" x14ac:dyDescent="0.3">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row>
    <row r="223" spans="1:42" x14ac:dyDescent="0.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row>
    <row r="224" spans="1:42" x14ac:dyDescent="0.3">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row>
    <row r="225" spans="1:42" x14ac:dyDescent="0.3">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row>
    <row r="226" spans="1:42" x14ac:dyDescent="0.3">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row>
    <row r="227" spans="1:42" x14ac:dyDescent="0.3">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row>
    <row r="228" spans="1:42" x14ac:dyDescent="0.3">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row>
    <row r="229" spans="1:42" x14ac:dyDescent="0.3">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row>
    <row r="230" spans="1:42" x14ac:dyDescent="0.3">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row>
    <row r="231" spans="1:42" x14ac:dyDescent="0.3">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row>
    <row r="232" spans="1:42" x14ac:dyDescent="0.3">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row>
    <row r="233" spans="1:42" x14ac:dyDescent="0.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row>
    <row r="234" spans="1:42" x14ac:dyDescent="0.3">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row>
    <row r="235" spans="1:42" x14ac:dyDescent="0.3">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row>
    <row r="236" spans="1:42" x14ac:dyDescent="0.3">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row>
    <row r="237" spans="1:42" x14ac:dyDescent="0.3">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row>
    <row r="238" spans="1:42" x14ac:dyDescent="0.3">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row>
    <row r="239" spans="1:42" x14ac:dyDescent="0.3">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row>
    <row r="240" spans="1:42" x14ac:dyDescent="0.3">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row>
    <row r="241" spans="1:42" x14ac:dyDescent="0.3">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row>
    <row r="242" spans="1:42" x14ac:dyDescent="0.3">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row>
    <row r="243" spans="1:42" x14ac:dyDescent="0.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row>
    <row r="244" spans="1:42" x14ac:dyDescent="0.3">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row>
    <row r="245" spans="1:42" x14ac:dyDescent="0.3">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row>
    <row r="246" spans="1:42" x14ac:dyDescent="0.3">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row>
    <row r="247" spans="1:42" x14ac:dyDescent="0.3">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row>
    <row r="248" spans="1:42" x14ac:dyDescent="0.3">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row>
    <row r="249" spans="1:42" x14ac:dyDescent="0.3">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row>
    <row r="250" spans="1:42" x14ac:dyDescent="0.3">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row>
    <row r="251" spans="1:42" x14ac:dyDescent="0.3">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row>
    <row r="252" spans="1:42" x14ac:dyDescent="0.3">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row>
    <row r="253" spans="1:42" x14ac:dyDescent="0.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row>
    <row r="254" spans="1:42" x14ac:dyDescent="0.3">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row>
    <row r="255" spans="1:42" x14ac:dyDescent="0.3">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row>
    <row r="256" spans="1:42" x14ac:dyDescent="0.3">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row>
    <row r="257" spans="1:42" x14ac:dyDescent="0.3">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row>
    <row r="258" spans="1:42" x14ac:dyDescent="0.3">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row>
    <row r="259" spans="1:42" x14ac:dyDescent="0.3">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row>
    <row r="260" spans="1:42" x14ac:dyDescent="0.3">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row>
    <row r="261" spans="1:42" x14ac:dyDescent="0.3">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row>
    <row r="262" spans="1:42" x14ac:dyDescent="0.3">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row>
    <row r="263" spans="1:42" x14ac:dyDescent="0.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row>
    <row r="264" spans="1:42" x14ac:dyDescent="0.3">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row>
    <row r="265" spans="1:42" x14ac:dyDescent="0.3">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row>
    <row r="266" spans="1:42" x14ac:dyDescent="0.3">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row>
    <row r="267" spans="1:42" x14ac:dyDescent="0.3">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row>
    <row r="268" spans="1:42" x14ac:dyDescent="0.3">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row>
    <row r="269" spans="1:42" x14ac:dyDescent="0.3">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row>
    <row r="270" spans="1:42" x14ac:dyDescent="0.3">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row>
    <row r="271" spans="1:42" x14ac:dyDescent="0.3">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row>
    <row r="272" spans="1:42" x14ac:dyDescent="0.3">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row>
    <row r="273" spans="5:42" x14ac:dyDescent="0.3">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row>
    <row r="274" spans="5:42" x14ac:dyDescent="0.3">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row>
    <row r="275" spans="5:42" x14ac:dyDescent="0.3">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
  <sheetViews>
    <sheetView tabSelected="1" zoomScale="25" zoomScaleNormal="25" workbookViewId="0">
      <selection activeCell="W2" sqref="W2"/>
    </sheetView>
  </sheetViews>
  <sheetFormatPr defaultRowHeight="14.4" x14ac:dyDescent="0.3"/>
  <sheetData>
    <row r="5" spans="1:1" x14ac:dyDescent="0.3">
      <c r="A5" t="s">
        <v>199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7"/>
  <sheetViews>
    <sheetView workbookViewId="0">
      <selection activeCell="B1" sqref="B1:D37"/>
    </sheetView>
  </sheetViews>
  <sheetFormatPr defaultRowHeight="14.4" x14ac:dyDescent="0.3"/>
  <cols>
    <col min="1" max="1" width="37" style="6" bestFit="1" customWidth="1"/>
    <col min="2" max="2" width="13.21875" bestFit="1" customWidth="1"/>
    <col min="3" max="3" width="18.88671875" bestFit="1" customWidth="1"/>
    <col min="4" max="4" width="13.77734375" bestFit="1" customWidth="1"/>
    <col min="5" max="5" width="27" bestFit="1" customWidth="1"/>
    <col min="6" max="6" width="17.33203125" bestFit="1" customWidth="1"/>
    <col min="7" max="7" width="10.77734375" bestFit="1" customWidth="1"/>
    <col min="8" max="8" width="16.44140625" bestFit="1" customWidth="1"/>
    <col min="9" max="9" width="11.33203125" bestFit="1" customWidth="1"/>
    <col min="10" max="10" width="15.44140625" bestFit="1" customWidth="1"/>
    <col min="12" max="12" width="10" bestFit="1" customWidth="1"/>
  </cols>
  <sheetData>
    <row r="1" spans="1:12" s="6" customFormat="1" x14ac:dyDescent="0.3">
      <c r="A1" s="15" t="s">
        <v>60</v>
      </c>
      <c r="B1" s="15" t="s">
        <v>74</v>
      </c>
      <c r="C1" s="15" t="s">
        <v>75</v>
      </c>
      <c r="D1" s="15" t="s">
        <v>76</v>
      </c>
      <c r="E1" s="15" t="s">
        <v>66</v>
      </c>
      <c r="F1" s="15" t="s">
        <v>61</v>
      </c>
      <c r="G1" s="15" t="s">
        <v>62</v>
      </c>
      <c r="H1" s="15" t="s">
        <v>63</v>
      </c>
      <c r="I1" s="15" t="s">
        <v>64</v>
      </c>
      <c r="J1" s="15" t="s">
        <v>65</v>
      </c>
      <c r="L1" s="15"/>
    </row>
    <row r="2" spans="1:12" x14ac:dyDescent="0.3">
      <c r="A2" t="s">
        <v>23</v>
      </c>
      <c r="B2">
        <f t="shared" ref="B2:B37" si="0">(G2/$F2)*100</f>
        <v>1.2235530901772127</v>
      </c>
      <c r="C2">
        <f t="shared" ref="C2:C37" si="1">(H2/$F2)*100</f>
        <v>8.5470767267193555</v>
      </c>
      <c r="D2">
        <f t="shared" ref="D2:D37" si="2">(I2/$F2)*100</f>
        <v>8.5053507437042857</v>
      </c>
      <c r="E2" s="13">
        <v>0.18279999999999999</v>
      </c>
      <c r="F2" s="12">
        <v>162968</v>
      </c>
      <c r="G2" s="12">
        <v>1994</v>
      </c>
      <c r="H2" s="12">
        <v>13929</v>
      </c>
      <c r="I2" s="12">
        <v>13861</v>
      </c>
      <c r="J2" s="12">
        <v>29784</v>
      </c>
      <c r="L2" s="13"/>
    </row>
    <row r="3" spans="1:12" x14ac:dyDescent="0.3">
      <c r="A3" t="s">
        <v>24</v>
      </c>
      <c r="B3">
        <f t="shared" si="0"/>
        <v>25.145982350763646</v>
      </c>
      <c r="C3">
        <f t="shared" si="1"/>
        <v>36.034056577863225</v>
      </c>
      <c r="D3">
        <f t="shared" si="2"/>
        <v>18.14718842171883</v>
      </c>
      <c r="E3" s="13">
        <v>0.79330000000000001</v>
      </c>
      <c r="F3" s="12">
        <v>83743</v>
      </c>
      <c r="G3" s="12">
        <v>21058</v>
      </c>
      <c r="H3" s="12">
        <v>30176</v>
      </c>
      <c r="I3" s="12">
        <v>15197</v>
      </c>
      <c r="J3" s="12">
        <v>66431</v>
      </c>
      <c r="L3" s="13"/>
    </row>
    <row r="4" spans="1:12" x14ac:dyDescent="0.3">
      <c r="A4" t="s">
        <v>25</v>
      </c>
      <c r="B4">
        <f t="shared" si="0"/>
        <v>3.8463499834264003</v>
      </c>
      <c r="C4">
        <f t="shared" si="1"/>
        <v>12.737448685586067</v>
      </c>
      <c r="D4">
        <f t="shared" si="2"/>
        <v>19.510951324613071</v>
      </c>
      <c r="E4" s="13">
        <v>0.3609</v>
      </c>
      <c r="F4" s="12">
        <v>78438</v>
      </c>
      <c r="G4" s="12">
        <v>3017</v>
      </c>
      <c r="H4" s="12">
        <v>9991</v>
      </c>
      <c r="I4" s="12">
        <v>15304</v>
      </c>
      <c r="J4" s="12">
        <v>28312</v>
      </c>
      <c r="L4" s="13"/>
    </row>
    <row r="5" spans="1:12" x14ac:dyDescent="0.3">
      <c r="A5" t="s">
        <v>26</v>
      </c>
      <c r="B5">
        <f t="shared" si="0"/>
        <v>0.35364208871849878</v>
      </c>
      <c r="C5">
        <f t="shared" si="1"/>
        <v>3.4896934039909517</v>
      </c>
      <c r="D5">
        <f t="shared" si="2"/>
        <v>3.9951998130900677</v>
      </c>
      <c r="E5" s="13">
        <v>7.8399999999999997E-2</v>
      </c>
      <c r="F5" s="12">
        <v>94163</v>
      </c>
      <c r="G5" s="11">
        <v>333</v>
      </c>
      <c r="H5" s="12">
        <v>3286</v>
      </c>
      <c r="I5" s="12">
        <v>3762</v>
      </c>
      <c r="J5" s="12">
        <v>7381</v>
      </c>
      <c r="L5" s="13"/>
    </row>
    <row r="6" spans="1:12" x14ac:dyDescent="0.3">
      <c r="A6" t="s">
        <v>27</v>
      </c>
      <c r="B6">
        <f t="shared" si="0"/>
        <v>5.2281200071010119</v>
      </c>
      <c r="C6">
        <f t="shared" si="1"/>
        <v>23.876412805491448</v>
      </c>
      <c r="D6">
        <f t="shared" si="2"/>
        <v>12.108704657080301</v>
      </c>
      <c r="E6" s="13">
        <v>0.41210000000000002</v>
      </c>
      <c r="F6" s="12">
        <v>135192</v>
      </c>
      <c r="G6" s="12">
        <v>7068</v>
      </c>
      <c r="H6" s="12">
        <v>32279</v>
      </c>
      <c r="I6" s="12">
        <v>16370</v>
      </c>
      <c r="J6" s="12">
        <v>55717</v>
      </c>
      <c r="L6" s="13"/>
    </row>
    <row r="7" spans="1:12" x14ac:dyDescent="0.3">
      <c r="A7" t="s">
        <v>3</v>
      </c>
      <c r="B7">
        <f t="shared" si="0"/>
        <v>0.45313553607552259</v>
      </c>
      <c r="C7">
        <f t="shared" si="1"/>
        <v>3.8165879973027645</v>
      </c>
      <c r="D7">
        <f t="shared" si="2"/>
        <v>8.8792987188132173</v>
      </c>
      <c r="E7" s="13">
        <v>0.13150000000000001</v>
      </c>
      <c r="F7" s="12">
        <v>1483</v>
      </c>
      <c r="G7" s="11">
        <v>6.72</v>
      </c>
      <c r="H7" s="11">
        <v>56.6</v>
      </c>
      <c r="I7" s="11">
        <v>131.68</v>
      </c>
      <c r="J7" s="11">
        <v>195</v>
      </c>
      <c r="L7" s="13"/>
    </row>
    <row r="8" spans="1:12" x14ac:dyDescent="0.3">
      <c r="A8" t="s">
        <v>28</v>
      </c>
      <c r="B8">
        <f t="shared" si="0"/>
        <v>14.532685035116153</v>
      </c>
      <c r="C8">
        <f t="shared" si="1"/>
        <v>15.559157212317668</v>
      </c>
      <c r="D8">
        <f t="shared" si="2"/>
        <v>30.524041058887086</v>
      </c>
      <c r="E8" s="13">
        <v>0.60619999999999996</v>
      </c>
      <c r="F8" s="12">
        <v>3702</v>
      </c>
      <c r="G8" s="11">
        <v>538</v>
      </c>
      <c r="H8" s="11">
        <v>576</v>
      </c>
      <c r="I8" s="12">
        <v>1130</v>
      </c>
      <c r="J8" s="12">
        <v>2244</v>
      </c>
      <c r="L8" s="13"/>
    </row>
    <row r="9" spans="1:12" x14ac:dyDescent="0.3">
      <c r="A9" t="s">
        <v>29</v>
      </c>
      <c r="B9">
        <f t="shared" si="0"/>
        <v>0.19261735390636148</v>
      </c>
      <c r="C9">
        <f t="shared" si="1"/>
        <v>2.5641548276635207</v>
      </c>
      <c r="D9">
        <f t="shared" si="2"/>
        <v>4.8490654491347502</v>
      </c>
      <c r="E9" s="13">
        <v>7.6100000000000001E-2</v>
      </c>
      <c r="F9" s="12">
        <v>196244</v>
      </c>
      <c r="G9" s="11">
        <v>378</v>
      </c>
      <c r="H9" s="12">
        <v>5032</v>
      </c>
      <c r="I9" s="12">
        <v>9516</v>
      </c>
      <c r="J9" s="12">
        <v>14926</v>
      </c>
      <c r="L9" s="13"/>
    </row>
    <row r="10" spans="1:12" x14ac:dyDescent="0.3">
      <c r="A10" t="s">
        <v>30</v>
      </c>
      <c r="B10">
        <f t="shared" si="0"/>
        <v>6.333122229259025E-2</v>
      </c>
      <c r="C10">
        <f t="shared" si="1"/>
        <v>1.0065140685786664</v>
      </c>
      <c r="D10">
        <f t="shared" si="2"/>
        <v>2.5558671853795349</v>
      </c>
      <c r="E10" s="13">
        <v>3.6299999999999999E-2</v>
      </c>
      <c r="F10" s="12">
        <v>44212</v>
      </c>
      <c r="G10" s="11">
        <v>28</v>
      </c>
      <c r="H10" s="11">
        <v>445</v>
      </c>
      <c r="I10" s="12">
        <v>1130</v>
      </c>
      <c r="J10" s="12">
        <v>1603</v>
      </c>
      <c r="L10" s="13"/>
    </row>
    <row r="11" spans="1:12" x14ac:dyDescent="0.3">
      <c r="A11" t="s">
        <v>31</v>
      </c>
      <c r="B11">
        <f t="shared" si="0"/>
        <v>5.6813895425071399</v>
      </c>
      <c r="C11">
        <f t="shared" si="1"/>
        <v>12.753040073285074</v>
      </c>
      <c r="D11">
        <f t="shared" si="2"/>
        <v>9.3043306450164351</v>
      </c>
      <c r="E11" s="13">
        <v>0.27729999999999999</v>
      </c>
      <c r="F11" s="12">
        <v>55673</v>
      </c>
      <c r="G11" s="12">
        <v>3163</v>
      </c>
      <c r="H11" s="12">
        <v>7100</v>
      </c>
      <c r="I11" s="12">
        <v>5180</v>
      </c>
      <c r="J11" s="12">
        <v>15443</v>
      </c>
      <c r="L11" s="13"/>
    </row>
    <row r="12" spans="1:12" x14ac:dyDescent="0.3">
      <c r="A12" t="s">
        <v>32</v>
      </c>
      <c r="B12">
        <f t="shared" si="0"/>
        <v>3.2628330573536055</v>
      </c>
      <c r="C12">
        <f t="shared" si="1"/>
        <v>12.154398113302223</v>
      </c>
      <c r="D12">
        <f t="shared" si="2"/>
        <v>14.339655778011942</v>
      </c>
      <c r="E12" s="13">
        <v>0.29759999999999998</v>
      </c>
      <c r="F12" s="12">
        <v>79716</v>
      </c>
      <c r="G12" s="12">
        <v>2601</v>
      </c>
      <c r="H12" s="12">
        <v>9689</v>
      </c>
      <c r="I12" s="12">
        <v>11431</v>
      </c>
      <c r="J12" s="12">
        <v>23721</v>
      </c>
      <c r="L12" s="13"/>
    </row>
    <row r="13" spans="1:12" x14ac:dyDescent="0.3">
      <c r="A13" t="s">
        <v>33</v>
      </c>
      <c r="B13">
        <f t="shared" si="0"/>
        <v>2.3635102794187421</v>
      </c>
      <c r="C13">
        <f t="shared" si="1"/>
        <v>10.94159788519795</v>
      </c>
      <c r="D13">
        <f t="shared" si="2"/>
        <v>6.8887486899802379</v>
      </c>
      <c r="E13" s="13">
        <v>0.2019</v>
      </c>
      <c r="F13" s="12">
        <v>191791</v>
      </c>
      <c r="G13" s="12">
        <v>4533</v>
      </c>
      <c r="H13" s="12">
        <v>20985</v>
      </c>
      <c r="I13" s="12">
        <v>13212</v>
      </c>
      <c r="J13" s="12">
        <v>38730</v>
      </c>
      <c r="L13" s="13"/>
    </row>
    <row r="14" spans="1:12" x14ac:dyDescent="0.3">
      <c r="A14" t="s">
        <v>34</v>
      </c>
      <c r="B14">
        <f t="shared" si="0"/>
        <v>2.5018017090497273</v>
      </c>
      <c r="C14">
        <f t="shared" si="1"/>
        <v>12.189848656439823</v>
      </c>
      <c r="D14">
        <f t="shared" si="2"/>
        <v>12.658293009368887</v>
      </c>
      <c r="E14" s="13">
        <v>0.27789999999999998</v>
      </c>
      <c r="F14" s="12">
        <v>38852</v>
      </c>
      <c r="G14" s="11">
        <v>972</v>
      </c>
      <c r="H14" s="12">
        <v>4736</v>
      </c>
      <c r="I14" s="12">
        <v>4918</v>
      </c>
      <c r="J14" s="12">
        <v>10366</v>
      </c>
      <c r="L14" s="13"/>
    </row>
    <row r="15" spans="1:12" x14ac:dyDescent="0.3">
      <c r="A15" t="s">
        <v>35</v>
      </c>
      <c r="B15">
        <f t="shared" si="0"/>
        <v>2.162191972801474</v>
      </c>
      <c r="C15">
        <f t="shared" si="1"/>
        <v>11.097738214188391</v>
      </c>
      <c r="D15">
        <f t="shared" si="2"/>
        <v>11.879566069319907</v>
      </c>
      <c r="E15" s="13">
        <v>0.25140000000000001</v>
      </c>
      <c r="F15" s="12">
        <v>308252</v>
      </c>
      <c r="G15" s="12">
        <v>6665</v>
      </c>
      <c r="H15" s="12">
        <v>34209</v>
      </c>
      <c r="I15" s="12">
        <v>36619</v>
      </c>
      <c r="J15" s="12">
        <v>77493</v>
      </c>
      <c r="L15" s="13"/>
    </row>
    <row r="16" spans="1:12" x14ac:dyDescent="0.3">
      <c r="A16" t="s">
        <v>4</v>
      </c>
      <c r="B16">
        <f t="shared" si="0"/>
        <v>2.8383591203491565</v>
      </c>
      <c r="C16">
        <f t="shared" si="1"/>
        <v>6.6909750319291028</v>
      </c>
      <c r="D16">
        <f t="shared" si="2"/>
        <v>6.9789056685937867</v>
      </c>
      <c r="E16" s="13">
        <v>0.1651</v>
      </c>
      <c r="F16" s="12">
        <v>307713</v>
      </c>
      <c r="G16" s="12">
        <v>8734</v>
      </c>
      <c r="H16" s="12">
        <v>20589</v>
      </c>
      <c r="I16" s="12">
        <v>21475</v>
      </c>
      <c r="J16" s="12">
        <v>50798</v>
      </c>
      <c r="L16" s="13"/>
    </row>
    <row r="17" spans="1:12" x14ac:dyDescent="0.3">
      <c r="A17" t="s">
        <v>36</v>
      </c>
      <c r="B17">
        <f t="shared" si="0"/>
        <v>4.0533882742867382</v>
      </c>
      <c r="C17">
        <f t="shared" si="1"/>
        <v>27.894477538406413</v>
      </c>
      <c r="D17">
        <f t="shared" si="2"/>
        <v>42.392618802346931</v>
      </c>
      <c r="E17" s="13">
        <v>0.74339999999999995</v>
      </c>
      <c r="F17" s="12">
        <v>22327</v>
      </c>
      <c r="G17" s="11">
        <v>905</v>
      </c>
      <c r="H17" s="12">
        <v>6228</v>
      </c>
      <c r="I17" s="12">
        <v>9465</v>
      </c>
      <c r="J17" s="12">
        <v>16598</v>
      </c>
      <c r="L17" s="13"/>
    </row>
    <row r="18" spans="1:12" x14ac:dyDescent="0.3">
      <c r="A18" t="s">
        <v>37</v>
      </c>
      <c r="B18">
        <f t="shared" si="0"/>
        <v>2.4967675776895981</v>
      </c>
      <c r="C18">
        <f t="shared" si="1"/>
        <v>40.839983949351286</v>
      </c>
      <c r="D18">
        <f t="shared" si="2"/>
        <v>32.663070132417857</v>
      </c>
      <c r="E18" s="14">
        <v>0.76</v>
      </c>
      <c r="F18" s="12">
        <v>22429</v>
      </c>
      <c r="G18" s="11">
        <v>560</v>
      </c>
      <c r="H18" s="12">
        <v>9160</v>
      </c>
      <c r="I18" s="12">
        <v>7326</v>
      </c>
      <c r="J18" s="12">
        <v>17046</v>
      </c>
      <c r="L18" s="13"/>
    </row>
    <row r="19" spans="1:12" x14ac:dyDescent="0.3">
      <c r="A19" t="s">
        <v>38</v>
      </c>
      <c r="B19">
        <f t="shared" si="0"/>
        <v>0.74474645415302876</v>
      </c>
      <c r="C19">
        <f t="shared" si="1"/>
        <v>27.109719652767893</v>
      </c>
      <c r="D19">
        <f t="shared" si="2"/>
        <v>56.676628243441961</v>
      </c>
      <c r="E19" s="13">
        <v>0.84530000000000005</v>
      </c>
      <c r="F19" s="12">
        <v>21081</v>
      </c>
      <c r="G19" s="11">
        <v>157</v>
      </c>
      <c r="H19" s="12">
        <v>5715</v>
      </c>
      <c r="I19" s="12">
        <v>11948</v>
      </c>
      <c r="J19" s="12">
        <v>17820</v>
      </c>
      <c r="L19" s="13"/>
    </row>
    <row r="20" spans="1:12" x14ac:dyDescent="0.3">
      <c r="A20" t="s">
        <v>39</v>
      </c>
      <c r="B20">
        <f t="shared" si="0"/>
        <v>7.6723565956933468</v>
      </c>
      <c r="C20">
        <f t="shared" si="1"/>
        <v>26.835152904276494</v>
      </c>
      <c r="D20">
        <f t="shared" si="2"/>
        <v>39.387176548645876</v>
      </c>
      <c r="E20" s="13">
        <v>0.73899999999999999</v>
      </c>
      <c r="F20" s="12">
        <v>16579</v>
      </c>
      <c r="G20" s="12">
        <v>1272</v>
      </c>
      <c r="H20" s="12">
        <v>4449</v>
      </c>
      <c r="I20" s="12">
        <v>6530</v>
      </c>
      <c r="J20" s="12">
        <v>12251</v>
      </c>
      <c r="L20" s="13"/>
    </row>
    <row r="21" spans="1:12" x14ac:dyDescent="0.3">
      <c r="A21" t="s">
        <v>40</v>
      </c>
      <c r="B21">
        <f t="shared" si="0"/>
        <v>4.6324185810528755</v>
      </c>
      <c r="C21">
        <f t="shared" si="1"/>
        <v>13.483658409705408</v>
      </c>
      <c r="D21">
        <f t="shared" si="2"/>
        <v>15.38016916387831</v>
      </c>
      <c r="E21" s="13">
        <v>0.33500000000000002</v>
      </c>
      <c r="F21" s="12">
        <v>155707</v>
      </c>
      <c r="G21" s="12">
        <v>7213</v>
      </c>
      <c r="H21" s="12">
        <v>20995</v>
      </c>
      <c r="I21" s="12">
        <v>23948</v>
      </c>
      <c r="J21" s="12">
        <v>52156</v>
      </c>
      <c r="L21" s="13"/>
    </row>
    <row r="22" spans="1:12" x14ac:dyDescent="0.3">
      <c r="A22" t="s">
        <v>41</v>
      </c>
      <c r="B22">
        <f t="shared" si="0"/>
        <v>2.1841864898137484E-2</v>
      </c>
      <c r="C22">
        <f t="shared" si="1"/>
        <v>1.5745998967475479</v>
      </c>
      <c r="D22">
        <f t="shared" si="2"/>
        <v>2.0710059171597637</v>
      </c>
      <c r="E22" s="13">
        <v>3.6700000000000003E-2</v>
      </c>
      <c r="F22" s="12">
        <v>50362</v>
      </c>
      <c r="G22" s="11">
        <v>11</v>
      </c>
      <c r="H22" s="11">
        <v>793</v>
      </c>
      <c r="I22" s="12">
        <v>1043</v>
      </c>
      <c r="J22" s="12">
        <v>1847</v>
      </c>
      <c r="L22" s="13"/>
    </row>
    <row r="23" spans="1:12" x14ac:dyDescent="0.3">
      <c r="A23" t="s">
        <v>42</v>
      </c>
      <c r="B23">
        <f t="shared" si="0"/>
        <v>2.2791090436800013E-2</v>
      </c>
      <c r="C23">
        <f t="shared" si="1"/>
        <v>1.2765932579279393</v>
      </c>
      <c r="D23">
        <f t="shared" si="2"/>
        <v>3.5670978468263406</v>
      </c>
      <c r="E23" s="13">
        <v>4.87E-2</v>
      </c>
      <c r="F23" s="12">
        <v>342239</v>
      </c>
      <c r="G23" s="11">
        <v>78</v>
      </c>
      <c r="H23" s="12">
        <v>4369</v>
      </c>
      <c r="I23" s="12">
        <v>12208</v>
      </c>
      <c r="J23" s="12">
        <v>16655</v>
      </c>
      <c r="L23" s="13"/>
    </row>
    <row r="24" spans="1:12" x14ac:dyDescent="0.3">
      <c r="A24" t="s">
        <v>43</v>
      </c>
      <c r="B24">
        <f t="shared" si="0"/>
        <v>15.52987598647125</v>
      </c>
      <c r="C24">
        <f t="shared" si="1"/>
        <v>21.857384441939121</v>
      </c>
      <c r="D24">
        <f t="shared" si="2"/>
        <v>9.695603156708005</v>
      </c>
      <c r="E24" s="13">
        <v>0.4708</v>
      </c>
      <c r="F24" s="12">
        <v>7096</v>
      </c>
      <c r="G24" s="12">
        <v>1102</v>
      </c>
      <c r="H24" s="12">
        <v>1551</v>
      </c>
      <c r="I24" s="11">
        <v>688</v>
      </c>
      <c r="J24" s="12">
        <v>3341</v>
      </c>
      <c r="L24" s="13"/>
    </row>
    <row r="25" spans="1:12" x14ac:dyDescent="0.3">
      <c r="A25" t="s">
        <v>44</v>
      </c>
      <c r="B25">
        <f t="shared" si="0"/>
        <v>2.7625711210210673</v>
      </c>
      <c r="C25">
        <f t="shared" si="1"/>
        <v>8.4837767184376442</v>
      </c>
      <c r="D25">
        <f t="shared" si="2"/>
        <v>9.0665846532369674</v>
      </c>
      <c r="E25" s="13">
        <v>0.2031</v>
      </c>
      <c r="F25" s="12">
        <v>130060</v>
      </c>
      <c r="G25" s="12">
        <v>3593</v>
      </c>
      <c r="H25" s="12">
        <v>11034</v>
      </c>
      <c r="I25" s="12">
        <v>11792</v>
      </c>
      <c r="J25" s="12">
        <v>26419</v>
      </c>
      <c r="L25" s="13"/>
    </row>
    <row r="26" spans="1:12" x14ac:dyDescent="0.3">
      <c r="A26" t="s">
        <v>45</v>
      </c>
      <c r="B26">
        <f t="shared" si="0"/>
        <v>1.449003809880707</v>
      </c>
      <c r="C26">
        <f t="shared" si="1"/>
        <v>8.13637053097424</v>
      </c>
      <c r="D26">
        <f t="shared" si="2"/>
        <v>9.3426840475744353</v>
      </c>
      <c r="E26" s="13">
        <v>0.1893</v>
      </c>
      <c r="F26" s="12">
        <v>112077</v>
      </c>
      <c r="G26" s="12">
        <v>1624</v>
      </c>
      <c r="H26" s="12">
        <v>9119</v>
      </c>
      <c r="I26" s="12">
        <v>10471</v>
      </c>
      <c r="J26" s="12">
        <v>21214</v>
      </c>
      <c r="L26" s="13"/>
    </row>
    <row r="27" spans="1:12" x14ac:dyDescent="0.3">
      <c r="A27" t="s">
        <v>67</v>
      </c>
      <c r="B27">
        <f t="shared" si="0"/>
        <v>6.1701316040434859</v>
      </c>
      <c r="C27">
        <f t="shared" si="1"/>
        <v>49.704367728399774</v>
      </c>
      <c r="D27">
        <f t="shared" si="2"/>
        <v>17.766545870684723</v>
      </c>
      <c r="E27" s="13">
        <v>0.73640000000000005</v>
      </c>
      <c r="F27" s="12">
        <v>10486</v>
      </c>
      <c r="G27" s="11">
        <v>647</v>
      </c>
      <c r="H27" s="12">
        <v>5212</v>
      </c>
      <c r="I27" s="12">
        <v>1863</v>
      </c>
      <c r="J27" s="12">
        <v>7722</v>
      </c>
      <c r="L27" s="13"/>
    </row>
    <row r="28" spans="1:12" x14ac:dyDescent="0.3">
      <c r="A28" t="s">
        <v>46</v>
      </c>
      <c r="B28">
        <f t="shared" si="0"/>
        <v>1.090367246646301</v>
      </c>
      <c r="C28">
        <f t="shared" si="1"/>
        <v>1.6722838358347722</v>
      </c>
      <c r="D28">
        <f t="shared" si="2"/>
        <v>3.387734094833311</v>
      </c>
      <c r="E28" s="13">
        <v>6.1499999999999999E-2</v>
      </c>
      <c r="F28" s="12">
        <v>240928</v>
      </c>
      <c r="G28" s="12">
        <v>2627</v>
      </c>
      <c r="H28" s="12">
        <v>4029</v>
      </c>
      <c r="I28" s="12">
        <v>8162</v>
      </c>
      <c r="J28" s="12">
        <v>14818</v>
      </c>
      <c r="L28" s="13"/>
    </row>
    <row r="29" spans="1:12" x14ac:dyDescent="0.3">
      <c r="A29" t="s">
        <v>68</v>
      </c>
      <c r="B29">
        <f t="shared" si="0"/>
        <v>9.4516014434493201</v>
      </c>
      <c r="C29">
        <f t="shared" si="1"/>
        <v>23.873006375857749</v>
      </c>
      <c r="D29">
        <f t="shared" si="2"/>
        <v>12.119738982480415</v>
      </c>
      <c r="E29" s="13">
        <v>0.45440000000000003</v>
      </c>
      <c r="F29" s="12">
        <v>53483</v>
      </c>
      <c r="G29" s="12">
        <v>5055</v>
      </c>
      <c r="H29" s="12">
        <v>12768</v>
      </c>
      <c r="I29" s="12">
        <v>6482</v>
      </c>
      <c r="J29" s="12">
        <v>24305</v>
      </c>
      <c r="L29" s="13"/>
    </row>
    <row r="30" spans="1:12" x14ac:dyDescent="0.3">
      <c r="A30" t="s">
        <v>69</v>
      </c>
      <c r="B30">
        <f t="shared" si="0"/>
        <v>3.4218947178655132</v>
      </c>
      <c r="C30">
        <f t="shared" si="1"/>
        <v>4.7413016044708849</v>
      </c>
      <c r="D30">
        <f t="shared" si="2"/>
        <v>10.802010095547143</v>
      </c>
      <c r="E30" s="13">
        <v>0.18959999999999999</v>
      </c>
      <c r="F30" s="12">
        <v>88752</v>
      </c>
      <c r="G30" s="12">
        <v>3037</v>
      </c>
      <c r="H30" s="12">
        <v>4208</v>
      </c>
      <c r="I30" s="12">
        <v>9587</v>
      </c>
      <c r="J30" s="12">
        <v>16832</v>
      </c>
      <c r="L30" s="13"/>
    </row>
    <row r="31" spans="1:12" x14ac:dyDescent="0.3">
      <c r="A31" t="s">
        <v>70</v>
      </c>
      <c r="B31">
        <f t="shared" si="0"/>
        <v>68.832585767971878</v>
      </c>
      <c r="C31">
        <f t="shared" si="1"/>
        <v>8.2797914898775602</v>
      </c>
      <c r="D31">
        <f t="shared" si="2"/>
        <v>4.6429870287307553</v>
      </c>
      <c r="E31" s="13">
        <v>0.8175</v>
      </c>
      <c r="F31" s="12">
        <v>8249</v>
      </c>
      <c r="G31" s="12">
        <v>5678</v>
      </c>
      <c r="H31" s="11">
        <v>683</v>
      </c>
      <c r="I31" s="11">
        <v>383</v>
      </c>
      <c r="J31" s="12">
        <v>6744</v>
      </c>
      <c r="L31" s="13"/>
    </row>
    <row r="32" spans="1:12" x14ac:dyDescent="0.3">
      <c r="A32" t="s">
        <v>47</v>
      </c>
      <c r="B32">
        <f t="shared" si="0"/>
        <v>1.1929824561403508</v>
      </c>
      <c r="C32">
        <f t="shared" si="1"/>
        <v>11.850877192982455</v>
      </c>
      <c r="D32">
        <f t="shared" si="2"/>
        <v>7.026315789473685</v>
      </c>
      <c r="E32" s="13">
        <v>0.20069999999999999</v>
      </c>
      <c r="F32" s="11">
        <v>114</v>
      </c>
      <c r="G32" s="11">
        <v>1.36</v>
      </c>
      <c r="H32" s="11">
        <v>13.51</v>
      </c>
      <c r="I32" s="11">
        <v>8.01</v>
      </c>
      <c r="J32" s="11">
        <v>22.88</v>
      </c>
      <c r="L32" s="13"/>
    </row>
    <row r="33" spans="1:12" x14ac:dyDescent="0.3">
      <c r="A33" t="s">
        <v>71</v>
      </c>
      <c r="B33">
        <f t="shared" si="0"/>
        <v>0.23255813953488372</v>
      </c>
      <c r="C33">
        <f t="shared" si="1"/>
        <v>14.212624584717609</v>
      </c>
      <c r="D33">
        <f t="shared" si="2"/>
        <v>23.387043189368768</v>
      </c>
      <c r="E33" s="13">
        <v>0.37830000000000003</v>
      </c>
      <c r="F33" s="11">
        <v>602</v>
      </c>
      <c r="G33" s="11">
        <v>1.4</v>
      </c>
      <c r="H33" s="11">
        <v>85.56</v>
      </c>
      <c r="I33" s="11">
        <v>140.79</v>
      </c>
      <c r="J33" s="11">
        <v>227.75</v>
      </c>
      <c r="L33" s="13"/>
    </row>
    <row r="34" spans="1:12" x14ac:dyDescent="0.3">
      <c r="A34" t="s">
        <v>72</v>
      </c>
      <c r="B34">
        <f t="shared" si="0"/>
        <v>7.606546572934973</v>
      </c>
      <c r="C34">
        <f t="shared" si="1"/>
        <v>14.859768599882836</v>
      </c>
      <c r="D34">
        <f t="shared" si="2"/>
        <v>16.686804335090802</v>
      </c>
      <c r="E34" s="13">
        <v>0.39150000000000001</v>
      </c>
      <c r="F34" s="12">
        <v>54624</v>
      </c>
      <c r="G34" s="12">
        <v>4155</v>
      </c>
      <c r="H34" s="12">
        <v>8117</v>
      </c>
      <c r="I34" s="12">
        <v>9115</v>
      </c>
      <c r="J34" s="12">
        <v>21387</v>
      </c>
      <c r="L34" s="13"/>
    </row>
    <row r="35" spans="1:12" x14ac:dyDescent="0.3">
      <c r="A35" t="s">
        <v>49</v>
      </c>
      <c r="B35">
        <f t="shared" si="0"/>
        <v>1.1900865787986077E-3</v>
      </c>
      <c r="C35">
        <f t="shared" si="1"/>
        <v>0.30466216417244357</v>
      </c>
      <c r="D35">
        <f t="shared" si="2"/>
        <v>1.0460861027639761</v>
      </c>
      <c r="E35" s="13">
        <v>1.35E-2</v>
      </c>
      <c r="F35" s="12">
        <v>168055</v>
      </c>
      <c r="G35" s="11">
        <v>2</v>
      </c>
      <c r="H35" s="11">
        <v>512</v>
      </c>
      <c r="I35" s="12">
        <v>1758</v>
      </c>
      <c r="J35" s="12">
        <v>2272</v>
      </c>
      <c r="L35" s="13"/>
    </row>
    <row r="36" spans="1:12" x14ac:dyDescent="0.3">
      <c r="A36" t="s">
        <v>73</v>
      </c>
      <c r="B36">
        <f t="shared" si="0"/>
        <v>0</v>
      </c>
      <c r="C36">
        <f t="shared" si="1"/>
        <v>53.633333333333333</v>
      </c>
      <c r="D36">
        <f t="shared" si="2"/>
        <v>36.700000000000003</v>
      </c>
      <c r="E36" s="13">
        <v>0.90329999999999999</v>
      </c>
      <c r="F36" s="11">
        <v>30</v>
      </c>
      <c r="G36" s="11">
        <v>0</v>
      </c>
      <c r="H36" s="11">
        <v>16.09</v>
      </c>
      <c r="I36" s="11">
        <v>11.01</v>
      </c>
      <c r="J36" s="11">
        <v>27.1</v>
      </c>
      <c r="L36" s="13"/>
    </row>
    <row r="37" spans="1:12" x14ac:dyDescent="0.3">
      <c r="A37" t="s">
        <v>48</v>
      </c>
      <c r="B37">
        <f t="shared" si="0"/>
        <v>0</v>
      </c>
      <c r="C37">
        <f t="shared" si="1"/>
        <v>3.5775510204081638</v>
      </c>
      <c r="D37">
        <f t="shared" si="2"/>
        <v>7.3000000000000007</v>
      </c>
      <c r="E37" s="13">
        <v>0.10879999999999999</v>
      </c>
      <c r="F37" s="11">
        <v>490</v>
      </c>
      <c r="G37" s="11">
        <v>0</v>
      </c>
      <c r="H37" s="11">
        <v>17.53</v>
      </c>
      <c r="I37" s="11">
        <v>35.770000000000003</v>
      </c>
      <c r="J37" s="11">
        <v>53.3</v>
      </c>
      <c r="L37"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38"/>
  <sheetViews>
    <sheetView topLeftCell="A14" workbookViewId="0">
      <selection activeCell="E2" sqref="E2:G38"/>
    </sheetView>
  </sheetViews>
  <sheetFormatPr defaultRowHeight="14.4" x14ac:dyDescent="0.3"/>
  <cols>
    <col min="1" max="1" width="37" bestFit="1" customWidth="1"/>
    <col min="2" max="2" width="15.5546875" style="71" bestFit="1" customWidth="1"/>
    <col min="3" max="3" width="16.109375" style="71" bestFit="1" customWidth="1"/>
    <col min="4" max="4" width="13.77734375" style="71" bestFit="1" customWidth="1"/>
    <col min="5" max="5" width="15.5546875" style="71" bestFit="1" customWidth="1"/>
    <col min="6" max="6" width="16.109375" style="71" bestFit="1" customWidth="1"/>
    <col min="7" max="7" width="13.77734375" style="71" bestFit="1" customWidth="1"/>
    <col min="9" max="9" width="37" bestFit="1" customWidth="1"/>
  </cols>
  <sheetData>
    <row r="1" spans="1:7" x14ac:dyDescent="0.3">
      <c r="B1" s="99">
        <v>2018</v>
      </c>
      <c r="C1" s="99"/>
      <c r="D1" s="99"/>
      <c r="E1" s="99">
        <v>2020</v>
      </c>
      <c r="F1" s="99"/>
      <c r="G1" s="99"/>
    </row>
    <row r="2" spans="1:7" x14ac:dyDescent="0.3">
      <c r="A2" s="10" t="s">
        <v>59</v>
      </c>
      <c r="B2" s="70" t="s">
        <v>181</v>
      </c>
      <c r="C2" s="70" t="s">
        <v>182</v>
      </c>
      <c r="D2" s="70" t="s">
        <v>183</v>
      </c>
      <c r="E2" s="70" t="s">
        <v>181</v>
      </c>
      <c r="F2" s="70" t="s">
        <v>182</v>
      </c>
      <c r="G2" s="70" t="s">
        <v>183</v>
      </c>
    </row>
    <row r="3" spans="1:7" x14ac:dyDescent="0.3">
      <c r="A3" s="9" t="s">
        <v>23</v>
      </c>
      <c r="B3" s="71">
        <v>97.319340659340668</v>
      </c>
      <c r="C3" s="71">
        <v>50.687637362637354</v>
      </c>
      <c r="D3" s="71">
        <v>109.5</v>
      </c>
      <c r="E3" s="71">
        <v>50.295245901639326</v>
      </c>
      <c r="F3" s="71">
        <v>26.089833333333335</v>
      </c>
      <c r="G3" s="71">
        <v>59.879781420765028</v>
      </c>
    </row>
    <row r="4" spans="1:7" x14ac:dyDescent="0.3">
      <c r="A4" s="9" t="s">
        <v>24</v>
      </c>
      <c r="B4" s="71">
        <v>35.72</v>
      </c>
      <c r="C4" s="71">
        <v>32.880000000000003</v>
      </c>
      <c r="D4" s="71">
        <v>74.61</v>
      </c>
      <c r="E4" s="71">
        <v>66.45</v>
      </c>
      <c r="F4" s="71">
        <v>27.36</v>
      </c>
      <c r="G4" s="71">
        <v>78.930000000000007</v>
      </c>
    </row>
    <row r="5" spans="1:7" x14ac:dyDescent="0.3">
      <c r="A5" s="9" t="s">
        <v>25</v>
      </c>
      <c r="B5" s="71">
        <v>114.17723287671244</v>
      </c>
      <c r="C5" s="71">
        <v>48.931315068493134</v>
      </c>
      <c r="D5" s="71">
        <v>120.51232876712329</v>
      </c>
      <c r="E5" s="71">
        <v>126.92218579234979</v>
      </c>
      <c r="F5" s="71">
        <v>73.995164835164786</v>
      </c>
      <c r="G5" s="71">
        <v>161.50819672131146</v>
      </c>
    </row>
    <row r="6" spans="1:7" x14ac:dyDescent="0.3">
      <c r="A6" s="9" t="s">
        <v>26</v>
      </c>
      <c r="B6" s="71">
        <v>51.705410764872497</v>
      </c>
      <c r="C6" s="71">
        <v>25.370398860398854</v>
      </c>
      <c r="D6" s="71">
        <v>76.236467236467234</v>
      </c>
      <c r="E6" s="71">
        <v>123.66098360655737</v>
      </c>
      <c r="F6" s="71">
        <v>61.321693989071015</v>
      </c>
      <c r="G6" s="71">
        <v>162.25136612021859</v>
      </c>
    </row>
    <row r="7" spans="1:7" x14ac:dyDescent="0.3">
      <c r="A7" t="s">
        <v>27</v>
      </c>
      <c r="B7" s="71">
        <v>41.5</v>
      </c>
      <c r="C7" s="71">
        <v>17.899999999999999</v>
      </c>
      <c r="D7" s="71">
        <v>64.3</v>
      </c>
      <c r="E7" s="71">
        <v>44.6</v>
      </c>
      <c r="F7" s="71">
        <v>15.3</v>
      </c>
      <c r="G7" s="71">
        <v>67.8</v>
      </c>
    </row>
    <row r="8" spans="1:7" x14ac:dyDescent="0.3">
      <c r="A8" s="9" t="s">
        <v>3</v>
      </c>
      <c r="B8" s="71">
        <v>190.02943113772466</v>
      </c>
      <c r="C8" s="71">
        <v>93.883397260273995</v>
      </c>
      <c r="D8" s="71">
        <v>195.22252747252747</v>
      </c>
      <c r="E8" s="71">
        <v>157.03420765027323</v>
      </c>
      <c r="F8" s="71">
        <v>80.317978142076484</v>
      </c>
      <c r="G8" s="71">
        <v>181.67213114754099</v>
      </c>
    </row>
    <row r="9" spans="1:7" x14ac:dyDescent="0.3">
      <c r="A9" s="9" t="s">
        <v>28</v>
      </c>
      <c r="B9" s="71">
        <v>47.85</v>
      </c>
      <c r="C9" s="71">
        <v>36.909999999999997</v>
      </c>
      <c r="D9" s="71">
        <v>95.83</v>
      </c>
      <c r="E9" s="71">
        <v>58.67</v>
      </c>
      <c r="F9" s="71">
        <v>22.14</v>
      </c>
      <c r="G9" s="71">
        <v>62.48</v>
      </c>
    </row>
    <row r="10" spans="1:7" x14ac:dyDescent="0.3">
      <c r="A10" s="9" t="s">
        <v>184</v>
      </c>
      <c r="B10" s="71">
        <v>120.14625550660791</v>
      </c>
      <c r="C10" s="71">
        <v>62.118467966573853</v>
      </c>
      <c r="D10" s="71">
        <v>516.35227272727275</v>
      </c>
      <c r="E10" s="71">
        <v>107.5694444444444</v>
      </c>
      <c r="F10" s="71">
        <v>43.342747252747245</v>
      </c>
      <c r="G10" s="71">
        <v>242.06818181818181</v>
      </c>
    </row>
    <row r="11" spans="1:7" x14ac:dyDescent="0.3">
      <c r="A11" s="9" t="s">
        <v>30</v>
      </c>
      <c r="B11" s="71">
        <v>91.302054794520572</v>
      </c>
      <c r="C11" s="71">
        <v>41.553780821917805</v>
      </c>
      <c r="D11" s="71">
        <v>93.980821917808214</v>
      </c>
      <c r="E11" s="71">
        <v>134.43475409836066</v>
      </c>
      <c r="F11" s="71">
        <v>67.017923497267716</v>
      </c>
      <c r="G11" s="71">
        <v>158.65573770491804</v>
      </c>
    </row>
    <row r="12" spans="1:7" x14ac:dyDescent="0.3">
      <c r="A12" t="s">
        <v>31</v>
      </c>
      <c r="B12" s="71">
        <v>61.42</v>
      </c>
      <c r="C12" s="71">
        <v>46.28</v>
      </c>
      <c r="D12" s="71">
        <v>99.85</v>
      </c>
      <c r="E12">
        <v>52.19</v>
      </c>
      <c r="F12">
        <v>30.77</v>
      </c>
      <c r="G12">
        <v>72.400000000000006</v>
      </c>
    </row>
    <row r="13" spans="1:7" x14ac:dyDescent="0.3">
      <c r="A13" s="9" t="s">
        <v>32</v>
      </c>
      <c r="B13" s="71">
        <v>130.65</v>
      </c>
      <c r="C13" s="71">
        <v>98.088657534246579</v>
      </c>
      <c r="D13" s="71">
        <v>202.56164383561645</v>
      </c>
      <c r="E13" s="71">
        <v>120.916283783784</v>
      </c>
      <c r="F13" s="71">
        <v>57.195103448275866</v>
      </c>
      <c r="G13" s="71">
        <v>145.33950617283949</v>
      </c>
    </row>
    <row r="14" spans="1:7" x14ac:dyDescent="0.3">
      <c r="A14" s="9" t="s">
        <v>33</v>
      </c>
      <c r="B14" s="71">
        <v>143.37424528301889</v>
      </c>
      <c r="C14" s="71">
        <v>67.288490566037737</v>
      </c>
      <c r="D14" s="71">
        <v>162.60952380952381</v>
      </c>
      <c r="E14" s="72">
        <v>135.53</v>
      </c>
      <c r="F14" s="71">
        <v>30.465464480874299</v>
      </c>
      <c r="G14" s="71">
        <v>79.715846994535525</v>
      </c>
    </row>
    <row r="15" spans="1:7" x14ac:dyDescent="0.3">
      <c r="A15" s="9" t="s">
        <v>34</v>
      </c>
      <c r="B15" s="71">
        <v>110.68620689655178</v>
      </c>
      <c r="C15" s="71">
        <v>57.803385579937313</v>
      </c>
      <c r="D15" s="71">
        <v>127.56089743589743</v>
      </c>
      <c r="E15" s="71">
        <v>48.335632911392402</v>
      </c>
      <c r="F15" s="71">
        <v>24.944746835443031</v>
      </c>
      <c r="G15" s="71">
        <v>92.359477124183002</v>
      </c>
    </row>
    <row r="16" spans="1:7" ht="15" customHeight="1" x14ac:dyDescent="0.3">
      <c r="A16" s="9" t="s">
        <v>35</v>
      </c>
      <c r="B16" s="71">
        <v>111.42594827586204</v>
      </c>
      <c r="C16" s="71">
        <v>57.99872463768115</v>
      </c>
      <c r="D16" s="71">
        <v>148.40062111801242</v>
      </c>
      <c r="E16" s="71">
        <v>104.67321839080459</v>
      </c>
      <c r="F16" s="71">
        <v>39.563793103448269</v>
      </c>
      <c r="G16" s="71">
        <v>114.7514450867052</v>
      </c>
    </row>
    <row r="17" spans="1:7" ht="15" customHeight="1" x14ac:dyDescent="0.3">
      <c r="A17" s="9" t="s">
        <v>4</v>
      </c>
      <c r="B17" s="71">
        <v>177.52987841945281</v>
      </c>
      <c r="C17" s="71">
        <v>50.461445427728606</v>
      </c>
      <c r="D17" s="71">
        <v>169.02310231023102</v>
      </c>
      <c r="E17" s="71">
        <v>94.733661202185758</v>
      </c>
      <c r="F17" s="71">
        <v>36.594316939890703</v>
      </c>
      <c r="G17" s="71">
        <v>103.56830601092896</v>
      </c>
    </row>
    <row r="18" spans="1:7" x14ac:dyDescent="0.3">
      <c r="A18" s="9" t="s">
        <v>36</v>
      </c>
      <c r="B18" s="71">
        <v>95.925287671232908</v>
      </c>
      <c r="C18" s="71">
        <v>34.736849315068497</v>
      </c>
      <c r="D18" s="71">
        <v>107.95068493150686</v>
      </c>
      <c r="E18" s="71">
        <v>67.335432098765438</v>
      </c>
      <c r="F18" s="71">
        <v>31.428518518518512</v>
      </c>
      <c r="G18" s="71">
        <v>104.28481012658227</v>
      </c>
    </row>
    <row r="19" spans="1:7" x14ac:dyDescent="0.3">
      <c r="A19" s="9" t="s">
        <v>37</v>
      </c>
      <c r="B19" s="71">
        <v>115.1982608695652</v>
      </c>
      <c r="C19" s="71">
        <v>47.37858356940508</v>
      </c>
      <c r="D19" s="71">
        <v>123.44281524926686</v>
      </c>
      <c r="E19" s="71">
        <v>41.556122448979593</v>
      </c>
      <c r="F19" s="71">
        <v>28.362810457516328</v>
      </c>
      <c r="G19" s="71">
        <v>57.929577464788736</v>
      </c>
    </row>
    <row r="20" spans="1:7" x14ac:dyDescent="0.3">
      <c r="A20" s="9" t="s">
        <v>38</v>
      </c>
      <c r="B20" s="71">
        <v>77.666257861635188</v>
      </c>
      <c r="C20" s="71">
        <v>38.854811320754749</v>
      </c>
      <c r="D20" s="71">
        <v>98.485436893203882</v>
      </c>
      <c r="E20" s="71">
        <v>23.35285714285715</v>
      </c>
      <c r="F20" s="71">
        <v>17.13000000000001</v>
      </c>
      <c r="G20" s="71">
        <v>34.765765765765764</v>
      </c>
    </row>
    <row r="21" spans="1:7" x14ac:dyDescent="0.3">
      <c r="A21" s="9" t="s">
        <v>34</v>
      </c>
      <c r="B21" s="71">
        <v>51.638618784530408</v>
      </c>
      <c r="C21" s="71">
        <v>26.849836065573747</v>
      </c>
      <c r="D21" s="71">
        <v>66.464480874316934</v>
      </c>
      <c r="E21" s="71">
        <v>51.638618784530408</v>
      </c>
      <c r="F21" s="71">
        <v>26.849836065573747</v>
      </c>
      <c r="G21" s="71">
        <v>66.464480874316934</v>
      </c>
    </row>
    <row r="22" spans="1:7" x14ac:dyDescent="0.3">
      <c r="A22" s="9" t="s">
        <v>40</v>
      </c>
      <c r="B22" s="71">
        <v>113.50578512396699</v>
      </c>
      <c r="C22" s="71">
        <v>64.322264150943411</v>
      </c>
      <c r="D22" s="71">
        <v>135.54700854700855</v>
      </c>
      <c r="E22" s="71">
        <v>140.91628378378371</v>
      </c>
      <c r="F22" s="71">
        <v>67.455874125874104</v>
      </c>
      <c r="G22" s="71">
        <v>137.10743801652893</v>
      </c>
    </row>
    <row r="23" spans="1:7" x14ac:dyDescent="0.3">
      <c r="A23" s="9" t="s">
        <v>41</v>
      </c>
      <c r="B23" s="71">
        <v>75.614657534246518</v>
      </c>
      <c r="C23" s="71">
        <v>35.424767123287666</v>
      </c>
      <c r="D23" s="71">
        <v>91.602739726027394</v>
      </c>
      <c r="E23" s="71">
        <v>89.997931034482747</v>
      </c>
      <c r="F23" s="71">
        <v>37.334886363636393</v>
      </c>
      <c r="G23" s="71">
        <v>92.977011494252878</v>
      </c>
    </row>
    <row r="24" spans="1:7" x14ac:dyDescent="0.3">
      <c r="A24" s="9" t="s">
        <v>42</v>
      </c>
      <c r="B24" s="71">
        <v>123.55032876712319</v>
      </c>
      <c r="C24" s="71">
        <v>68.319452054794525</v>
      </c>
      <c r="D24" s="71">
        <v>143.9095890410959</v>
      </c>
      <c r="E24" s="71">
        <v>97.434043715847011</v>
      </c>
      <c r="F24" s="71">
        <v>40.311967213114762</v>
      </c>
      <c r="G24" s="71">
        <v>105.12021857923497</v>
      </c>
    </row>
    <row r="25" spans="1:7" x14ac:dyDescent="0.3">
      <c r="A25" s="9" t="s">
        <v>43</v>
      </c>
      <c r="B25" s="71">
        <v>38.188905472636847</v>
      </c>
      <c r="C25" s="71">
        <v>29.595099999999974</v>
      </c>
      <c r="D25" s="71">
        <v>77.026595744680847</v>
      </c>
      <c r="E25" s="71">
        <v>68.324360902255634</v>
      </c>
      <c r="F25" s="71">
        <v>29.407540983606548</v>
      </c>
      <c r="G25" s="71">
        <v>80.251366120218577</v>
      </c>
    </row>
    <row r="26" spans="1:7" x14ac:dyDescent="0.3">
      <c r="A26" s="9" t="s">
        <v>44</v>
      </c>
      <c r="B26" s="71">
        <v>215.04780821917836</v>
      </c>
      <c r="C26" s="71">
        <v>108.50147945205482</v>
      </c>
      <c r="D26" s="71">
        <v>232.10410958904109</v>
      </c>
      <c r="E26" s="71">
        <v>37.748651685393277</v>
      </c>
      <c r="F26" s="71">
        <v>28.6532584269663</v>
      </c>
      <c r="G26" s="71">
        <v>68.198717948717942</v>
      </c>
    </row>
    <row r="27" spans="1:7" x14ac:dyDescent="0.3">
      <c r="A27" s="9" t="s">
        <v>185</v>
      </c>
      <c r="B27" s="71">
        <v>123.68093457943928</v>
      </c>
      <c r="C27" s="71">
        <v>68.587478632478607</v>
      </c>
      <c r="D27" s="71">
        <v>157.58745874587459</v>
      </c>
      <c r="E27" s="71">
        <v>77.97158469945353</v>
      </c>
      <c r="F27" s="71">
        <v>35.097814207650273</v>
      </c>
      <c r="G27" s="71">
        <v>78.174863387978135</v>
      </c>
    </row>
    <row r="28" spans="1:7" x14ac:dyDescent="0.3">
      <c r="A28" t="s">
        <v>67</v>
      </c>
      <c r="B28" s="71">
        <v>55.73</v>
      </c>
      <c r="C28" s="71">
        <v>38.9</v>
      </c>
      <c r="D28" s="71">
        <v>94.63</v>
      </c>
      <c r="E28" s="71">
        <v>48.61</v>
      </c>
      <c r="F28" s="71">
        <v>26.12</v>
      </c>
      <c r="G28">
        <v>67.58</v>
      </c>
    </row>
    <row r="29" spans="1:7" x14ac:dyDescent="0.3">
      <c r="A29" s="9" t="s">
        <v>46</v>
      </c>
      <c r="B29" s="71">
        <v>43.204787234042549</v>
      </c>
      <c r="C29" s="71">
        <v>34.873010752688167</v>
      </c>
      <c r="D29" s="71">
        <v>44.476190476190474</v>
      </c>
      <c r="E29" s="71">
        <v>68.324360902255634</v>
      </c>
      <c r="F29" s="71">
        <v>76.865081967213101</v>
      </c>
      <c r="G29" s="71">
        <v>157.12568306010928</v>
      </c>
    </row>
    <row r="30" spans="1:7" x14ac:dyDescent="0.3">
      <c r="A30" s="9" t="s">
        <v>186</v>
      </c>
      <c r="B30" s="71">
        <v>83.133535911602223</v>
      </c>
      <c r="C30" s="71">
        <v>32.010662983425412</v>
      </c>
      <c r="D30" s="71">
        <v>84.68539325842697</v>
      </c>
      <c r="E30" s="71">
        <v>83.133535911602223</v>
      </c>
      <c r="F30" s="71">
        <v>32.010662983425412</v>
      </c>
      <c r="G30" s="71">
        <v>84.68539325842697</v>
      </c>
    </row>
    <row r="31" spans="1:7" x14ac:dyDescent="0.3">
      <c r="A31" s="9" t="s">
        <v>69</v>
      </c>
      <c r="B31" s="71">
        <v>197.36249999999998</v>
      </c>
      <c r="C31" s="71">
        <v>104.36576923076927</v>
      </c>
      <c r="D31" s="71">
        <v>218.25905292479109</v>
      </c>
      <c r="E31" s="71">
        <v>94.280218579234926</v>
      </c>
      <c r="F31" s="71">
        <v>47.052568306010926</v>
      </c>
      <c r="G31" s="71">
        <v>117.29508196721312</v>
      </c>
    </row>
    <row r="32" spans="1:7" x14ac:dyDescent="0.3">
      <c r="A32" t="s">
        <v>70</v>
      </c>
      <c r="B32" s="71">
        <v>38.619999999999997</v>
      </c>
      <c r="C32" s="71">
        <v>29.15</v>
      </c>
      <c r="D32" s="71">
        <v>89.42</v>
      </c>
      <c r="E32" s="71">
        <v>52.88</v>
      </c>
      <c r="F32" s="71">
        <v>18.47</v>
      </c>
      <c r="G32" s="71">
        <v>59.11</v>
      </c>
    </row>
    <row r="33" spans="1:7" x14ac:dyDescent="0.3">
      <c r="A33" s="9" t="s">
        <v>47</v>
      </c>
      <c r="B33" s="71">
        <v>58.513905325443758</v>
      </c>
      <c r="C33" s="71">
        <v>43.93802739726025</v>
      </c>
      <c r="D33" s="71">
        <v>102.94246575342466</v>
      </c>
      <c r="E33" s="71">
        <v>67.242568306010924</v>
      </c>
      <c r="F33" s="71">
        <v>27.69661202185792</v>
      </c>
      <c r="G33" s="71">
        <v>71.395604395604394</v>
      </c>
    </row>
    <row r="34" spans="1:7" x14ac:dyDescent="0.3">
      <c r="A34" t="s">
        <v>71</v>
      </c>
      <c r="B34" s="71">
        <v>59.77</v>
      </c>
      <c r="C34" s="71">
        <v>48.62</v>
      </c>
      <c r="D34" s="71">
        <v>101.35</v>
      </c>
      <c r="E34" s="71">
        <v>65.489999999999995</v>
      </c>
      <c r="F34" s="71">
        <v>26.02</v>
      </c>
      <c r="G34" s="71">
        <v>68.7</v>
      </c>
    </row>
    <row r="35" spans="1:7" x14ac:dyDescent="0.3">
      <c r="A35" t="s">
        <v>72</v>
      </c>
      <c r="B35" s="71">
        <v>64.03</v>
      </c>
      <c r="C35" s="71">
        <v>56.81</v>
      </c>
      <c r="D35" s="71">
        <v>109.72</v>
      </c>
      <c r="E35" s="71">
        <v>72.650000000000006</v>
      </c>
      <c r="F35" s="71">
        <v>24.89</v>
      </c>
      <c r="G35" s="71">
        <v>76.34</v>
      </c>
    </row>
    <row r="36" spans="1:7" x14ac:dyDescent="0.3">
      <c r="A36" t="s">
        <v>49</v>
      </c>
      <c r="B36" s="71">
        <v>43.29</v>
      </c>
      <c r="C36" s="71">
        <v>31.14</v>
      </c>
      <c r="D36" s="71">
        <v>88.02</v>
      </c>
      <c r="E36" s="71">
        <v>37.76</v>
      </c>
      <c r="F36" s="71">
        <v>21.95</v>
      </c>
      <c r="G36" s="71">
        <v>63.87</v>
      </c>
    </row>
    <row r="37" spans="1:7" x14ac:dyDescent="0.3">
      <c r="A37" t="s">
        <v>73</v>
      </c>
      <c r="B37" s="71">
        <v>34.049999999999997</v>
      </c>
      <c r="C37" s="71">
        <v>23.61</v>
      </c>
      <c r="D37" s="71">
        <v>79.14</v>
      </c>
      <c r="E37" s="71">
        <v>29.78</v>
      </c>
      <c r="F37" s="71">
        <v>17.440000000000001</v>
      </c>
      <c r="G37">
        <v>58.66</v>
      </c>
    </row>
    <row r="38" spans="1:7" x14ac:dyDescent="0.3">
      <c r="A38" t="s">
        <v>48</v>
      </c>
      <c r="B38" s="71">
        <v>59.88</v>
      </c>
      <c r="C38" s="71">
        <v>42.33</v>
      </c>
      <c r="D38" s="71">
        <v>101.22</v>
      </c>
      <c r="E38" s="71">
        <v>54.17</v>
      </c>
      <c r="F38" s="71">
        <v>28.05</v>
      </c>
      <c r="G38" s="71">
        <v>69.41</v>
      </c>
    </row>
  </sheetData>
  <sortState ref="A3:G29">
    <sortCondition ref="A1"/>
  </sortState>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38"/>
  <sheetViews>
    <sheetView topLeftCell="A13" workbookViewId="0">
      <selection activeCell="H2" sqref="H2:I38"/>
    </sheetView>
  </sheetViews>
  <sheetFormatPr defaultRowHeight="14.4" x14ac:dyDescent="0.3"/>
  <cols>
    <col min="1" max="1" width="5.109375" bestFit="1" customWidth="1"/>
    <col min="2" max="2" width="13.77734375" bestFit="1" customWidth="1"/>
    <col min="3" max="3" width="10" bestFit="1" customWidth="1"/>
    <col min="11" max="11" width="37" bestFit="1" customWidth="1"/>
  </cols>
  <sheetData>
    <row r="1" spans="1:12" x14ac:dyDescent="0.3">
      <c r="D1" s="100" t="s">
        <v>77</v>
      </c>
      <c r="E1" s="100"/>
      <c r="F1" s="100"/>
      <c r="H1" s="100" t="s">
        <v>96</v>
      </c>
      <c r="I1" s="100"/>
    </row>
    <row r="2" spans="1:12" x14ac:dyDescent="0.3">
      <c r="A2" t="s">
        <v>90</v>
      </c>
      <c r="B2" t="s">
        <v>91</v>
      </c>
      <c r="C2" t="s">
        <v>92</v>
      </c>
      <c r="D2" t="s">
        <v>93</v>
      </c>
      <c r="E2" t="s">
        <v>94</v>
      </c>
      <c r="F2" t="s">
        <v>78</v>
      </c>
      <c r="G2" t="s">
        <v>95</v>
      </c>
      <c r="H2" t="s">
        <v>93</v>
      </c>
      <c r="I2" t="s">
        <v>77</v>
      </c>
    </row>
    <row r="3" spans="1:12" x14ac:dyDescent="0.3">
      <c r="A3">
        <v>1</v>
      </c>
      <c r="B3" t="s">
        <v>23</v>
      </c>
      <c r="C3">
        <v>71243.649999999994</v>
      </c>
      <c r="D3">
        <v>17464.48</v>
      </c>
      <c r="E3">
        <v>1373.19</v>
      </c>
      <c r="F3">
        <v>18837.669999999998</v>
      </c>
      <c r="G3">
        <v>90081.32</v>
      </c>
      <c r="H3">
        <v>19.39</v>
      </c>
      <c r="I3">
        <v>20.91</v>
      </c>
      <c r="K3" t="s">
        <v>23</v>
      </c>
      <c r="L3" t="b">
        <f>INDEX(B:B, MATCH(K3,B:B, 0))
=INDEX(B:B, MATCH(K3,B:B, 0))
=INDEX(B:B, MATCH(K3,B:B, 0))</f>
        <v>0</v>
      </c>
    </row>
    <row r="4" spans="1:12" x14ac:dyDescent="0.3">
      <c r="A4">
        <v>2</v>
      </c>
      <c r="B4" t="s">
        <v>80</v>
      </c>
      <c r="C4">
        <v>0</v>
      </c>
      <c r="D4">
        <v>2.5499999999999998</v>
      </c>
      <c r="E4">
        <v>4278.18</v>
      </c>
      <c r="F4">
        <v>4280.7299999999996</v>
      </c>
      <c r="G4">
        <v>4280.7299999999996</v>
      </c>
      <c r="H4">
        <v>0.06</v>
      </c>
      <c r="I4">
        <v>100</v>
      </c>
      <c r="K4" t="s">
        <v>24</v>
      </c>
    </row>
    <row r="5" spans="1:12" x14ac:dyDescent="0.3">
      <c r="A5">
        <v>3</v>
      </c>
      <c r="B5" t="s">
        <v>25</v>
      </c>
      <c r="C5">
        <v>8433.3799999999992</v>
      </c>
      <c r="D5">
        <v>381.26</v>
      </c>
      <c r="E5">
        <v>614.70000000000005</v>
      </c>
      <c r="F5">
        <v>995.96</v>
      </c>
      <c r="G5">
        <v>9429.34</v>
      </c>
      <c r="H5">
        <v>4.04</v>
      </c>
      <c r="I5">
        <v>10.56</v>
      </c>
      <c r="K5" t="s">
        <v>25</v>
      </c>
    </row>
    <row r="6" spans="1:12" x14ac:dyDescent="0.3">
      <c r="A6">
        <v>4</v>
      </c>
      <c r="B6" t="s">
        <v>26</v>
      </c>
      <c r="C6">
        <v>58361.8</v>
      </c>
      <c r="D6">
        <v>342.08</v>
      </c>
      <c r="E6">
        <v>0</v>
      </c>
      <c r="F6">
        <v>342.08</v>
      </c>
      <c r="G6">
        <v>58703.88</v>
      </c>
      <c r="H6">
        <v>0.57999999999999996</v>
      </c>
      <c r="I6">
        <v>0.57999999999999996</v>
      </c>
      <c r="K6" t="s">
        <v>26</v>
      </c>
    </row>
    <row r="7" spans="1:12" x14ac:dyDescent="0.3">
      <c r="A7">
        <v>5</v>
      </c>
      <c r="B7" t="s">
        <v>81</v>
      </c>
      <c r="C7">
        <v>162388.63</v>
      </c>
      <c r="D7">
        <v>2477.44</v>
      </c>
      <c r="E7">
        <v>321.76</v>
      </c>
      <c r="F7">
        <v>2799.2</v>
      </c>
      <c r="G7">
        <v>165187.82999999999</v>
      </c>
      <c r="H7">
        <v>1.5</v>
      </c>
      <c r="I7">
        <v>1.69</v>
      </c>
      <c r="K7" t="s">
        <v>27</v>
      </c>
    </row>
    <row r="8" spans="1:12" x14ac:dyDescent="0.3">
      <c r="B8" t="s">
        <v>3</v>
      </c>
      <c r="C8">
        <v>3755.14</v>
      </c>
      <c r="D8">
        <v>728.81</v>
      </c>
      <c r="E8">
        <v>0</v>
      </c>
      <c r="F8">
        <v>728.81</v>
      </c>
      <c r="G8">
        <v>4483.95</v>
      </c>
      <c r="H8">
        <v>16.25</v>
      </c>
      <c r="I8">
        <v>16.25</v>
      </c>
      <c r="K8" t="s">
        <v>3</v>
      </c>
    </row>
    <row r="9" spans="1:12" x14ac:dyDescent="0.3">
      <c r="A9">
        <v>6</v>
      </c>
      <c r="B9" t="s">
        <v>28</v>
      </c>
      <c r="C9">
        <v>0</v>
      </c>
      <c r="D9">
        <v>67.95</v>
      </c>
      <c r="E9">
        <v>0</v>
      </c>
      <c r="F9">
        <v>67.95</v>
      </c>
      <c r="G9">
        <v>67.95</v>
      </c>
      <c r="H9">
        <v>100</v>
      </c>
      <c r="I9">
        <v>100</v>
      </c>
      <c r="K9" t="s">
        <v>28</v>
      </c>
    </row>
    <row r="10" spans="1:12" x14ac:dyDescent="0.3">
      <c r="A10">
        <v>7</v>
      </c>
      <c r="B10" t="s">
        <v>29</v>
      </c>
      <c r="C10">
        <v>92359.35</v>
      </c>
      <c r="D10">
        <v>38483.22</v>
      </c>
      <c r="E10">
        <v>4556.33</v>
      </c>
      <c r="F10">
        <v>43039.55</v>
      </c>
      <c r="G10">
        <v>135398.9</v>
      </c>
      <c r="H10">
        <v>28.42</v>
      </c>
      <c r="I10">
        <v>31.79</v>
      </c>
      <c r="K10" t="s">
        <v>29</v>
      </c>
    </row>
    <row r="11" spans="1:12" x14ac:dyDescent="0.3">
      <c r="A11">
        <v>8</v>
      </c>
      <c r="B11" t="s">
        <v>30</v>
      </c>
      <c r="C11">
        <v>28197.43</v>
      </c>
      <c r="D11">
        <v>1651.5</v>
      </c>
      <c r="E11">
        <v>0</v>
      </c>
      <c r="F11">
        <v>1651.5</v>
      </c>
      <c r="G11">
        <v>29848.93</v>
      </c>
      <c r="H11">
        <v>5.53</v>
      </c>
      <c r="I11">
        <v>5.53</v>
      </c>
      <c r="K11" t="s">
        <v>30</v>
      </c>
    </row>
    <row r="12" spans="1:12" x14ac:dyDescent="0.3">
      <c r="A12">
        <v>9</v>
      </c>
      <c r="B12" t="s">
        <v>82</v>
      </c>
      <c r="C12">
        <v>0</v>
      </c>
      <c r="D12">
        <v>2586.52</v>
      </c>
      <c r="E12">
        <v>36365.85</v>
      </c>
      <c r="F12">
        <v>38952.370000000003</v>
      </c>
      <c r="G12">
        <v>38952.370000000003</v>
      </c>
      <c r="H12">
        <v>6.64</v>
      </c>
      <c r="I12">
        <v>100</v>
      </c>
      <c r="K12" t="s">
        <v>31</v>
      </c>
    </row>
    <row r="13" spans="1:12" x14ac:dyDescent="0.3">
      <c r="A13">
        <v>11</v>
      </c>
      <c r="B13" t="s">
        <v>32</v>
      </c>
      <c r="C13">
        <v>35764.81</v>
      </c>
      <c r="D13">
        <v>20.38</v>
      </c>
      <c r="E13">
        <v>196.8</v>
      </c>
      <c r="F13">
        <v>217.18</v>
      </c>
      <c r="G13">
        <v>35981.99</v>
      </c>
      <c r="H13">
        <v>0.06</v>
      </c>
      <c r="I13">
        <v>0.6</v>
      </c>
      <c r="K13" t="s">
        <v>32</v>
      </c>
    </row>
    <row r="14" spans="1:12" x14ac:dyDescent="0.3">
      <c r="A14">
        <v>12</v>
      </c>
      <c r="B14" t="s">
        <v>33</v>
      </c>
      <c r="C14">
        <v>51969.23</v>
      </c>
      <c r="D14">
        <v>30526.55</v>
      </c>
      <c r="E14">
        <v>8973.17</v>
      </c>
      <c r="F14">
        <v>39499.72</v>
      </c>
      <c r="G14">
        <v>91468.95</v>
      </c>
      <c r="H14">
        <v>33.369999999999997</v>
      </c>
      <c r="I14">
        <v>43.18</v>
      </c>
      <c r="K14" t="s">
        <v>33</v>
      </c>
    </row>
    <row r="15" spans="1:12" x14ac:dyDescent="0.3">
      <c r="A15">
        <v>13</v>
      </c>
      <c r="B15" t="s">
        <v>34</v>
      </c>
      <c r="C15">
        <v>0</v>
      </c>
      <c r="D15">
        <v>2204.2399999999998</v>
      </c>
      <c r="E15">
        <v>5155.72</v>
      </c>
      <c r="F15">
        <v>7359.96</v>
      </c>
      <c r="G15">
        <v>7359.96</v>
      </c>
      <c r="H15">
        <v>29.95</v>
      </c>
      <c r="I15">
        <v>100</v>
      </c>
      <c r="K15" t="s">
        <v>34</v>
      </c>
    </row>
    <row r="16" spans="1:12" x14ac:dyDescent="0.3">
      <c r="A16">
        <v>14</v>
      </c>
      <c r="B16" t="s">
        <v>84</v>
      </c>
      <c r="C16">
        <v>148680.03</v>
      </c>
      <c r="D16">
        <v>9655.02</v>
      </c>
      <c r="E16">
        <v>6444.78</v>
      </c>
      <c r="F16">
        <v>16099.8</v>
      </c>
      <c r="G16">
        <v>164779.82999999999</v>
      </c>
      <c r="H16">
        <v>5.86</v>
      </c>
      <c r="I16">
        <v>9.77</v>
      </c>
      <c r="K16" t="s">
        <v>35</v>
      </c>
    </row>
    <row r="17" spans="1:11" x14ac:dyDescent="0.3">
      <c r="A17">
        <v>15</v>
      </c>
      <c r="B17" t="s">
        <v>4</v>
      </c>
      <c r="C17">
        <v>145008.01</v>
      </c>
      <c r="D17">
        <v>18765.41</v>
      </c>
      <c r="E17">
        <v>5264.49</v>
      </c>
      <c r="F17">
        <v>24029.9</v>
      </c>
      <c r="G17">
        <v>169037.91</v>
      </c>
      <c r="H17">
        <v>11.1</v>
      </c>
      <c r="I17">
        <v>14.22</v>
      </c>
      <c r="K17" t="s">
        <v>4</v>
      </c>
    </row>
    <row r="18" spans="1:11" x14ac:dyDescent="0.3">
      <c r="A18">
        <v>16</v>
      </c>
      <c r="B18" t="s">
        <v>36</v>
      </c>
      <c r="C18">
        <v>0</v>
      </c>
      <c r="D18">
        <v>8.9600000000000009</v>
      </c>
      <c r="E18">
        <v>298.18</v>
      </c>
      <c r="F18">
        <v>307.14</v>
      </c>
      <c r="G18">
        <v>307.14</v>
      </c>
      <c r="H18">
        <v>2.92</v>
      </c>
      <c r="I18">
        <v>100</v>
      </c>
      <c r="K18" t="s">
        <v>36</v>
      </c>
    </row>
    <row r="19" spans="1:11" x14ac:dyDescent="0.3">
      <c r="A19">
        <v>17</v>
      </c>
      <c r="B19" t="s">
        <v>37</v>
      </c>
      <c r="C19">
        <v>0</v>
      </c>
      <c r="D19">
        <v>66.55</v>
      </c>
      <c r="E19">
        <v>808.58</v>
      </c>
      <c r="F19">
        <v>875.13</v>
      </c>
      <c r="G19">
        <v>875.13</v>
      </c>
      <c r="H19">
        <v>7.6</v>
      </c>
      <c r="I19">
        <v>100</v>
      </c>
      <c r="K19" t="s">
        <v>37</v>
      </c>
    </row>
    <row r="20" spans="1:11" x14ac:dyDescent="0.3">
      <c r="A20">
        <v>18</v>
      </c>
      <c r="B20" t="s">
        <v>38</v>
      </c>
      <c r="C20">
        <v>0</v>
      </c>
      <c r="D20">
        <v>99.11</v>
      </c>
      <c r="E20">
        <v>118.63</v>
      </c>
      <c r="F20">
        <v>217.74</v>
      </c>
      <c r="G20">
        <v>217.74</v>
      </c>
      <c r="H20">
        <v>45.52</v>
      </c>
      <c r="I20">
        <v>100</v>
      </c>
      <c r="K20" t="s">
        <v>38</v>
      </c>
    </row>
    <row r="21" spans="1:11" x14ac:dyDescent="0.3">
      <c r="A21">
        <v>19</v>
      </c>
      <c r="B21" t="s">
        <v>39</v>
      </c>
      <c r="C21">
        <v>0</v>
      </c>
      <c r="D21">
        <v>81.14</v>
      </c>
      <c r="E21">
        <v>165.47</v>
      </c>
      <c r="F21">
        <v>246.61</v>
      </c>
      <c r="G21">
        <v>246.61</v>
      </c>
      <c r="H21">
        <v>32.9</v>
      </c>
      <c r="I21">
        <v>100</v>
      </c>
      <c r="K21" t="s">
        <v>39</v>
      </c>
    </row>
    <row r="22" spans="1:11" x14ac:dyDescent="0.3">
      <c r="A22">
        <v>20</v>
      </c>
      <c r="B22" t="s">
        <v>40</v>
      </c>
      <c r="C22">
        <v>65756.820000000007</v>
      </c>
      <c r="D22">
        <v>1261.72</v>
      </c>
      <c r="E22">
        <v>6162.2</v>
      </c>
      <c r="F22">
        <v>7423.92</v>
      </c>
      <c r="G22">
        <v>73180.740000000005</v>
      </c>
      <c r="H22">
        <v>1.72</v>
      </c>
      <c r="I22">
        <v>10.14</v>
      </c>
      <c r="K22" t="s">
        <v>40</v>
      </c>
    </row>
    <row r="23" spans="1:11" x14ac:dyDescent="0.3">
      <c r="A23">
        <v>21</v>
      </c>
      <c r="B23" t="s">
        <v>41</v>
      </c>
      <c r="C23">
        <v>32462.85</v>
      </c>
      <c r="D23">
        <v>4122.3999999999996</v>
      </c>
      <c r="E23">
        <v>4676.42</v>
      </c>
      <c r="F23">
        <v>8798.82</v>
      </c>
      <c r="G23">
        <v>41261.67</v>
      </c>
      <c r="H23">
        <v>9.99</v>
      </c>
      <c r="I23">
        <v>21.32</v>
      </c>
      <c r="K23" t="s">
        <v>41</v>
      </c>
    </row>
    <row r="24" spans="1:11" x14ac:dyDescent="0.3">
      <c r="A24">
        <v>22</v>
      </c>
      <c r="B24" t="s">
        <v>42</v>
      </c>
      <c r="C24">
        <v>68682.37</v>
      </c>
      <c r="D24">
        <v>47150.89</v>
      </c>
      <c r="E24">
        <v>1013.97</v>
      </c>
      <c r="F24">
        <v>48164.86</v>
      </c>
      <c r="G24">
        <v>116847.23</v>
      </c>
      <c r="H24">
        <v>40.35</v>
      </c>
      <c r="I24">
        <v>41.22</v>
      </c>
      <c r="K24" t="s">
        <v>42</v>
      </c>
    </row>
    <row r="25" spans="1:11" x14ac:dyDescent="0.3">
      <c r="A25">
        <v>23</v>
      </c>
      <c r="B25" t="s">
        <v>43</v>
      </c>
      <c r="C25">
        <v>0</v>
      </c>
      <c r="D25">
        <v>12.36</v>
      </c>
      <c r="E25">
        <v>8609.85</v>
      </c>
      <c r="F25">
        <v>8622.2099999999991</v>
      </c>
      <c r="G25">
        <v>8622.2099999999991</v>
      </c>
      <c r="H25">
        <v>0.14000000000000001</v>
      </c>
      <c r="I25">
        <v>100</v>
      </c>
      <c r="K25" t="s">
        <v>43</v>
      </c>
    </row>
    <row r="26" spans="1:11" x14ac:dyDescent="0.3">
      <c r="A26">
        <v>24</v>
      </c>
      <c r="B26" t="s">
        <v>85</v>
      </c>
      <c r="C26">
        <v>90145.04</v>
      </c>
      <c r="D26">
        <v>29603.31</v>
      </c>
      <c r="E26">
        <v>3563.28</v>
      </c>
      <c r="F26">
        <v>33166.589999999997</v>
      </c>
      <c r="G26">
        <v>123311.63</v>
      </c>
      <c r="H26">
        <v>24.01</v>
      </c>
      <c r="I26">
        <v>26.9</v>
      </c>
      <c r="K26" t="s">
        <v>44</v>
      </c>
    </row>
    <row r="27" spans="1:11" x14ac:dyDescent="0.3">
      <c r="A27">
        <v>25</v>
      </c>
      <c r="B27" t="s">
        <v>45</v>
      </c>
      <c r="C27">
        <v>56913.73</v>
      </c>
      <c r="D27">
        <v>7509.1</v>
      </c>
      <c r="E27">
        <v>1243.29</v>
      </c>
      <c r="F27">
        <v>8752.39</v>
      </c>
      <c r="G27">
        <v>65666.12</v>
      </c>
      <c r="H27">
        <v>11.44</v>
      </c>
      <c r="I27">
        <v>13.33</v>
      </c>
      <c r="K27" t="s">
        <v>45</v>
      </c>
    </row>
    <row r="28" spans="1:11" x14ac:dyDescent="0.3">
      <c r="A28">
        <v>26</v>
      </c>
      <c r="B28" t="s">
        <v>67</v>
      </c>
      <c r="C28">
        <v>6353.31</v>
      </c>
      <c r="D28">
        <v>5.09</v>
      </c>
      <c r="E28">
        <v>0</v>
      </c>
      <c r="F28">
        <v>5.09</v>
      </c>
      <c r="G28">
        <v>6358.4</v>
      </c>
      <c r="H28">
        <v>0.08</v>
      </c>
      <c r="I28">
        <v>0.08</v>
      </c>
      <c r="K28" t="s">
        <v>67</v>
      </c>
    </row>
    <row r="29" spans="1:11" x14ac:dyDescent="0.3">
      <c r="A29">
        <v>27</v>
      </c>
      <c r="B29" t="s">
        <v>86</v>
      </c>
      <c r="C29">
        <v>156999.35</v>
      </c>
      <c r="D29">
        <v>7201.59</v>
      </c>
      <c r="E29">
        <v>850.64</v>
      </c>
      <c r="F29">
        <v>8052.23</v>
      </c>
      <c r="G29">
        <v>165051.57999999999</v>
      </c>
      <c r="H29">
        <v>4.3600000000000003</v>
      </c>
      <c r="I29">
        <v>4.88</v>
      </c>
      <c r="K29" t="s">
        <v>46</v>
      </c>
    </row>
    <row r="30" spans="1:11" x14ac:dyDescent="0.3">
      <c r="A30">
        <v>28</v>
      </c>
      <c r="B30" t="s">
        <v>68</v>
      </c>
      <c r="C30">
        <v>609.78</v>
      </c>
      <c r="D30">
        <v>933.72</v>
      </c>
      <c r="E30">
        <v>13919.23</v>
      </c>
      <c r="F30">
        <v>14852.95</v>
      </c>
      <c r="G30">
        <v>15462.73</v>
      </c>
      <c r="H30">
        <v>6.04</v>
      </c>
      <c r="I30">
        <v>96.06</v>
      </c>
      <c r="K30" t="s">
        <v>68</v>
      </c>
    </row>
    <row r="31" spans="1:11" x14ac:dyDescent="0.3">
      <c r="A31">
        <v>29</v>
      </c>
      <c r="B31" t="s">
        <v>87</v>
      </c>
      <c r="C31">
        <v>89513.96</v>
      </c>
      <c r="D31">
        <v>1920.39</v>
      </c>
      <c r="E31">
        <v>2816.49</v>
      </c>
      <c r="F31">
        <v>4736.88</v>
      </c>
      <c r="G31">
        <v>94250.84</v>
      </c>
      <c r="H31">
        <v>2.04</v>
      </c>
      <c r="I31">
        <v>5.03</v>
      </c>
      <c r="K31" t="s">
        <v>69</v>
      </c>
    </row>
    <row r="32" spans="1:11" x14ac:dyDescent="0.3">
      <c r="A32">
        <v>30</v>
      </c>
      <c r="B32" t="s">
        <v>88</v>
      </c>
      <c r="C32">
        <v>335.79</v>
      </c>
      <c r="D32">
        <v>39.5</v>
      </c>
      <c r="E32">
        <v>0</v>
      </c>
      <c r="F32">
        <v>39.5</v>
      </c>
      <c r="G32">
        <v>375.29</v>
      </c>
      <c r="H32">
        <v>10.53</v>
      </c>
      <c r="I32">
        <v>10.53</v>
      </c>
      <c r="K32" t="s">
        <v>70</v>
      </c>
    </row>
    <row r="33" spans="1:11" x14ac:dyDescent="0.3">
      <c r="A33">
        <v>31</v>
      </c>
      <c r="B33" t="s">
        <v>47</v>
      </c>
      <c r="C33">
        <v>0</v>
      </c>
      <c r="D33">
        <v>11.7</v>
      </c>
      <c r="E33">
        <v>0</v>
      </c>
      <c r="F33">
        <v>11.7</v>
      </c>
      <c r="G33">
        <v>11.7</v>
      </c>
      <c r="H33">
        <v>100</v>
      </c>
      <c r="I33">
        <v>100</v>
      </c>
      <c r="K33" t="s">
        <v>47</v>
      </c>
    </row>
    <row r="34" spans="1:11" x14ac:dyDescent="0.3">
      <c r="A34">
        <v>32</v>
      </c>
      <c r="K34" t="s">
        <v>71</v>
      </c>
    </row>
    <row r="35" spans="1:11" x14ac:dyDescent="0.3">
      <c r="B35" t="s">
        <v>89</v>
      </c>
      <c r="C35">
        <v>0</v>
      </c>
      <c r="D35">
        <v>408.69</v>
      </c>
      <c r="E35">
        <v>15874.24</v>
      </c>
      <c r="F35">
        <v>16282.93</v>
      </c>
      <c r="G35">
        <v>16282.93</v>
      </c>
      <c r="H35">
        <v>2.5099999999999998</v>
      </c>
      <c r="I35">
        <v>100</v>
      </c>
      <c r="K35" t="s">
        <v>72</v>
      </c>
    </row>
    <row r="36" spans="1:11" x14ac:dyDescent="0.3">
      <c r="A36">
        <v>34</v>
      </c>
      <c r="B36" t="s">
        <v>49</v>
      </c>
      <c r="C36">
        <v>0</v>
      </c>
      <c r="D36">
        <v>0</v>
      </c>
      <c r="E36">
        <v>388.48</v>
      </c>
      <c r="F36">
        <v>388.48</v>
      </c>
      <c r="G36">
        <v>388.48</v>
      </c>
      <c r="H36">
        <v>0</v>
      </c>
      <c r="I36">
        <v>100</v>
      </c>
      <c r="K36" t="s">
        <v>49</v>
      </c>
    </row>
    <row r="37" spans="1:11" x14ac:dyDescent="0.3">
      <c r="A37">
        <v>35</v>
      </c>
      <c r="B37" t="s">
        <v>73</v>
      </c>
      <c r="C37">
        <v>64.790000000000006</v>
      </c>
      <c r="D37">
        <v>0.09</v>
      </c>
      <c r="E37">
        <v>0</v>
      </c>
      <c r="F37">
        <v>0.09</v>
      </c>
      <c r="G37">
        <v>64.88</v>
      </c>
      <c r="H37">
        <v>0.14000000000000001</v>
      </c>
      <c r="I37">
        <v>0.14000000000000001</v>
      </c>
      <c r="K37" t="s">
        <v>73</v>
      </c>
    </row>
    <row r="38" spans="1:11" x14ac:dyDescent="0.3">
      <c r="A38">
        <v>36</v>
      </c>
      <c r="B38" t="s">
        <v>48</v>
      </c>
      <c r="C38">
        <v>224.1</v>
      </c>
      <c r="D38">
        <v>12.24</v>
      </c>
      <c r="E38">
        <v>0</v>
      </c>
      <c r="F38">
        <v>12.24</v>
      </c>
      <c r="G38">
        <v>236.34</v>
      </c>
      <c r="H38">
        <v>5.18</v>
      </c>
      <c r="I38">
        <v>5.18</v>
      </c>
      <c r="K38" t="s">
        <v>48</v>
      </c>
    </row>
  </sheetData>
  <mergeCells count="2">
    <mergeCell ref="D1:F1"/>
    <mergeCell ref="H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I38"/>
  <sheetViews>
    <sheetView topLeftCell="A13" workbookViewId="0">
      <selection activeCell="D1" sqref="D1:F37"/>
    </sheetView>
  </sheetViews>
  <sheetFormatPr defaultRowHeight="14.4" x14ac:dyDescent="0.3"/>
  <cols>
    <col min="2" max="2" width="3" bestFit="1" customWidth="1"/>
    <col min="3" max="3" width="12" bestFit="1" customWidth="1"/>
    <col min="4" max="5" width="9" bestFit="1" customWidth="1"/>
    <col min="6" max="6" width="11.88671875" customWidth="1"/>
    <col min="7" max="7" width="8.109375" bestFit="1" customWidth="1"/>
    <col min="8" max="8" width="3.44140625" bestFit="1" customWidth="1"/>
  </cols>
  <sheetData>
    <row r="1" spans="2:9" s="3" customFormat="1" x14ac:dyDescent="0.3">
      <c r="C1" s="3" t="s">
        <v>18</v>
      </c>
      <c r="D1" s="3" t="s">
        <v>102</v>
      </c>
      <c r="E1" s="3" t="s">
        <v>103</v>
      </c>
      <c r="F1" s="3" t="s">
        <v>101</v>
      </c>
    </row>
    <row r="2" spans="2:9" x14ac:dyDescent="0.3">
      <c r="B2">
        <v>1</v>
      </c>
      <c r="C2" t="s">
        <v>79</v>
      </c>
      <c r="D2">
        <v>6898</v>
      </c>
      <c r="E2">
        <v>6829</v>
      </c>
      <c r="F2">
        <v>1133</v>
      </c>
      <c r="I2" t="s">
        <v>23</v>
      </c>
    </row>
    <row r="3" spans="2:9" x14ac:dyDescent="0.3">
      <c r="B3">
        <v>2</v>
      </c>
      <c r="C3" t="s">
        <v>80</v>
      </c>
      <c r="D3">
        <v>236.51</v>
      </c>
      <c r="E3">
        <v>202.11</v>
      </c>
      <c r="F3" t="s">
        <v>97</v>
      </c>
      <c r="I3" t="s">
        <v>24</v>
      </c>
    </row>
    <row r="4" spans="2:9" x14ac:dyDescent="0.3">
      <c r="B4">
        <v>3</v>
      </c>
      <c r="C4" t="s">
        <v>25</v>
      </c>
      <c r="D4">
        <v>1199</v>
      </c>
      <c r="E4">
        <v>1091</v>
      </c>
      <c r="F4">
        <v>41.4</v>
      </c>
      <c r="I4" t="s">
        <v>25</v>
      </c>
    </row>
    <row r="5" spans="2:9" x14ac:dyDescent="0.3">
      <c r="B5">
        <v>4</v>
      </c>
      <c r="C5" t="s">
        <v>26</v>
      </c>
      <c r="D5">
        <v>4281.2700000000004</v>
      </c>
      <c r="E5">
        <v>4013.55</v>
      </c>
      <c r="F5" t="s">
        <v>98</v>
      </c>
      <c r="I5" t="s">
        <v>26</v>
      </c>
    </row>
    <row r="6" spans="2:9" x14ac:dyDescent="0.3">
      <c r="B6">
        <v>5</v>
      </c>
      <c r="C6" t="s">
        <v>27</v>
      </c>
      <c r="D6">
        <v>1650</v>
      </c>
      <c r="E6">
        <v>1650</v>
      </c>
      <c r="F6">
        <v>1650</v>
      </c>
      <c r="I6" t="s">
        <v>27</v>
      </c>
    </row>
    <row r="7" spans="2:9" x14ac:dyDescent="0.3">
      <c r="C7" t="s">
        <v>3</v>
      </c>
      <c r="D7">
        <v>10990</v>
      </c>
      <c r="E7">
        <v>10990</v>
      </c>
      <c r="F7">
        <v>5193.57</v>
      </c>
      <c r="I7" t="s">
        <v>3</v>
      </c>
    </row>
    <row r="8" spans="2:9" x14ac:dyDescent="0.3">
      <c r="B8">
        <v>6</v>
      </c>
      <c r="C8" t="s">
        <v>28</v>
      </c>
      <c r="D8">
        <v>226.87</v>
      </c>
      <c r="E8">
        <v>218.87</v>
      </c>
      <c r="F8">
        <v>197.47</v>
      </c>
      <c r="I8" t="s">
        <v>28</v>
      </c>
    </row>
    <row r="9" spans="2:9" x14ac:dyDescent="0.3">
      <c r="B9">
        <v>7</v>
      </c>
      <c r="C9" t="s">
        <v>29</v>
      </c>
      <c r="D9">
        <v>10373.790000000001</v>
      </c>
      <c r="E9">
        <v>10332</v>
      </c>
      <c r="F9">
        <v>6946</v>
      </c>
      <c r="I9" t="s">
        <v>29</v>
      </c>
    </row>
    <row r="10" spans="2:9" x14ac:dyDescent="0.3">
      <c r="B10">
        <v>8</v>
      </c>
      <c r="C10" t="s">
        <v>30</v>
      </c>
      <c r="D10">
        <v>5352.12</v>
      </c>
      <c r="E10">
        <v>5291.41</v>
      </c>
      <c r="F10">
        <v>3123.9</v>
      </c>
      <c r="I10" t="s">
        <v>30</v>
      </c>
    </row>
    <row r="11" spans="2:9" x14ac:dyDescent="0.3">
      <c r="B11">
        <v>9</v>
      </c>
      <c r="C11" t="s">
        <v>82</v>
      </c>
      <c r="D11">
        <v>346</v>
      </c>
      <c r="E11">
        <v>332</v>
      </c>
      <c r="F11">
        <v>221</v>
      </c>
      <c r="I11" t="s">
        <v>31</v>
      </c>
    </row>
    <row r="12" spans="2:9" x14ac:dyDescent="0.3">
      <c r="B12">
        <v>10</v>
      </c>
      <c r="C12" t="s">
        <v>32</v>
      </c>
      <c r="D12">
        <v>2226.39</v>
      </c>
      <c r="E12">
        <v>1851.65</v>
      </c>
      <c r="F12">
        <v>758.26</v>
      </c>
      <c r="I12" t="s">
        <v>32</v>
      </c>
    </row>
    <row r="13" spans="2:9" x14ac:dyDescent="0.3">
      <c r="B13">
        <v>11</v>
      </c>
      <c r="C13" t="s">
        <v>33</v>
      </c>
      <c r="D13">
        <v>11085</v>
      </c>
      <c r="E13">
        <v>10198</v>
      </c>
      <c r="F13">
        <v>6817</v>
      </c>
      <c r="I13" t="s">
        <v>33</v>
      </c>
    </row>
    <row r="14" spans="2:9" x14ac:dyDescent="0.3">
      <c r="B14">
        <v>12</v>
      </c>
      <c r="C14" t="s">
        <v>34</v>
      </c>
      <c r="D14">
        <v>3543</v>
      </c>
      <c r="E14">
        <v>964.76</v>
      </c>
      <c r="F14">
        <v>2550</v>
      </c>
      <c r="I14" t="s">
        <v>34</v>
      </c>
    </row>
    <row r="15" spans="2:9" x14ac:dyDescent="0.3">
      <c r="B15">
        <v>13</v>
      </c>
      <c r="C15" t="s">
        <v>84</v>
      </c>
      <c r="D15">
        <v>8022.5</v>
      </c>
      <c r="E15">
        <v>7235.5</v>
      </c>
      <c r="F15">
        <v>6472</v>
      </c>
      <c r="I15" t="s">
        <v>35</v>
      </c>
    </row>
    <row r="16" spans="2:9" x14ac:dyDescent="0.3">
      <c r="B16">
        <v>14</v>
      </c>
      <c r="C16" t="s">
        <v>4</v>
      </c>
      <c r="D16">
        <v>22632.71</v>
      </c>
      <c r="E16">
        <v>22584.400000000001</v>
      </c>
      <c r="F16">
        <v>15056.1</v>
      </c>
      <c r="I16" t="s">
        <v>4</v>
      </c>
    </row>
    <row r="17" spans="2:9" x14ac:dyDescent="0.3">
      <c r="B17">
        <v>15</v>
      </c>
      <c r="C17" t="s">
        <v>36</v>
      </c>
      <c r="D17">
        <v>282.3</v>
      </c>
      <c r="E17">
        <v>190.3</v>
      </c>
      <c r="F17">
        <v>108.6</v>
      </c>
      <c r="I17" t="s">
        <v>36</v>
      </c>
    </row>
    <row r="18" spans="2:9" x14ac:dyDescent="0.3">
      <c r="B18">
        <v>16</v>
      </c>
      <c r="C18" t="s">
        <v>37</v>
      </c>
      <c r="D18">
        <v>107.01</v>
      </c>
      <c r="E18">
        <v>93.02</v>
      </c>
      <c r="F18">
        <v>9.64</v>
      </c>
      <c r="I18" t="s">
        <v>37</v>
      </c>
    </row>
    <row r="19" spans="2:9" x14ac:dyDescent="0.3">
      <c r="B19">
        <v>17</v>
      </c>
      <c r="C19" t="s">
        <v>38</v>
      </c>
      <c r="D19">
        <v>345.47</v>
      </c>
      <c r="E19">
        <v>275.92</v>
      </c>
      <c r="F19">
        <v>269.70999999999998</v>
      </c>
      <c r="I19" t="s">
        <v>38</v>
      </c>
    </row>
    <row r="20" spans="2:9" x14ac:dyDescent="0.3">
      <c r="B20">
        <v>18</v>
      </c>
      <c r="C20" t="s">
        <v>39</v>
      </c>
      <c r="D20">
        <v>330.49</v>
      </c>
      <c r="E20">
        <v>285.49</v>
      </c>
      <c r="F20">
        <v>122</v>
      </c>
      <c r="I20" t="s">
        <v>39</v>
      </c>
    </row>
    <row r="21" spans="2:9" x14ac:dyDescent="0.3">
      <c r="B21">
        <v>19</v>
      </c>
      <c r="C21" t="s">
        <v>40</v>
      </c>
      <c r="D21">
        <v>2132.9499999999998</v>
      </c>
      <c r="E21">
        <v>2097.14</v>
      </c>
      <c r="F21">
        <v>1038.31</v>
      </c>
      <c r="I21" t="s">
        <v>40</v>
      </c>
    </row>
    <row r="22" spans="2:9" x14ac:dyDescent="0.3">
      <c r="B22">
        <v>20</v>
      </c>
      <c r="C22" t="s">
        <v>41</v>
      </c>
      <c r="D22">
        <v>4338.37</v>
      </c>
      <c r="E22">
        <v>4278.8599999999997</v>
      </c>
      <c r="F22">
        <v>1894.04</v>
      </c>
      <c r="I22" t="s">
        <v>41</v>
      </c>
    </row>
    <row r="23" spans="2:9" x14ac:dyDescent="0.3">
      <c r="B23">
        <v>21</v>
      </c>
      <c r="C23" t="s">
        <v>42</v>
      </c>
      <c r="D23">
        <v>6897.16</v>
      </c>
      <c r="E23">
        <v>6720.4759999999997</v>
      </c>
      <c r="F23">
        <v>1210.46</v>
      </c>
      <c r="I23" t="s">
        <v>42</v>
      </c>
    </row>
    <row r="24" spans="2:9" x14ac:dyDescent="0.3">
      <c r="B24">
        <v>22</v>
      </c>
      <c r="C24" t="s">
        <v>43</v>
      </c>
      <c r="D24">
        <v>71.900000000000006</v>
      </c>
      <c r="E24">
        <v>71.900000000000006</v>
      </c>
      <c r="F24">
        <v>20.350000000000001</v>
      </c>
      <c r="I24" t="s">
        <v>43</v>
      </c>
    </row>
    <row r="25" spans="2:9" x14ac:dyDescent="0.3">
      <c r="B25">
        <v>23</v>
      </c>
      <c r="C25" t="s">
        <v>85</v>
      </c>
      <c r="D25">
        <v>13422</v>
      </c>
      <c r="E25">
        <v>12844</v>
      </c>
      <c r="F25">
        <v>9430.35</v>
      </c>
      <c r="I25" t="s">
        <v>44</v>
      </c>
    </row>
    <row r="26" spans="2:9" x14ac:dyDescent="0.3">
      <c r="B26">
        <v>24</v>
      </c>
      <c r="C26" t="s">
        <v>45</v>
      </c>
      <c r="D26">
        <v>9965</v>
      </c>
      <c r="E26">
        <v>9965</v>
      </c>
      <c r="F26">
        <v>7530</v>
      </c>
      <c r="I26" t="s">
        <v>45</v>
      </c>
    </row>
    <row r="27" spans="2:9" x14ac:dyDescent="0.3">
      <c r="B27">
        <v>25</v>
      </c>
      <c r="C27" t="s">
        <v>67</v>
      </c>
      <c r="D27">
        <v>333.9</v>
      </c>
      <c r="E27">
        <v>317.69</v>
      </c>
      <c r="F27">
        <v>214.06</v>
      </c>
      <c r="I27" t="s">
        <v>67</v>
      </c>
    </row>
    <row r="28" spans="2:9" x14ac:dyDescent="0.3">
      <c r="B28">
        <v>26</v>
      </c>
      <c r="C28" t="s">
        <v>68</v>
      </c>
      <c r="D28">
        <v>1458.46</v>
      </c>
      <c r="E28">
        <v>1378.99</v>
      </c>
      <c r="F28">
        <v>779.85</v>
      </c>
      <c r="I28" t="s">
        <v>46</v>
      </c>
    </row>
    <row r="29" spans="2:9" x14ac:dyDescent="0.3">
      <c r="B29">
        <v>27</v>
      </c>
      <c r="C29" t="s">
        <v>86</v>
      </c>
      <c r="D29">
        <v>14710</v>
      </c>
      <c r="E29">
        <v>14292</v>
      </c>
      <c r="F29">
        <v>5520</v>
      </c>
      <c r="I29" t="s">
        <v>68</v>
      </c>
    </row>
    <row r="30" spans="2:9" x14ac:dyDescent="0.3">
      <c r="B30">
        <v>28</v>
      </c>
      <c r="C30" t="s">
        <v>87</v>
      </c>
      <c r="D30">
        <v>13709</v>
      </c>
      <c r="E30">
        <v>13356</v>
      </c>
      <c r="F30">
        <v>667.6</v>
      </c>
      <c r="I30" t="s">
        <v>69</v>
      </c>
    </row>
    <row r="31" spans="2:9" x14ac:dyDescent="0.3">
      <c r="B31">
        <v>29</v>
      </c>
      <c r="C31" t="s">
        <v>88</v>
      </c>
      <c r="D31">
        <v>89</v>
      </c>
      <c r="E31">
        <v>82</v>
      </c>
      <c r="F31">
        <v>75</v>
      </c>
      <c r="I31" t="s">
        <v>70</v>
      </c>
    </row>
    <row r="32" spans="2:9" x14ac:dyDescent="0.3">
      <c r="B32">
        <v>30</v>
      </c>
      <c r="C32" t="s">
        <v>47</v>
      </c>
      <c r="D32">
        <v>513</v>
      </c>
      <c r="E32">
        <v>513</v>
      </c>
      <c r="F32">
        <v>69</v>
      </c>
      <c r="I32" t="s">
        <v>47</v>
      </c>
    </row>
    <row r="33" spans="2:9" x14ac:dyDescent="0.3">
      <c r="B33">
        <v>31</v>
      </c>
      <c r="C33" t="s">
        <v>100</v>
      </c>
      <c r="D33">
        <v>267</v>
      </c>
      <c r="E33">
        <v>267</v>
      </c>
      <c r="F33">
        <v>237</v>
      </c>
      <c r="I33" t="s">
        <v>71</v>
      </c>
    </row>
    <row r="34" spans="2:9" x14ac:dyDescent="0.3">
      <c r="B34">
        <v>32</v>
      </c>
      <c r="C34" t="s">
        <v>83</v>
      </c>
      <c r="D34">
        <v>1463.23</v>
      </c>
      <c r="E34">
        <v>1437.28</v>
      </c>
      <c r="F34">
        <v>547.5</v>
      </c>
      <c r="I34" t="s">
        <v>72</v>
      </c>
    </row>
    <row r="35" spans="2:9" x14ac:dyDescent="0.3">
      <c r="I35" t="s">
        <v>49</v>
      </c>
    </row>
    <row r="36" spans="2:9" x14ac:dyDescent="0.3">
      <c r="B36">
        <v>33</v>
      </c>
      <c r="C36" t="s">
        <v>73</v>
      </c>
      <c r="D36">
        <v>35</v>
      </c>
      <c r="E36">
        <v>17.13</v>
      </c>
      <c r="F36">
        <v>17.13</v>
      </c>
      <c r="I36" t="s">
        <v>73</v>
      </c>
    </row>
    <row r="37" spans="2:9" x14ac:dyDescent="0.3">
      <c r="B37">
        <v>34</v>
      </c>
      <c r="C37" t="s">
        <v>48</v>
      </c>
      <c r="D37">
        <v>504.5</v>
      </c>
      <c r="E37">
        <v>482</v>
      </c>
      <c r="F37">
        <v>36</v>
      </c>
      <c r="I37" t="s">
        <v>48</v>
      </c>
    </row>
    <row r="38" spans="2:9" x14ac:dyDescent="0.3">
      <c r="B38">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Dataset</vt:lpstr>
      <vt:lpstr>Scores</vt:lpstr>
      <vt:lpstr>Results</vt:lpstr>
      <vt:lpstr>Dashboard 1</vt:lpstr>
      <vt:lpstr>Dashboard 2</vt:lpstr>
      <vt:lpstr>Forest Cover</vt:lpstr>
      <vt:lpstr>AQI</vt:lpstr>
      <vt:lpstr>RE</vt:lpstr>
      <vt:lpstr>Waste</vt:lpstr>
      <vt:lpstr>Literacy rates</vt:lpstr>
      <vt:lpstr>Crime Rate</vt:lpstr>
      <vt:lpstr>IMR</vt:lpstr>
      <vt:lpstr>LFPR</vt:lpstr>
      <vt:lpstr>Police density</vt:lpstr>
      <vt:lpstr>EBD </vt:lpstr>
      <vt:lpstr>Women REP</vt:lpstr>
      <vt:lpstr>LFPR!make_this_table</vt:lpstr>
      <vt:lpstr>RE!make_this_table</vt:lpstr>
      <vt:lpstr>Waste!make_this_table</vt:lpstr>
      <vt:lpstr>'Women REP'!make_this_table</vt:lpstr>
      <vt:lpstr>LFPR!make_this_table_1</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 Agrawal</dc:creator>
  <cp:lastModifiedBy>Anshul Agrawal</cp:lastModifiedBy>
  <dcterms:created xsi:type="dcterms:W3CDTF">2025-06-16T08:46:49Z</dcterms:created>
  <dcterms:modified xsi:type="dcterms:W3CDTF">2025-06-18T18:21:36Z</dcterms:modified>
</cp:coreProperties>
</file>