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\Desktop\excel_project\"/>
    </mc:Choice>
  </mc:AlternateContent>
  <xr:revisionPtr revIDLastSave="0" documentId="13_ncr:1_{AE95EEFA-92EC-45C5-A258-BB8B0938A1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_4" sheetId="2" r:id="rId1"/>
    <sheet name="DASHBOARD" sheetId="5" r:id="rId2"/>
    <sheet name="dailyActivity_merged" sheetId="1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N27" i="2"/>
  <c r="N25" i="2"/>
  <c r="N21" i="2"/>
  <c r="N22" i="2"/>
  <c r="N20" i="2"/>
  <c r="C70" i="2"/>
  <c r="D70" i="2" s="1"/>
  <c r="E70" i="2"/>
  <c r="F70" i="2" s="1"/>
  <c r="G70" i="2"/>
  <c r="H70" i="2"/>
  <c r="I70" i="2"/>
  <c r="J70" i="2"/>
  <c r="K7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J40" i="2"/>
  <c r="K40" i="2"/>
  <c r="I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40" i="2"/>
  <c r="F41" i="2"/>
  <c r="F49" i="2"/>
  <c r="F50" i="2"/>
  <c r="F52" i="2"/>
  <c r="F53" i="2"/>
  <c r="F62" i="2"/>
  <c r="F64" i="2"/>
  <c r="F6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E41" i="2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E50" i="2"/>
  <c r="E51" i="2"/>
  <c r="F51" i="2" s="1"/>
  <c r="E52" i="2"/>
  <c r="E53" i="2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E63" i="2"/>
  <c r="F63" i="2" s="1"/>
  <c r="E64" i="2"/>
  <c r="E65" i="2"/>
  <c r="E66" i="2"/>
  <c r="F66" i="2" s="1"/>
  <c r="E67" i="2"/>
  <c r="F67" i="2" s="1"/>
  <c r="E68" i="2"/>
  <c r="F68" i="2" s="1"/>
  <c r="E69" i="2"/>
  <c r="F69" i="2" s="1"/>
  <c r="E40" i="2"/>
  <c r="F40" i="2" s="1"/>
  <c r="D48" i="2"/>
  <c r="D49" i="2"/>
  <c r="D50" i="2"/>
  <c r="D60" i="2"/>
  <c r="D61" i="2"/>
  <c r="D62" i="2"/>
  <c r="D63" i="2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C49" i="2"/>
  <c r="C50" i="2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C62" i="2"/>
  <c r="C63" i="2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40" i="2"/>
  <c r="D40" i="2" s="1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J3" i="2"/>
  <c r="K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D7" i="2"/>
  <c r="D8" i="2"/>
  <c r="D9" i="2"/>
  <c r="D19" i="2"/>
  <c r="D20" i="2"/>
  <c r="D21" i="2"/>
  <c r="D22" i="2"/>
  <c r="D23" i="2"/>
  <c r="D24" i="2"/>
  <c r="D31" i="2"/>
  <c r="D34" i="2"/>
  <c r="D35" i="2"/>
  <c r="D3" i="2"/>
  <c r="C4" i="2"/>
  <c r="D4" i="2" s="1"/>
  <c r="C5" i="2"/>
  <c r="D5" i="2" s="1"/>
  <c r="C6" i="2"/>
  <c r="D6" i="2" s="1"/>
  <c r="C7" i="2"/>
  <c r="C8" i="2"/>
  <c r="C9" i="2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C20" i="2"/>
  <c r="C21" i="2"/>
  <c r="C22" i="2"/>
  <c r="C23" i="2"/>
  <c r="C24" i="2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C32" i="2"/>
  <c r="D32" i="2" s="1"/>
  <c r="C33" i="2"/>
  <c r="D33" i="2" s="1"/>
  <c r="C34" i="2"/>
  <c r="C35" i="2"/>
  <c r="C3" i="2"/>
</calcChain>
</file>

<file path=xl/sharedStrings.xml><?xml version="1.0" encoding="utf-8"?>
<sst xmlns="http://schemas.openxmlformats.org/spreadsheetml/2006/main" count="670" uniqueCount="72">
  <si>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</si>
  <si>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</si>
  <si>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</si>
  <si>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</si>
  <si>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</si>
  <si>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</si>
  <si>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</si>
  <si>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</si>
  <si>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</si>
  <si>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</si>
  <si>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</si>
  <si>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</si>
  <si>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</si>
  <si>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</si>
  <si>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</si>
  <si>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</si>
  <si>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</si>
  <si>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</si>
  <si>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</si>
  <si>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</si>
  <si>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</si>
  <si>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</si>
  <si>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</si>
  <si>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</si>
  <si>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</si>
  <si>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</si>
  <si>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</si>
  <si>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</si>
  <si>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</si>
  <si>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</si>
  <si>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</si>
  <si>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</si>
  <si>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</si>
  <si>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Fairly Active Min.</t>
  </si>
  <si>
    <t>Very Active Min.</t>
  </si>
  <si>
    <t>Lightly Active Min.</t>
  </si>
  <si>
    <t>Total Steps</t>
  </si>
  <si>
    <t>Total Calories</t>
  </si>
  <si>
    <t>Mean Distance</t>
  </si>
  <si>
    <t xml:space="preserve">No of Days </t>
  </si>
  <si>
    <t>Unique Ids</t>
  </si>
  <si>
    <t>Criteria for Distance Ratings</t>
  </si>
  <si>
    <t>Pro</t>
  </si>
  <si>
    <t>intermidiate</t>
  </si>
  <si>
    <t>beginner</t>
  </si>
  <si>
    <t>&gt;=9</t>
  </si>
  <si>
    <t>&gt;=5 and &lt;=8</t>
  </si>
  <si>
    <t>&lt;=4</t>
  </si>
  <si>
    <t>unique dates</t>
  </si>
  <si>
    <t>active user</t>
  </si>
  <si>
    <t>traffic status</t>
  </si>
  <si>
    <t>mean distance</t>
  </si>
  <si>
    <t>TABLE FOR UNIQUE IDs</t>
  </si>
  <si>
    <t>TABLE FOR UNIQUE DATES</t>
  </si>
  <si>
    <t>Criteria for Days Status</t>
  </si>
  <si>
    <t>&gt;20</t>
  </si>
  <si>
    <t>active</t>
  </si>
  <si>
    <t>&gt;=10 and &lt;=20</t>
  </si>
  <si>
    <t>moderate</t>
  </si>
  <si>
    <t>&lt;10</t>
  </si>
  <si>
    <t>light</t>
  </si>
  <si>
    <t>Criteria for Traffic</t>
  </si>
  <si>
    <t xml:space="preserve"> USER ACTIVITY DASHBOARD</t>
  </si>
  <si>
    <t xml:space="preserve"> Type of User</t>
  </si>
  <si>
    <t>TYPE OF USER</t>
  </si>
  <si>
    <t>ACTIVE</t>
  </si>
  <si>
    <t>MODERATE</t>
  </si>
  <si>
    <t>LIGHT</t>
  </si>
  <si>
    <t>pro</t>
  </si>
  <si>
    <t>Intermidiate</t>
  </si>
  <si>
    <t>Activity level</t>
  </si>
  <si>
    <t>User Activity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</si>
</sst>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/mm\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0" xfId="0" applyBorder="1" applyAlignment="1">
      <alignment horizontal="left"/>
    </xf>
    <xf numFmtId="2" fontId="0" fillId="0" borderId="10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2" fontId="0" fillId="0" borderId="20" xfId="0" applyNumberFormat="1" applyBorder="1" applyAlignment="1">
      <alignment horizontal="left"/>
    </xf>
    <xf numFmtId="2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20" fillId="33" borderId="12" xfId="0" applyFont="1" applyFill="1" applyBorder="1" applyAlignment="1">
      <alignment horizontal="left"/>
    </xf>
    <xf numFmtId="0" fontId="20" fillId="33" borderId="13" xfId="0" applyFont="1" applyFill="1" applyBorder="1" applyAlignment="1">
      <alignment horizontal="left"/>
    </xf>
    <xf numFmtId="0" fontId="20" fillId="33" borderId="14" xfId="0" applyFont="1" applyFill="1" applyBorder="1" applyAlignment="1">
      <alignment horizontal="left"/>
    </xf>
    <xf numFmtId="0" fontId="18" fillId="34" borderId="27" xfId="0" applyFont="1" applyFill="1" applyBorder="1" applyAlignment="1">
      <alignment horizontal="center"/>
    </xf>
    <xf numFmtId="0" fontId="18" fillId="34" borderId="28" xfId="0" applyFont="1" applyFill="1" applyBorder="1" applyAlignment="1">
      <alignment horizontal="center"/>
    </xf>
    <xf numFmtId="0" fontId="18" fillId="34" borderId="29" xfId="0" applyFont="1" applyFill="1" applyBorder="1" applyAlignment="1">
      <alignment horizontal="center"/>
    </xf>
    <xf numFmtId="0" fontId="19" fillId="34" borderId="27" xfId="0" applyFont="1" applyFill="1" applyBorder="1" applyAlignment="1">
      <alignment horizontal="center"/>
    </xf>
    <xf numFmtId="0" fontId="19" fillId="34" borderId="28" xfId="0" applyFont="1" applyFill="1" applyBorder="1" applyAlignment="1">
      <alignment horizontal="center"/>
    </xf>
    <xf numFmtId="0" fontId="19" fillId="34" borderId="29" xfId="0" applyFont="1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16" fontId="0" fillId="35" borderId="22" xfId="0" applyNumberFormat="1" applyFill="1" applyBorder="1"/>
    <xf numFmtId="0" fontId="0" fillId="35" borderId="0" xfId="0" applyFill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2" xfId="0" applyFill="1" applyBorder="1"/>
    <xf numFmtId="0" fontId="0" fillId="35" borderId="24" xfId="0" applyFill="1" applyBorder="1"/>
    <xf numFmtId="0" fontId="0" fillId="35" borderId="25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21" fillId="0" borderId="0" xfId="0" applyFont="1"/>
    <xf numFmtId="0" fontId="22" fillId="36" borderId="31" xfId="0" applyFont="1" applyFill="1" applyBorder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5" borderId="23" xfId="0" applyFill="1" applyBorder="1"/>
    <xf numFmtId="0" fontId="0" fillId="35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TASK_4!$H$39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TASK_4!$B$40:$B$70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5/01/2016</c:v>
                </c:pt>
                <c:pt idx="20">
                  <c:v>5/02/2016</c:v>
                </c:pt>
                <c:pt idx="21">
                  <c:v>5/03/2016</c:v>
                </c:pt>
                <c:pt idx="22">
                  <c:v>5/04/2016</c:v>
                </c:pt>
                <c:pt idx="23">
                  <c:v>5/05/2016</c:v>
                </c:pt>
                <c:pt idx="24">
                  <c:v>5/06/2016</c:v>
                </c:pt>
                <c:pt idx="25">
                  <c:v>5/07/2016</c:v>
                </c:pt>
                <c:pt idx="26">
                  <c:v>5/08/2016</c:v>
                </c:pt>
                <c:pt idx="27">
                  <c:v>5/09/2016</c:v>
                </c:pt>
                <c:pt idx="28">
                  <c:v>5/10/2016</c:v>
                </c:pt>
                <c:pt idx="29">
                  <c:v>5/11/2016</c:v>
                </c:pt>
                <c:pt idx="30">
                  <c:v>5/12/2016</c:v>
                </c:pt>
              </c:strCache>
            </c:strRef>
          </c:cat>
          <c:val>
            <c:numRef>
              <c:f>TASK_4!$H$40:$H$70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309-9A32-4A16CEDD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49263"/>
        <c:axId val="896956463"/>
      </c:lineChart>
      <c:catAx>
        <c:axId val="89694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6463"/>
        <c:crosses val="autoZero"/>
        <c:auto val="1"/>
        <c:lblAlgn val="ctr"/>
        <c:lblOffset val="100"/>
        <c:noMultiLvlLbl val="0"/>
      </c:catAx>
      <c:valAx>
        <c:axId val="89695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77106551840595"/>
          <c:y val="0.1446789772727273"/>
          <c:w val="0.47845808004052687"/>
          <c:h val="0.71551231060606058"/>
        </c:manualLayout>
      </c:layout>
      <c:pieChart>
        <c:varyColors val="1"/>
        <c:ser>
          <c:idx val="0"/>
          <c:order val="0"/>
          <c:tx>
            <c:strRef>
              <c:f>TASK_4!$N$19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A-4316-921B-C1FF22597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A-4316-921B-C1FF22597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7A-4316-921B-C1FF22597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TASK_4!$M$20:$M$22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TASK_4!$N$20:$N$22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A-4316-921B-C1FF225973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ACTIVITY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TASK_4!$N$24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30-48A2-A4B1-3B3BEE6C1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30-48A2-A4B1-3B3BEE6C1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30-48A2-A4B1-3B3BEE6C1FBA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81290D-0EAA-484A-B1EC-168C3D76FCBC}" type="VALUE">
                      <a:rPr lang="en-US" sz="1050">
                        <a:solidFill>
                          <a:schemeClr val="bg1"/>
                        </a:solidFill>
                      </a:rPr>
                      <a:pPr>
                        <a:defRPr sz="1050"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C30-48A2-A4B1-3B3BEE6C1FB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D0D725-9F16-441F-9FF2-07975216A67E}" type="VALUE">
                      <a:rPr lang="en-US" sz="1050">
                        <a:solidFill>
                          <a:schemeClr val="bg1"/>
                        </a:solidFill>
                      </a:rPr>
                      <a:pPr>
                        <a:defRPr sz="1050"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C30-48A2-A4B1-3B3BEE6C1FB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DAC084-4B34-4FD1-974A-89D0E8831124}" type="VALUE">
                      <a:rPr lang="en-US" sz="1050">
                        <a:solidFill>
                          <a:schemeClr val="bg1"/>
                        </a:solidFill>
                      </a:rPr>
                      <a:pPr>
                        <a:defRPr sz="1050"/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C30-48A2-A4B1-3B3BEE6C1F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TASK_4!$M$25:$M$27</c:f>
              <c:strCache>
                <c:ptCount val="3"/>
                <c:pt idx="0">
                  <c:v>pro</c:v>
                </c:pt>
                <c:pt idx="1">
                  <c:v>Intermidiate</c:v>
                </c:pt>
                <c:pt idx="2">
                  <c:v>beginner</c:v>
                </c:pt>
              </c:strCache>
            </c:strRef>
          </c:cat>
          <c:val>
            <c:numRef>
              <c:f>TASK_4!$N$25:$N$27</c:f>
              <c:numCache>
                <c:formatCode>General</c:formatCode>
                <c:ptCount val="3"/>
                <c:pt idx="0">
                  <c:v>2</c:v>
                </c:pt>
                <c:pt idx="1">
                  <c:v>14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30-48A2-A4B1-3B3BEE6C1F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32196734862582"/>
          <c:y val="0.86420012626262621"/>
          <c:w val="0.37711097334159943"/>
          <c:h val="0.111746843434343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Steps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TASK_4!$B$40:$B$70</c:f>
              <c:strCache>
                <c:ptCount val="31"/>
                <c:pt idx="0">
                  <c:v>4/12/2016</c:v>
                </c:pt>
                <c:pt idx="1">
                  <c:v>4/13/2016</c:v>
                </c:pt>
                <c:pt idx="2">
                  <c:v>4/14/2016</c:v>
                </c:pt>
                <c:pt idx="3">
                  <c:v>4/15/2016</c:v>
                </c:pt>
                <c:pt idx="4">
                  <c:v>4/16/2016</c:v>
                </c:pt>
                <c:pt idx="5">
                  <c:v>4/17/2016</c:v>
                </c:pt>
                <c:pt idx="6">
                  <c:v>4/18/2016</c:v>
                </c:pt>
                <c:pt idx="7">
                  <c:v>4/19/2016</c:v>
                </c:pt>
                <c:pt idx="8">
                  <c:v>4/20/2016</c:v>
                </c:pt>
                <c:pt idx="9">
                  <c:v>4/21/2016</c:v>
                </c:pt>
                <c:pt idx="10">
                  <c:v>4/22/2016</c:v>
                </c:pt>
                <c:pt idx="11">
                  <c:v>4/23/2016</c:v>
                </c:pt>
                <c:pt idx="12">
                  <c:v>4/24/2016</c:v>
                </c:pt>
                <c:pt idx="13">
                  <c:v>4/25/2016</c:v>
                </c:pt>
                <c:pt idx="14">
                  <c:v>4/26/2016</c:v>
                </c:pt>
                <c:pt idx="15">
                  <c:v>4/27/2016</c:v>
                </c:pt>
                <c:pt idx="16">
                  <c:v>4/28/2016</c:v>
                </c:pt>
                <c:pt idx="17">
                  <c:v>4/29/2016</c:v>
                </c:pt>
                <c:pt idx="18">
                  <c:v>4/30/2016</c:v>
                </c:pt>
                <c:pt idx="19">
                  <c:v>5/01/2016</c:v>
                </c:pt>
                <c:pt idx="20">
                  <c:v>5/02/2016</c:v>
                </c:pt>
                <c:pt idx="21">
                  <c:v>5/03/2016</c:v>
                </c:pt>
                <c:pt idx="22">
                  <c:v>5/04/2016</c:v>
                </c:pt>
                <c:pt idx="23">
                  <c:v>5/05/2016</c:v>
                </c:pt>
                <c:pt idx="24">
                  <c:v>5/06/2016</c:v>
                </c:pt>
                <c:pt idx="25">
                  <c:v>5/07/2016</c:v>
                </c:pt>
                <c:pt idx="26">
                  <c:v>5/08/2016</c:v>
                </c:pt>
                <c:pt idx="27">
                  <c:v>5/09/2016</c:v>
                </c:pt>
                <c:pt idx="28">
                  <c:v>5/10/2016</c:v>
                </c:pt>
                <c:pt idx="29">
                  <c:v>5/11/2016</c:v>
                </c:pt>
                <c:pt idx="30">
                  <c:v>5/12/2016</c:v>
                </c:pt>
              </c:strCache>
            </c:strRef>
          </c:cat>
          <c:val>
            <c:numRef>
              <c:f>TASK_4!$G$40:$G$70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0-4C54-B61C-BFA8E5DF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982959"/>
        <c:axId val="1149993039"/>
      </c:barChart>
      <c:catAx>
        <c:axId val="11499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93039"/>
        <c:crosses val="autoZero"/>
        <c:auto val="1"/>
        <c:lblAlgn val="ctr"/>
        <c:lblOffset val="100"/>
        <c:noMultiLvlLbl val="0"/>
      </c:catAx>
      <c:valAx>
        <c:axId val="114999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Distance Travelled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TASK_4!$E$2</c:f>
              <c:strCache>
                <c:ptCount val="1"/>
                <c:pt idx="0">
                  <c:v>Mean Distance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89000"/>
                  </a:schemeClr>
                </a:gs>
                <a:gs pos="23000">
                  <a:schemeClr val="accent4">
                    <a:lumMod val="89000"/>
                  </a:schemeClr>
                </a:gs>
                <a:gs pos="69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TASK_4!$B$3:$B$35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TASK_4!$E$3:$E$35</c:f>
              <c:numCache>
                <c:formatCode>0.00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E-42B2-B779-70C57684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002639"/>
        <c:axId val="1150003599"/>
      </c:barChart>
      <c:catAx>
        <c:axId val="1150002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3599"/>
        <c:crosses val="autoZero"/>
        <c:auto val="1"/>
        <c:lblAlgn val="ctr"/>
        <c:lblOffset val="100"/>
        <c:noMultiLvlLbl val="0"/>
      </c:catAx>
      <c:valAx>
        <c:axId val="11500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80268231578265"/>
          <c:y val="0.92221664130632819"/>
          <c:w val="8.5453877232207556E-2"/>
          <c:h val="5.2767723921939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  <a:tileRect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3810</xdr:rowOff>
    </xdr:from>
    <xdr:to>
      <xdr:col>9</xdr:col>
      <xdr:colOff>320040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D490C-882B-4981-5C72-5F751F580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4</xdr:row>
      <xdr:rowOff>15240</xdr:rowOff>
    </xdr:from>
    <xdr:to>
      <xdr:col>19</xdr:col>
      <xdr:colOff>46080</xdr:colOff>
      <xdr:row>21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7C96E7-D380-46DC-A719-C629A002B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21</xdr:row>
      <xdr:rowOff>91440</xdr:rowOff>
    </xdr:from>
    <xdr:to>
      <xdr:col>9</xdr:col>
      <xdr:colOff>328020</xdr:colOff>
      <xdr:row>38</xdr:row>
      <xdr:rowOff>5700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4BFF9-D1DC-46ED-825A-1D7D1C09E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21</xdr:row>
      <xdr:rowOff>91440</xdr:rowOff>
    </xdr:from>
    <xdr:to>
      <xdr:col>19</xdr:col>
      <xdr:colOff>60960</xdr:colOff>
      <xdr:row>37</xdr:row>
      <xdr:rowOff>165720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484F2D-A40E-49B3-9599-C52F491D6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37</xdr:row>
      <xdr:rowOff>175260</xdr:rowOff>
    </xdr:from>
    <xdr:to>
      <xdr:col>19</xdr:col>
      <xdr:colOff>76200</xdr:colOff>
      <xdr:row>60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F02471-048F-4B27-A63F-1BEEA9EE4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0"/>
  <sheetViews>
    <sheetView showGridLines="0" tabSelected="1" zoomScale="85" zoomScaleNormal="85" workbookViewId="0">
      <selection activeCell="R38" sqref="R38"/>
    </sheetView>
  </sheetViews>
  <sheetFormatPr defaultRowHeight="14.4" x14ac:dyDescent="0.3"/>
  <cols>
    <col min="2" max="2" width="14.44140625" bestFit="1" customWidth="1"/>
    <col min="3" max="3" width="13.77734375" bestFit="1" customWidth="1"/>
    <col min="4" max="4" width="14.6640625" bestFit="1" customWidth="1"/>
    <col min="5" max="5" width="17.77734375" bestFit="1" customWidth="1"/>
    <col min="6" max="6" width="20.33203125" bestFit="1" customWidth="1"/>
    <col min="7" max="7" width="13.33203125" bestFit="1" customWidth="1"/>
    <col min="8" max="8" width="15" bestFit="1" customWidth="1"/>
    <col min="9" max="9" width="19" bestFit="1" customWidth="1"/>
    <col min="10" max="10" width="20" bestFit="1" customWidth="1"/>
    <col min="11" max="11" width="20.21875" bestFit="1" customWidth="1"/>
    <col min="13" max="13" width="12.88671875" customWidth="1"/>
  </cols>
  <sheetData>
    <row r="1" spans="2:15" ht="16.2" thickBot="1" x14ac:dyDescent="0.35">
      <c r="B1" s="20" t="s">
        <v>52</v>
      </c>
      <c r="C1" s="21"/>
      <c r="D1" s="21"/>
      <c r="E1" s="21"/>
      <c r="F1" s="21"/>
      <c r="G1" s="21"/>
      <c r="H1" s="21"/>
      <c r="I1" s="21"/>
      <c r="J1" s="21"/>
      <c r="K1" s="22"/>
    </row>
    <row r="2" spans="2:15" ht="18.600000000000001" thickBot="1" x14ac:dyDescent="0.4">
      <c r="B2" s="17" t="s">
        <v>40</v>
      </c>
      <c r="C2" s="18" t="s">
        <v>39</v>
      </c>
      <c r="D2" s="18" t="s">
        <v>63</v>
      </c>
      <c r="E2" s="18" t="s">
        <v>38</v>
      </c>
      <c r="F2" s="18" t="s">
        <v>71</v>
      </c>
      <c r="G2" s="18" t="s">
        <v>36</v>
      </c>
      <c r="H2" s="18" t="s">
        <v>37</v>
      </c>
      <c r="I2" s="18" t="s">
        <v>34</v>
      </c>
      <c r="J2" s="18" t="s">
        <v>33</v>
      </c>
      <c r="K2" s="19" t="s">
        <v>35</v>
      </c>
    </row>
    <row r="3" spans="2:15" x14ac:dyDescent="0.3">
      <c r="B3" s="2">
        <v>1503960366</v>
      </c>
      <c r="C3" s="3">
        <f>COUNTIF(dailyActivity_merged!$A$2:$A$941,TASK_4!B3)</f>
        <v>31</v>
      </c>
      <c r="D3" s="3" t="str">
        <f>IF(C3&gt;20,"active",IF(AND(C3&gt;=10,C3&lt;=20),"moderate","light"))</f>
        <v>active</v>
      </c>
      <c r="E3" s="4">
        <f>AVERAGEIF(dailyActivity_merged!$A$2:$A$941,TASK_4!B3,dailyActivity_merged!$D$2:$D$941)</f>
        <v>7.8096773855147834</v>
      </c>
      <c r="F3" s="3" t="str">
        <f>IF(E3&gt;=9,"pro",IF(AND(E3&gt;=5,E3&lt;=8),"intermidiate","beginner"))</f>
        <v>intermidiate</v>
      </c>
      <c r="G3" s="3">
        <f>SUMIF(dailyActivity_merged!$A$2:$A$941,TASK_4!B3,dailyActivity_merged!$C$2:$C$941)</f>
        <v>375619</v>
      </c>
      <c r="H3" s="3">
        <f>SUMIF(dailyActivity_merged!$A$2:$A$941,TASK_4!B3,dailyActivity_merged!$O$2:$O$941)</f>
        <v>56309</v>
      </c>
      <c r="I3" s="4">
        <f>AVERAGEIF(dailyActivity_merged!$A$2:$A$941,TASK_4!$B3,dailyActivity_merged!K$2:K$941)</f>
        <v>38.70967741935484</v>
      </c>
      <c r="J3" s="4">
        <f>AVERAGEIF(dailyActivity_merged!$A$2:$A$941,TASK_4!$B3,dailyActivity_merged!L$2:L$941)</f>
        <v>19.161290322580644</v>
      </c>
      <c r="K3" s="5">
        <f>AVERAGEIF(dailyActivity_merged!$A$2:$A$941,TASK_4!$B3,dailyActivity_merged!M$2:M$941)</f>
        <v>219.93548387096774</v>
      </c>
    </row>
    <row r="4" spans="2:15" x14ac:dyDescent="0.3">
      <c r="B4" s="6">
        <v>1624580081</v>
      </c>
      <c r="C4" s="7">
        <f>COUNTIF(dailyActivity_merged!$A$2:$A$941,TASK_4!B4)</f>
        <v>31</v>
      </c>
      <c r="D4" s="7" t="str">
        <f t="shared" ref="D4:D35" si="0">IF(C4&gt;20,"active",IF(AND(C4&gt;=10,C4&lt;=20),"moderate","light"))</f>
        <v>active</v>
      </c>
      <c r="E4" s="8">
        <f>AVERAGEIF(dailyActivity_merged!$A$2:$A$941,TASK_4!B4,dailyActivity_merged!$D$2:$D$941)</f>
        <v>3.9148387293661795</v>
      </c>
      <c r="F4" s="3" t="str">
        <f t="shared" ref="F4:F35" si="1">IF(E4&gt;=9,"pro",IF(AND(E4&gt;=5,E4&lt;=8),"intermidiate","beginner"))</f>
        <v>beginner</v>
      </c>
      <c r="G4" s="7">
        <f>SUMIF(dailyActivity_merged!$A$2:$A$941,TASK_4!B4,dailyActivity_merged!$C$2:$C$941)</f>
        <v>178061</v>
      </c>
      <c r="H4" s="7">
        <f>SUMIF(dailyActivity_merged!$A$2:$A$941,TASK_4!B4,dailyActivity_merged!$O$2:$O$941)</f>
        <v>45984</v>
      </c>
      <c r="I4" s="8">
        <f>AVERAGEIF(dailyActivity_merged!$A$2:$A$941,TASK_4!$B4,dailyActivity_merged!K$2:K$941)</f>
        <v>8.67741935483871</v>
      </c>
      <c r="J4" s="8">
        <f>AVERAGEIF(dailyActivity_merged!$A$2:$A$941,TASK_4!$B4,dailyActivity_merged!L$2:L$941)</f>
        <v>5.806451612903226</v>
      </c>
      <c r="K4" s="9">
        <f>AVERAGEIF(dailyActivity_merged!$A$2:$A$941,TASK_4!$B4,dailyActivity_merged!M$2:M$941)</f>
        <v>153.48387096774192</v>
      </c>
    </row>
    <row r="5" spans="2:15" x14ac:dyDescent="0.3">
      <c r="B5" s="6">
        <v>1644430081</v>
      </c>
      <c r="C5" s="7">
        <f>COUNTIF(dailyActivity_merged!$A$2:$A$941,TASK_4!B5)</f>
        <v>30</v>
      </c>
      <c r="D5" s="7" t="str">
        <f t="shared" si="0"/>
        <v>active</v>
      </c>
      <c r="E5" s="8">
        <f>AVERAGEIF(dailyActivity_merged!$A$2:$A$941,TASK_4!B5,dailyActivity_merged!$D$2:$D$941)</f>
        <v>5.2953333536783873</v>
      </c>
      <c r="F5" s="3" t="str">
        <f t="shared" si="1"/>
        <v>intermidiate</v>
      </c>
      <c r="G5" s="7">
        <f>SUMIF(dailyActivity_merged!$A$2:$A$941,TASK_4!B5,dailyActivity_merged!$C$2:$C$941)</f>
        <v>218489</v>
      </c>
      <c r="H5" s="7">
        <f>SUMIF(dailyActivity_merged!$A$2:$A$941,TASK_4!B5,dailyActivity_merged!$O$2:$O$941)</f>
        <v>84339</v>
      </c>
      <c r="I5" s="8">
        <f>AVERAGEIF(dailyActivity_merged!$A$2:$A$941,TASK_4!$B5,dailyActivity_merged!K$2:K$941)</f>
        <v>9.5666666666666664</v>
      </c>
      <c r="J5" s="8">
        <f>AVERAGEIF(dailyActivity_merged!$A$2:$A$941,TASK_4!$B5,dailyActivity_merged!L$2:L$941)</f>
        <v>21.366666666666667</v>
      </c>
      <c r="K5" s="9">
        <f>AVERAGEIF(dailyActivity_merged!$A$2:$A$941,TASK_4!$B5,dailyActivity_merged!M$2:M$941)</f>
        <v>178.46666666666667</v>
      </c>
    </row>
    <row r="6" spans="2:15" x14ac:dyDescent="0.3">
      <c r="B6" s="6">
        <v>1844505072</v>
      </c>
      <c r="C6" s="7">
        <f>COUNTIF(dailyActivity_merged!$A$2:$A$941,TASK_4!B6)</f>
        <v>31</v>
      </c>
      <c r="D6" s="7" t="str">
        <f t="shared" si="0"/>
        <v>active</v>
      </c>
      <c r="E6" s="8">
        <f>AVERAGEIF(dailyActivity_merged!$A$2:$A$941,TASK_4!B6,dailyActivity_merged!$D$2:$D$941)</f>
        <v>1.7061290368437778</v>
      </c>
      <c r="F6" s="3" t="str">
        <f t="shared" si="1"/>
        <v>beginner</v>
      </c>
      <c r="G6" s="7">
        <f>SUMIF(dailyActivity_merged!$A$2:$A$941,TASK_4!B6,dailyActivity_merged!$C$2:$C$941)</f>
        <v>79982</v>
      </c>
      <c r="H6" s="7">
        <f>SUMIF(dailyActivity_merged!$A$2:$A$941,TASK_4!B6,dailyActivity_merged!$O$2:$O$941)</f>
        <v>48778</v>
      </c>
      <c r="I6" s="8">
        <f>AVERAGEIF(dailyActivity_merged!$A$2:$A$941,TASK_4!$B6,dailyActivity_merged!K$2:K$941)</f>
        <v>0.12903225806451613</v>
      </c>
      <c r="J6" s="8">
        <f>AVERAGEIF(dailyActivity_merged!$A$2:$A$941,TASK_4!$B6,dailyActivity_merged!L$2:L$941)</f>
        <v>1.2903225806451613</v>
      </c>
      <c r="K6" s="9">
        <f>AVERAGEIF(dailyActivity_merged!$A$2:$A$941,TASK_4!$B6,dailyActivity_merged!M$2:M$941)</f>
        <v>115.45161290322581</v>
      </c>
    </row>
    <row r="7" spans="2:15" ht="15" thickBot="1" x14ac:dyDescent="0.35">
      <c r="B7" s="6">
        <v>1927972279</v>
      </c>
      <c r="C7" s="7">
        <f>COUNTIF(dailyActivity_merged!$A$2:$A$941,TASK_4!B7)</f>
        <v>31</v>
      </c>
      <c r="D7" s="7" t="str">
        <f t="shared" si="0"/>
        <v>active</v>
      </c>
      <c r="E7" s="8">
        <f>AVERAGEIF(dailyActivity_merged!$A$2:$A$941,TASK_4!B7,dailyActivity_merged!$D$2:$D$941)</f>
        <v>0.63451612308140759</v>
      </c>
      <c r="F7" s="3" t="str">
        <f t="shared" si="1"/>
        <v>beginner</v>
      </c>
      <c r="G7" s="7">
        <f>SUMIF(dailyActivity_merged!$A$2:$A$941,TASK_4!B7,dailyActivity_merged!$C$2:$C$941)</f>
        <v>28400</v>
      </c>
      <c r="H7" s="7">
        <f>SUMIF(dailyActivity_merged!$A$2:$A$941,TASK_4!B7,dailyActivity_merged!$O$2:$O$941)</f>
        <v>67357</v>
      </c>
      <c r="I7" s="8">
        <f>AVERAGEIF(dailyActivity_merged!$A$2:$A$941,TASK_4!$B7,dailyActivity_merged!K$2:K$941)</f>
        <v>1.3225806451612903</v>
      </c>
      <c r="J7" s="8">
        <f>AVERAGEIF(dailyActivity_merged!$A$2:$A$941,TASK_4!$B7,dailyActivity_merged!L$2:L$941)</f>
        <v>0.77419354838709675</v>
      </c>
      <c r="K7" s="9">
        <f>AVERAGEIF(dailyActivity_merged!$A$2:$A$941,TASK_4!$B7,dailyActivity_merged!M$2:M$941)</f>
        <v>38.58064516129032</v>
      </c>
    </row>
    <row r="8" spans="2:15" ht="15" thickBot="1" x14ac:dyDescent="0.35">
      <c r="B8" s="6">
        <v>2022484408</v>
      </c>
      <c r="C8" s="7">
        <f>COUNTIF(dailyActivity_merged!$A$2:$A$941,TASK_4!B8)</f>
        <v>31</v>
      </c>
      <c r="D8" s="7" t="str">
        <f t="shared" si="0"/>
        <v>active</v>
      </c>
      <c r="E8" s="8">
        <f>AVERAGEIF(dailyActivity_merged!$A$2:$A$941,TASK_4!B8,dailyActivity_merged!$D$2:$D$941)</f>
        <v>8.0841934911666371</v>
      </c>
      <c r="F8" s="3" t="str">
        <f t="shared" si="1"/>
        <v>beginner</v>
      </c>
      <c r="G8" s="7">
        <f>SUMIF(dailyActivity_merged!$A$2:$A$941,TASK_4!B8,dailyActivity_merged!$C$2:$C$941)</f>
        <v>352490</v>
      </c>
      <c r="H8" s="7">
        <f>SUMIF(dailyActivity_merged!$A$2:$A$941,TASK_4!B8,dailyActivity_merged!$O$2:$O$941)</f>
        <v>77809</v>
      </c>
      <c r="I8" s="8">
        <f>AVERAGEIF(dailyActivity_merged!$A$2:$A$941,TASK_4!$B8,dailyActivity_merged!K$2:K$941)</f>
        <v>36.29032258064516</v>
      </c>
      <c r="J8" s="8">
        <f>AVERAGEIF(dailyActivity_merged!$A$2:$A$941,TASK_4!$B8,dailyActivity_merged!L$2:L$941)</f>
        <v>19.35483870967742</v>
      </c>
      <c r="K8" s="9">
        <f>AVERAGEIF(dailyActivity_merged!$A$2:$A$941,TASK_4!$B8,dailyActivity_merged!M$2:M$941)</f>
        <v>257.45161290322579</v>
      </c>
      <c r="M8" s="26" t="s">
        <v>41</v>
      </c>
      <c r="N8" s="27"/>
      <c r="O8" s="28"/>
    </row>
    <row r="9" spans="2:15" x14ac:dyDescent="0.3">
      <c r="B9" s="6">
        <v>2026352035</v>
      </c>
      <c r="C9" s="7">
        <f>COUNTIF(dailyActivity_merged!$A$2:$A$941,TASK_4!B9)</f>
        <v>31</v>
      </c>
      <c r="D9" s="7" t="str">
        <f t="shared" si="0"/>
        <v>active</v>
      </c>
      <c r="E9" s="8">
        <f>AVERAGEIF(dailyActivity_merged!$A$2:$A$941,TASK_4!B9,dailyActivity_merged!$D$2:$D$941)</f>
        <v>3.4548387152533384</v>
      </c>
      <c r="F9" s="3" t="str">
        <f t="shared" si="1"/>
        <v>beginner</v>
      </c>
      <c r="G9" s="7">
        <f>SUMIF(dailyActivity_merged!$A$2:$A$941,TASK_4!B9,dailyActivity_merged!$C$2:$C$941)</f>
        <v>172573</v>
      </c>
      <c r="H9" s="7">
        <f>SUMIF(dailyActivity_merged!$A$2:$A$941,TASK_4!B9,dailyActivity_merged!$O$2:$O$941)</f>
        <v>47760</v>
      </c>
      <c r="I9" s="8">
        <f>AVERAGEIF(dailyActivity_merged!$A$2:$A$941,TASK_4!$B9,dailyActivity_merged!K$2:K$941)</f>
        <v>9.6774193548387094E-2</v>
      </c>
      <c r="J9" s="8">
        <f>AVERAGEIF(dailyActivity_merged!$A$2:$A$941,TASK_4!$B9,dailyActivity_merged!L$2:L$941)</f>
        <v>0.25806451612903225</v>
      </c>
      <c r="K9" s="9">
        <f>AVERAGEIF(dailyActivity_merged!$A$2:$A$941,TASK_4!$B9,dailyActivity_merged!M$2:M$941)</f>
        <v>256.64516129032256</v>
      </c>
      <c r="M9" s="29" t="s">
        <v>45</v>
      </c>
      <c r="N9" s="30" t="s">
        <v>42</v>
      </c>
      <c r="O9" s="31"/>
    </row>
    <row r="10" spans="2:15" x14ac:dyDescent="0.3">
      <c r="B10" s="6">
        <v>2320127002</v>
      </c>
      <c r="C10" s="7">
        <f>COUNTIF(dailyActivity_merged!$A$2:$A$941,TASK_4!B10)</f>
        <v>31</v>
      </c>
      <c r="D10" s="7" t="str">
        <f t="shared" si="0"/>
        <v>active</v>
      </c>
      <c r="E10" s="8">
        <f>AVERAGEIF(dailyActivity_merged!$A$2:$A$941,TASK_4!B10,dailyActivity_merged!$D$2:$D$941)</f>
        <v>3.1877419044894557</v>
      </c>
      <c r="F10" s="3" t="str">
        <f t="shared" si="1"/>
        <v>beginner</v>
      </c>
      <c r="G10" s="7">
        <f>SUMIF(dailyActivity_merged!$A$2:$A$941,TASK_4!B10,dailyActivity_merged!$C$2:$C$941)</f>
        <v>146223</v>
      </c>
      <c r="H10" s="7">
        <f>SUMIF(dailyActivity_merged!$A$2:$A$941,TASK_4!B10,dailyActivity_merged!$O$2:$O$941)</f>
        <v>53449</v>
      </c>
      <c r="I10" s="8">
        <f>AVERAGEIF(dailyActivity_merged!$A$2:$A$941,TASK_4!$B10,dailyActivity_merged!K$2:K$941)</f>
        <v>1.3548387096774193</v>
      </c>
      <c r="J10" s="8">
        <f>AVERAGEIF(dailyActivity_merged!$A$2:$A$941,TASK_4!$B10,dailyActivity_merged!L$2:L$941)</f>
        <v>2.5806451612903225</v>
      </c>
      <c r="K10" s="9">
        <f>AVERAGEIF(dailyActivity_merged!$A$2:$A$941,TASK_4!$B10,dailyActivity_merged!M$2:M$941)</f>
        <v>198.19354838709677</v>
      </c>
      <c r="M10" s="32" t="s">
        <v>46</v>
      </c>
      <c r="N10" s="30" t="s">
        <v>43</v>
      </c>
      <c r="O10" s="31"/>
    </row>
    <row r="11" spans="2:15" ht="15" thickBot="1" x14ac:dyDescent="0.35">
      <c r="B11" s="6">
        <v>2347167796</v>
      </c>
      <c r="C11" s="7">
        <f>COUNTIF(dailyActivity_merged!$A$2:$A$941,TASK_4!B11)</f>
        <v>18</v>
      </c>
      <c r="D11" s="7" t="str">
        <f t="shared" si="0"/>
        <v>moderate</v>
      </c>
      <c r="E11" s="8">
        <f>AVERAGEIF(dailyActivity_merged!$A$2:$A$941,TASK_4!B11,dailyActivity_merged!$D$2:$D$941)</f>
        <v>6.3555555359150011</v>
      </c>
      <c r="F11" s="3" t="str">
        <f t="shared" si="1"/>
        <v>intermidiate</v>
      </c>
      <c r="G11" s="7">
        <f>SUMIF(dailyActivity_merged!$A$2:$A$941,TASK_4!B11,dailyActivity_merged!$C$2:$C$941)</f>
        <v>171354</v>
      </c>
      <c r="H11" s="7">
        <f>SUMIF(dailyActivity_merged!$A$2:$A$941,TASK_4!B11,dailyActivity_merged!$O$2:$O$941)</f>
        <v>36782</v>
      </c>
      <c r="I11" s="8">
        <f>AVERAGEIF(dailyActivity_merged!$A$2:$A$941,TASK_4!$B11,dailyActivity_merged!K$2:K$941)</f>
        <v>13.5</v>
      </c>
      <c r="J11" s="8">
        <f>AVERAGEIF(dailyActivity_merged!$A$2:$A$941,TASK_4!$B11,dailyActivity_merged!L$2:L$941)</f>
        <v>20.555555555555557</v>
      </c>
      <c r="K11" s="9">
        <f>AVERAGEIF(dailyActivity_merged!$A$2:$A$941,TASK_4!$B11,dailyActivity_merged!M$2:M$941)</f>
        <v>252.5</v>
      </c>
      <c r="M11" s="33" t="s">
        <v>47</v>
      </c>
      <c r="N11" s="34" t="s">
        <v>44</v>
      </c>
      <c r="O11" s="35"/>
    </row>
    <row r="12" spans="2:15" x14ac:dyDescent="0.3">
      <c r="B12" s="6">
        <v>2873212765</v>
      </c>
      <c r="C12" s="7">
        <f>COUNTIF(dailyActivity_merged!$A$2:$A$941,TASK_4!B12)</f>
        <v>31</v>
      </c>
      <c r="D12" s="7" t="str">
        <f t="shared" si="0"/>
        <v>active</v>
      </c>
      <c r="E12" s="8">
        <f>AVERAGEIF(dailyActivity_merged!$A$2:$A$941,TASK_4!B12,dailyActivity_merged!$D$2:$D$941)</f>
        <v>5.1016128601566439</v>
      </c>
      <c r="F12" s="3" t="str">
        <f t="shared" si="1"/>
        <v>intermidiate</v>
      </c>
      <c r="G12" s="7">
        <f>SUMIF(dailyActivity_merged!$A$2:$A$941,TASK_4!B12,dailyActivity_merged!$C$2:$C$941)</f>
        <v>234229</v>
      </c>
      <c r="H12" s="7">
        <f>SUMIF(dailyActivity_merged!$A$2:$A$941,TASK_4!B12,dailyActivity_merged!$O$2:$O$941)</f>
        <v>59426</v>
      </c>
      <c r="I12" s="8">
        <f>AVERAGEIF(dailyActivity_merged!$A$2:$A$941,TASK_4!$B12,dailyActivity_merged!K$2:K$941)</f>
        <v>14.096774193548388</v>
      </c>
      <c r="J12" s="8">
        <f>AVERAGEIF(dailyActivity_merged!$A$2:$A$941,TASK_4!$B12,dailyActivity_merged!L$2:L$941)</f>
        <v>6.129032258064516</v>
      </c>
      <c r="K12" s="9">
        <f>AVERAGEIF(dailyActivity_merged!$A$2:$A$941,TASK_4!$B12,dailyActivity_merged!M$2:M$941)</f>
        <v>308</v>
      </c>
    </row>
    <row r="13" spans="2:15" ht="15" thickBot="1" x14ac:dyDescent="0.35">
      <c r="B13" s="6">
        <v>3372868164</v>
      </c>
      <c r="C13" s="7">
        <f>COUNTIF(dailyActivity_merged!$A$2:$A$941,TASK_4!B13)</f>
        <v>20</v>
      </c>
      <c r="D13" s="7" t="str">
        <f t="shared" si="0"/>
        <v>moderate</v>
      </c>
      <c r="E13" s="8">
        <f>AVERAGEIF(dailyActivity_merged!$A$2:$A$941,TASK_4!B13,dailyActivity_merged!$D$2:$D$941)</f>
        <v>4.707000041007996</v>
      </c>
      <c r="F13" s="3" t="str">
        <f t="shared" si="1"/>
        <v>beginner</v>
      </c>
      <c r="G13" s="7">
        <f>SUMIF(dailyActivity_merged!$A$2:$A$941,TASK_4!B13,dailyActivity_merged!$C$2:$C$941)</f>
        <v>137233</v>
      </c>
      <c r="H13" s="7">
        <f>SUMIF(dailyActivity_merged!$A$2:$A$941,TASK_4!B13,dailyActivity_merged!$O$2:$O$941)</f>
        <v>38662</v>
      </c>
      <c r="I13" s="8">
        <f>AVERAGEIF(dailyActivity_merged!$A$2:$A$941,TASK_4!$B13,dailyActivity_merged!K$2:K$941)</f>
        <v>9.15</v>
      </c>
      <c r="J13" s="8">
        <f>AVERAGEIF(dailyActivity_merged!$A$2:$A$941,TASK_4!$B13,dailyActivity_merged!L$2:L$941)</f>
        <v>4.0999999999999996</v>
      </c>
      <c r="K13" s="9">
        <f>AVERAGEIF(dailyActivity_merged!$A$2:$A$941,TASK_4!$B13,dailyActivity_merged!M$2:M$941)</f>
        <v>327.9</v>
      </c>
    </row>
    <row r="14" spans="2:15" ht="15" thickBot="1" x14ac:dyDescent="0.35">
      <c r="B14" s="6">
        <v>3977333714</v>
      </c>
      <c r="C14" s="7">
        <f>COUNTIF(dailyActivity_merged!$A$2:$A$941,TASK_4!B14)</f>
        <v>30</v>
      </c>
      <c r="D14" s="7" t="str">
        <f t="shared" si="0"/>
        <v>active</v>
      </c>
      <c r="E14" s="8">
        <f>AVERAGEIF(dailyActivity_merged!$A$2:$A$941,TASK_4!B14,dailyActivity_merged!$D$2:$D$941)</f>
        <v>7.5169999440511095</v>
      </c>
      <c r="F14" s="3" t="str">
        <f t="shared" si="1"/>
        <v>intermidiate</v>
      </c>
      <c r="G14" s="7">
        <f>SUMIF(dailyActivity_merged!$A$2:$A$941,TASK_4!B14,dailyActivity_merged!$C$2:$C$941)</f>
        <v>329537</v>
      </c>
      <c r="H14" s="7">
        <f>SUMIF(dailyActivity_merged!$A$2:$A$941,TASK_4!B14,dailyActivity_merged!$O$2:$O$941)</f>
        <v>45410</v>
      </c>
      <c r="I14" s="8">
        <f>AVERAGEIF(dailyActivity_merged!$A$2:$A$941,TASK_4!$B14,dailyActivity_merged!K$2:K$941)</f>
        <v>18.899999999999999</v>
      </c>
      <c r="J14" s="8">
        <f>AVERAGEIF(dailyActivity_merged!$A$2:$A$941,TASK_4!$B14,dailyActivity_merged!L$2:L$941)</f>
        <v>61.266666666666666</v>
      </c>
      <c r="K14" s="9">
        <f>AVERAGEIF(dailyActivity_merged!$A$2:$A$941,TASK_4!$B14,dailyActivity_merged!M$2:M$941)</f>
        <v>174.76666666666668</v>
      </c>
      <c r="M14" s="26" t="s">
        <v>54</v>
      </c>
      <c r="N14" s="27"/>
      <c r="O14" s="28"/>
    </row>
    <row r="15" spans="2:15" x14ac:dyDescent="0.3">
      <c r="B15" s="6">
        <v>4020332650</v>
      </c>
      <c r="C15" s="7">
        <f>COUNTIF(dailyActivity_merged!$A$2:$A$941,TASK_4!B15)</f>
        <v>31</v>
      </c>
      <c r="D15" s="7" t="str">
        <f t="shared" si="0"/>
        <v>active</v>
      </c>
      <c r="E15" s="8">
        <f>AVERAGEIF(dailyActivity_merged!$A$2:$A$941,TASK_4!B15,dailyActivity_merged!$D$2:$D$941)</f>
        <v>1.6261290389323431</v>
      </c>
      <c r="F15" s="3" t="str">
        <f t="shared" si="1"/>
        <v>beginner</v>
      </c>
      <c r="G15" s="7">
        <f>SUMIF(dailyActivity_merged!$A$2:$A$941,TASK_4!B15,dailyActivity_merged!$C$2:$C$941)</f>
        <v>70284</v>
      </c>
      <c r="H15" s="7">
        <f>SUMIF(dailyActivity_merged!$A$2:$A$941,TASK_4!B15,dailyActivity_merged!$O$2:$O$941)</f>
        <v>73960</v>
      </c>
      <c r="I15" s="8">
        <f>AVERAGEIF(dailyActivity_merged!$A$2:$A$941,TASK_4!$B15,dailyActivity_merged!K$2:K$941)</f>
        <v>5.193548387096774</v>
      </c>
      <c r="J15" s="8">
        <f>AVERAGEIF(dailyActivity_merged!$A$2:$A$941,TASK_4!$B15,dailyActivity_merged!L$2:L$941)</f>
        <v>5.354838709677419</v>
      </c>
      <c r="K15" s="9">
        <f>AVERAGEIF(dailyActivity_merged!$A$2:$A$941,TASK_4!$B15,dailyActivity_merged!M$2:M$941)</f>
        <v>76.935483870967744</v>
      </c>
      <c r="M15" s="29" t="s">
        <v>55</v>
      </c>
      <c r="N15" s="30" t="s">
        <v>56</v>
      </c>
      <c r="O15" s="31"/>
    </row>
    <row r="16" spans="2:15" x14ac:dyDescent="0.3">
      <c r="B16" s="6">
        <v>4057192912</v>
      </c>
      <c r="C16" s="7">
        <f>COUNTIF(dailyActivity_merged!$A$2:$A$941,TASK_4!B16)</f>
        <v>4</v>
      </c>
      <c r="D16" s="7" t="str">
        <f t="shared" si="0"/>
        <v>light</v>
      </c>
      <c r="E16" s="8">
        <f>AVERAGEIF(dailyActivity_merged!$A$2:$A$941,TASK_4!B16,dailyActivity_merged!$D$2:$D$941)</f>
        <v>2.8625000119209298</v>
      </c>
      <c r="F16" s="3" t="str">
        <f t="shared" si="1"/>
        <v>beginner</v>
      </c>
      <c r="G16" s="7">
        <f>SUMIF(dailyActivity_merged!$A$2:$A$941,TASK_4!B16,dailyActivity_merged!$C$2:$C$941)</f>
        <v>15352</v>
      </c>
      <c r="H16" s="7">
        <f>SUMIF(dailyActivity_merged!$A$2:$A$941,TASK_4!B16,dailyActivity_merged!$O$2:$O$941)</f>
        <v>7895</v>
      </c>
      <c r="I16" s="8">
        <f>AVERAGEIF(dailyActivity_merged!$A$2:$A$941,TASK_4!$B16,dailyActivity_merged!K$2:K$941)</f>
        <v>0.75</v>
      </c>
      <c r="J16" s="8">
        <f>AVERAGEIF(dailyActivity_merged!$A$2:$A$941,TASK_4!$B16,dailyActivity_merged!L$2:L$941)</f>
        <v>1.5</v>
      </c>
      <c r="K16" s="9">
        <f>AVERAGEIF(dailyActivity_merged!$A$2:$A$941,TASK_4!$B16,dailyActivity_merged!M$2:M$941)</f>
        <v>103</v>
      </c>
      <c r="M16" s="32" t="s">
        <v>57</v>
      </c>
      <c r="N16" s="30" t="s">
        <v>58</v>
      </c>
      <c r="O16" s="31"/>
    </row>
    <row r="17" spans="2:15" ht="15" thickBot="1" x14ac:dyDescent="0.35">
      <c r="B17" s="6">
        <v>4319703577</v>
      </c>
      <c r="C17" s="7">
        <f>COUNTIF(dailyActivity_merged!$A$2:$A$941,TASK_4!B17)</f>
        <v>31</v>
      </c>
      <c r="D17" s="7" t="str">
        <f t="shared" si="0"/>
        <v>active</v>
      </c>
      <c r="E17" s="8">
        <f>AVERAGEIF(dailyActivity_merged!$A$2:$A$941,TASK_4!B17,dailyActivity_merged!$D$2:$D$941)</f>
        <v>4.8922580470361057</v>
      </c>
      <c r="F17" s="3" t="str">
        <f t="shared" si="1"/>
        <v>beginner</v>
      </c>
      <c r="G17" s="7">
        <f>SUMIF(dailyActivity_merged!$A$2:$A$941,TASK_4!B17,dailyActivity_merged!$C$2:$C$941)</f>
        <v>225334</v>
      </c>
      <c r="H17" s="7">
        <f>SUMIF(dailyActivity_merged!$A$2:$A$941,TASK_4!B17,dailyActivity_merged!$O$2:$O$941)</f>
        <v>63168</v>
      </c>
      <c r="I17" s="8">
        <f>AVERAGEIF(dailyActivity_merged!$A$2:$A$941,TASK_4!$B17,dailyActivity_merged!K$2:K$941)</f>
        <v>3.5806451612903225</v>
      </c>
      <c r="J17" s="8">
        <f>AVERAGEIF(dailyActivity_merged!$A$2:$A$941,TASK_4!$B17,dailyActivity_merged!L$2:L$941)</f>
        <v>12.32258064516129</v>
      </c>
      <c r="K17" s="9">
        <f>AVERAGEIF(dailyActivity_merged!$A$2:$A$941,TASK_4!$B17,dailyActivity_merged!M$2:M$941)</f>
        <v>228.7741935483871</v>
      </c>
      <c r="M17" s="33" t="s">
        <v>59</v>
      </c>
      <c r="N17" s="34" t="s">
        <v>60</v>
      </c>
      <c r="O17" s="35"/>
    </row>
    <row r="18" spans="2:15" ht="15" thickBot="1" x14ac:dyDescent="0.35">
      <c r="B18" s="6">
        <v>4388161847</v>
      </c>
      <c r="C18" s="7">
        <f>COUNTIF(dailyActivity_merged!$A$2:$A$941,TASK_4!B18)</f>
        <v>31</v>
      </c>
      <c r="D18" s="7" t="str">
        <f t="shared" si="0"/>
        <v>active</v>
      </c>
      <c r="E18" s="8">
        <f>AVERAGEIF(dailyActivity_merged!$A$2:$A$941,TASK_4!B18,dailyActivity_merged!$D$2:$D$941)</f>
        <v>8.393225892897572</v>
      </c>
      <c r="F18" s="3" t="str">
        <f t="shared" si="1"/>
        <v>beginner</v>
      </c>
      <c r="G18" s="7">
        <f>SUMIF(dailyActivity_merged!$A$2:$A$941,TASK_4!B18,dailyActivity_merged!$C$2:$C$941)</f>
        <v>335232</v>
      </c>
      <c r="H18" s="7">
        <f>SUMIF(dailyActivity_merged!$A$2:$A$941,TASK_4!B18,dailyActivity_merged!$O$2:$O$941)</f>
        <v>95910</v>
      </c>
      <c r="I18" s="8">
        <f>AVERAGEIF(dailyActivity_merged!$A$2:$A$941,TASK_4!$B18,dailyActivity_merged!K$2:K$941)</f>
        <v>23.161290322580644</v>
      </c>
      <c r="J18" s="8">
        <f>AVERAGEIF(dailyActivity_merged!$A$2:$A$941,TASK_4!$B18,dailyActivity_merged!L$2:L$941)</f>
        <v>20.35483870967742</v>
      </c>
      <c r="K18" s="9">
        <f>AVERAGEIF(dailyActivity_merged!$A$2:$A$941,TASK_4!$B18,dailyActivity_merged!M$2:M$941)</f>
        <v>229.35483870967741</v>
      </c>
    </row>
    <row r="19" spans="2:15" x14ac:dyDescent="0.3">
      <c r="B19" s="6">
        <v>4445114986</v>
      </c>
      <c r="C19" s="7">
        <f>COUNTIF(dailyActivity_merged!$A$2:$A$941,TASK_4!B19)</f>
        <v>31</v>
      </c>
      <c r="D19" s="7" t="str">
        <f t="shared" si="0"/>
        <v>active</v>
      </c>
      <c r="E19" s="8">
        <f>AVERAGEIF(dailyActivity_merged!$A$2:$A$941,TASK_4!B19,dailyActivity_merged!$D$2:$D$941)</f>
        <v>3.2458064402303388</v>
      </c>
      <c r="F19" s="3" t="str">
        <f t="shared" si="1"/>
        <v>beginner</v>
      </c>
      <c r="G19" s="7">
        <f>SUMIF(dailyActivity_merged!$A$2:$A$941,TASK_4!B19,dailyActivity_merged!$C$2:$C$941)</f>
        <v>148693</v>
      </c>
      <c r="H19" s="7">
        <f>SUMIF(dailyActivity_merged!$A$2:$A$941,TASK_4!B19,dailyActivity_merged!$O$2:$O$941)</f>
        <v>67772</v>
      </c>
      <c r="I19" s="8">
        <f>AVERAGEIF(dailyActivity_merged!$A$2:$A$941,TASK_4!$B19,dailyActivity_merged!K$2:K$941)</f>
        <v>6.612903225806452</v>
      </c>
      <c r="J19" s="8">
        <f>AVERAGEIF(dailyActivity_merged!$A$2:$A$941,TASK_4!$B19,dailyActivity_merged!L$2:L$941)</f>
        <v>1.7419354838709677</v>
      </c>
      <c r="K19" s="9">
        <f>AVERAGEIF(dailyActivity_merged!$A$2:$A$941,TASK_4!$B19,dailyActivity_merged!M$2:M$941)</f>
        <v>209.09677419354838</v>
      </c>
      <c r="M19" s="39" t="s">
        <v>64</v>
      </c>
      <c r="N19" s="40"/>
    </row>
    <row r="20" spans="2:15" x14ac:dyDescent="0.3">
      <c r="B20" s="6">
        <v>4558609924</v>
      </c>
      <c r="C20" s="7">
        <f>COUNTIF(dailyActivity_merged!$A$2:$A$941,TASK_4!B20)</f>
        <v>31</v>
      </c>
      <c r="D20" s="7" t="str">
        <f t="shared" si="0"/>
        <v>active</v>
      </c>
      <c r="E20" s="8">
        <f>AVERAGEIF(dailyActivity_merged!$A$2:$A$941,TASK_4!B20,dailyActivity_merged!$D$2:$D$941)</f>
        <v>5.0806451766721663</v>
      </c>
      <c r="F20" s="3" t="str">
        <f t="shared" si="1"/>
        <v>intermidiate</v>
      </c>
      <c r="G20" s="7">
        <f>SUMIF(dailyActivity_merged!$A$2:$A$941,TASK_4!B20,dailyActivity_merged!$C$2:$C$941)</f>
        <v>238239</v>
      </c>
      <c r="H20" s="7">
        <f>SUMIF(dailyActivity_merged!$A$2:$A$941,TASK_4!B20,dailyActivity_merged!$O$2:$O$941)</f>
        <v>63031</v>
      </c>
      <c r="I20" s="8">
        <f>AVERAGEIF(dailyActivity_merged!$A$2:$A$941,TASK_4!$B20,dailyActivity_merged!K$2:K$941)</f>
        <v>10.387096774193548</v>
      </c>
      <c r="J20" s="8">
        <f>AVERAGEIF(dailyActivity_merged!$A$2:$A$941,TASK_4!$B20,dailyActivity_merged!L$2:L$941)</f>
        <v>13.709677419354838</v>
      </c>
      <c r="K20" s="9">
        <f>AVERAGEIF(dailyActivity_merged!$A$2:$A$941,TASK_4!$B20,dailyActivity_merged!M$2:M$941)</f>
        <v>284.96774193548384</v>
      </c>
      <c r="M20" s="32" t="s">
        <v>65</v>
      </c>
      <c r="N20" s="41">
        <f>COUNTIF($D$3:$D$35,M20)</f>
        <v>29</v>
      </c>
    </row>
    <row r="21" spans="2:15" x14ac:dyDescent="0.3">
      <c r="B21" s="6">
        <v>4702921684</v>
      </c>
      <c r="C21" s="7">
        <f>COUNTIF(dailyActivity_merged!$A$2:$A$941,TASK_4!B21)</f>
        <v>31</v>
      </c>
      <c r="D21" s="7" t="str">
        <f t="shared" si="0"/>
        <v>active</v>
      </c>
      <c r="E21" s="8">
        <f>AVERAGEIF(dailyActivity_merged!$A$2:$A$941,TASK_4!B21,dailyActivity_merged!$D$2:$D$941)</f>
        <v>6.9551612830931147</v>
      </c>
      <c r="F21" s="3" t="str">
        <f t="shared" si="1"/>
        <v>intermidiate</v>
      </c>
      <c r="G21" s="7">
        <f>SUMIF(dailyActivity_merged!$A$2:$A$941,TASK_4!B21,dailyActivity_merged!$C$2:$C$941)</f>
        <v>265734</v>
      </c>
      <c r="H21" s="7">
        <f>SUMIF(dailyActivity_merged!$A$2:$A$941,TASK_4!B21,dailyActivity_merged!$O$2:$O$941)</f>
        <v>91932</v>
      </c>
      <c r="I21" s="8">
        <f>AVERAGEIF(dailyActivity_merged!$A$2:$A$941,TASK_4!$B21,dailyActivity_merged!K$2:K$941)</f>
        <v>5.129032258064516</v>
      </c>
      <c r="J21" s="8">
        <f>AVERAGEIF(dailyActivity_merged!$A$2:$A$941,TASK_4!$B21,dailyActivity_merged!L$2:L$941)</f>
        <v>26.032258064516128</v>
      </c>
      <c r="K21" s="9">
        <f>AVERAGEIF(dailyActivity_merged!$A$2:$A$941,TASK_4!$B21,dailyActivity_merged!M$2:M$941)</f>
        <v>237.48387096774192</v>
      </c>
      <c r="M21" s="32" t="s">
        <v>66</v>
      </c>
      <c r="N21" s="41">
        <f t="shared" ref="N21:N22" si="2">COUNTIF($D$3:$D$35,M21)</f>
        <v>3</v>
      </c>
    </row>
    <row r="22" spans="2:15" ht="15" thickBot="1" x14ac:dyDescent="0.35">
      <c r="B22" s="6">
        <v>5553957443</v>
      </c>
      <c r="C22" s="7">
        <f>COUNTIF(dailyActivity_merged!$A$2:$A$941,TASK_4!B22)</f>
        <v>31</v>
      </c>
      <c r="D22" s="7" t="str">
        <f t="shared" si="0"/>
        <v>active</v>
      </c>
      <c r="E22" s="8">
        <f>AVERAGEIF(dailyActivity_merged!$A$2:$A$941,TASK_4!B22,dailyActivity_merged!$D$2:$D$941)</f>
        <v>5.6396774495801596</v>
      </c>
      <c r="F22" s="3" t="str">
        <f t="shared" si="1"/>
        <v>intermidiate</v>
      </c>
      <c r="G22" s="7">
        <f>SUMIF(dailyActivity_merged!$A$2:$A$941,TASK_4!B22,dailyActivity_merged!$C$2:$C$941)</f>
        <v>266990</v>
      </c>
      <c r="H22" s="7">
        <f>SUMIF(dailyActivity_merged!$A$2:$A$941,TASK_4!B22,dailyActivity_merged!$O$2:$O$941)</f>
        <v>58146</v>
      </c>
      <c r="I22" s="8">
        <f>AVERAGEIF(dailyActivity_merged!$A$2:$A$941,TASK_4!$B22,dailyActivity_merged!K$2:K$941)</f>
        <v>23.419354838709676</v>
      </c>
      <c r="J22" s="8">
        <f>AVERAGEIF(dailyActivity_merged!$A$2:$A$941,TASK_4!$B22,dailyActivity_merged!L$2:L$941)</f>
        <v>13</v>
      </c>
      <c r="K22" s="9">
        <f>AVERAGEIF(dailyActivity_merged!$A$2:$A$941,TASK_4!$B22,dailyActivity_merged!M$2:M$941)</f>
        <v>206.19354838709677</v>
      </c>
      <c r="M22" s="33" t="s">
        <v>67</v>
      </c>
      <c r="N22" s="42">
        <f t="shared" si="2"/>
        <v>1</v>
      </c>
    </row>
    <row r="23" spans="2:15" ht="15" thickBot="1" x14ac:dyDescent="0.35">
      <c r="B23" s="6">
        <v>5577150313</v>
      </c>
      <c r="C23" s="7">
        <f>COUNTIF(dailyActivity_merged!$A$2:$A$941,TASK_4!B23)</f>
        <v>30</v>
      </c>
      <c r="D23" s="7" t="str">
        <f t="shared" si="0"/>
        <v>active</v>
      </c>
      <c r="E23" s="8">
        <f>AVERAGEIF(dailyActivity_merged!$A$2:$A$941,TASK_4!B23,dailyActivity_merged!$D$2:$D$941)</f>
        <v>6.2133333047231041</v>
      </c>
      <c r="F23" s="3" t="str">
        <f t="shared" si="1"/>
        <v>intermidiate</v>
      </c>
      <c r="G23" s="7">
        <f>SUMIF(dailyActivity_merged!$A$2:$A$941,TASK_4!B23,dailyActivity_merged!$C$2:$C$941)</f>
        <v>249133</v>
      </c>
      <c r="H23" s="7">
        <f>SUMIF(dailyActivity_merged!$A$2:$A$941,TASK_4!B23,dailyActivity_merged!$O$2:$O$941)</f>
        <v>100789</v>
      </c>
      <c r="I23" s="8">
        <f>AVERAGEIF(dailyActivity_merged!$A$2:$A$941,TASK_4!$B23,dailyActivity_merged!K$2:K$941)</f>
        <v>87.333333333333329</v>
      </c>
      <c r="J23" s="8">
        <f>AVERAGEIF(dailyActivity_merged!$A$2:$A$941,TASK_4!$B23,dailyActivity_merged!L$2:L$941)</f>
        <v>29.833333333333332</v>
      </c>
      <c r="K23" s="9">
        <f>AVERAGEIF(dailyActivity_merged!$A$2:$A$941,TASK_4!$B23,dailyActivity_merged!M$2:M$941)</f>
        <v>147.93333333333334</v>
      </c>
    </row>
    <row r="24" spans="2:15" x14ac:dyDescent="0.3">
      <c r="B24" s="6">
        <v>6117666160</v>
      </c>
      <c r="C24" s="7">
        <f>COUNTIF(dailyActivity_merged!$A$2:$A$941,TASK_4!B24)</f>
        <v>28</v>
      </c>
      <c r="D24" s="7" t="str">
        <f t="shared" si="0"/>
        <v>active</v>
      </c>
      <c r="E24" s="8">
        <f>AVERAGEIF(dailyActivity_merged!$A$2:$A$941,TASK_4!B24,dailyActivity_merged!$D$2:$D$941)</f>
        <v>5.342142914022717</v>
      </c>
      <c r="F24" s="3" t="str">
        <f t="shared" si="1"/>
        <v>intermidiate</v>
      </c>
      <c r="G24" s="7">
        <f>SUMIF(dailyActivity_merged!$A$2:$A$941,TASK_4!B24,dailyActivity_merged!$C$2:$C$941)</f>
        <v>197308</v>
      </c>
      <c r="H24" s="7">
        <f>SUMIF(dailyActivity_merged!$A$2:$A$941,TASK_4!B24,dailyActivity_merged!$O$2:$O$941)</f>
        <v>63312</v>
      </c>
      <c r="I24" s="8">
        <f>AVERAGEIF(dailyActivity_merged!$A$2:$A$941,TASK_4!$B24,dailyActivity_merged!K$2:K$941)</f>
        <v>1.5714285714285714</v>
      </c>
      <c r="J24" s="8">
        <f>AVERAGEIF(dailyActivity_merged!$A$2:$A$941,TASK_4!$B24,dailyActivity_merged!L$2:L$941)</f>
        <v>2.0357142857142856</v>
      </c>
      <c r="K24" s="9">
        <f>AVERAGEIF(dailyActivity_merged!$A$2:$A$941,TASK_4!$B24,dailyActivity_merged!M$2:M$941)</f>
        <v>288.35714285714283</v>
      </c>
      <c r="M24" s="39" t="s">
        <v>71</v>
      </c>
      <c r="N24" s="40"/>
    </row>
    <row r="25" spans="2:15" x14ac:dyDescent="0.3">
      <c r="B25" s="6">
        <v>6290855005</v>
      </c>
      <c r="C25" s="7">
        <f>COUNTIF(dailyActivity_merged!$A$2:$A$941,TASK_4!B25)</f>
        <v>29</v>
      </c>
      <c r="D25" s="7" t="str">
        <f t="shared" si="0"/>
        <v>active</v>
      </c>
      <c r="E25" s="8">
        <f>AVERAGEIF(dailyActivity_merged!$A$2:$A$941,TASK_4!B25,dailyActivity_merged!$D$2:$D$941)</f>
        <v>4.2724138046133104</v>
      </c>
      <c r="F25" s="3" t="str">
        <f t="shared" si="1"/>
        <v>beginner</v>
      </c>
      <c r="G25" s="7">
        <f>SUMIF(dailyActivity_merged!$A$2:$A$941,TASK_4!B25,dailyActivity_merged!$C$2:$C$941)</f>
        <v>163837</v>
      </c>
      <c r="H25" s="7">
        <f>SUMIF(dailyActivity_merged!$A$2:$A$941,TASK_4!B25,dailyActivity_merged!$O$2:$O$941)</f>
        <v>75389</v>
      </c>
      <c r="I25" s="8">
        <f>AVERAGEIF(dailyActivity_merged!$A$2:$A$941,TASK_4!$B25,dailyActivity_merged!K$2:K$941)</f>
        <v>2.7586206896551726</v>
      </c>
      <c r="J25" s="8">
        <f>AVERAGEIF(dailyActivity_merged!$A$2:$A$941,TASK_4!$B25,dailyActivity_merged!L$2:L$941)</f>
        <v>3.7931034482758621</v>
      </c>
      <c r="K25" s="9">
        <f>AVERAGEIF(dailyActivity_merged!$A$2:$A$941,TASK_4!$B25,dailyActivity_merged!M$2:M$941)</f>
        <v>227.44827586206895</v>
      </c>
      <c r="M25" s="32" t="s">
        <v>68</v>
      </c>
      <c r="N25" s="41">
        <f>COUNTIF($F$3:$F$35,M25)</f>
        <v>2</v>
      </c>
    </row>
    <row r="26" spans="2:15" x14ac:dyDescent="0.3">
      <c r="B26" s="6">
        <v>6775888955</v>
      </c>
      <c r="C26" s="7">
        <f>COUNTIF(dailyActivity_merged!$A$2:$A$941,TASK_4!B26)</f>
        <v>26</v>
      </c>
      <c r="D26" s="7" t="str">
        <f t="shared" si="0"/>
        <v>active</v>
      </c>
      <c r="E26" s="8">
        <f>AVERAGEIF(dailyActivity_merged!$A$2:$A$941,TASK_4!B26,dailyActivity_merged!$D$2:$D$941)</f>
        <v>1.8134615161241252</v>
      </c>
      <c r="F26" s="3" t="str">
        <f t="shared" si="1"/>
        <v>beginner</v>
      </c>
      <c r="G26" s="7">
        <f>SUMIF(dailyActivity_merged!$A$2:$A$941,TASK_4!B26,dailyActivity_merged!$C$2:$C$941)</f>
        <v>65512</v>
      </c>
      <c r="H26" s="7">
        <f>SUMIF(dailyActivity_merged!$A$2:$A$941,TASK_4!B26,dailyActivity_merged!$O$2:$O$941)</f>
        <v>55426</v>
      </c>
      <c r="I26" s="8">
        <f>AVERAGEIF(dailyActivity_merged!$A$2:$A$941,TASK_4!$B26,dailyActivity_merged!K$2:K$941)</f>
        <v>11</v>
      </c>
      <c r="J26" s="8">
        <f>AVERAGEIF(dailyActivity_merged!$A$2:$A$941,TASK_4!$B26,dailyActivity_merged!L$2:L$941)</f>
        <v>14.807692307692308</v>
      </c>
      <c r="K26" s="9">
        <f>AVERAGEIF(dailyActivity_merged!$A$2:$A$941,TASK_4!$B26,dailyActivity_merged!M$2:M$941)</f>
        <v>40.153846153846153</v>
      </c>
      <c r="M26" s="32" t="s">
        <v>69</v>
      </c>
      <c r="N26" s="41">
        <f t="shared" ref="N26:N27" si="3">COUNTIF($F$3:$F$35,M26)</f>
        <v>14</v>
      </c>
    </row>
    <row r="27" spans="2:15" ht="15" thickBot="1" x14ac:dyDescent="0.35">
      <c r="B27" s="6">
        <v>6962181067</v>
      </c>
      <c r="C27" s="7">
        <f>COUNTIF(dailyActivity_merged!$A$2:$A$941,TASK_4!B27)</f>
        <v>31</v>
      </c>
      <c r="D27" s="7" t="str">
        <f t="shared" si="0"/>
        <v>active</v>
      </c>
      <c r="E27" s="8">
        <f>AVERAGEIF(dailyActivity_merged!$A$2:$A$941,TASK_4!B27,dailyActivity_merged!$D$2:$D$941)</f>
        <v>6.585806477454403</v>
      </c>
      <c r="F27" s="3" t="str">
        <f t="shared" si="1"/>
        <v>intermidiate</v>
      </c>
      <c r="G27" s="7">
        <f>SUMIF(dailyActivity_merged!$A$2:$A$941,TASK_4!B27,dailyActivity_merged!$C$2:$C$941)</f>
        <v>303639</v>
      </c>
      <c r="H27" s="7">
        <f>SUMIF(dailyActivity_merged!$A$2:$A$941,TASK_4!B27,dailyActivity_merged!$O$2:$O$941)</f>
        <v>61443</v>
      </c>
      <c r="I27" s="8">
        <f>AVERAGEIF(dailyActivity_merged!$A$2:$A$941,TASK_4!$B27,dailyActivity_merged!K$2:K$941)</f>
        <v>22.806451612903224</v>
      </c>
      <c r="J27" s="8">
        <f>AVERAGEIF(dailyActivity_merged!$A$2:$A$941,TASK_4!$B27,dailyActivity_merged!L$2:L$941)</f>
        <v>18.516129032258064</v>
      </c>
      <c r="K27" s="9">
        <f>AVERAGEIF(dailyActivity_merged!$A$2:$A$941,TASK_4!$B27,dailyActivity_merged!M$2:M$941)</f>
        <v>245.80645161290323</v>
      </c>
      <c r="M27" s="33" t="s">
        <v>44</v>
      </c>
      <c r="N27" s="42">
        <f t="shared" si="3"/>
        <v>17</v>
      </c>
    </row>
    <row r="28" spans="2:15" x14ac:dyDescent="0.3">
      <c r="B28" s="6">
        <v>7007744171</v>
      </c>
      <c r="C28" s="7">
        <f>COUNTIF(dailyActivity_merged!$A$2:$A$941,TASK_4!B28)</f>
        <v>26</v>
      </c>
      <c r="D28" s="7" t="str">
        <f t="shared" si="0"/>
        <v>active</v>
      </c>
      <c r="E28" s="8">
        <f>AVERAGEIF(dailyActivity_merged!$A$2:$A$941,TASK_4!B28,dailyActivity_merged!$D$2:$D$941)</f>
        <v>8.0153845915427571</v>
      </c>
      <c r="F28" s="3" t="str">
        <f t="shared" si="1"/>
        <v>beginner</v>
      </c>
      <c r="G28" s="7">
        <f>SUMIF(dailyActivity_merged!$A$2:$A$941,TASK_4!B28,dailyActivity_merged!$C$2:$C$941)</f>
        <v>294409</v>
      </c>
      <c r="H28" s="7">
        <f>SUMIF(dailyActivity_merged!$A$2:$A$941,TASK_4!B28,dailyActivity_merged!$O$2:$O$941)</f>
        <v>66144</v>
      </c>
      <c r="I28" s="8">
        <f>AVERAGEIF(dailyActivity_merged!$A$2:$A$941,TASK_4!$B28,dailyActivity_merged!K$2:K$941)</f>
        <v>31.03846153846154</v>
      </c>
      <c r="J28" s="8">
        <f>AVERAGEIF(dailyActivity_merged!$A$2:$A$941,TASK_4!$B28,dailyActivity_merged!L$2:L$941)</f>
        <v>16.26923076923077</v>
      </c>
      <c r="K28" s="9">
        <f>AVERAGEIF(dailyActivity_merged!$A$2:$A$941,TASK_4!$B28,dailyActivity_merged!M$2:M$941)</f>
        <v>280.73076923076923</v>
      </c>
    </row>
    <row r="29" spans="2:15" x14ac:dyDescent="0.3">
      <c r="B29" s="6">
        <v>7086361926</v>
      </c>
      <c r="C29" s="7">
        <f>COUNTIF(dailyActivity_merged!$A$2:$A$941,TASK_4!B29)</f>
        <v>31</v>
      </c>
      <c r="D29" s="7" t="str">
        <f t="shared" si="0"/>
        <v>active</v>
      </c>
      <c r="E29" s="8">
        <f>AVERAGEIF(dailyActivity_merged!$A$2:$A$941,TASK_4!B29,dailyActivity_merged!$D$2:$D$941)</f>
        <v>6.3880645078156268</v>
      </c>
      <c r="F29" s="3" t="str">
        <f t="shared" si="1"/>
        <v>intermidiate</v>
      </c>
      <c r="G29" s="7">
        <f>SUMIF(dailyActivity_merged!$A$2:$A$941,TASK_4!B29,dailyActivity_merged!$C$2:$C$941)</f>
        <v>290525</v>
      </c>
      <c r="H29" s="7">
        <f>SUMIF(dailyActivity_merged!$A$2:$A$941,TASK_4!B29,dailyActivity_merged!$O$2:$O$941)</f>
        <v>79557</v>
      </c>
      <c r="I29" s="8">
        <f>AVERAGEIF(dailyActivity_merged!$A$2:$A$941,TASK_4!$B29,dailyActivity_merged!K$2:K$941)</f>
        <v>42.58064516129032</v>
      </c>
      <c r="J29" s="8">
        <f>AVERAGEIF(dailyActivity_merged!$A$2:$A$941,TASK_4!$B29,dailyActivity_merged!L$2:L$941)</f>
        <v>25.35483870967742</v>
      </c>
      <c r="K29" s="9">
        <f>AVERAGEIF(dailyActivity_merged!$A$2:$A$941,TASK_4!$B29,dailyActivity_merged!M$2:M$941)</f>
        <v>143.83870967741936</v>
      </c>
    </row>
    <row r="30" spans="2:15" x14ac:dyDescent="0.3">
      <c r="B30" s="6">
        <v>8053475328</v>
      </c>
      <c r="C30" s="7">
        <f>COUNTIF(dailyActivity_merged!$A$2:$A$941,TASK_4!B30)</f>
        <v>31</v>
      </c>
      <c r="D30" s="7" t="str">
        <f t="shared" si="0"/>
        <v>active</v>
      </c>
      <c r="E30" s="8">
        <f>AVERAGEIF(dailyActivity_merged!$A$2:$A$941,TASK_4!B30,dailyActivity_merged!$D$2:$D$941)</f>
        <v>11.475161198646786</v>
      </c>
      <c r="F30" s="3" t="str">
        <f t="shared" si="1"/>
        <v>pro</v>
      </c>
      <c r="G30" s="7">
        <f>SUMIF(dailyActivity_merged!$A$2:$A$941,TASK_4!B30,dailyActivity_merged!$C$2:$C$941)</f>
        <v>457662</v>
      </c>
      <c r="H30" s="7">
        <f>SUMIF(dailyActivity_merged!$A$2:$A$941,TASK_4!B30,dailyActivity_merged!$O$2:$O$941)</f>
        <v>91320</v>
      </c>
      <c r="I30" s="8">
        <f>AVERAGEIF(dailyActivity_merged!$A$2:$A$941,TASK_4!$B30,dailyActivity_merged!K$2:K$941)</f>
        <v>85.161290322580641</v>
      </c>
      <c r="J30" s="8">
        <f>AVERAGEIF(dailyActivity_merged!$A$2:$A$941,TASK_4!$B30,dailyActivity_merged!L$2:L$941)</f>
        <v>9.5806451612903221</v>
      </c>
      <c r="K30" s="9">
        <f>AVERAGEIF(dailyActivity_merged!$A$2:$A$941,TASK_4!$B30,dailyActivity_merged!M$2:M$941)</f>
        <v>150.96774193548387</v>
      </c>
    </row>
    <row r="31" spans="2:15" x14ac:dyDescent="0.3">
      <c r="B31" s="6">
        <v>8253242879</v>
      </c>
      <c r="C31" s="7">
        <f>COUNTIF(dailyActivity_merged!$A$2:$A$941,TASK_4!B31)</f>
        <v>19</v>
      </c>
      <c r="D31" s="7" t="str">
        <f t="shared" si="0"/>
        <v>moderate</v>
      </c>
      <c r="E31" s="8">
        <f>AVERAGEIF(dailyActivity_merged!$A$2:$A$941,TASK_4!B31,dailyActivity_merged!$D$2:$D$941)</f>
        <v>4.6673684684853809</v>
      </c>
      <c r="F31" s="3" t="str">
        <f t="shared" si="1"/>
        <v>beginner</v>
      </c>
      <c r="G31" s="7">
        <f>SUMIF(dailyActivity_merged!$A$2:$A$941,TASK_4!B31,dailyActivity_merged!$C$2:$C$941)</f>
        <v>123161</v>
      </c>
      <c r="H31" s="7">
        <f>SUMIF(dailyActivity_merged!$A$2:$A$941,TASK_4!B31,dailyActivity_merged!$O$2:$O$941)</f>
        <v>33972</v>
      </c>
      <c r="I31" s="8">
        <f>AVERAGEIF(dailyActivity_merged!$A$2:$A$941,TASK_4!$B31,dailyActivity_merged!K$2:K$941)</f>
        <v>20.526315789473685</v>
      </c>
      <c r="J31" s="8">
        <f>AVERAGEIF(dailyActivity_merged!$A$2:$A$941,TASK_4!$B31,dailyActivity_merged!L$2:L$941)</f>
        <v>14.315789473684211</v>
      </c>
      <c r="K31" s="9">
        <f>AVERAGEIF(dailyActivity_merged!$A$2:$A$941,TASK_4!$B31,dailyActivity_merged!M$2:M$941)</f>
        <v>116.89473684210526</v>
      </c>
    </row>
    <row r="32" spans="2:15" x14ac:dyDescent="0.3">
      <c r="B32" s="6">
        <v>8378563200</v>
      </c>
      <c r="C32" s="7">
        <f>COUNTIF(dailyActivity_merged!$A$2:$A$941,TASK_4!B32)</f>
        <v>31</v>
      </c>
      <c r="D32" s="7" t="str">
        <f t="shared" si="0"/>
        <v>active</v>
      </c>
      <c r="E32" s="8">
        <f>AVERAGEIF(dailyActivity_merged!$A$2:$A$941,TASK_4!B32,dailyActivity_merged!$D$2:$D$941)</f>
        <v>6.9135484618525318</v>
      </c>
      <c r="F32" s="3" t="str">
        <f t="shared" si="1"/>
        <v>intermidiate</v>
      </c>
      <c r="G32" s="7">
        <f>SUMIF(dailyActivity_merged!$A$2:$A$941,TASK_4!B32,dailyActivity_merged!$C$2:$C$941)</f>
        <v>270249</v>
      </c>
      <c r="H32" s="7">
        <f>SUMIF(dailyActivity_merged!$A$2:$A$941,TASK_4!B32,dailyActivity_merged!$O$2:$O$941)</f>
        <v>106534</v>
      </c>
      <c r="I32" s="8">
        <f>AVERAGEIF(dailyActivity_merged!$A$2:$A$941,TASK_4!$B32,dailyActivity_merged!K$2:K$941)</f>
        <v>58.677419354838712</v>
      </c>
      <c r="J32" s="8">
        <f>AVERAGEIF(dailyActivity_merged!$A$2:$A$941,TASK_4!$B32,dailyActivity_merged!L$2:L$941)</f>
        <v>10.258064516129032</v>
      </c>
      <c r="K32" s="9">
        <f>AVERAGEIF(dailyActivity_merged!$A$2:$A$941,TASK_4!$B32,dailyActivity_merged!M$2:M$941)</f>
        <v>156.09677419354838</v>
      </c>
    </row>
    <row r="33" spans="2:15" x14ac:dyDescent="0.3">
      <c r="B33" s="6">
        <v>8583815059</v>
      </c>
      <c r="C33" s="7">
        <f>COUNTIF(dailyActivity_merged!$A$2:$A$941,TASK_4!B33)</f>
        <v>31</v>
      </c>
      <c r="D33" s="7" t="str">
        <f t="shared" si="0"/>
        <v>active</v>
      </c>
      <c r="E33" s="8">
        <f>AVERAGEIF(dailyActivity_merged!$A$2:$A$941,TASK_4!B33,dailyActivity_merged!$D$2:$D$941)</f>
        <v>5.6154838223611172</v>
      </c>
      <c r="F33" s="3" t="str">
        <f t="shared" si="1"/>
        <v>intermidiate</v>
      </c>
      <c r="G33" s="7">
        <f>SUMIF(dailyActivity_merged!$A$2:$A$941,TASK_4!B33,dailyActivity_merged!$C$2:$C$941)</f>
        <v>223154</v>
      </c>
      <c r="H33" s="7">
        <f>SUMIF(dailyActivity_merged!$A$2:$A$941,TASK_4!B33,dailyActivity_merged!$O$2:$O$941)</f>
        <v>84693</v>
      </c>
      <c r="I33" s="8">
        <f>AVERAGEIF(dailyActivity_merged!$A$2:$A$941,TASK_4!$B33,dailyActivity_merged!K$2:K$941)</f>
        <v>9.67741935483871</v>
      </c>
      <c r="J33" s="8">
        <f>AVERAGEIF(dailyActivity_merged!$A$2:$A$941,TASK_4!$B33,dailyActivity_merged!L$2:L$941)</f>
        <v>22.193548387096776</v>
      </c>
      <c r="K33" s="9">
        <f>AVERAGEIF(dailyActivity_merged!$A$2:$A$941,TASK_4!$B33,dailyActivity_merged!M$2:M$941)</f>
        <v>138.29032258064515</v>
      </c>
    </row>
    <row r="34" spans="2:15" x14ac:dyDescent="0.3">
      <c r="B34" s="6">
        <v>8792009665</v>
      </c>
      <c r="C34" s="7">
        <f>COUNTIF(dailyActivity_merged!$A$2:$A$941,TASK_4!B34)</f>
        <v>29</v>
      </c>
      <c r="D34" s="7" t="str">
        <f t="shared" si="0"/>
        <v>active</v>
      </c>
      <c r="E34" s="8">
        <f>AVERAGEIF(dailyActivity_merged!$A$2:$A$941,TASK_4!B34,dailyActivity_merged!$D$2:$D$941)</f>
        <v>1.1865517168209478</v>
      </c>
      <c r="F34" s="3" t="str">
        <f t="shared" si="1"/>
        <v>beginner</v>
      </c>
      <c r="G34" s="7">
        <f>SUMIF(dailyActivity_merged!$A$2:$A$941,TASK_4!B34,dailyActivity_merged!$C$2:$C$941)</f>
        <v>53758</v>
      </c>
      <c r="H34" s="7">
        <f>SUMIF(dailyActivity_merged!$A$2:$A$941,TASK_4!B34,dailyActivity_merged!$O$2:$O$941)</f>
        <v>56907</v>
      </c>
      <c r="I34" s="8">
        <f>AVERAGEIF(dailyActivity_merged!$A$2:$A$941,TASK_4!$B34,dailyActivity_merged!K$2:K$941)</f>
        <v>0.96551724137931039</v>
      </c>
      <c r="J34" s="8">
        <f>AVERAGEIF(dailyActivity_merged!$A$2:$A$941,TASK_4!$B34,dailyActivity_merged!L$2:L$941)</f>
        <v>4.0344827586206895</v>
      </c>
      <c r="K34" s="9">
        <f>AVERAGEIF(dailyActivity_merged!$A$2:$A$941,TASK_4!$B34,dailyActivity_merged!M$2:M$941)</f>
        <v>91.793103448275858</v>
      </c>
    </row>
    <row r="35" spans="2:15" ht="15" thickBot="1" x14ac:dyDescent="0.35">
      <c r="B35" s="10">
        <v>8877689391</v>
      </c>
      <c r="C35" s="11">
        <f>COUNTIF(dailyActivity_merged!$A$2:$A$941,TASK_4!B35)</f>
        <v>31</v>
      </c>
      <c r="D35" s="11" t="str">
        <f t="shared" si="0"/>
        <v>active</v>
      </c>
      <c r="E35" s="12">
        <f>AVERAGEIF(dailyActivity_merged!$A$2:$A$941,TASK_4!B35,dailyActivity_merged!$D$2:$D$941)</f>
        <v>13.212903138129944</v>
      </c>
      <c r="F35" s="11" t="str">
        <f t="shared" si="1"/>
        <v>pro</v>
      </c>
      <c r="G35" s="11">
        <f>SUMIF(dailyActivity_merged!$A$2:$A$941,TASK_4!B35,dailyActivity_merged!$C$2:$C$941)</f>
        <v>497241</v>
      </c>
      <c r="H35" s="11">
        <f>SUMIF(dailyActivity_merged!$A$2:$A$941,TASK_4!B35,dailyActivity_merged!$O$2:$O$941)</f>
        <v>106028</v>
      </c>
      <c r="I35" s="12">
        <f>AVERAGEIF(dailyActivity_merged!$A$2:$A$941,TASK_4!$B35,dailyActivity_merged!K$2:K$941)</f>
        <v>66.064516129032256</v>
      </c>
      <c r="J35" s="12">
        <f>AVERAGEIF(dailyActivity_merged!$A$2:$A$941,TASK_4!$B35,dailyActivity_merged!L$2:L$941)</f>
        <v>9.935483870967742</v>
      </c>
      <c r="K35" s="13">
        <f>AVERAGEIF(dailyActivity_merged!$A$2:$A$941,TASK_4!$B35,dailyActivity_merged!M$2:M$941)</f>
        <v>234.70967741935485</v>
      </c>
    </row>
    <row r="37" spans="2:15" ht="15" thickBot="1" x14ac:dyDescent="0.35"/>
    <row r="38" spans="2:15" ht="18.600000000000001" thickBot="1" x14ac:dyDescent="0.4">
      <c r="B38" s="23" t="s">
        <v>53</v>
      </c>
      <c r="C38" s="24"/>
      <c r="D38" s="24"/>
      <c r="E38" s="24"/>
      <c r="F38" s="24"/>
      <c r="G38" s="24"/>
      <c r="H38" s="24"/>
      <c r="I38" s="24"/>
      <c r="J38" s="24"/>
      <c r="K38" s="25"/>
    </row>
    <row r="39" spans="2:15" ht="18.600000000000001" thickBot="1" x14ac:dyDescent="0.4">
      <c r="B39" s="17" t="s">
        <v>48</v>
      </c>
      <c r="C39" s="18" t="s">
        <v>49</v>
      </c>
      <c r="D39" s="18" t="s">
        <v>50</v>
      </c>
      <c r="E39" s="18" t="s">
        <v>51</v>
      </c>
      <c r="F39" s="18" t="s">
        <v>70</v>
      </c>
      <c r="G39" s="18" t="s">
        <v>36</v>
      </c>
      <c r="H39" s="18" t="s">
        <v>37</v>
      </c>
      <c r="I39" s="18" t="s">
        <v>34</v>
      </c>
      <c r="J39" s="18" t="s">
        <v>33</v>
      </c>
      <c r="K39" s="19" t="s">
        <v>35</v>
      </c>
    </row>
    <row r="40" spans="2:15" x14ac:dyDescent="0.3">
      <c r="B40" s="14">
        <v>42708</v>
      </c>
      <c r="C40" s="3">
        <f>COUNTIF(dailyActivity_merged!$B$2:$B$941,TASK_4!B40)</f>
        <v>33</v>
      </c>
      <c r="D40" s="3" t="str">
        <f>IF(C40&gt;20,"active",IF(AND(C40&gt;=10,C40&lt;=20),"moderate","light"))</f>
        <v>active</v>
      </c>
      <c r="E40" s="4">
        <f>AVERAGEIF(dailyActivity_merged!$B$2:$B$941,TASK_4!B40,dailyActivity_merged!$D$2:$D$941)</f>
        <v>5.9827272485602991</v>
      </c>
      <c r="F40" s="3" t="str">
        <f>IF(E40&gt;=9,"pro",IF(AND(E40&gt;=5,E40&lt;=8),"intermidiate","beginner"))</f>
        <v>intermidiate</v>
      </c>
      <c r="G40" s="3">
        <f>SUMIF(dailyActivity_merged!$B$2:$B$941,TASK_4!B40,dailyActivity_merged!$C$2:$C$941)</f>
        <v>271816</v>
      </c>
      <c r="H40" s="3">
        <f>SUMIF(dailyActivity_merged!$B$2:$B$941,TASK_4!B40,dailyActivity_merged!$O$2:$O$941)</f>
        <v>78893</v>
      </c>
      <c r="I40" s="4">
        <f>AVERAGEIF(dailyActivity_merged!$B$2:$B$941,TASK_4!$B40,dailyActivity_merged!K$2:K$941)</f>
        <v>22.303030303030305</v>
      </c>
      <c r="J40" s="4">
        <f>AVERAGEIF(dailyActivity_merged!$B$2:$B$941,TASK_4!$B40,dailyActivity_merged!L$2:L$941)</f>
        <v>7.8484848484848486</v>
      </c>
      <c r="K40" s="5">
        <f>AVERAGEIF(dailyActivity_merged!$B$2:$B$941,TASK_4!$B40,dailyActivity_merged!M$2:M$941)</f>
        <v>199</v>
      </c>
    </row>
    <row r="41" spans="2:15" x14ac:dyDescent="0.3">
      <c r="B41" s="15" t="s">
        <v>15</v>
      </c>
      <c r="C41" s="7">
        <f>COUNTIF(dailyActivity_merged!$B$2:$B$941,TASK_4!B41)</f>
        <v>33</v>
      </c>
      <c r="D41" s="7" t="str">
        <f t="shared" ref="D41:D70" si="4">IF(C41&gt;20,"active",IF(AND(C41&gt;=10,C41&lt;=20),"moderate","light"))</f>
        <v>active</v>
      </c>
      <c r="E41" s="8">
        <f>AVERAGEIF(dailyActivity_merged!$B$2:$B$941,TASK_4!B41,dailyActivity_merged!$D$2:$D$941)</f>
        <v>5.1033333160660481</v>
      </c>
      <c r="F41" s="3" t="str">
        <f t="shared" ref="F41:F70" si="5">IF(E41&gt;=9,"pro",IF(AND(E41&gt;=5,E41&lt;=8),"intermidiate","beginner"))</f>
        <v>intermidiate</v>
      </c>
      <c r="G41" s="7">
        <f>SUMIF(dailyActivity_merged!$B$2:$B$941,TASK_4!B41,dailyActivity_merged!$C$2:$C$941)</f>
        <v>237558</v>
      </c>
      <c r="H41" s="7">
        <f>SUMIF(dailyActivity_merged!$B$2:$B$941,TASK_4!B41,dailyActivity_merged!$O$2:$O$941)</f>
        <v>75459</v>
      </c>
      <c r="I41" s="8">
        <f>AVERAGEIF(dailyActivity_merged!$B$2:$B$941,TASK_4!$B41,dailyActivity_merged!K$2:K$941)</f>
        <v>20.333333333333332</v>
      </c>
      <c r="J41" s="8">
        <f>AVERAGEIF(dailyActivity_merged!$B$2:$B$941,TASK_4!$B41,dailyActivity_merged!L$2:L$941)</f>
        <v>10.575757575757576</v>
      </c>
      <c r="K41" s="9">
        <f>AVERAGEIF(dailyActivity_merged!$B$2:$B$941,TASK_4!$B41,dailyActivity_merged!M$2:M$941)</f>
        <v>181.75757575757575</v>
      </c>
    </row>
    <row r="42" spans="2:15" x14ac:dyDescent="0.3">
      <c r="B42" s="15" t="s">
        <v>16</v>
      </c>
      <c r="C42" s="7">
        <f>COUNTIF(dailyActivity_merged!$B$2:$B$941,TASK_4!B42)</f>
        <v>33</v>
      </c>
      <c r="D42" s="7" t="str">
        <f t="shared" si="4"/>
        <v>active</v>
      </c>
      <c r="E42" s="8">
        <f>AVERAGEIF(dailyActivity_merged!$B$2:$B$941,TASK_4!B42,dailyActivity_merged!$D$2:$D$941)</f>
        <v>5.5993939624591302</v>
      </c>
      <c r="F42" s="3" t="str">
        <f t="shared" si="5"/>
        <v>intermidiate</v>
      </c>
      <c r="G42" s="7">
        <f>SUMIF(dailyActivity_merged!$B$2:$B$941,TASK_4!B42,dailyActivity_merged!$C$2:$C$941)</f>
        <v>255538</v>
      </c>
      <c r="H42" s="7">
        <f>SUMIF(dailyActivity_merged!$B$2:$B$941,TASK_4!B42,dailyActivity_merged!$O$2:$O$941)</f>
        <v>77761</v>
      </c>
      <c r="I42" s="8">
        <f>AVERAGEIF(dailyActivity_merged!$B$2:$B$941,TASK_4!$B42,dailyActivity_merged!K$2:K$941)</f>
        <v>20.939393939393938</v>
      </c>
      <c r="J42" s="8">
        <f>AVERAGEIF(dailyActivity_merged!$B$2:$B$941,TASK_4!$B42,dailyActivity_merged!L$2:L$941)</f>
        <v>12.393939393939394</v>
      </c>
      <c r="K42" s="9">
        <f>AVERAGEIF(dailyActivity_merged!$B$2:$B$941,TASK_4!$B42,dailyActivity_merged!M$2:M$941)</f>
        <v>201</v>
      </c>
    </row>
    <row r="43" spans="2:15" x14ac:dyDescent="0.3">
      <c r="B43" s="15" t="s">
        <v>17</v>
      </c>
      <c r="C43" s="7">
        <f>COUNTIF(dailyActivity_merged!$B$2:$B$941,TASK_4!B43)</f>
        <v>33</v>
      </c>
      <c r="D43" s="7" t="str">
        <f t="shared" si="4"/>
        <v>active</v>
      </c>
      <c r="E43" s="8">
        <f>AVERAGEIF(dailyActivity_merged!$B$2:$B$941,TASK_4!B43,dailyActivity_merged!$D$2:$D$941)</f>
        <v>5.2878787770415796</v>
      </c>
      <c r="F43" s="3" t="str">
        <f t="shared" si="5"/>
        <v>intermidiate</v>
      </c>
      <c r="G43" s="7">
        <f>SUMIF(dailyActivity_merged!$B$2:$B$941,TASK_4!B43,dailyActivity_merged!$C$2:$C$941)</f>
        <v>248617</v>
      </c>
      <c r="H43" s="7">
        <f>SUMIF(dailyActivity_merged!$B$2:$B$941,TASK_4!B43,dailyActivity_merged!$O$2:$O$941)</f>
        <v>77721</v>
      </c>
      <c r="I43" s="8">
        <f>AVERAGEIF(dailyActivity_merged!$B$2:$B$941,TASK_4!$B43,dailyActivity_merged!K$2:K$941)</f>
        <v>19.181818181818183</v>
      </c>
      <c r="J43" s="8">
        <f>AVERAGEIF(dailyActivity_merged!$B$2:$B$941,TASK_4!$B43,dailyActivity_merged!L$2:L$941)</f>
        <v>9.8787878787878789</v>
      </c>
      <c r="K43" s="9">
        <f>AVERAGEIF(dailyActivity_merged!$B$2:$B$941,TASK_4!$B43,dailyActivity_merged!M$2:M$941)</f>
        <v>213.84848484848484</v>
      </c>
    </row>
    <row r="44" spans="2:15" ht="15" thickBot="1" x14ac:dyDescent="0.35">
      <c r="B44" s="15" t="s">
        <v>18</v>
      </c>
      <c r="C44" s="7">
        <f>COUNTIF(dailyActivity_merged!$B$2:$B$941,TASK_4!B44)</f>
        <v>32</v>
      </c>
      <c r="D44" s="7" t="str">
        <f t="shared" si="4"/>
        <v>active</v>
      </c>
      <c r="E44" s="8">
        <f>AVERAGEIF(dailyActivity_merged!$B$2:$B$941,TASK_4!B44,dailyActivity_merged!$D$2:$D$941)</f>
        <v>6.2915625174646248</v>
      </c>
      <c r="F44" s="3" t="str">
        <f t="shared" si="5"/>
        <v>intermidiate</v>
      </c>
      <c r="G44" s="7">
        <f>SUMIF(dailyActivity_merged!$B$2:$B$941,TASK_4!B44,dailyActivity_merged!$C$2:$C$941)</f>
        <v>277733</v>
      </c>
      <c r="H44" s="7">
        <f>SUMIF(dailyActivity_merged!$B$2:$B$941,TASK_4!B44,dailyActivity_merged!$O$2:$O$941)</f>
        <v>76574</v>
      </c>
      <c r="I44" s="8">
        <f>AVERAGEIF(dailyActivity_merged!$B$2:$B$941,TASK_4!$B44,dailyActivity_merged!K$2:K$941)</f>
        <v>27.84375</v>
      </c>
      <c r="J44" s="8">
        <f>AVERAGEIF(dailyActivity_merged!$B$2:$B$941,TASK_4!$B44,dailyActivity_merged!L$2:L$941)</f>
        <v>15.125</v>
      </c>
      <c r="K44" s="9">
        <f>AVERAGEIF(dailyActivity_merged!$B$2:$B$941,TASK_4!$B44,dailyActivity_merged!M$2:M$941)</f>
        <v>193.8125</v>
      </c>
    </row>
    <row r="45" spans="2:15" ht="15" thickBot="1" x14ac:dyDescent="0.35">
      <c r="B45" s="15" t="s">
        <v>19</v>
      </c>
      <c r="C45" s="7">
        <f>COUNTIF(dailyActivity_merged!$B$2:$B$941,TASK_4!B45)</f>
        <v>32</v>
      </c>
      <c r="D45" s="7" t="str">
        <f t="shared" si="4"/>
        <v>active</v>
      </c>
      <c r="E45" s="8">
        <f>AVERAGEIF(dailyActivity_merged!$B$2:$B$941,TASK_4!B45,dailyActivity_merged!$D$2:$D$941)</f>
        <v>4.5406249602674507</v>
      </c>
      <c r="F45" s="3" t="str">
        <f t="shared" si="5"/>
        <v>beginner</v>
      </c>
      <c r="G45" s="7">
        <f>SUMIF(dailyActivity_merged!$B$2:$B$941,TASK_4!B45,dailyActivity_merged!$C$2:$C$941)</f>
        <v>205096</v>
      </c>
      <c r="H45" s="7">
        <f>SUMIF(dailyActivity_merged!$B$2:$B$941,TASK_4!B45,dailyActivity_merged!$O$2:$O$941)</f>
        <v>71391</v>
      </c>
      <c r="I45" s="8">
        <f>AVERAGEIF(dailyActivity_merged!$B$2:$B$941,TASK_4!$B45,dailyActivity_merged!K$2:K$941)</f>
        <v>18.90625</v>
      </c>
      <c r="J45" s="8">
        <f>AVERAGEIF(dailyActivity_merged!$B$2:$B$941,TASK_4!$B45,dailyActivity_merged!L$2:L$941)</f>
        <v>11.84375</v>
      </c>
      <c r="K45" s="9">
        <f>AVERAGEIF(dailyActivity_merged!$B$2:$B$941,TASK_4!$B45,dailyActivity_merged!M$2:M$941)</f>
        <v>165.34375</v>
      </c>
      <c r="M45" s="26" t="s">
        <v>41</v>
      </c>
      <c r="N45" s="27"/>
      <c r="O45" s="28"/>
    </row>
    <row r="46" spans="2:15" x14ac:dyDescent="0.3">
      <c r="B46" s="15" t="s">
        <v>20</v>
      </c>
      <c r="C46" s="7">
        <f>COUNTIF(dailyActivity_merged!$B$2:$B$941,TASK_4!B46)</f>
        <v>32</v>
      </c>
      <c r="D46" s="7" t="str">
        <f t="shared" si="4"/>
        <v>active</v>
      </c>
      <c r="E46" s="8">
        <f>AVERAGEIF(dailyActivity_merged!$B$2:$B$941,TASK_4!B46,dailyActivity_merged!$D$2:$D$941)</f>
        <v>5.657812474993988</v>
      </c>
      <c r="F46" s="3" t="str">
        <f t="shared" si="5"/>
        <v>intermidiate</v>
      </c>
      <c r="G46" s="7">
        <f>SUMIF(dailyActivity_merged!$B$2:$B$941,TASK_4!B46,dailyActivity_merged!$C$2:$C$941)</f>
        <v>252703</v>
      </c>
      <c r="H46" s="7">
        <f>SUMIF(dailyActivity_merged!$B$2:$B$941,TASK_4!B46,dailyActivity_merged!$O$2:$O$941)</f>
        <v>74668</v>
      </c>
      <c r="I46" s="8">
        <f>AVERAGEIF(dailyActivity_merged!$B$2:$B$941,TASK_4!$B46,dailyActivity_merged!K$2:K$941)</f>
        <v>24.40625</v>
      </c>
      <c r="J46" s="8">
        <f>AVERAGEIF(dailyActivity_merged!$B$2:$B$941,TASK_4!$B46,dailyActivity_merged!L$2:L$941)</f>
        <v>16.125</v>
      </c>
      <c r="K46" s="9">
        <f>AVERAGEIF(dailyActivity_merged!$B$2:$B$941,TASK_4!$B46,dailyActivity_merged!M$2:M$941)</f>
        <v>188.28125</v>
      </c>
      <c r="M46" s="29" t="s">
        <v>45</v>
      </c>
      <c r="N46" s="30" t="s">
        <v>42</v>
      </c>
      <c r="O46" s="31"/>
    </row>
    <row r="47" spans="2:15" x14ac:dyDescent="0.3">
      <c r="B47" s="15" t="s">
        <v>21</v>
      </c>
      <c r="C47" s="7">
        <f>COUNTIF(dailyActivity_merged!$B$2:$B$941,TASK_4!B47)</f>
        <v>32</v>
      </c>
      <c r="D47" s="7" t="str">
        <f t="shared" si="4"/>
        <v>active</v>
      </c>
      <c r="E47" s="8">
        <f>AVERAGEIF(dailyActivity_merged!$B$2:$B$941,TASK_4!B47,dailyActivity_merged!$D$2:$D$941)</f>
        <v>5.8718749247491324</v>
      </c>
      <c r="F47" s="3" t="str">
        <f t="shared" si="5"/>
        <v>intermidiate</v>
      </c>
      <c r="G47" s="7">
        <f>SUMIF(dailyActivity_merged!$B$2:$B$941,TASK_4!B47,dailyActivity_merged!$C$2:$C$941)</f>
        <v>257557</v>
      </c>
      <c r="H47" s="7">
        <f>SUMIF(dailyActivity_merged!$B$2:$B$941,TASK_4!B47,dailyActivity_merged!$O$2:$O$941)</f>
        <v>75491</v>
      </c>
      <c r="I47" s="8">
        <f>AVERAGEIF(dailyActivity_merged!$B$2:$B$941,TASK_4!$B47,dailyActivity_merged!K$2:K$941)</f>
        <v>23.96875</v>
      </c>
      <c r="J47" s="8">
        <f>AVERAGEIF(dailyActivity_merged!$B$2:$B$941,TASK_4!$B47,dailyActivity_merged!L$2:L$941)</f>
        <v>13.78125</v>
      </c>
      <c r="K47" s="9">
        <f>AVERAGEIF(dailyActivity_merged!$B$2:$B$941,TASK_4!$B47,dailyActivity_merged!M$2:M$941)</f>
        <v>201.90625</v>
      </c>
      <c r="M47" s="32" t="s">
        <v>46</v>
      </c>
      <c r="N47" s="30" t="s">
        <v>43</v>
      </c>
      <c r="O47" s="31"/>
    </row>
    <row r="48" spans="2:15" ht="15" thickBot="1" x14ac:dyDescent="0.35">
      <c r="B48" s="15" t="s">
        <v>22</v>
      </c>
      <c r="C48" s="7">
        <f>COUNTIF(dailyActivity_merged!$B$2:$B$941,TASK_4!B48)</f>
        <v>32</v>
      </c>
      <c r="D48" s="7" t="str">
        <f t="shared" si="4"/>
        <v>active</v>
      </c>
      <c r="E48" s="8">
        <f>AVERAGEIF(dailyActivity_merged!$B$2:$B$941,TASK_4!B48,dailyActivity_merged!$D$2:$D$941)</f>
        <v>5.9503125439514415</v>
      </c>
      <c r="F48" s="3" t="str">
        <f t="shared" si="5"/>
        <v>intermidiate</v>
      </c>
      <c r="G48" s="7">
        <f>SUMIF(dailyActivity_merged!$B$2:$B$941,TASK_4!B48,dailyActivity_merged!$C$2:$C$941)</f>
        <v>261215</v>
      </c>
      <c r="H48" s="7">
        <f>SUMIF(dailyActivity_merged!$B$2:$B$941,TASK_4!B48,dailyActivity_merged!$O$2:$O$941)</f>
        <v>76647</v>
      </c>
      <c r="I48" s="8">
        <f>AVERAGEIF(dailyActivity_merged!$B$2:$B$941,TASK_4!$B48,dailyActivity_merged!K$2:K$941)</f>
        <v>24.1875</v>
      </c>
      <c r="J48" s="8">
        <f>AVERAGEIF(dailyActivity_merged!$B$2:$B$941,TASK_4!$B48,dailyActivity_merged!L$2:L$941)</f>
        <v>18.75</v>
      </c>
      <c r="K48" s="9">
        <f>AVERAGEIF(dailyActivity_merged!$B$2:$B$941,TASK_4!$B48,dailyActivity_merged!M$2:M$941)</f>
        <v>203.59375</v>
      </c>
      <c r="M48" s="33" t="s">
        <v>47</v>
      </c>
      <c r="N48" s="34" t="s">
        <v>44</v>
      </c>
      <c r="O48" s="35"/>
    </row>
    <row r="49" spans="2:15" x14ac:dyDescent="0.3">
      <c r="B49" s="15" t="s">
        <v>23</v>
      </c>
      <c r="C49" s="7">
        <f>COUNTIF(dailyActivity_merged!$B$2:$B$941,TASK_4!B49)</f>
        <v>32</v>
      </c>
      <c r="D49" s="7" t="str">
        <f t="shared" si="4"/>
        <v>active</v>
      </c>
      <c r="E49" s="8">
        <f>AVERAGEIF(dailyActivity_merged!$B$2:$B$941,TASK_4!B49,dailyActivity_merged!$D$2:$D$941)</f>
        <v>6.030000067315993</v>
      </c>
      <c r="F49" s="3" t="str">
        <f t="shared" si="5"/>
        <v>intermidiate</v>
      </c>
      <c r="G49" s="7">
        <f>SUMIF(dailyActivity_merged!$B$2:$B$941,TASK_4!B49,dailyActivity_merged!$C$2:$C$941)</f>
        <v>263795</v>
      </c>
      <c r="H49" s="7">
        <f>SUMIF(dailyActivity_merged!$B$2:$B$941,TASK_4!B49,dailyActivity_merged!$O$2:$O$941)</f>
        <v>77500</v>
      </c>
      <c r="I49" s="8">
        <f>AVERAGEIF(dailyActivity_merged!$B$2:$B$941,TASK_4!$B49,dailyActivity_merged!K$2:K$941)</f>
        <v>26.84375</v>
      </c>
      <c r="J49" s="8">
        <f>AVERAGEIF(dailyActivity_merged!$B$2:$B$941,TASK_4!$B49,dailyActivity_merged!L$2:L$941)</f>
        <v>14.9375</v>
      </c>
      <c r="K49" s="9">
        <f>AVERAGEIF(dailyActivity_merged!$B$2:$B$941,TASK_4!$B49,dailyActivity_merged!M$2:M$941)</f>
        <v>182.65625</v>
      </c>
    </row>
    <row r="50" spans="2:15" x14ac:dyDescent="0.3">
      <c r="B50" s="15" t="s">
        <v>24</v>
      </c>
      <c r="C50" s="7">
        <f>COUNTIF(dailyActivity_merged!$B$2:$B$941,TASK_4!B50)</f>
        <v>32</v>
      </c>
      <c r="D50" s="7" t="str">
        <f t="shared" si="4"/>
        <v>active</v>
      </c>
      <c r="E50" s="8">
        <f>AVERAGEIF(dailyActivity_merged!$B$2:$B$941,TASK_4!B50,dailyActivity_merged!$D$2:$D$941)</f>
        <v>5.3278124725911784</v>
      </c>
      <c r="F50" s="3" t="str">
        <f t="shared" si="5"/>
        <v>intermidiate</v>
      </c>
      <c r="G50" s="7">
        <f>SUMIF(dailyActivity_merged!$B$2:$B$941,TASK_4!B50,dailyActivity_merged!$C$2:$C$941)</f>
        <v>238284</v>
      </c>
      <c r="H50" s="7">
        <f>SUMIF(dailyActivity_merged!$B$2:$B$941,TASK_4!B50,dailyActivity_merged!$O$2:$O$941)</f>
        <v>74485</v>
      </c>
      <c r="I50" s="8">
        <f>AVERAGEIF(dailyActivity_merged!$B$2:$B$941,TASK_4!$B50,dailyActivity_merged!K$2:K$941)</f>
        <v>24.4375</v>
      </c>
      <c r="J50" s="8">
        <f>AVERAGEIF(dailyActivity_merged!$B$2:$B$941,TASK_4!$B50,dailyActivity_merged!L$2:L$941)</f>
        <v>13.25</v>
      </c>
      <c r="K50" s="9">
        <f>AVERAGEIF(dailyActivity_merged!$B$2:$B$941,TASK_4!$B50,dailyActivity_merged!M$2:M$941)</f>
        <v>195.53125</v>
      </c>
    </row>
    <row r="51" spans="2:15" ht="15" thickBot="1" x14ac:dyDescent="0.35">
      <c r="B51" s="15" t="s">
        <v>25</v>
      </c>
      <c r="C51" s="7">
        <f>COUNTIF(dailyActivity_merged!$B$2:$B$941,TASK_4!B51)</f>
        <v>32</v>
      </c>
      <c r="D51" s="7" t="str">
        <f t="shared" si="4"/>
        <v>active</v>
      </c>
      <c r="E51" s="8">
        <f>AVERAGEIF(dailyActivity_merged!$B$2:$B$941,TASK_4!B51,dailyActivity_merged!$D$2:$D$941)</f>
        <v>5.8412500396370906</v>
      </c>
      <c r="F51" s="3" t="str">
        <f t="shared" si="5"/>
        <v>intermidiate</v>
      </c>
      <c r="G51" s="7">
        <f>SUMIF(dailyActivity_merged!$B$2:$B$941,TASK_4!B51,dailyActivity_merged!$C$2:$C$941)</f>
        <v>267124</v>
      </c>
      <c r="H51" s="7">
        <f>SUMIF(dailyActivity_merged!$B$2:$B$941,TASK_4!B51,dailyActivity_merged!$O$2:$O$941)</f>
        <v>76709</v>
      </c>
      <c r="I51" s="8">
        <f>AVERAGEIF(dailyActivity_merged!$B$2:$B$941,TASK_4!$B51,dailyActivity_merged!K$2:K$941)</f>
        <v>18.78125</v>
      </c>
      <c r="J51" s="8">
        <f>AVERAGEIF(dailyActivity_merged!$B$2:$B$941,TASK_4!$B51,dailyActivity_merged!L$2:L$941)</f>
        <v>15.03125</v>
      </c>
      <c r="K51" s="9">
        <f>AVERAGEIF(dailyActivity_merged!$B$2:$B$941,TASK_4!$B51,dailyActivity_merged!M$2:M$941)</f>
        <v>232.90625</v>
      </c>
    </row>
    <row r="52" spans="2:15" ht="15" thickBot="1" x14ac:dyDescent="0.35">
      <c r="B52" s="15" t="s">
        <v>26</v>
      </c>
      <c r="C52" s="7">
        <f>COUNTIF(dailyActivity_merged!$B$2:$B$941,TASK_4!B52)</f>
        <v>32</v>
      </c>
      <c r="D52" s="7" t="str">
        <f t="shared" si="4"/>
        <v>active</v>
      </c>
      <c r="E52" s="8">
        <f>AVERAGEIF(dailyActivity_merged!$B$2:$B$941,TASK_4!B52,dailyActivity_merged!$D$2:$D$941)</f>
        <v>5.4675000272691285</v>
      </c>
      <c r="F52" s="3" t="str">
        <f t="shared" si="5"/>
        <v>intermidiate</v>
      </c>
      <c r="G52" s="7">
        <f>SUMIF(dailyActivity_merged!$B$2:$B$941,TASK_4!B52,dailyActivity_merged!$C$2:$C$941)</f>
        <v>236621</v>
      </c>
      <c r="H52" s="7">
        <f>SUMIF(dailyActivity_merged!$B$2:$B$941,TASK_4!B52,dailyActivity_merged!$O$2:$O$941)</f>
        <v>73326</v>
      </c>
      <c r="I52" s="8">
        <f>AVERAGEIF(dailyActivity_merged!$B$2:$B$941,TASK_4!$B52,dailyActivity_merged!K$2:K$941)</f>
        <v>21.03125</v>
      </c>
      <c r="J52" s="8">
        <f>AVERAGEIF(dailyActivity_merged!$B$2:$B$941,TASK_4!$B52,dailyActivity_merged!L$2:L$941)</f>
        <v>13.71875</v>
      </c>
      <c r="K52" s="9">
        <f>AVERAGEIF(dailyActivity_merged!$B$2:$B$941,TASK_4!$B52,dailyActivity_merged!M$2:M$941)</f>
        <v>186.3125</v>
      </c>
      <c r="M52" s="26" t="s">
        <v>61</v>
      </c>
      <c r="N52" s="27"/>
      <c r="O52" s="28"/>
    </row>
    <row r="53" spans="2:15" x14ac:dyDescent="0.3">
      <c r="B53" s="15" t="s">
        <v>27</v>
      </c>
      <c r="C53" s="7">
        <f>COUNTIF(dailyActivity_merged!$B$2:$B$941,TASK_4!B53)</f>
        <v>32</v>
      </c>
      <c r="D53" s="7" t="str">
        <f t="shared" si="4"/>
        <v>active</v>
      </c>
      <c r="E53" s="8">
        <f>AVERAGEIF(dailyActivity_merged!$B$2:$B$941,TASK_4!B53,dailyActivity_merged!$D$2:$D$941)</f>
        <v>5.6328125181607911</v>
      </c>
      <c r="F53" s="3" t="str">
        <f t="shared" si="5"/>
        <v>intermidiate</v>
      </c>
      <c r="G53" s="7">
        <f>SUMIF(dailyActivity_merged!$B$2:$B$941,TASK_4!B53,dailyActivity_merged!$C$2:$C$941)</f>
        <v>253849</v>
      </c>
      <c r="H53" s="7">
        <f>SUMIF(dailyActivity_merged!$B$2:$B$941,TASK_4!B53,dailyActivity_merged!$O$2:$O$941)</f>
        <v>75186</v>
      </c>
      <c r="I53" s="8">
        <f>AVERAGEIF(dailyActivity_merged!$B$2:$B$941,TASK_4!$B53,dailyActivity_merged!K$2:K$941)</f>
        <v>28.40625</v>
      </c>
      <c r="J53" s="8">
        <f>AVERAGEIF(dailyActivity_merged!$B$2:$B$941,TASK_4!$B53,dailyActivity_merged!L$2:L$941)</f>
        <v>11.375</v>
      </c>
      <c r="K53" s="9">
        <f>AVERAGEIF(dailyActivity_merged!$B$2:$B$941,TASK_4!$B53,dailyActivity_merged!M$2:M$941)</f>
        <v>192.875</v>
      </c>
      <c r="M53" s="29" t="s">
        <v>55</v>
      </c>
      <c r="N53" s="30" t="s">
        <v>56</v>
      </c>
      <c r="O53" s="31"/>
    </row>
    <row r="54" spans="2:15" x14ac:dyDescent="0.3">
      <c r="B54" s="15" t="s">
        <v>28</v>
      </c>
      <c r="C54" s="7">
        <f>COUNTIF(dailyActivity_merged!$B$2:$B$941,TASK_4!B54)</f>
        <v>32</v>
      </c>
      <c r="D54" s="7" t="str">
        <f t="shared" si="4"/>
        <v>active</v>
      </c>
      <c r="E54" s="8">
        <f>AVERAGEIF(dailyActivity_merged!$B$2:$B$941,TASK_4!B54,dailyActivity_merged!$D$2:$D$941)</f>
        <v>5.5346875265240651</v>
      </c>
      <c r="F54" s="3" t="str">
        <f t="shared" si="5"/>
        <v>intermidiate</v>
      </c>
      <c r="G54" s="7">
        <f>SUMIF(dailyActivity_merged!$B$2:$B$941,TASK_4!B54,dailyActivity_merged!$C$2:$C$941)</f>
        <v>250688</v>
      </c>
      <c r="H54" s="7">
        <f>SUMIF(dailyActivity_merged!$B$2:$B$941,TASK_4!B54,dailyActivity_merged!$O$2:$O$941)</f>
        <v>74604</v>
      </c>
      <c r="I54" s="8">
        <f>AVERAGEIF(dailyActivity_merged!$B$2:$B$941,TASK_4!$B54,dailyActivity_merged!K$2:K$941)</f>
        <v>19.8125</v>
      </c>
      <c r="J54" s="8">
        <f>AVERAGEIF(dailyActivity_merged!$B$2:$B$941,TASK_4!$B54,dailyActivity_merged!L$2:L$941)</f>
        <v>17.625</v>
      </c>
      <c r="K54" s="9">
        <f>AVERAGEIF(dailyActivity_merged!$B$2:$B$941,TASK_4!$B54,dailyActivity_merged!M$2:M$941)</f>
        <v>200.25</v>
      </c>
      <c r="M54" s="32" t="s">
        <v>57</v>
      </c>
      <c r="N54" s="30" t="s">
        <v>58</v>
      </c>
      <c r="O54" s="31"/>
    </row>
    <row r="55" spans="2:15" ht="15" thickBot="1" x14ac:dyDescent="0.35">
      <c r="B55" s="15" t="s">
        <v>29</v>
      </c>
      <c r="C55" s="7">
        <f>COUNTIF(dailyActivity_merged!$B$2:$B$941,TASK_4!B55)</f>
        <v>32</v>
      </c>
      <c r="D55" s="7" t="str">
        <f t="shared" si="4"/>
        <v>active</v>
      </c>
      <c r="E55" s="8">
        <f>AVERAGEIF(dailyActivity_merged!$B$2:$B$941,TASK_4!B55,dailyActivity_merged!$D$2:$D$941)</f>
        <v>5.9153124988079089</v>
      </c>
      <c r="F55" s="3" t="str">
        <f t="shared" si="5"/>
        <v>intermidiate</v>
      </c>
      <c r="G55" s="7">
        <f>SUMIF(dailyActivity_merged!$B$2:$B$941,TASK_4!B55,dailyActivity_merged!$C$2:$C$941)</f>
        <v>258516</v>
      </c>
      <c r="H55" s="7">
        <f>SUMIF(dailyActivity_merged!$B$2:$B$941,TASK_4!B55,dailyActivity_merged!$O$2:$O$941)</f>
        <v>74514</v>
      </c>
      <c r="I55" s="8">
        <f>AVERAGEIF(dailyActivity_merged!$B$2:$B$941,TASK_4!$B55,dailyActivity_merged!K$2:K$941)</f>
        <v>23.65625</v>
      </c>
      <c r="J55" s="8">
        <f>AVERAGEIF(dailyActivity_merged!$B$2:$B$941,TASK_4!$B55,dailyActivity_merged!L$2:L$941)</f>
        <v>10.78125</v>
      </c>
      <c r="K55" s="9">
        <f>AVERAGEIF(dailyActivity_merged!$B$2:$B$941,TASK_4!$B55,dailyActivity_merged!M$2:M$941)</f>
        <v>197.5625</v>
      </c>
      <c r="M55" s="33" t="s">
        <v>59</v>
      </c>
      <c r="N55" s="34" t="s">
        <v>60</v>
      </c>
      <c r="O55" s="35"/>
    </row>
    <row r="56" spans="2:15" x14ac:dyDescent="0.3">
      <c r="B56" s="15" t="s">
        <v>30</v>
      </c>
      <c r="C56" s="7">
        <f>COUNTIF(dailyActivity_merged!$B$2:$B$941,TASK_4!B56)</f>
        <v>32</v>
      </c>
      <c r="D56" s="7" t="str">
        <f t="shared" si="4"/>
        <v>active</v>
      </c>
      <c r="E56" s="8">
        <f>AVERAGEIF(dailyActivity_merged!$B$2:$B$941,TASK_4!B56,dailyActivity_merged!$D$2:$D$941)</f>
        <v>5.3615625165402907</v>
      </c>
      <c r="F56" s="3" t="str">
        <f t="shared" si="5"/>
        <v>intermidiate</v>
      </c>
      <c r="G56" s="7">
        <f>SUMIF(dailyActivity_merged!$B$2:$B$941,TASK_4!B56,dailyActivity_merged!$C$2:$C$941)</f>
        <v>242996</v>
      </c>
      <c r="H56" s="7">
        <f>SUMIF(dailyActivity_merged!$B$2:$B$941,TASK_4!B56,dailyActivity_merged!$O$2:$O$941)</f>
        <v>74114</v>
      </c>
      <c r="I56" s="8">
        <f>AVERAGEIF(dailyActivity_merged!$B$2:$B$941,TASK_4!$B56,dailyActivity_merged!K$2:K$941)</f>
        <v>17.96875</v>
      </c>
      <c r="J56" s="8">
        <f>AVERAGEIF(dailyActivity_merged!$B$2:$B$941,TASK_4!$B56,dailyActivity_merged!L$2:L$941)</f>
        <v>11.8125</v>
      </c>
      <c r="K56" s="9">
        <f>AVERAGEIF(dailyActivity_merged!$B$2:$B$941,TASK_4!$B56,dailyActivity_merged!M$2:M$941)</f>
        <v>209.1875</v>
      </c>
    </row>
    <row r="57" spans="2:15" x14ac:dyDescent="0.3">
      <c r="B57" s="15" t="s">
        <v>31</v>
      </c>
      <c r="C57" s="7">
        <f>COUNTIF(dailyActivity_merged!$B$2:$B$941,TASK_4!B57)</f>
        <v>32</v>
      </c>
      <c r="D57" s="7" t="str">
        <f t="shared" si="4"/>
        <v>active</v>
      </c>
      <c r="E57" s="8">
        <f>AVERAGEIF(dailyActivity_merged!$B$2:$B$941,TASK_4!B57,dailyActivity_merged!$D$2:$D$941)</f>
        <v>5.1812499882071306</v>
      </c>
      <c r="F57" s="3" t="str">
        <f t="shared" si="5"/>
        <v>intermidiate</v>
      </c>
      <c r="G57" s="7">
        <f>SUMIF(dailyActivity_merged!$B$2:$B$941,TASK_4!B57,dailyActivity_merged!$C$2:$C$941)</f>
        <v>234289</v>
      </c>
      <c r="H57" s="7">
        <f>SUMIF(dailyActivity_merged!$B$2:$B$941,TASK_4!B57,dailyActivity_merged!$O$2:$O$941)</f>
        <v>72722</v>
      </c>
      <c r="I57" s="8">
        <f>AVERAGEIF(dailyActivity_merged!$B$2:$B$941,TASK_4!$B57,dailyActivity_merged!K$2:K$941)</f>
        <v>16.25</v>
      </c>
      <c r="J57" s="8">
        <f>AVERAGEIF(dailyActivity_merged!$B$2:$B$941,TASK_4!$B57,dailyActivity_merged!L$2:L$941)</f>
        <v>14</v>
      </c>
      <c r="K57" s="9">
        <f>AVERAGEIF(dailyActivity_merged!$B$2:$B$941,TASK_4!$B57,dailyActivity_merged!M$2:M$941)</f>
        <v>204.96875</v>
      </c>
    </row>
    <row r="58" spans="2:15" x14ac:dyDescent="0.3">
      <c r="B58" s="15" t="s">
        <v>32</v>
      </c>
      <c r="C58" s="7">
        <f>COUNTIF(dailyActivity_merged!$B$2:$B$941,TASK_4!B58)</f>
        <v>31</v>
      </c>
      <c r="D58" s="7" t="str">
        <f t="shared" si="4"/>
        <v>active</v>
      </c>
      <c r="E58" s="8">
        <f>AVERAGEIF(dailyActivity_merged!$B$2:$B$941,TASK_4!B58,dailyActivity_merged!$D$2:$D$941)</f>
        <v>6.1006451037622274</v>
      </c>
      <c r="F58" s="3" t="str">
        <f t="shared" si="5"/>
        <v>intermidiate</v>
      </c>
      <c r="G58" s="7">
        <f>SUMIF(dailyActivity_merged!$B$2:$B$941,TASK_4!B58,dailyActivity_merged!$C$2:$C$941)</f>
        <v>258726</v>
      </c>
      <c r="H58" s="7">
        <f>SUMIF(dailyActivity_merged!$B$2:$B$941,TASK_4!B58,dailyActivity_merged!$O$2:$O$941)</f>
        <v>73592</v>
      </c>
      <c r="I58" s="8">
        <f>AVERAGEIF(dailyActivity_merged!$B$2:$B$941,TASK_4!$B58,dailyActivity_merged!K$2:K$941)</f>
        <v>20.258064516129032</v>
      </c>
      <c r="J58" s="8">
        <f>AVERAGEIF(dailyActivity_merged!$B$2:$B$941,TASK_4!$B58,dailyActivity_merged!L$2:L$941)</f>
        <v>16.548387096774192</v>
      </c>
      <c r="K58" s="9">
        <f>AVERAGEIF(dailyActivity_merged!$B$2:$B$941,TASK_4!$B58,dailyActivity_merged!M$2:M$941)</f>
        <v>218.54838709677421</v>
      </c>
    </row>
    <row r="59" spans="2:15" x14ac:dyDescent="0.3">
      <c r="B59" s="15">
        <v>42374</v>
      </c>
      <c r="C59" s="7">
        <f>COUNTIF(dailyActivity_merged!$B$2:$B$941,TASK_4!B59)</f>
        <v>30</v>
      </c>
      <c r="D59" s="7" t="str">
        <f t="shared" si="4"/>
        <v>active</v>
      </c>
      <c r="E59" s="8">
        <f>AVERAGEIF(dailyActivity_merged!$B$2:$B$941,TASK_4!B59,dailyActivity_merged!$D$2:$D$941)</f>
        <v>4.9749999940395355</v>
      </c>
      <c r="F59" s="3" t="str">
        <f t="shared" si="5"/>
        <v>beginner</v>
      </c>
      <c r="G59" s="7">
        <f>SUMIF(dailyActivity_merged!$B$2:$B$941,TASK_4!B59,dailyActivity_merged!$C$2:$C$941)</f>
        <v>206870</v>
      </c>
      <c r="H59" s="7">
        <f>SUMIF(dailyActivity_merged!$B$2:$B$941,TASK_4!B59,dailyActivity_merged!$O$2:$O$941)</f>
        <v>66913</v>
      </c>
      <c r="I59" s="8">
        <f>AVERAGEIF(dailyActivity_merged!$B$2:$B$941,TASK_4!$B59,dailyActivity_merged!K$2:K$941)</f>
        <v>22.633333333333333</v>
      </c>
      <c r="J59" s="8">
        <f>AVERAGEIF(dailyActivity_merged!$B$2:$B$941,TASK_4!$B59,dailyActivity_merged!L$2:L$941)</f>
        <v>15.7</v>
      </c>
      <c r="K59" s="9">
        <f>AVERAGEIF(dailyActivity_merged!$B$2:$B$941,TASK_4!$B59,dailyActivity_merged!M$2:M$941)</f>
        <v>160.26666666666668</v>
      </c>
    </row>
    <row r="60" spans="2:15" x14ac:dyDescent="0.3">
      <c r="B60" s="15">
        <v>42405</v>
      </c>
      <c r="C60" s="7">
        <f>COUNTIF(dailyActivity_merged!$B$2:$B$941,TASK_4!B60)</f>
        <v>29</v>
      </c>
      <c r="D60" s="7" t="str">
        <f t="shared" si="4"/>
        <v>active</v>
      </c>
      <c r="E60" s="8">
        <f>AVERAGEIF(dailyActivity_merged!$B$2:$B$941,TASK_4!B60,dailyActivity_merged!$D$2:$D$941)</f>
        <v>4.9672413643064184</v>
      </c>
      <c r="F60" s="3" t="str">
        <f t="shared" si="5"/>
        <v>beginner</v>
      </c>
      <c r="G60" s="7">
        <f>SUMIF(dailyActivity_merged!$B$2:$B$941,TASK_4!B60,dailyActivity_merged!$C$2:$C$941)</f>
        <v>204434</v>
      </c>
      <c r="H60" s="7">
        <f>SUMIF(dailyActivity_merged!$B$2:$B$941,TASK_4!B60,dailyActivity_merged!$O$2:$O$941)</f>
        <v>65988</v>
      </c>
      <c r="I60" s="8">
        <f>AVERAGEIF(dailyActivity_merged!$B$2:$B$941,TASK_4!$B60,dailyActivity_merged!K$2:K$941)</f>
        <v>16.068965517241381</v>
      </c>
      <c r="J60" s="8">
        <f>AVERAGEIF(dailyActivity_merged!$B$2:$B$941,TASK_4!$B60,dailyActivity_merged!L$2:L$941)</f>
        <v>13.172413793103448</v>
      </c>
      <c r="K60" s="9">
        <f>AVERAGEIF(dailyActivity_merged!$B$2:$B$941,TASK_4!$B60,dailyActivity_merged!M$2:M$941)</f>
        <v>186.82758620689654</v>
      </c>
    </row>
    <row r="61" spans="2:15" x14ac:dyDescent="0.3">
      <c r="B61" s="15">
        <v>42434</v>
      </c>
      <c r="C61" s="7">
        <f>COUNTIF(dailyActivity_merged!$B$2:$B$941,TASK_4!B61)</f>
        <v>29</v>
      </c>
      <c r="D61" s="7" t="str">
        <f t="shared" si="4"/>
        <v>active</v>
      </c>
      <c r="E61" s="8">
        <f>AVERAGEIF(dailyActivity_merged!$B$2:$B$941,TASK_4!B61,dailyActivity_merged!$D$2:$D$941)</f>
        <v>6.0944827448833614</v>
      </c>
      <c r="F61" s="3" t="str">
        <f t="shared" si="5"/>
        <v>intermidiate</v>
      </c>
      <c r="G61" s="7">
        <f>SUMIF(dailyActivity_merged!$B$2:$B$941,TASK_4!B61,dailyActivity_merged!$C$2:$C$941)</f>
        <v>248203</v>
      </c>
      <c r="H61" s="7">
        <f>SUMIF(dailyActivity_merged!$B$2:$B$941,TASK_4!B61,dailyActivity_merged!$O$2:$O$941)</f>
        <v>71163</v>
      </c>
      <c r="I61" s="8">
        <f>AVERAGEIF(dailyActivity_merged!$B$2:$B$941,TASK_4!$B61,dailyActivity_merged!K$2:K$941)</f>
        <v>24.931034482758619</v>
      </c>
      <c r="J61" s="8">
        <f>AVERAGEIF(dailyActivity_merged!$B$2:$B$941,TASK_4!$B61,dailyActivity_merged!L$2:L$941)</f>
        <v>14.827586206896552</v>
      </c>
      <c r="K61" s="9">
        <f>AVERAGEIF(dailyActivity_merged!$B$2:$B$941,TASK_4!$B61,dailyActivity_merged!M$2:M$941)</f>
        <v>203.34482758620689</v>
      </c>
    </row>
    <row r="62" spans="2:15" x14ac:dyDescent="0.3">
      <c r="B62" s="15">
        <v>42465</v>
      </c>
      <c r="C62" s="7">
        <f>COUNTIF(dailyActivity_merged!$B$2:$B$941,TASK_4!B62)</f>
        <v>29</v>
      </c>
      <c r="D62" s="7" t="str">
        <f t="shared" si="4"/>
        <v>active</v>
      </c>
      <c r="E62" s="8">
        <f>AVERAGEIF(dailyActivity_merged!$B$2:$B$941,TASK_4!B62,dailyActivity_merged!$D$2:$D$941)</f>
        <v>4.9403447919878456</v>
      </c>
      <c r="F62" s="3" t="str">
        <f t="shared" si="5"/>
        <v>beginner</v>
      </c>
      <c r="G62" s="7">
        <f>SUMIF(dailyActivity_merged!$B$2:$B$941,TASK_4!B62,dailyActivity_merged!$C$2:$C$941)</f>
        <v>196149</v>
      </c>
      <c r="H62" s="7">
        <f>SUMIF(dailyActivity_merged!$B$2:$B$941,TASK_4!B62,dailyActivity_merged!$O$2:$O$941)</f>
        <v>66211</v>
      </c>
      <c r="I62" s="8">
        <f>AVERAGEIF(dailyActivity_merged!$B$2:$B$941,TASK_4!$B62,dailyActivity_merged!K$2:K$941)</f>
        <v>13.96551724137931</v>
      </c>
      <c r="J62" s="8">
        <f>AVERAGEIF(dailyActivity_merged!$B$2:$B$941,TASK_4!$B62,dailyActivity_merged!L$2:L$941)</f>
        <v>11.137931034482758</v>
      </c>
      <c r="K62" s="9">
        <f>AVERAGEIF(dailyActivity_merged!$B$2:$B$941,TASK_4!$B62,dailyActivity_merged!M$2:M$941)</f>
        <v>179.79310344827587</v>
      </c>
    </row>
    <row r="63" spans="2:15" x14ac:dyDescent="0.3">
      <c r="B63" s="15">
        <v>42495</v>
      </c>
      <c r="C63" s="7">
        <f>COUNTIF(dailyActivity_merged!$B$2:$B$941,TASK_4!B63)</f>
        <v>29</v>
      </c>
      <c r="D63" s="7" t="str">
        <f t="shared" si="4"/>
        <v>active</v>
      </c>
      <c r="E63" s="8">
        <f>AVERAGEIF(dailyActivity_merged!$B$2:$B$941,TASK_4!B63,dailyActivity_merged!$D$2:$D$941)</f>
        <v>6.2165517437046933</v>
      </c>
      <c r="F63" s="3" t="str">
        <f t="shared" si="5"/>
        <v>intermidiate</v>
      </c>
      <c r="G63" s="7">
        <f>SUMIF(dailyActivity_merged!$B$2:$B$941,TASK_4!B63,dailyActivity_merged!$C$2:$C$941)</f>
        <v>253200</v>
      </c>
      <c r="H63" s="7">
        <f>SUMIF(dailyActivity_merged!$B$2:$B$941,TASK_4!B63,dailyActivity_merged!$O$2:$O$941)</f>
        <v>70037</v>
      </c>
      <c r="I63" s="8">
        <f>AVERAGEIF(dailyActivity_merged!$B$2:$B$941,TASK_4!$B63,dailyActivity_merged!K$2:K$941)</f>
        <v>22.068965517241381</v>
      </c>
      <c r="J63" s="8">
        <f>AVERAGEIF(dailyActivity_merged!$B$2:$B$941,TASK_4!$B63,dailyActivity_merged!L$2:L$941)</f>
        <v>15.448275862068966</v>
      </c>
      <c r="K63" s="9">
        <f>AVERAGEIF(dailyActivity_merged!$B$2:$B$941,TASK_4!$B63,dailyActivity_merged!M$2:M$941)</f>
        <v>207.24137931034483</v>
      </c>
    </row>
    <row r="64" spans="2:15" x14ac:dyDescent="0.3">
      <c r="B64" s="15">
        <v>42526</v>
      </c>
      <c r="C64" s="7">
        <f>COUNTIF(dailyActivity_merged!$B$2:$B$941,TASK_4!B64)</f>
        <v>29</v>
      </c>
      <c r="D64" s="7" t="str">
        <f t="shared" si="4"/>
        <v>active</v>
      </c>
      <c r="E64" s="8">
        <f>AVERAGEIF(dailyActivity_merged!$B$2:$B$941,TASK_4!B64,dailyActivity_merged!$D$2:$D$941)</f>
        <v>5.4572413758342639</v>
      </c>
      <c r="F64" s="3" t="str">
        <f t="shared" si="5"/>
        <v>intermidiate</v>
      </c>
      <c r="G64" s="7">
        <f>SUMIF(dailyActivity_merged!$B$2:$B$941,TASK_4!B64,dailyActivity_merged!$C$2:$C$941)</f>
        <v>217287</v>
      </c>
      <c r="H64" s="7">
        <f>SUMIF(dailyActivity_merged!$B$2:$B$941,TASK_4!B64,dailyActivity_merged!$O$2:$O$941)</f>
        <v>68877</v>
      </c>
      <c r="I64" s="8">
        <f>AVERAGEIF(dailyActivity_merged!$B$2:$B$941,TASK_4!$B64,dailyActivity_merged!K$2:K$941)</f>
        <v>20.413793103448278</v>
      </c>
      <c r="J64" s="8">
        <f>AVERAGEIF(dailyActivity_merged!$B$2:$B$941,TASK_4!$B64,dailyActivity_merged!L$2:L$941)</f>
        <v>11.310344827586206</v>
      </c>
      <c r="K64" s="9">
        <f>AVERAGEIF(dailyActivity_merged!$B$2:$B$941,TASK_4!$B64,dailyActivity_merged!M$2:M$941)</f>
        <v>201.93103448275863</v>
      </c>
    </row>
    <row r="65" spans="2:11" x14ac:dyDescent="0.3">
      <c r="B65" s="15">
        <v>42556</v>
      </c>
      <c r="C65" s="7">
        <f>COUNTIF(dailyActivity_merged!$B$2:$B$941,TASK_4!B65)</f>
        <v>29</v>
      </c>
      <c r="D65" s="7" t="str">
        <f t="shared" si="4"/>
        <v>active</v>
      </c>
      <c r="E65" s="8">
        <f>AVERAGEIF(dailyActivity_merged!$B$2:$B$941,TASK_4!B65,dailyActivity_merged!$D$2:$D$941)</f>
        <v>5.1244827714459618</v>
      </c>
      <c r="F65" s="3" t="str">
        <f t="shared" si="5"/>
        <v>intermidiate</v>
      </c>
      <c r="G65" s="7">
        <f>SUMIF(dailyActivity_merged!$B$2:$B$941,TASK_4!B65,dailyActivity_merged!$C$2:$C$941)</f>
        <v>207386</v>
      </c>
      <c r="H65" s="7">
        <f>SUMIF(dailyActivity_merged!$B$2:$B$941,TASK_4!B65,dailyActivity_merged!$O$2:$O$941)</f>
        <v>65141</v>
      </c>
      <c r="I65" s="8">
        <f>AVERAGEIF(dailyActivity_merged!$B$2:$B$941,TASK_4!$B65,dailyActivity_merged!K$2:K$941)</f>
        <v>20.620689655172413</v>
      </c>
      <c r="J65" s="8">
        <f>AVERAGEIF(dailyActivity_merged!$B$2:$B$941,TASK_4!$B65,dailyActivity_merged!L$2:L$941)</f>
        <v>14.03448275862069</v>
      </c>
      <c r="K65" s="9">
        <f>AVERAGEIF(dailyActivity_merged!$B$2:$B$941,TASK_4!$B65,dailyActivity_merged!M$2:M$941)</f>
        <v>181.24137931034483</v>
      </c>
    </row>
    <row r="66" spans="2:11" x14ac:dyDescent="0.3">
      <c r="B66" s="15">
        <v>42587</v>
      </c>
      <c r="C66" s="7">
        <f>COUNTIF(dailyActivity_merged!$B$2:$B$941,TASK_4!B66)</f>
        <v>27</v>
      </c>
      <c r="D66" s="7" t="str">
        <f t="shared" si="4"/>
        <v>active</v>
      </c>
      <c r="E66" s="8">
        <f>AVERAGEIF(dailyActivity_merged!$B$2:$B$941,TASK_4!B66,dailyActivity_merged!$D$2:$D$941)</f>
        <v>5.1399999812797281</v>
      </c>
      <c r="F66" s="3" t="str">
        <f t="shared" si="5"/>
        <v>intermidiate</v>
      </c>
      <c r="G66" s="7">
        <f>SUMIF(dailyActivity_merged!$B$2:$B$941,TASK_4!B66,dailyActivity_merged!$C$2:$C$941)</f>
        <v>190334</v>
      </c>
      <c r="H66" s="7">
        <f>SUMIF(dailyActivity_merged!$B$2:$B$941,TASK_4!B66,dailyActivity_merged!$O$2:$O$941)</f>
        <v>62193</v>
      </c>
      <c r="I66" s="8">
        <f>AVERAGEIF(dailyActivity_merged!$B$2:$B$941,TASK_4!$B66,dailyActivity_merged!K$2:K$941)</f>
        <v>17.074074074074073</v>
      </c>
      <c r="J66" s="8">
        <f>AVERAGEIF(dailyActivity_merged!$B$2:$B$941,TASK_4!$B66,dailyActivity_merged!L$2:L$941)</f>
        <v>17.37037037037037</v>
      </c>
      <c r="K66" s="9">
        <f>AVERAGEIF(dailyActivity_merged!$B$2:$B$941,TASK_4!$B66,dailyActivity_merged!M$2:M$941)</f>
        <v>184.81481481481481</v>
      </c>
    </row>
    <row r="67" spans="2:11" x14ac:dyDescent="0.3">
      <c r="B67" s="15">
        <v>42618</v>
      </c>
      <c r="C67" s="7">
        <f>COUNTIF(dailyActivity_merged!$B$2:$B$941,TASK_4!B67)</f>
        <v>27</v>
      </c>
      <c r="D67" s="7" t="str">
        <f t="shared" si="4"/>
        <v>active</v>
      </c>
      <c r="E67" s="8">
        <f>AVERAGEIF(dailyActivity_merged!$B$2:$B$941,TASK_4!B67,dailyActivity_merged!$D$2:$D$941)</f>
        <v>5.9629629585478066</v>
      </c>
      <c r="F67" s="3" t="str">
        <f t="shared" si="5"/>
        <v>intermidiate</v>
      </c>
      <c r="G67" s="7">
        <f>SUMIF(dailyActivity_merged!$B$2:$B$941,TASK_4!B67,dailyActivity_merged!$C$2:$C$941)</f>
        <v>222718</v>
      </c>
      <c r="H67" s="7">
        <f>SUMIF(dailyActivity_merged!$B$2:$B$941,TASK_4!B67,dailyActivity_merged!$O$2:$O$941)</f>
        <v>63063</v>
      </c>
      <c r="I67" s="8">
        <f>AVERAGEIF(dailyActivity_merged!$B$2:$B$941,TASK_4!$B67,dailyActivity_merged!K$2:K$941)</f>
        <v>22.851851851851851</v>
      </c>
      <c r="J67" s="8">
        <f>AVERAGEIF(dailyActivity_merged!$B$2:$B$941,TASK_4!$B67,dailyActivity_merged!L$2:L$941)</f>
        <v>15.481481481481481</v>
      </c>
      <c r="K67" s="9">
        <f>AVERAGEIF(dailyActivity_merged!$B$2:$B$941,TASK_4!$B67,dailyActivity_merged!M$2:M$941)</f>
        <v>201.18518518518519</v>
      </c>
    </row>
    <row r="68" spans="2:11" x14ac:dyDescent="0.3">
      <c r="B68" s="15">
        <v>42648</v>
      </c>
      <c r="C68" s="7">
        <f>COUNTIF(dailyActivity_merged!$B$2:$B$941,TASK_4!B68)</f>
        <v>26</v>
      </c>
      <c r="D68" s="7" t="str">
        <f t="shared" si="4"/>
        <v>active</v>
      </c>
      <c r="E68" s="8">
        <f>AVERAGEIF(dailyActivity_merged!$B$2:$B$941,TASK_4!B68,dailyActivity_merged!$D$2:$D$941)</f>
        <v>5.6661537530330515</v>
      </c>
      <c r="F68" s="3" t="str">
        <f t="shared" si="5"/>
        <v>intermidiate</v>
      </c>
      <c r="G68" s="7">
        <f>SUMIF(dailyActivity_merged!$B$2:$B$941,TASK_4!B68,dailyActivity_merged!$C$2:$C$941)</f>
        <v>206737</v>
      </c>
      <c r="H68" s="7">
        <f>SUMIF(dailyActivity_merged!$B$2:$B$941,TASK_4!B68,dailyActivity_merged!$O$2:$O$941)</f>
        <v>57963</v>
      </c>
      <c r="I68" s="8">
        <f>AVERAGEIF(dailyActivity_merged!$B$2:$B$941,TASK_4!$B68,dailyActivity_merged!K$2:K$941)</f>
        <v>24.192307692307693</v>
      </c>
      <c r="J68" s="8">
        <f>AVERAGEIF(dailyActivity_merged!$B$2:$B$941,TASK_4!$B68,dailyActivity_merged!L$2:L$941)</f>
        <v>18.653846153846153</v>
      </c>
      <c r="K68" s="9">
        <f>AVERAGEIF(dailyActivity_merged!$B$2:$B$941,TASK_4!$B68,dailyActivity_merged!M$2:M$941)</f>
        <v>179.34615384615384</v>
      </c>
    </row>
    <row r="69" spans="2:11" x14ac:dyDescent="0.3">
      <c r="B69" s="15">
        <v>42679</v>
      </c>
      <c r="C69" s="7">
        <f>COUNTIF(dailyActivity_merged!$B$2:$B$941,TASK_4!B69)</f>
        <v>24</v>
      </c>
      <c r="D69" s="7" t="str">
        <f t="shared" si="4"/>
        <v>active</v>
      </c>
      <c r="E69" s="8">
        <f>AVERAGEIF(dailyActivity_merged!$B$2:$B$941,TASK_4!B69,dailyActivity_merged!$D$2:$D$941)</f>
        <v>5.4945833086967468</v>
      </c>
      <c r="F69" s="3" t="str">
        <f t="shared" si="5"/>
        <v>intermidiate</v>
      </c>
      <c r="G69" s="7">
        <f>SUMIF(dailyActivity_merged!$B$2:$B$941,TASK_4!B69,dailyActivity_merged!$C$2:$C$941)</f>
        <v>180468</v>
      </c>
      <c r="H69" s="7">
        <f>SUMIF(dailyActivity_merged!$B$2:$B$941,TASK_4!B69,dailyActivity_merged!$O$2:$O$941)</f>
        <v>52562</v>
      </c>
      <c r="I69" s="8">
        <f>AVERAGEIF(dailyActivity_merged!$B$2:$B$941,TASK_4!$B69,dailyActivity_merged!K$2:K$941)</f>
        <v>21.25</v>
      </c>
      <c r="J69" s="8">
        <f>AVERAGEIF(dailyActivity_merged!$B$2:$B$941,TASK_4!$B69,dailyActivity_merged!L$2:L$941)</f>
        <v>14.5</v>
      </c>
      <c r="K69" s="9">
        <f>AVERAGEIF(dailyActivity_merged!$B$2:$B$941,TASK_4!$B69,dailyActivity_merged!M$2:M$941)</f>
        <v>184.54166666666666</v>
      </c>
    </row>
    <row r="70" spans="2:11" ht="15" thickBot="1" x14ac:dyDescent="0.35">
      <c r="B70" s="16">
        <v>42709</v>
      </c>
      <c r="C70" s="11">
        <f>COUNTIF(dailyActivity_merged!$B$2:$B$941,TASK_4!B70)</f>
        <v>21</v>
      </c>
      <c r="D70" s="11" t="str">
        <f t="shared" si="4"/>
        <v>active</v>
      </c>
      <c r="E70" s="12">
        <f>AVERAGEIF(dailyActivity_merged!$B$2:$B$941,TASK_4!B70,dailyActivity_merged!$D$2:$D$941)</f>
        <v>2.4433333211179296</v>
      </c>
      <c r="F70" s="11" t="str">
        <f t="shared" si="5"/>
        <v>beginner</v>
      </c>
      <c r="G70" s="11">
        <f>SUMIF(dailyActivity_merged!$B$2:$B$941,TASK_4!B70,dailyActivity_merged!$C$2:$C$941)</f>
        <v>73129</v>
      </c>
      <c r="H70" s="11">
        <f>SUMIF(dailyActivity_merged!$B$2:$B$941,TASK_4!B70,dailyActivity_merged!$O$2:$O$941)</f>
        <v>23925</v>
      </c>
      <c r="I70" s="12">
        <f>AVERAGEIF(dailyActivity_merged!$B$2:$B$941,TASK_4!$B70,dailyActivity_merged!K$2:K$941)</f>
        <v>4.1904761904761907</v>
      </c>
      <c r="J70" s="12">
        <f>AVERAGEIF(dailyActivity_merged!$B$2:$B$941,TASK_4!$B70,dailyActivity_merged!L$2:L$941)</f>
        <v>2.1428571428571428</v>
      </c>
      <c r="K70" s="13">
        <f>AVERAGEIF(dailyActivity_merged!$B$2:$B$941,TASK_4!$B70,dailyActivity_merged!M$2:M$941)</f>
        <v>98.80952380952381</v>
      </c>
    </row>
  </sheetData>
  <mergeCells count="20">
    <mergeCell ref="M52:O52"/>
    <mergeCell ref="N53:O53"/>
    <mergeCell ref="N54:O54"/>
    <mergeCell ref="N55:O55"/>
    <mergeCell ref="M19:N19"/>
    <mergeCell ref="M24:N24"/>
    <mergeCell ref="B1:K1"/>
    <mergeCell ref="B38:K38"/>
    <mergeCell ref="M14:O14"/>
    <mergeCell ref="N15:O15"/>
    <mergeCell ref="N16:O16"/>
    <mergeCell ref="N17:O17"/>
    <mergeCell ref="N46:O46"/>
    <mergeCell ref="N47:O47"/>
    <mergeCell ref="N48:O48"/>
    <mergeCell ref="M8:O8"/>
    <mergeCell ref="N9:O9"/>
    <mergeCell ref="N10:O10"/>
    <mergeCell ref="N11:O11"/>
    <mergeCell ref="M45:O45"/>
  </mergeCells>
  <conditionalFormatting sqref="I3:I3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{474595F1-0984-4AED-A8DE-5FCA9C8A3283}</x14:id>
        </ext>
      </extLst>
    </cfRule>
  </conditionalFormatting>
  <conditionalFormatting sqref="J3:J3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{23813211-4742-42CE-981D-E988D8ED0737}</x14:id>
        </ext>
      </extLst>
    </cfRule>
  </conditionalFormatting>
  <conditionalFormatting sqref="K3:K3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{03964697-B1AC-4240-9F30-C968653CC9B0}</x14:id>
        </ext>
      </extLst>
    </cfRule>
  </conditionalFormatting>
  <conditionalFormatting sqref="I40:I7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{0CB586F9-6B35-48FD-9A95-513716827244}</x14:id>
        </ext>
      </extLst>
    </cfRule>
  </conditionalFormatting>
  <conditionalFormatting sqref="J40:J7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{ED44CC58-80E7-4818-85DE-5788F7B00ED9}</x14:id>
        </ext>
      </extLst>
    </cfRule>
  </conditionalFormatting>
  <conditionalFormatting sqref="K40:K7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{46658CA1-0327-406D-A2FF-A396DDF9BA37}</x14:id>
        </ext>
      </extLst>
    </cfRule>
  </conditionalFormatting>
  <conditionalFormatting sqref="D3:D35">
    <cfRule type="containsText" dxfId="2" priority="6" operator="containsText" text="active">
      <formula>NOT(ISERROR(SEARCH("active",D3)))</formula>
    </cfRule>
  </conditionalFormatting>
  <conditionalFormatting sqref="D2:D37 D39:D1048576">
    <cfRule type="containsText" dxfId="1" priority="5" operator="containsText" text="moderate">
      <formula>NOT(ISERROR(SEARCH("moderate",D2)))</formula>
    </cfRule>
  </conditionalFormatting>
  <conditionalFormatting sqref="D16">
    <cfRule type="containsText" dxfId="0" priority="4" operator="containsText" text="light">
      <formula>NOT(ISERROR(SEARCH("light",D16)))</formula>
    </cfRule>
  </conditionalFormatting>
  <conditionalFormatting sqref="E3:E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{280AE204-0C3A-44E0-9446-8EABC7BCE0DA}</x14:id>
        </ext>
      </extLst>
    </cfRule>
  </conditionalFormatting>
  <conditionalFormatting sqref="E40:E7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{E15991CA-C7AA-47BF-B1A0-DDB0D8F76CC0}</x14:id>
        </ext>
      </extLst>
    </cfRule>
  </conditionalFormatting>
  <conditionalFormatting sqref="C40:C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4595F1-0984-4AED-A8DE-5FCA9C8A32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I3:I35</xm:sqref>
        </x14:conditionalFormatting>
        <x14:conditionalFormatting xmlns:xm="http://schemas.microsoft.com/office/excel/2006/main">
          <x14:cfRule type="dataBar" id="{23813211-4742-42CE-981D-E988D8ED07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J3:J35</xm:sqref>
        </x14:conditionalFormatting>
        <x14:conditionalFormatting xmlns:xm="http://schemas.microsoft.com/office/excel/2006/main">
          <x14:cfRule type="dataBar" id="{03964697-B1AC-4240-9F30-C968653CC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K3:K35</xm:sqref>
        </x14:conditionalFormatting>
        <x14:conditionalFormatting xmlns:xm="http://schemas.microsoft.com/office/excel/2006/main">
          <x14:cfRule type="dataBar" id="{0CB586F9-6B35-48FD-9A95-5137168272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I40:I70</xm:sqref>
        </x14:conditionalFormatting>
        <x14:conditionalFormatting xmlns:xm="http://schemas.microsoft.com/office/excel/2006/main">
          <x14:cfRule type="dataBar" id="{ED44CC58-80E7-4818-85DE-5788F7B00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J40:J70</xm:sqref>
        </x14:conditionalFormatting>
        <x14:conditionalFormatting xmlns:xm="http://schemas.microsoft.com/office/excel/2006/main">
          <x14:cfRule type="dataBar" id="{46658CA1-0327-406D-A2FF-A396DDF9BA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K40:K70</xm:sqref>
        </x14:conditionalFormatting>
        <x14:conditionalFormatting xmlns:xm="http://schemas.microsoft.com/office/excel/2006/main">
          <x14:cfRule type="dataBar" id="{280AE204-0C3A-44E0-9446-8EABC7BCE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E3:E35</xm:sqref>
        </x14:conditionalFormatting>
        <x14:conditionalFormatting xmlns:xm="http://schemas.microsoft.com/office/excel/2006/main">
          <x14:cfRule type="dataBar" id="{E15991CA-C7AA-47BF-B1A0-DDB0D8F76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E40:E70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F83A-F21C-4E42-BBFF-965A82AE8D94}">
  <dimension ref="A1:S25"/>
  <sheetViews>
    <sheetView showGridLines="0" topLeftCell="A22" workbookViewId="0">
      <selection activeCell="V14" sqref="V14"/>
    </sheetView>
  </sheetViews>
  <sheetFormatPr defaultRowHeight="14.4" x14ac:dyDescent="0.3"/>
  <cols>
    <col min="19" max="19" width="9.88671875" customWidth="1"/>
  </cols>
  <sheetData>
    <row r="1" spans="1:19" ht="14.4" customHeight="1" x14ac:dyDescent="0.3">
      <c r="A1" s="37" t="s">
        <v>62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4.4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4.4" customHeigh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19" ht="14.4" customHeight="1" x14ac:dyDescent="0.3"/>
    <row r="25" spans="13:13" ht="25.8" x14ac:dyDescent="0.5">
      <c r="M25" s="36"/>
    </row>
  </sheetData>
  <mergeCells count="1">
    <mergeCell ref="A1:S4"/>
  </mergeCells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1"/>
  <sheetViews>
    <sheetView topLeftCell="A45" workbookViewId="0">
      <selection activeCell="R700" sqref="R700"/>
    </sheetView>
  </sheetViews>
  <sheetFormatPr defaultRowHeight="14.4" x14ac:dyDescent="0.3"/>
  <cols>
    <col min="2" max="2" width="10.88671875" bestFit="1" customWidth="1"/>
    <col min="12" max="12" width="17" bestFit="1" customWidth="1"/>
    <col min="13" max="13" width="18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TASK_4</vt:lpstr>
      <vt:lpstr>DASHBOARD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</dc:creator>
  <cp:lastModifiedBy>anshul saroha</cp:lastModifiedBy>
  <dcterms:created xsi:type="dcterms:W3CDTF">2024-03-26T12:28:18Z</dcterms:created>
  <dcterms:modified xsi:type="dcterms:W3CDTF">2024-03-28T13:47:45Z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