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u\Documents\pm_based_trading\trading files\"/>
    </mc:Choice>
  </mc:AlternateContent>
  <xr:revisionPtr revIDLastSave="0" documentId="13_ncr:1_{5E5A76CD-8FB7-48AC-B510-A9070AECC526}" xr6:coauthVersionLast="47" xr6:coauthVersionMax="47" xr10:uidLastSave="{00000000-0000-0000-0000-000000000000}"/>
  <bookViews>
    <workbookView xWindow="-108" yWindow="-108" windowWidth="23256" windowHeight="12576" xr2:uid="{E07A1707-AF12-4F9C-B2A0-F86BBEC35FAB}"/>
  </bookViews>
  <sheets>
    <sheet name="Orders" sheetId="1" r:id="rId1"/>
    <sheet name="Support Files" sheetId="2" r:id="rId2"/>
    <sheet name="Order Calcul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3" l="1"/>
  <c r="P12" i="3"/>
  <c r="K5" i="3"/>
  <c r="S3" i="3"/>
  <c r="T3" i="3"/>
  <c r="P4" i="3"/>
  <c r="P5" i="3"/>
  <c r="P6" i="3"/>
  <c r="P7" i="3"/>
  <c r="P8" i="3"/>
  <c r="P9" i="3"/>
  <c r="P10" i="3"/>
  <c r="P11" i="3"/>
  <c r="P3" i="3"/>
  <c r="O11" i="3"/>
  <c r="O10" i="3"/>
  <c r="T12" i="3"/>
  <c r="T11" i="3"/>
  <c r="T10" i="3"/>
  <c r="O9" i="3"/>
  <c r="O8" i="3"/>
  <c r="O7" i="3"/>
  <c r="O6" i="3"/>
  <c r="O5" i="3"/>
  <c r="O4" i="3"/>
  <c r="O3" i="3"/>
</calcChain>
</file>

<file path=xl/sharedStrings.xml><?xml version="1.0" encoding="utf-8"?>
<sst xmlns="http://schemas.openxmlformats.org/spreadsheetml/2006/main" count="207" uniqueCount="92">
  <si>
    <t>Stock</t>
  </si>
  <si>
    <t>Action</t>
  </si>
  <si>
    <t>Price</t>
  </si>
  <si>
    <t>Quantity/Amout</t>
  </si>
  <si>
    <t>S No.</t>
  </si>
  <si>
    <t>Day</t>
  </si>
  <si>
    <t>ED</t>
  </si>
  <si>
    <t>BED</t>
  </si>
  <si>
    <t>RPM</t>
  </si>
  <si>
    <t>Buy Price</t>
  </si>
  <si>
    <t>BMO</t>
  </si>
  <si>
    <t>STZ</t>
  </si>
  <si>
    <t>WBA</t>
  </si>
  <si>
    <t>CAG</t>
  </si>
  <si>
    <t>WDFC</t>
  </si>
  <si>
    <t>AMC</t>
  </si>
  <si>
    <t>LNN</t>
  </si>
  <si>
    <t>opt_str</t>
  </si>
  <si>
    <t>opt_sr</t>
  </si>
  <si>
    <t>opt_mean</t>
  </si>
  <si>
    <t>opt_std</t>
  </si>
  <si>
    <t>opt_max</t>
  </si>
  <si>
    <t>opt_min</t>
  </si>
  <si>
    <t>mkt_hit_rate</t>
  </si>
  <si>
    <t>net_hit_rate</t>
  </si>
  <si>
    <t>valid_market_data</t>
  </si>
  <si>
    <t>valid_est_signal</t>
  </si>
  <si>
    <t>link</t>
  </si>
  <si>
    <t>past_pnl_data</t>
  </si>
  <si>
    <t>close-open</t>
  </si>
  <si>
    <t>https://www.estimize.com/rpm</t>
  </si>
  <si>
    <t>[1.62, 2.25, 1.11, 1.44, -0.08, -2.76, -0.26]</t>
  </si>
  <si>
    <t>close-close</t>
  </si>
  <si>
    <t>https://www.estimize.com/stz</t>
  </si>
  <si>
    <t>[1.73, -7.63, 0.04, 0.54, 0.59, -0.03, -0.8, 2.31]</t>
  </si>
  <si>
    <t>open-open</t>
  </si>
  <si>
    <t>https://www.estimize.com/wba</t>
  </si>
  <si>
    <t>[-0.46, 0.2, -3.81, 3.11, 2.29, 0.59, -5.23, 8.02]</t>
  </si>
  <si>
    <t>https://www.estimize.com/cag</t>
  </si>
  <si>
    <t>[4.19, 1.43, -1.42, 2.82, 0.86, -2.98, -0.26, -1.46]</t>
  </si>
  <si>
    <t>open-close</t>
  </si>
  <si>
    <t>https://www.estimize.com/wdfc</t>
  </si>
  <si>
    <t>[-2.35, 12.63, 4.15, 19.07, 14.51, -8.64, 2.27, -8.41]</t>
  </si>
  <si>
    <t>https://www.estimize.com/lnn</t>
  </si>
  <si>
    <t>[-6.81, 4.97, -0.05, 4.46, 10.9, 2.0, -1.97]</t>
  </si>
  <si>
    <t>name</t>
  </si>
  <si>
    <t>[2.81, -2.89, -4.56, 0.79, 4.15, -4.43, 1.96, -0.01]</t>
  </si>
  <si>
    <t>[7.26, 8.82, -3.53, 1.26, -0.11, -2.26, -3.28, 0.2]</t>
  </si>
  <si>
    <t>[-5.84, -6.3, -7.76, 4.82, 5.18, 3.62, -7.41, 7.43]</t>
  </si>
  <si>
    <t>[1.08, -0.42, 1.19, 0.89, 1.66, 1.6, 1.98, 0.14]</t>
  </si>
  <si>
    <t>[2.19, 2.13, 1.98, -0.01, -0.67, 0.33, 0.56]</t>
  </si>
  <si>
    <t>ORDER</t>
  </si>
  <si>
    <t>date</t>
  </si>
  <si>
    <t>timing</t>
  </si>
  <si>
    <t>[-11.48, 10.47, 2.09, -5.12, 5.01, 6.66, -10.62]</t>
  </si>
  <si>
    <t>SELL</t>
  </si>
  <si>
    <t>SELL@OPEN</t>
  </si>
  <si>
    <t>BUY@CLOSE</t>
  </si>
  <si>
    <t>Date</t>
  </si>
  <si>
    <t>Cash in Hand</t>
  </si>
  <si>
    <t>SELL@CLOSE</t>
  </si>
  <si>
    <t>TYPE</t>
  </si>
  <si>
    <t>STOCK</t>
  </si>
  <si>
    <t>DATE</t>
  </si>
  <si>
    <t>STATUS</t>
  </si>
  <si>
    <t>CLOSE</t>
  </si>
  <si>
    <t>CREATE</t>
  </si>
  <si>
    <t>PRICE</t>
  </si>
  <si>
    <t>QTY/AMOUNT</t>
  </si>
  <si>
    <t>TIME</t>
  </si>
  <si>
    <t>LIM ORDER</t>
  </si>
  <si>
    <t>MAX PRICE</t>
  </si>
  <si>
    <t>MIN PRICE</t>
  </si>
  <si>
    <t>PCT Daily RANGE</t>
  </si>
  <si>
    <t>PRV CLOSE to TODAY CLOSE</t>
  </si>
  <si>
    <t>12-31-2021</t>
  </si>
  <si>
    <t>PCT CHANGE</t>
  </si>
  <si>
    <t>LAST PRICE</t>
  </si>
  <si>
    <t>AVG PUR PRICE</t>
  </si>
  <si>
    <t>OPEN PRICE</t>
  </si>
  <si>
    <t>NEW PRICE (LAST PRICE)</t>
  </si>
  <si>
    <t>NEW PRICE (OPEN PRICE)</t>
  </si>
  <si>
    <t>ORD TYPE</t>
  </si>
  <si>
    <t>HALF (12.235)</t>
  </si>
  <si>
    <t>LIMIT ORDER</t>
  </si>
  <si>
    <t>MARKET ORDER</t>
  </si>
  <si>
    <t>CANCEL</t>
  </si>
  <si>
    <t>$1000</t>
  </si>
  <si>
    <t>LOSS</t>
  </si>
  <si>
    <t>$372.05</t>
  </si>
  <si>
    <t>PROFIT</t>
  </si>
  <si>
    <t>$997.45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</si>
</sst>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trike/>
      <sz val="11"/>
      <color theme="4"/>
      <name val="Calibri"/>
      <family val="2"/>
      <scheme val="minor"/>
    </font>
    <font>
      <strike/>
      <u/>
      <sz val="11"/>
      <color theme="4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2" borderId="1" xfId="0" applyFont="1" applyFill="1" applyBorder="1" applyAlignment="1"/>
    <xf numFmtId="0" fontId="0" fillId="2" borderId="1" xfId="0" applyFill="1" applyBorder="1"/>
    <xf numFmtId="0" fontId="2" fillId="0" borderId="1" xfId="0" applyFont="1" applyBorder="1"/>
    <xf numFmtId="0" fontId="0" fillId="3" borderId="1" xfId="0" applyFill="1" applyBorder="1"/>
    <xf numFmtId="0" fontId="5" fillId="0" borderId="1" xfId="0" applyFont="1" applyBorder="1"/>
    <xf numFmtId="0" fontId="5" fillId="3" borderId="1" xfId="0" applyFont="1" applyFill="1" applyBorder="1"/>
    <xf numFmtId="14" fontId="0" fillId="3" borderId="1" xfId="0" applyNumberFormat="1" applyFill="1" applyBorder="1"/>
    <xf numFmtId="0" fontId="0" fillId="3" borderId="0" xfId="0" applyFill="1"/>
    <xf numFmtId="0" fontId="6" fillId="0" borderId="1" xfId="0" applyFont="1" applyBorder="1"/>
    <xf numFmtId="14" fontId="6" fillId="0" borderId="1" xfId="0" applyNumberFormat="1" applyFont="1" applyBorder="1"/>
    <xf numFmtId="0" fontId="7" fillId="0" borderId="1" xfId="2" applyFont="1" applyBorder="1"/>
    <xf numFmtId="14" fontId="2" fillId="0" borderId="1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7" fillId="0" borderId="3" xfId="2" applyFont="1" applyBorder="1"/>
    <xf numFmtId="0" fontId="2" fillId="0" borderId="4" xfId="0" applyFont="1" applyBorder="1"/>
    <xf numFmtId="14" fontId="0" fillId="2" borderId="1" xfId="0" applyNumberFormat="1" applyFill="1" applyBorder="1"/>
    <xf numFmtId="0" fontId="0" fillId="2" borderId="5" xfId="0" applyFill="1" applyBorder="1"/>
    <xf numFmtId="9" fontId="0" fillId="0" borderId="0" xfId="1" applyFont="1"/>
    <xf numFmtId="10" fontId="0" fillId="0" borderId="0" xfId="1" applyNumberFormat="1" applyFont="1"/>
    <xf numFmtId="0" fontId="0" fillId="4" borderId="1" xfId="0" applyFill="1" applyBorder="1"/>
    <xf numFmtId="0" fontId="0" fillId="4" borderId="6" xfId="0" applyFill="1" applyBorder="1"/>
    <xf numFmtId="0" fontId="2" fillId="0" borderId="1" xfId="2" applyFont="1" applyBorder="1"/>
    <xf numFmtId="0" fontId="4" fillId="0" borderId="3" xfId="2" applyBorder="1"/>
    <xf numFmtId="0" fontId="2" fillId="0" borderId="8" xfId="0" applyFont="1" applyBorder="1"/>
    <xf numFmtId="0" fontId="2" fillId="0" borderId="9" xfId="0" applyFont="1" applyBorder="1"/>
    <xf numFmtId="0" fontId="4" fillId="0" borderId="9" xfId="2" applyBorder="1"/>
    <xf numFmtId="0" fontId="2" fillId="0" borderId="9" xfId="2" applyFont="1" applyBorder="1"/>
    <xf numFmtId="0" fontId="2" fillId="0" borderId="10" xfId="0" applyFont="1" applyBorder="1"/>
    <xf numFmtId="14" fontId="2" fillId="0" borderId="8" xfId="0" applyNumberFormat="1" applyFont="1" applyBorder="1"/>
    <xf numFmtId="0" fontId="2" fillId="0" borderId="7" xfId="0" applyFont="1" applyBorder="1"/>
    <xf numFmtId="0" fontId="2" fillId="0" borderId="11" xfId="0" applyFont="1" applyBorder="1"/>
    <xf numFmtId="0" fontId="7" fillId="0" borderId="7" xfId="2" applyFont="1" applyBorder="1"/>
    <xf numFmtId="0" fontId="2" fillId="0" borderId="7" xfId="2" applyFont="1" applyBorder="1"/>
    <xf numFmtId="14" fontId="2" fillId="0" borderId="7" xfId="0" applyNumberFormat="1" applyFont="1" applyBorder="1"/>
    <xf numFmtId="0" fontId="0" fillId="0" borderId="5" xfId="0" applyFill="1" applyBorder="1"/>
    <xf numFmtId="0" fontId="6" fillId="0" borderId="8" xfId="0" applyFont="1" applyBorder="1"/>
    <xf numFmtId="0" fontId="6" fillId="0" borderId="2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8" fillId="0" borderId="1" xfId="0" applyFont="1" applyBorder="1"/>
    <xf numFmtId="0" fontId="9" fillId="0" borderId="1" xfId="2" applyFont="1" applyBorder="1"/>
    <xf numFmtId="14" fontId="8" fillId="0" borderId="1" xfId="0" applyNumberFormat="1" applyFont="1" applyBorder="1"/>
    <xf numFmtId="0" fontId="10" fillId="0" borderId="1" xfId="0" applyFont="1" applyBorder="1"/>
    <xf numFmtId="0" fontId="11" fillId="0" borderId="1" xfId="2" applyFont="1" applyBorder="1"/>
    <xf numFmtId="14" fontId="10" fillId="0" borderId="1" xfId="0" applyNumberFormat="1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ELL@CLOSE" TargetMode="External"/><Relationship Id="rId2" Type="http://schemas.openxmlformats.org/officeDocument/2006/relationships/hyperlink" Target="mailto:BUY@CLOSE" TargetMode="External"/><Relationship Id="rId1" Type="http://schemas.openxmlformats.org/officeDocument/2006/relationships/hyperlink" Target="mailto:SELL@OPE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ELL@OPEN" TargetMode="External"/><Relationship Id="rId4" Type="http://schemas.openxmlformats.org/officeDocument/2006/relationships/hyperlink" Target="mailto:SELL@OP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B2577-4D7D-427E-9F0C-64D49CF0C218}">
  <dimension ref="A1:K10"/>
  <sheetViews>
    <sheetView tabSelected="1" workbookViewId="0">
      <selection activeCell="G14" sqref="G14"/>
    </sheetView>
  </sheetViews>
  <sheetFormatPr defaultRowHeight="14.4" x14ac:dyDescent="0.3"/>
  <cols>
    <col min="1" max="1" width="5.33203125" bestFit="1" customWidth="1"/>
    <col min="2" max="2" width="11.44140625" bestFit="1" customWidth="1"/>
    <col min="3" max="3" width="6" bestFit="1" customWidth="1"/>
    <col min="4" max="4" width="11.44140625" bestFit="1" customWidth="1"/>
    <col min="5" max="5" width="15.5546875" bestFit="1" customWidth="1"/>
    <col min="6" max="6" width="14.33203125" bestFit="1" customWidth="1"/>
    <col min="7" max="7" width="10.33203125" bestFit="1" customWidth="1"/>
    <col min="8" max="8" width="4.33203125" bestFit="1" customWidth="1"/>
    <col min="9" max="9" width="4.33203125" customWidth="1"/>
    <col min="10" max="10" width="8.44140625" bestFit="1" customWidth="1"/>
    <col min="11" max="11" width="18.5546875" bestFit="1" customWidth="1"/>
  </cols>
  <sheetData>
    <row r="1" spans="1:11" x14ac:dyDescent="0.3">
      <c r="A1" s="6" t="s">
        <v>4</v>
      </c>
      <c r="B1" s="6" t="s">
        <v>0</v>
      </c>
      <c r="C1" s="6" t="s">
        <v>2</v>
      </c>
      <c r="D1" s="6" t="s">
        <v>1</v>
      </c>
      <c r="E1" s="6" t="s">
        <v>82</v>
      </c>
      <c r="F1" s="6" t="s">
        <v>3</v>
      </c>
      <c r="G1" s="6" t="s">
        <v>58</v>
      </c>
      <c r="H1" s="6" t="s">
        <v>5</v>
      </c>
      <c r="I1" s="6" t="s">
        <v>61</v>
      </c>
      <c r="J1" s="6" t="s">
        <v>9</v>
      </c>
      <c r="K1" s="6" t="s">
        <v>64</v>
      </c>
    </row>
    <row r="2" spans="1:11" x14ac:dyDescent="0.3">
      <c r="A2" s="7">
        <v>1</v>
      </c>
      <c r="B2" s="7" t="s">
        <v>8</v>
      </c>
      <c r="C2" s="7">
        <v>94</v>
      </c>
      <c r="D2" s="15" t="s">
        <v>56</v>
      </c>
      <c r="E2" s="27" t="s">
        <v>84</v>
      </c>
      <c r="F2" s="7" t="s">
        <v>83</v>
      </c>
      <c r="G2" s="16">
        <v>44317</v>
      </c>
      <c r="H2" s="7" t="s">
        <v>6</v>
      </c>
      <c r="I2" s="7" t="s">
        <v>10</v>
      </c>
      <c r="J2" s="7">
        <v>97.95</v>
      </c>
      <c r="K2" s="7" t="s">
        <v>86</v>
      </c>
    </row>
    <row r="3" spans="1:11" ht="15" thickBot="1" x14ac:dyDescent="0.35">
      <c r="A3" s="7">
        <v>1</v>
      </c>
      <c r="B3" s="35" t="s">
        <v>8</v>
      </c>
      <c r="C3" s="36">
        <v>93</v>
      </c>
      <c r="D3" s="37" t="s">
        <v>56</v>
      </c>
      <c r="E3" s="38" t="s">
        <v>84</v>
      </c>
      <c r="F3" s="35" t="s">
        <v>83</v>
      </c>
      <c r="G3" s="39">
        <v>44317</v>
      </c>
      <c r="H3" s="35" t="s">
        <v>6</v>
      </c>
      <c r="I3" s="35" t="s">
        <v>10</v>
      </c>
      <c r="J3" s="35">
        <v>97.95</v>
      </c>
      <c r="K3" s="7" t="s">
        <v>86</v>
      </c>
    </row>
    <row r="4" spans="1:11" ht="15" thickTop="1" x14ac:dyDescent="0.3">
      <c r="A4" s="29"/>
      <c r="B4" s="29" t="s">
        <v>8</v>
      </c>
      <c r="C4" s="30">
        <v>95.14</v>
      </c>
      <c r="D4" s="31" t="s">
        <v>56</v>
      </c>
      <c r="E4" s="32" t="s">
        <v>85</v>
      </c>
      <c r="F4" s="33" t="s">
        <v>87</v>
      </c>
      <c r="G4" s="34">
        <v>44317</v>
      </c>
      <c r="H4" s="29" t="s">
        <v>6</v>
      </c>
      <c r="I4" s="29" t="s">
        <v>10</v>
      </c>
      <c r="J4" s="29">
        <v>97.95</v>
      </c>
      <c r="K4" s="29" t="s">
        <v>88</v>
      </c>
    </row>
    <row r="5" spans="1:11" x14ac:dyDescent="0.3">
      <c r="A5" s="29"/>
      <c r="B5" s="29" t="s">
        <v>8</v>
      </c>
      <c r="C5" s="30">
        <v>98.34</v>
      </c>
      <c r="D5" s="31" t="s">
        <v>55</v>
      </c>
      <c r="E5" s="32" t="s">
        <v>85</v>
      </c>
      <c r="F5" s="33" t="s">
        <v>89</v>
      </c>
      <c r="G5" s="34">
        <v>44317</v>
      </c>
      <c r="H5" s="29" t="s">
        <v>6</v>
      </c>
      <c r="I5" s="29" t="s">
        <v>10</v>
      </c>
      <c r="J5" s="29">
        <v>97.95</v>
      </c>
      <c r="K5" s="41" t="s">
        <v>90</v>
      </c>
    </row>
    <row r="6" spans="1:11" x14ac:dyDescent="0.3">
      <c r="A6" s="7"/>
      <c r="B6" s="29" t="s">
        <v>8</v>
      </c>
      <c r="C6" s="18">
        <v>98.02</v>
      </c>
      <c r="D6" s="28" t="s">
        <v>55</v>
      </c>
      <c r="E6" s="32" t="s">
        <v>85</v>
      </c>
      <c r="F6" s="20" t="s">
        <v>91</v>
      </c>
      <c r="G6" s="34">
        <v>44317</v>
      </c>
      <c r="H6" s="29" t="s">
        <v>6</v>
      </c>
      <c r="I6" s="29" t="s">
        <v>10</v>
      </c>
      <c r="J6" s="29">
        <v>97.95</v>
      </c>
      <c r="K6" s="13" t="s">
        <v>90</v>
      </c>
    </row>
    <row r="7" spans="1:11" x14ac:dyDescent="0.3">
      <c r="A7" s="7"/>
      <c r="B7" s="17"/>
      <c r="C7" s="18"/>
      <c r="D7" s="19"/>
      <c r="E7" s="19"/>
      <c r="F7" s="20"/>
      <c r="G7" s="16"/>
      <c r="H7" s="7"/>
      <c r="I7" s="7"/>
      <c r="J7" s="7"/>
      <c r="K7" s="7"/>
    </row>
    <row r="8" spans="1:11" x14ac:dyDescent="0.3">
      <c r="A8" s="13">
        <v>2</v>
      </c>
      <c r="B8" s="42" t="s">
        <v>59</v>
      </c>
      <c r="C8" s="43"/>
      <c r="D8" s="43"/>
      <c r="E8" s="43"/>
      <c r="F8" s="44">
        <v>2369.48</v>
      </c>
      <c r="G8" s="14">
        <v>44317</v>
      </c>
      <c r="H8" s="13"/>
      <c r="I8" s="13"/>
      <c r="J8" s="13"/>
      <c r="K8" s="13"/>
    </row>
    <row r="9" spans="1:11" x14ac:dyDescent="0.3">
      <c r="A9" s="45">
        <v>3</v>
      </c>
      <c r="B9" s="45" t="s">
        <v>14</v>
      </c>
      <c r="C9" s="45"/>
      <c r="D9" s="46" t="s">
        <v>57</v>
      </c>
      <c r="E9" s="46"/>
      <c r="F9" s="45"/>
      <c r="G9" s="47">
        <v>44348</v>
      </c>
      <c r="H9" s="45" t="s">
        <v>7</v>
      </c>
      <c r="I9" s="45" t="s">
        <v>15</v>
      </c>
      <c r="J9" s="45"/>
      <c r="K9" s="45"/>
    </row>
    <row r="10" spans="1:11" x14ac:dyDescent="0.3">
      <c r="A10" s="48">
        <v>4</v>
      </c>
      <c r="B10" s="48" t="s">
        <v>14</v>
      </c>
      <c r="C10" s="48"/>
      <c r="D10" s="49" t="s">
        <v>60</v>
      </c>
      <c r="E10" s="49"/>
      <c r="F10" s="48"/>
      <c r="G10" s="50">
        <v>44378</v>
      </c>
      <c r="H10" s="48" t="s">
        <v>6</v>
      </c>
      <c r="I10" s="48" t="s">
        <v>15</v>
      </c>
      <c r="J10" s="48"/>
      <c r="K10" s="48"/>
    </row>
  </sheetData>
  <hyperlinks>
    <hyperlink ref="D2" r:id="rId1" xr:uid="{36744446-2A90-4327-ADEC-FE147921535A}"/>
    <hyperlink ref="D9" r:id="rId2" xr:uid="{29A0CFFF-FBE9-46E7-8859-E80CFDB29813}"/>
    <hyperlink ref="D10" r:id="rId3" xr:uid="{7A4347CA-0420-4B95-BA3E-795A22E017F2}"/>
    <hyperlink ref="D3" r:id="rId4" xr:uid="{BA91AE10-9E7F-4FA1-A490-B9EEFF0DA1A7}"/>
    <hyperlink ref="D4" r:id="rId5" xr:uid="{7C945F3F-D1F0-48E0-9D11-32F37AECF2C1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C000-1A1E-48FD-807E-7DC4981118A6}">
  <dimension ref="A1:O25"/>
  <sheetViews>
    <sheetView workbookViewId="0">
      <selection activeCell="D7" sqref="D7"/>
    </sheetView>
  </sheetViews>
  <sheetFormatPr defaultRowHeight="14.4" x14ac:dyDescent="0.3"/>
  <cols>
    <col min="2" max="2" width="10.33203125" bestFit="1" customWidth="1"/>
    <col min="15" max="15" width="42.88671875" bestFit="1" customWidth="1"/>
  </cols>
  <sheetData>
    <row r="1" spans="1:15" x14ac:dyDescent="0.3">
      <c r="A1" s="2" t="s">
        <v>15</v>
      </c>
      <c r="B1" s="2"/>
      <c r="C1" s="2"/>
    </row>
    <row r="2" spans="1:15" x14ac:dyDescent="0.3">
      <c r="A2" s="5" t="s">
        <v>45</v>
      </c>
      <c r="B2" s="5" t="s">
        <v>52</v>
      </c>
      <c r="C2" s="5" t="s">
        <v>53</v>
      </c>
      <c r="D2" s="6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6" t="s">
        <v>24</v>
      </c>
      <c r="L2" s="6" t="s">
        <v>25</v>
      </c>
      <c r="M2" s="6" t="s">
        <v>26</v>
      </c>
      <c r="N2" s="6" t="s">
        <v>27</v>
      </c>
      <c r="O2" s="6" t="s">
        <v>28</v>
      </c>
    </row>
    <row r="3" spans="1:15" x14ac:dyDescent="0.3">
      <c r="A3" s="9" t="s">
        <v>8</v>
      </c>
      <c r="B3" s="4">
        <v>44566</v>
      </c>
      <c r="C3" s="3" t="s">
        <v>10</v>
      </c>
      <c r="D3" s="3" t="s">
        <v>29</v>
      </c>
      <c r="E3" s="3">
        <v>0.30336781117321698</v>
      </c>
      <c r="F3" s="3">
        <v>0.47428571428571398</v>
      </c>
      <c r="G3" s="3">
        <v>1.5634015766257601</v>
      </c>
      <c r="H3" s="3">
        <v>2.25</v>
      </c>
      <c r="I3" s="3">
        <v>-2.76</v>
      </c>
      <c r="J3" s="3">
        <v>57</v>
      </c>
      <c r="K3" s="3">
        <v>43</v>
      </c>
      <c r="L3" s="3">
        <v>100</v>
      </c>
      <c r="M3" s="3">
        <v>88</v>
      </c>
      <c r="N3" s="3" t="s">
        <v>30</v>
      </c>
      <c r="O3" s="3" t="s">
        <v>31</v>
      </c>
    </row>
    <row r="4" spans="1:15" x14ac:dyDescent="0.3">
      <c r="A4" s="7" t="s">
        <v>11</v>
      </c>
      <c r="B4" s="4">
        <v>44567</v>
      </c>
      <c r="C4" s="3" t="s">
        <v>10</v>
      </c>
      <c r="D4" s="3" t="s">
        <v>32</v>
      </c>
      <c r="E4" s="3">
        <v>-0.140897120392001</v>
      </c>
      <c r="F4" s="3">
        <v>-0.40625</v>
      </c>
      <c r="G4" s="3">
        <v>2.8833094591978798</v>
      </c>
      <c r="H4" s="3">
        <v>2.31</v>
      </c>
      <c r="I4" s="3">
        <v>-7.63</v>
      </c>
      <c r="J4" s="3">
        <v>62</v>
      </c>
      <c r="K4" s="3">
        <v>31</v>
      </c>
      <c r="L4" s="3">
        <v>100</v>
      </c>
      <c r="M4" s="3">
        <v>100</v>
      </c>
      <c r="N4" s="3" t="s">
        <v>33</v>
      </c>
      <c r="O4" s="3" t="s">
        <v>34</v>
      </c>
    </row>
    <row r="5" spans="1:15" x14ac:dyDescent="0.3">
      <c r="A5" s="7" t="s">
        <v>12</v>
      </c>
      <c r="B5" s="4">
        <v>44567</v>
      </c>
      <c r="C5" s="3" t="s">
        <v>10</v>
      </c>
      <c r="D5" s="3" t="s">
        <v>35</v>
      </c>
      <c r="E5" s="3">
        <v>0.15269542588920099</v>
      </c>
      <c r="F5" s="3">
        <v>0.588749999999999</v>
      </c>
      <c r="G5" s="3">
        <v>3.8557147116325901</v>
      </c>
      <c r="H5" s="3">
        <v>8.02</v>
      </c>
      <c r="I5" s="3">
        <v>-5.23</v>
      </c>
      <c r="J5" s="3">
        <v>62</v>
      </c>
      <c r="K5" s="3">
        <v>46</v>
      </c>
      <c r="L5" s="3">
        <v>100</v>
      </c>
      <c r="M5" s="3">
        <v>100</v>
      </c>
      <c r="N5" s="3" t="s">
        <v>36</v>
      </c>
      <c r="O5" s="3" t="s">
        <v>37</v>
      </c>
    </row>
    <row r="6" spans="1:15" x14ac:dyDescent="0.3">
      <c r="A6" s="7" t="s">
        <v>13</v>
      </c>
      <c r="B6" s="4">
        <v>44567</v>
      </c>
      <c r="C6" s="3" t="s">
        <v>10</v>
      </c>
      <c r="D6" s="3" t="s">
        <v>32</v>
      </c>
      <c r="E6" s="3">
        <v>0.177490402541086</v>
      </c>
      <c r="F6" s="3">
        <v>0.39750000000000002</v>
      </c>
      <c r="G6" s="3">
        <v>2.2395577130317399</v>
      </c>
      <c r="H6" s="3">
        <v>4.1900000000000004</v>
      </c>
      <c r="I6" s="3">
        <v>-2.98</v>
      </c>
      <c r="J6" s="3">
        <v>50</v>
      </c>
      <c r="K6" s="3">
        <v>31</v>
      </c>
      <c r="L6" s="3">
        <v>100</v>
      </c>
      <c r="M6" s="3">
        <v>100</v>
      </c>
      <c r="N6" s="3" t="s">
        <v>38</v>
      </c>
      <c r="O6" s="3" t="s">
        <v>39</v>
      </c>
    </row>
    <row r="7" spans="1:15" x14ac:dyDescent="0.3">
      <c r="A7" s="9" t="s">
        <v>14</v>
      </c>
      <c r="B7" s="4">
        <v>44567</v>
      </c>
      <c r="C7" s="3" t="s">
        <v>15</v>
      </c>
      <c r="D7" s="3" t="s">
        <v>40</v>
      </c>
      <c r="E7" s="3">
        <v>0.42367330894284499</v>
      </c>
      <c r="F7" s="3">
        <v>4.1537499999999996</v>
      </c>
      <c r="G7" s="3">
        <v>9.8041342523192707</v>
      </c>
      <c r="H7" s="3">
        <v>19.07</v>
      </c>
      <c r="I7" s="3">
        <v>-8.64</v>
      </c>
      <c r="J7" s="3">
        <v>62</v>
      </c>
      <c r="K7" s="3">
        <v>38</v>
      </c>
      <c r="L7" s="3">
        <v>100</v>
      </c>
      <c r="M7" s="3">
        <v>100</v>
      </c>
      <c r="N7" s="3" t="s">
        <v>41</v>
      </c>
      <c r="O7" s="3" t="s">
        <v>42</v>
      </c>
    </row>
    <row r="8" spans="1:15" x14ac:dyDescent="0.3">
      <c r="A8" s="7" t="s">
        <v>16</v>
      </c>
      <c r="B8" s="4">
        <v>44567</v>
      </c>
      <c r="C8" s="3" t="s">
        <v>10</v>
      </c>
      <c r="D8" s="3" t="s">
        <v>35</v>
      </c>
      <c r="E8" s="3">
        <v>0.36860159283898603</v>
      </c>
      <c r="F8" s="3">
        <v>1.9285714285714199</v>
      </c>
      <c r="G8" s="3">
        <v>5.2321299366003302</v>
      </c>
      <c r="H8" s="3">
        <v>10.9</v>
      </c>
      <c r="I8" s="3">
        <v>-6.81</v>
      </c>
      <c r="J8" s="3">
        <v>57</v>
      </c>
      <c r="K8" s="3">
        <v>22</v>
      </c>
      <c r="L8" s="3">
        <v>100</v>
      </c>
      <c r="M8" s="3">
        <v>88</v>
      </c>
      <c r="N8" s="3" t="s">
        <v>43</v>
      </c>
      <c r="O8" s="3" t="s">
        <v>44</v>
      </c>
    </row>
    <row r="10" spans="1:15" x14ac:dyDescent="0.3">
      <c r="A10" s="2" t="s">
        <v>10</v>
      </c>
      <c r="B10" s="2"/>
      <c r="C10" s="2"/>
    </row>
    <row r="11" spans="1:15" x14ac:dyDescent="0.3">
      <c r="A11" s="5" t="s">
        <v>45</v>
      </c>
      <c r="B11" s="5" t="s">
        <v>52</v>
      </c>
      <c r="C11" s="5" t="s">
        <v>53</v>
      </c>
      <c r="D11" s="6" t="s">
        <v>17</v>
      </c>
      <c r="E11" s="6" t="s">
        <v>18</v>
      </c>
      <c r="F11" s="6" t="s">
        <v>19</v>
      </c>
      <c r="G11" s="6" t="s">
        <v>20</v>
      </c>
      <c r="H11" s="6" t="s">
        <v>21</v>
      </c>
      <c r="I11" s="6" t="s">
        <v>22</v>
      </c>
      <c r="J11" s="6" t="s">
        <v>23</v>
      </c>
      <c r="K11" s="6" t="s">
        <v>24</v>
      </c>
      <c r="L11" s="6" t="s">
        <v>25</v>
      </c>
      <c r="M11" s="6" t="s">
        <v>26</v>
      </c>
      <c r="N11" s="6" t="s">
        <v>27</v>
      </c>
      <c r="O11" s="6" t="s">
        <v>28</v>
      </c>
    </row>
    <row r="12" spans="1:15" x14ac:dyDescent="0.3">
      <c r="A12" s="7" t="s">
        <v>11</v>
      </c>
      <c r="B12" s="4">
        <v>44567</v>
      </c>
      <c r="C12" s="3" t="s">
        <v>10</v>
      </c>
      <c r="D12" s="3" t="s">
        <v>29</v>
      </c>
      <c r="E12" s="3">
        <v>-8.7403881843919701E-2</v>
      </c>
      <c r="F12" s="3">
        <v>-0.27249999999999902</v>
      </c>
      <c r="G12" s="3">
        <v>3.1177104981059398</v>
      </c>
      <c r="H12" s="3">
        <v>4.1500000000000004</v>
      </c>
      <c r="I12" s="3">
        <v>-4.5599999999999996</v>
      </c>
      <c r="J12" s="3">
        <v>50</v>
      </c>
      <c r="K12" s="3">
        <v>25</v>
      </c>
      <c r="L12" s="3">
        <v>100</v>
      </c>
      <c r="M12" s="3">
        <v>100</v>
      </c>
      <c r="N12" s="3" t="s">
        <v>33</v>
      </c>
      <c r="O12" s="3" t="s">
        <v>46</v>
      </c>
    </row>
    <row r="13" spans="1:15" x14ac:dyDescent="0.3">
      <c r="A13" s="7" t="s">
        <v>13</v>
      </c>
      <c r="B13" s="4"/>
      <c r="C13" s="3"/>
      <c r="D13" s="3" t="s">
        <v>29</v>
      </c>
      <c r="E13" s="3">
        <v>0.23995233617341299</v>
      </c>
      <c r="F13" s="3">
        <v>1.0449999999999999</v>
      </c>
      <c r="G13" s="3">
        <v>4.3550315727902502</v>
      </c>
      <c r="H13" s="3">
        <v>8.82</v>
      </c>
      <c r="I13" s="3">
        <v>-3.53</v>
      </c>
      <c r="J13" s="3">
        <v>50</v>
      </c>
      <c r="K13" s="3">
        <v>31</v>
      </c>
      <c r="L13" s="3">
        <v>100</v>
      </c>
      <c r="M13" s="3">
        <v>100</v>
      </c>
      <c r="N13" s="3" t="s">
        <v>38</v>
      </c>
      <c r="O13" s="3" t="s">
        <v>47</v>
      </c>
    </row>
    <row r="14" spans="1:15" x14ac:dyDescent="0.3">
      <c r="A14" s="7" t="s">
        <v>12</v>
      </c>
      <c r="B14" s="4"/>
      <c r="C14" s="3"/>
      <c r="D14" s="3" t="s">
        <v>32</v>
      </c>
      <c r="E14" s="3">
        <v>-0.127274276358151</v>
      </c>
      <c r="F14" s="3">
        <v>-0.78249999999999997</v>
      </c>
      <c r="G14" s="3">
        <v>6.1481394543390104</v>
      </c>
      <c r="H14" s="3">
        <v>7.43</v>
      </c>
      <c r="I14" s="3">
        <v>-7.76</v>
      </c>
      <c r="J14" s="3">
        <v>50</v>
      </c>
      <c r="K14" s="3">
        <v>38</v>
      </c>
      <c r="L14" s="3">
        <v>100</v>
      </c>
      <c r="M14" s="3">
        <v>100</v>
      </c>
      <c r="N14" s="3" t="s">
        <v>36</v>
      </c>
      <c r="O14" s="3" t="s">
        <v>48</v>
      </c>
    </row>
    <row r="15" spans="1:15" s="12" customFormat="1" x14ac:dyDescent="0.3">
      <c r="A15" s="10" t="s">
        <v>14</v>
      </c>
      <c r="B15" s="11">
        <v>44567</v>
      </c>
      <c r="C15" s="8"/>
      <c r="D15" s="8" t="s">
        <v>32</v>
      </c>
      <c r="E15" s="8">
        <v>1.3436933214189599</v>
      </c>
      <c r="F15" s="8">
        <v>1.0149999999999999</v>
      </c>
      <c r="G15" s="8">
        <v>0.75538069872085001</v>
      </c>
      <c r="H15" s="8">
        <v>1.98</v>
      </c>
      <c r="I15" s="8">
        <v>-0.42</v>
      </c>
      <c r="J15" s="8">
        <v>88</v>
      </c>
      <c r="K15" s="8">
        <v>55</v>
      </c>
      <c r="L15" s="8">
        <v>100</v>
      </c>
      <c r="M15" s="8">
        <v>100</v>
      </c>
      <c r="N15" s="8" t="s">
        <v>41</v>
      </c>
      <c r="O15" s="8" t="s">
        <v>49</v>
      </c>
    </row>
    <row r="16" spans="1:15" x14ac:dyDescent="0.3">
      <c r="A16" s="10" t="s">
        <v>8</v>
      </c>
      <c r="B16" s="11">
        <v>44566</v>
      </c>
      <c r="C16" s="8" t="s">
        <v>10</v>
      </c>
      <c r="D16" s="8" t="s">
        <v>35</v>
      </c>
      <c r="E16" s="8">
        <v>0.86612197397863</v>
      </c>
      <c r="F16" s="8">
        <v>0.93</v>
      </c>
      <c r="G16" s="8">
        <v>1.0737517670033601</v>
      </c>
      <c r="H16" s="8">
        <v>2.19</v>
      </c>
      <c r="I16" s="8">
        <v>-0.67</v>
      </c>
      <c r="J16" s="8">
        <v>71</v>
      </c>
      <c r="K16" s="8">
        <v>53</v>
      </c>
      <c r="L16" s="8">
        <v>100</v>
      </c>
      <c r="M16" s="8">
        <v>88</v>
      </c>
      <c r="N16" s="8" t="s">
        <v>30</v>
      </c>
      <c r="O16" s="8" t="s">
        <v>50</v>
      </c>
    </row>
    <row r="18" spans="1:15" x14ac:dyDescent="0.3">
      <c r="A18" s="2" t="s">
        <v>51</v>
      </c>
      <c r="B18" s="2"/>
      <c r="C18" s="2"/>
    </row>
    <row r="19" spans="1:15" x14ac:dyDescent="0.3">
      <c r="A19" s="5" t="s">
        <v>45</v>
      </c>
      <c r="B19" s="5" t="s">
        <v>52</v>
      </c>
      <c r="C19" s="5" t="s">
        <v>53</v>
      </c>
      <c r="D19" s="6" t="s">
        <v>17</v>
      </c>
      <c r="E19" s="6" t="s">
        <v>18</v>
      </c>
      <c r="F19" s="6" t="s">
        <v>19</v>
      </c>
      <c r="G19" s="6" t="s">
        <v>20</v>
      </c>
      <c r="H19" s="6" t="s">
        <v>21</v>
      </c>
      <c r="I19" s="6" t="s">
        <v>22</v>
      </c>
      <c r="J19" s="6" t="s">
        <v>23</v>
      </c>
      <c r="K19" s="6" t="s">
        <v>24</v>
      </c>
      <c r="L19" s="6" t="s">
        <v>25</v>
      </c>
      <c r="M19" s="6" t="s">
        <v>26</v>
      </c>
      <c r="N19" s="6" t="s">
        <v>27</v>
      </c>
      <c r="O19" s="6" t="s">
        <v>28</v>
      </c>
    </row>
    <row r="20" spans="1:15" x14ac:dyDescent="0.3">
      <c r="A20" s="9" t="s">
        <v>8</v>
      </c>
      <c r="B20" s="4">
        <v>44566</v>
      </c>
      <c r="C20" s="3" t="s">
        <v>10</v>
      </c>
      <c r="D20" s="3" t="s">
        <v>35</v>
      </c>
      <c r="E20" s="3">
        <v>0.86612197397863</v>
      </c>
      <c r="F20" s="3">
        <v>0.93</v>
      </c>
      <c r="G20" s="3">
        <v>1.0737517670033601</v>
      </c>
      <c r="H20" s="3">
        <v>2.19</v>
      </c>
      <c r="I20" s="3">
        <v>-0.67</v>
      </c>
      <c r="J20" s="3">
        <v>71</v>
      </c>
      <c r="K20" s="3">
        <v>53</v>
      </c>
      <c r="L20" s="3">
        <v>100</v>
      </c>
      <c r="M20" s="3">
        <v>88</v>
      </c>
      <c r="N20" s="3" t="s">
        <v>30</v>
      </c>
      <c r="O20" s="3" t="s">
        <v>50</v>
      </c>
    </row>
    <row r="21" spans="1:15" x14ac:dyDescent="0.3">
      <c r="A21" s="7" t="s">
        <v>11</v>
      </c>
      <c r="B21" s="4">
        <v>44567</v>
      </c>
      <c r="C21" s="3" t="s">
        <v>10</v>
      </c>
      <c r="D21" s="3" t="s">
        <v>29</v>
      </c>
      <c r="E21" s="3">
        <v>-8.7403881843919701E-2</v>
      </c>
      <c r="F21" s="3">
        <v>-0.27249999999999902</v>
      </c>
      <c r="G21" s="3">
        <v>3.1177104981059398</v>
      </c>
      <c r="H21" s="3">
        <v>4.1500000000000004</v>
      </c>
      <c r="I21" s="3">
        <v>-4.5599999999999996</v>
      </c>
      <c r="J21" s="3">
        <v>50</v>
      </c>
      <c r="K21" s="3">
        <v>25</v>
      </c>
      <c r="L21" s="3">
        <v>100</v>
      </c>
      <c r="M21" s="3">
        <v>100</v>
      </c>
      <c r="N21" s="3" t="s">
        <v>33</v>
      </c>
      <c r="O21" s="3" t="s">
        <v>46</v>
      </c>
    </row>
    <row r="22" spans="1:15" x14ac:dyDescent="0.3">
      <c r="A22" s="7" t="s">
        <v>12</v>
      </c>
      <c r="B22" s="4">
        <v>44567</v>
      </c>
      <c r="C22" s="3" t="s">
        <v>10</v>
      </c>
      <c r="D22" s="3" t="s">
        <v>32</v>
      </c>
      <c r="E22" s="3">
        <v>-0.127274276358151</v>
      </c>
      <c r="F22" s="3">
        <v>-0.78249999999999997</v>
      </c>
      <c r="G22" s="3">
        <v>6.1481394543390104</v>
      </c>
      <c r="H22" s="3">
        <v>7.43</v>
      </c>
      <c r="I22" s="3">
        <v>-7.76</v>
      </c>
      <c r="J22" s="3">
        <v>50</v>
      </c>
      <c r="K22" s="3">
        <v>38</v>
      </c>
      <c r="L22" s="3">
        <v>100</v>
      </c>
      <c r="M22" s="3">
        <v>100</v>
      </c>
      <c r="N22" s="3" t="s">
        <v>36</v>
      </c>
      <c r="O22" s="3" t="s">
        <v>48</v>
      </c>
    </row>
    <row r="23" spans="1:15" x14ac:dyDescent="0.3">
      <c r="A23" s="7" t="s">
        <v>13</v>
      </c>
      <c r="B23" s="4">
        <v>44567</v>
      </c>
      <c r="C23" s="3" t="s">
        <v>10</v>
      </c>
      <c r="D23" s="3" t="s">
        <v>29</v>
      </c>
      <c r="E23" s="3">
        <v>0.23995233617341299</v>
      </c>
      <c r="F23" s="3">
        <v>1.0449999999999999</v>
      </c>
      <c r="G23" s="3">
        <v>4.3550315727902502</v>
      </c>
      <c r="H23" s="3">
        <v>8.82</v>
      </c>
      <c r="I23" s="3">
        <v>-3.53</v>
      </c>
      <c r="J23" s="3">
        <v>50</v>
      </c>
      <c r="K23" s="3">
        <v>31</v>
      </c>
      <c r="L23" s="3">
        <v>100</v>
      </c>
      <c r="M23" s="3">
        <v>100</v>
      </c>
      <c r="N23" s="3" t="s">
        <v>38</v>
      </c>
      <c r="O23" s="3" t="s">
        <v>47</v>
      </c>
    </row>
    <row r="24" spans="1:15" x14ac:dyDescent="0.3">
      <c r="A24" s="9" t="s">
        <v>14</v>
      </c>
      <c r="B24" s="4">
        <v>44567</v>
      </c>
      <c r="C24" s="3" t="s">
        <v>15</v>
      </c>
      <c r="D24" s="3" t="s">
        <v>40</v>
      </c>
      <c r="E24" s="3">
        <v>0.42367330894284499</v>
      </c>
      <c r="F24" s="3">
        <v>4.1537499999999996</v>
      </c>
      <c r="G24" s="3">
        <v>9.8041342523192707</v>
      </c>
      <c r="H24" s="3">
        <v>19.07</v>
      </c>
      <c r="I24" s="3">
        <v>-8.64</v>
      </c>
      <c r="J24" s="3">
        <v>62</v>
      </c>
      <c r="K24" s="3">
        <v>38</v>
      </c>
      <c r="L24" s="3">
        <v>100</v>
      </c>
      <c r="M24" s="3">
        <v>100</v>
      </c>
      <c r="N24" s="3" t="s">
        <v>41</v>
      </c>
      <c r="O24" s="3" t="s">
        <v>42</v>
      </c>
    </row>
    <row r="25" spans="1:15" x14ac:dyDescent="0.3">
      <c r="A25" s="7" t="s">
        <v>16</v>
      </c>
      <c r="B25" s="4">
        <v>44567</v>
      </c>
      <c r="C25" s="3" t="s">
        <v>10</v>
      </c>
      <c r="D25" s="3" t="s">
        <v>40</v>
      </c>
      <c r="E25" s="3">
        <v>-5.30999122968311E-2</v>
      </c>
      <c r="F25" s="3">
        <v>-0.42714285714285699</v>
      </c>
      <c r="G25" s="3">
        <v>8.0441348896229297</v>
      </c>
      <c r="H25" s="3">
        <v>10.47</v>
      </c>
      <c r="I25" s="3">
        <v>-11.48</v>
      </c>
      <c r="J25" s="3">
        <v>57</v>
      </c>
      <c r="K25" s="3">
        <v>22</v>
      </c>
      <c r="L25" s="3">
        <v>100</v>
      </c>
      <c r="M25" s="3">
        <v>88</v>
      </c>
      <c r="N25" s="3" t="s">
        <v>43</v>
      </c>
      <c r="O25" s="3" t="s">
        <v>54</v>
      </c>
    </row>
  </sheetData>
  <mergeCells count="3">
    <mergeCell ref="A10:C10"/>
    <mergeCell ref="A18:C18"/>
    <mergeCell ref="A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14B5-B02B-4D7B-AD5E-F7293BF8D5E9}">
  <dimension ref="A1:U12"/>
  <sheetViews>
    <sheetView topLeftCell="E1" workbookViewId="0">
      <selection activeCell="P12" sqref="P12"/>
    </sheetView>
  </sheetViews>
  <sheetFormatPr defaultRowHeight="14.4" x14ac:dyDescent="0.3"/>
  <cols>
    <col min="2" max="2" width="10.33203125" bestFit="1" customWidth="1"/>
    <col min="11" max="11" width="21.33203125" bestFit="1" customWidth="1"/>
    <col min="12" max="12" width="22.109375" bestFit="1" customWidth="1"/>
    <col min="14" max="14" width="13.6640625" bestFit="1" customWidth="1"/>
    <col min="15" max="15" width="10.33203125" bestFit="1" customWidth="1"/>
    <col min="16" max="16" width="22.109375" bestFit="1" customWidth="1"/>
    <col min="18" max="18" width="13.6640625" bestFit="1" customWidth="1"/>
  </cols>
  <sheetData>
    <row r="1" spans="1:21" x14ac:dyDescent="0.3">
      <c r="A1" s="6" t="s">
        <v>62</v>
      </c>
      <c r="B1" s="21" t="s">
        <v>63</v>
      </c>
      <c r="C1" s="6" t="s">
        <v>64</v>
      </c>
      <c r="D1" s="6" t="s">
        <v>67</v>
      </c>
      <c r="E1" s="6" t="s">
        <v>68</v>
      </c>
      <c r="F1" s="6" t="s">
        <v>72</v>
      </c>
      <c r="G1" s="6" t="s">
        <v>69</v>
      </c>
      <c r="H1" s="6" t="s">
        <v>70</v>
      </c>
      <c r="I1" s="22" t="s">
        <v>71</v>
      </c>
    </row>
    <row r="2" spans="1:21" x14ac:dyDescent="0.3">
      <c r="A2" t="s">
        <v>8</v>
      </c>
      <c r="B2" s="1">
        <v>44317</v>
      </c>
      <c r="C2" t="s">
        <v>65</v>
      </c>
      <c r="F2">
        <v>96.24</v>
      </c>
      <c r="H2">
        <v>94</v>
      </c>
      <c r="I2">
        <v>99.32</v>
      </c>
      <c r="L2" t="s">
        <v>79</v>
      </c>
      <c r="M2" s="25" t="s">
        <v>77</v>
      </c>
      <c r="N2" s="25" t="s">
        <v>76</v>
      </c>
      <c r="O2" s="25" t="s">
        <v>80</v>
      </c>
      <c r="P2" s="25" t="s">
        <v>81</v>
      </c>
      <c r="R2" s="26" t="s">
        <v>78</v>
      </c>
    </row>
    <row r="3" spans="1:21" x14ac:dyDescent="0.3">
      <c r="C3" t="s">
        <v>66</v>
      </c>
      <c r="L3">
        <v>98.12</v>
      </c>
      <c r="M3" s="3">
        <v>97.21</v>
      </c>
      <c r="N3" s="3">
        <v>0.56000000000000005</v>
      </c>
      <c r="O3" s="3">
        <f>$M$3*(1+N3/100)</f>
        <v>97.754375999999993</v>
      </c>
      <c r="P3" s="3">
        <f>$L$3*(1+0.01*N3)</f>
        <v>98.669472000000013</v>
      </c>
      <c r="R3">
        <v>97.95</v>
      </c>
      <c r="S3">
        <f>97.95*0.97</f>
        <v>95.011499999999998</v>
      </c>
      <c r="T3" s="23">
        <f>(97.95 - 94)/97.95</f>
        <v>4.0326697294538055E-2</v>
      </c>
    </row>
    <row r="4" spans="1:21" x14ac:dyDescent="0.3">
      <c r="M4" s="3"/>
      <c r="N4" s="3">
        <v>0.33</v>
      </c>
      <c r="O4" s="3">
        <f>$M$3*(1+N4/100)</f>
        <v>97.530793000000003</v>
      </c>
      <c r="P4" s="3">
        <f>$L$3*(1+0.01*N4)</f>
        <v>98.443796000000006</v>
      </c>
      <c r="R4">
        <v>24.47</v>
      </c>
    </row>
    <row r="5" spans="1:21" x14ac:dyDescent="0.3">
      <c r="K5">
        <f>AVERAGE(N3:N7)</f>
        <v>1.4379999999999999</v>
      </c>
      <c r="M5" s="3"/>
      <c r="N5" s="3">
        <v>1.98</v>
      </c>
      <c r="O5" s="3">
        <f>$M$3*(1+N5/100)</f>
        <v>99.134757999999991</v>
      </c>
      <c r="P5" s="3">
        <f>$L$3*(1+0.01*N5)</f>
        <v>100.06277600000001</v>
      </c>
      <c r="R5">
        <v>2378.7600000000002</v>
      </c>
    </row>
    <row r="6" spans="1:21" x14ac:dyDescent="0.3">
      <c r="M6" s="3"/>
      <c r="N6" s="3">
        <v>2.13</v>
      </c>
      <c r="O6" s="3">
        <f>$M$3*(1+N6/100)</f>
        <v>99.280573000000004</v>
      </c>
      <c r="P6" s="3">
        <f>$L$3*(1+0.01*N6)</f>
        <v>100.20995600000002</v>
      </c>
    </row>
    <row r="7" spans="1:21" x14ac:dyDescent="0.3">
      <c r="M7" s="3"/>
      <c r="N7" s="3">
        <v>2.19</v>
      </c>
      <c r="O7" s="3">
        <f>$M$3*(1+N7/100)</f>
        <v>99.338898999999998</v>
      </c>
      <c r="P7" s="3">
        <f>$L$3*(1+0.01*N7)</f>
        <v>100.26882800000001</v>
      </c>
    </row>
    <row r="8" spans="1:21" x14ac:dyDescent="0.3">
      <c r="M8" s="3"/>
      <c r="N8" s="3">
        <v>-1</v>
      </c>
      <c r="O8" s="3">
        <f>$M$3*(1+N8/100)</f>
        <v>96.237899999999996</v>
      </c>
      <c r="P8" s="3">
        <f>$L$3*(1+0.01*N8)</f>
        <v>97.138800000000003</v>
      </c>
    </row>
    <row r="9" spans="1:21" x14ac:dyDescent="0.3">
      <c r="M9" s="3"/>
      <c r="N9" s="3">
        <v>-2</v>
      </c>
      <c r="O9" s="3">
        <f>$M$3*(1+N9/100)</f>
        <v>95.265799999999999</v>
      </c>
      <c r="P9" s="3">
        <f>$L$3*(1+0.01*N9)</f>
        <v>96.157600000000002</v>
      </c>
      <c r="S9" t="s">
        <v>63</v>
      </c>
      <c r="T9" t="s">
        <v>73</v>
      </c>
      <c r="U9" t="s">
        <v>74</v>
      </c>
    </row>
    <row r="10" spans="1:21" x14ac:dyDescent="0.3">
      <c r="M10" s="3"/>
      <c r="N10" s="3">
        <v>-3</v>
      </c>
      <c r="O10" s="3">
        <f>$M$3*(1+N10/100)</f>
        <v>94.293699999999987</v>
      </c>
      <c r="P10" s="3">
        <f>$L$3*(1+0.01*N10)</f>
        <v>95.176400000000001</v>
      </c>
      <c r="S10" s="1">
        <v>44652</v>
      </c>
      <c r="T10" s="24">
        <f>(98.34-97.21)/98.34</f>
        <v>1.1490746390075347E-2</v>
      </c>
    </row>
    <row r="11" spans="1:21" x14ac:dyDescent="0.3">
      <c r="M11" s="3"/>
      <c r="N11" s="3">
        <v>1</v>
      </c>
      <c r="O11" s="3">
        <f>$M$3*(1+N11/100)</f>
        <v>98.182099999999991</v>
      </c>
      <c r="P11" s="3">
        <f>$L$3*(1+0.01*N11)</f>
        <v>99.101200000000006</v>
      </c>
      <c r="S11" s="1">
        <v>44621</v>
      </c>
      <c r="T11" s="24">
        <f>(100.99-98.02)/100.99</f>
        <v>2.9408852361619952E-2</v>
      </c>
    </row>
    <row r="12" spans="1:21" x14ac:dyDescent="0.3">
      <c r="N12" s="40">
        <v>1.4379999999999999</v>
      </c>
      <c r="O12" s="40">
        <f>$M$3*(1+N12/100)</f>
        <v>98.607879800000006</v>
      </c>
      <c r="P12" s="40">
        <f>$L$3*(1+0.01*N12)</f>
        <v>99.530965600000016</v>
      </c>
      <c r="S12" s="1" t="s">
        <v>75</v>
      </c>
      <c r="T12" s="24">
        <f>(100.44-99.92)/99.92</f>
        <v>5.2041633306644918E-3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Support Files</vt:lpstr>
      <vt:lpstr>Order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goel</dc:creator>
  <cp:lastModifiedBy>anshul goel</cp:lastModifiedBy>
  <dcterms:created xsi:type="dcterms:W3CDTF">2022-01-05T07:59:41Z</dcterms:created>
  <dcterms:modified xsi:type="dcterms:W3CDTF">2022-01-06T04:27:02Z</dcterms:modified>
</cp:coreProperties>
</file>