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nshu\Desktop\"/>
    </mc:Choice>
  </mc:AlternateContent>
  <bookViews>
    <workbookView xWindow="0" yWindow="0" windowWidth="19200" windowHeight="7190" firstSheet="2" activeTab="9"/>
  </bookViews>
  <sheets>
    <sheet name="smokingwise" sheetId="3" r:id="rId1"/>
    <sheet name="gender wise" sheetId="2" r:id="rId2"/>
    <sheet name="billwise" sheetId="9" r:id="rId3"/>
    <sheet name="timewise" sheetId="7" r:id="rId4"/>
    <sheet name="daywise" sheetId="4" r:id="rId5"/>
    <sheet name="sizewise" sheetId="8" r:id="rId6"/>
    <sheet name="tips" sheetId="1" r:id="rId7"/>
    <sheet name="correlation" sheetId="12" r:id="rId8"/>
    <sheet name="prediction" sheetId="13" r:id="rId9"/>
    <sheet name="dashboard" sheetId="11" r:id="rId10"/>
  </sheets>
  <calcPr calcId="152511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" i="13"/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3" i="12"/>
  <c r="C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3" i="12"/>
  <c r="C5" i="12"/>
  <c r="C4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3" i="12"/>
  <c r="G5" i="7" l="1"/>
  <c r="G4" i="7"/>
  <c r="I7" i="4"/>
  <c r="I6" i="4"/>
  <c r="I5" i="4"/>
  <c r="I4" i="4"/>
  <c r="K6" i="3"/>
  <c r="K5" i="3"/>
  <c r="I5" i="2"/>
  <c r="I4" i="2"/>
</calcChain>
</file>

<file path=xl/sharedStrings.xml><?xml version="1.0" encoding="utf-8"?>
<sst xmlns="http://schemas.openxmlformats.org/spreadsheetml/2006/main" count="1127" uniqueCount="83">
  <si>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</si>
  <si>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</si>
  <si>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</si>
  <si>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</si>
  <si>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</si>
  <si>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</si>
  <si>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</si>
  <si>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</si>
  <si>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</si>
  <si>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</si>
  <si>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</si>
  <si>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</si>
  <si>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</si>
  <si>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</si>
  <si>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</si>
  <si>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</si>
  <si>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</si>
  <si>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</si>
  <si>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</si>
  <si>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</si>
  <si>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</si>
  <si>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</si>
  <si>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</si>
  <si>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</si>
  <si>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</si>
  <si>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</si>
  <si>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Sum of tip</t>
  </si>
  <si>
    <t>Row Labels</t>
  </si>
  <si>
    <t>Average of tip</t>
  </si>
  <si>
    <t>Grand Total</t>
  </si>
  <si>
    <t xml:space="preserve">average tip </t>
  </si>
  <si>
    <t>female</t>
  </si>
  <si>
    <t>male</t>
  </si>
  <si>
    <t xml:space="preserve">average </t>
  </si>
  <si>
    <t>non smokers</t>
  </si>
  <si>
    <t>smokers</t>
  </si>
  <si>
    <t>average</t>
  </si>
  <si>
    <t>1-2</t>
  </si>
  <si>
    <t>3-4</t>
  </si>
  <si>
    <t>5-6</t>
  </si>
  <si>
    <t>3-8</t>
  </si>
  <si>
    <t>8-13</t>
  </si>
  <si>
    <t>13-18</t>
  </si>
  <si>
    <t>18-23</t>
  </si>
  <si>
    <t>23-28</t>
  </si>
  <si>
    <t>28-33</t>
  </si>
  <si>
    <t>33-38</t>
  </si>
  <si>
    <t>38-43</t>
  </si>
  <si>
    <t>43-48</t>
  </si>
  <si>
    <t>48-53</t>
  </si>
  <si>
    <t>RESTRAUNT TIP DASHBOARD</t>
  </si>
  <si>
    <t>-</t>
  </si>
  <si>
    <t>.</t>
  </si>
  <si>
    <t>Categorical valiables to numerical values</t>
  </si>
  <si>
    <t>Correlation</t>
  </si>
  <si>
    <t>total  bill</t>
  </si>
  <si>
    <t>prediction</t>
  </si>
  <si>
    <t>squared 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</si>
  <si>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</si>
  <si>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</si>
  <si>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</si>
  <si>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</si>
  <si>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</si>
  <si>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</si>
  <si>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</si>
  <si>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</si>
  <si>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</si>
  <si>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</si>
  <si>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</si>
  <si>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</si>
  <si>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</si>
  <si>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</si>
  <si>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</si>
  <si>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</si>
  <si>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</si>
  <si>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</si>
  <si>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</si>
  <si>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</si>
  <si>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</si>
  <si>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</si>
  <si>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</si>
  <si>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</si>
  <si>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tip = intercept + (coefficient1 * size) + (coefficient2 * total_bill)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</si>
</sst>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28"/>
      <color theme="1"/>
      <name val="Lucida Fax"/>
      <family val="1"/>
    </font>
    <font>
      <sz val="11"/>
      <color theme="1"/>
      <name val="Calibri"/>
    </font>
    <font>
      <sz val="11"/>
      <color theme="1"/>
      <name val="Calibri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6"/>
      <color rgb="FF37415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EBA06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164" fontId="0" fillId="0" borderId="0" xfId="0" pivotButton="1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3" borderId="0" xfId="0" applyFill="1" applyBorder="1"/>
    <xf numFmtId="0" fontId="0" fillId="3" borderId="0" xfId="0" applyFill="1"/>
    <xf numFmtId="0" fontId="0" fillId="4" borderId="2" xfId="0" applyFont="1" applyFill="1" applyBorder="1"/>
    <xf numFmtId="0" fontId="0" fillId="0" borderId="2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4" fillId="0" borderId="0" xfId="0" applyFont="1"/>
    <xf numFmtId="0" fontId="0" fillId="0" borderId="0" xfId="0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6" fillId="0" borderId="6" xfId="0" applyFont="1" applyFill="1" applyBorder="1" applyAlignment="1">
      <alignment horizontal="center"/>
    </xf>
    <xf numFmtId="0" fontId="0" fillId="7" borderId="0" xfId="0" applyFill="1" applyBorder="1" applyAlignment="1"/>
    <xf numFmtId="0" fontId="0" fillId="7" borderId="5" xfId="0" applyFill="1" applyBorder="1" applyAlignment="1"/>
    <xf numFmtId="0" fontId="0" fillId="6" borderId="5" xfId="0" applyFill="1" applyBorder="1" applyAlignment="1"/>
    <xf numFmtId="0" fontId="5" fillId="5" borderId="4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Continuous"/>
    </xf>
    <xf numFmtId="0" fontId="0" fillId="8" borderId="0" xfId="0" applyFill="1" applyBorder="1" applyAlignment="1"/>
    <xf numFmtId="0" fontId="6" fillId="9" borderId="6" xfId="0" applyFont="1" applyFill="1" applyBorder="1" applyAlignment="1">
      <alignment horizontal="center"/>
    </xf>
    <xf numFmtId="0" fontId="0" fillId="9" borderId="0" xfId="0" applyFill="1" applyBorder="1" applyAlignment="1"/>
    <xf numFmtId="0" fontId="0" fillId="9" borderId="5" xfId="0" applyFill="1" applyBorder="1" applyAlignment="1"/>
    <xf numFmtId="0" fontId="7" fillId="10" borderId="0" xfId="0" applyFont="1" applyFill="1" applyAlignment="1">
      <alignment horizontal="center"/>
    </xf>
    <xf numFmtId="0" fontId="0" fillId="11" borderId="0" xfId="0" applyFill="1"/>
  </cellXfs>
  <cellStyles count="1">
    <cellStyle name="Normal" xfId="0" builtinId="0"/>
  </cellStyles>
  <dxfs count="7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3" formatCode="0%"/>
    </dxf>
  </dxfs>
  <tableStyles count="0" defaultTableStyle="TableStyleMedium2" defaultPivotStyle="PivotStyleLight16"/>
  <colors>
    <mruColors>
      <color rgb="FFFFCC99"/>
      <color rgb="FFFFFF99"/>
      <color rgb="FFBEBA06"/>
      <color rgb="FFB32345"/>
      <color rgb="FF5BF353"/>
      <color rgb="FFEE58C7"/>
      <color rgb="FFFF6699"/>
      <color rgb="FF374A36"/>
      <color rgb="FF4B4609"/>
      <color rgb="FFF5F8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 (1).xlsx]smokingwise!smoking</c:name>
    <c:fmtId val="2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smokingwise!$B$3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smokingwise!$A$4:$A$5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smokingwise!$B$4:$B$5</c:f>
              <c:numCache>
                <c:formatCode>General</c:formatCode>
                <c:ptCount val="2"/>
                <c:pt idx="0">
                  <c:v>451.7700000000001</c:v>
                </c:pt>
                <c:pt idx="1">
                  <c:v>277.81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 (1).xlsx]daywise!daywise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2000">
                <a:schemeClr val="accent2">
                  <a:lumMod val="75000"/>
                </a:schemeClr>
              </a:gs>
              <a:gs pos="100000">
                <a:schemeClr val="tx1">
                  <a:lumMod val="65000"/>
                  <a:lumOff val="35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gradFill flip="none" rotWithShape="1">
            <a:gsLst>
              <a:gs pos="2000">
                <a:schemeClr val="accent2">
                  <a:lumMod val="75000"/>
                </a:schemeClr>
              </a:gs>
              <a:gs pos="100000">
                <a:schemeClr val="tx1">
                  <a:lumMod val="65000"/>
                  <a:lumOff val="35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  <a:sp3d/>
        </c:spPr>
        <c:dLbl>
          <c:idx val="0"/>
          <c:layout>
            <c:manualLayout>
              <c:x val="3.5650633893534855E-3"/>
              <c:y val="-5.84795321637426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daywise!$B$3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2000">
                  <a:schemeClr val="accent2">
                    <a:lumMod val="75000"/>
                  </a:schemeClr>
                </a:gs>
                <a:gs pos="100000">
                  <a:schemeClr val="tx1">
                    <a:lumMod val="65000"/>
                    <a:lumOff val="35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  <a:sp3d/>
          </c:spPr>
          <c:invertIfNegative val="0"/>
          <c:dPt>
            <c:idx val="2"/>
            <c:invertIfNegative val="0"/>
            <c:bubble3D val="0"/>
            <c:spPr>
              <a:gradFill flip="none" rotWithShape="1">
                <a:gsLst>
                  <a:gs pos="2000">
                    <a:schemeClr val="accent2">
                      <a:lumMod val="7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n>
                <a:noFill/>
              </a:ln>
              <a:effectLst/>
              <a:sp3d/>
            </c:spPr>
          </c:dPt>
          <c:dLbls>
            <c:dLbl>
              <c:idx val="2"/>
              <c:layout>
                <c:manualLayout>
                  <c:x val="3.5650633893534855E-3"/>
                  <c:y val="-5.84795321637426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daywise!$A$4:$A$7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daywise!$B$4:$B$7</c:f>
              <c:numCache>
                <c:formatCode>General</c:formatCode>
                <c:ptCount val="4"/>
                <c:pt idx="0">
                  <c:v>247.39000000000007</c:v>
                </c:pt>
                <c:pt idx="1">
                  <c:v>51.96</c:v>
                </c:pt>
                <c:pt idx="2">
                  <c:v>260.39999999999998</c:v>
                </c:pt>
                <c:pt idx="3">
                  <c:v>169.83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60282736"/>
        <c:axId val="860281104"/>
        <c:axId val="0"/>
      </c:bar3DChart>
      <c:catAx>
        <c:axId val="86028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81104"/>
        <c:crosses val="autoZero"/>
        <c:auto val="1"/>
        <c:lblAlgn val="ctr"/>
        <c:lblOffset val="100"/>
        <c:noMultiLvlLbl val="0"/>
      </c:catAx>
      <c:valAx>
        <c:axId val="860281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028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 (1).xlsx]billwise!billwise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525929674127828E-2"/>
              <c:y val="-4.3946850393700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5384312801374199E-2"/>
              <c:y val="-5.3206109652960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5384312801374199E-2"/>
              <c:y val="-5.3206109652960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525929674127828E-2"/>
              <c:y val="-4.3946850393700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412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ln w="412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5384312801374199E-2"/>
              <c:y val="-5.3206109652960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ln w="412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525929674127828E-2"/>
              <c:y val="-4.3946850393700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ln w="412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ln w="412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165439570391996E-2"/>
          <c:y val="0"/>
          <c:w val="0.98781051218394722"/>
          <c:h val="0.89600989876265469"/>
        </c:manualLayout>
      </c:layout>
      <c:lineChart>
        <c:grouping val="standard"/>
        <c:varyColors val="0"/>
        <c:ser>
          <c:idx val="0"/>
          <c:order val="0"/>
          <c:tx>
            <c:strRef>
              <c:f>billwise!$B$3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41275" cap="rnd">
                <a:solidFill>
                  <a:srgbClr val="00B050"/>
                </a:solidFill>
                <a:round/>
              </a:ln>
              <a:effectLst/>
            </c:spPr>
          </c:dPt>
          <c:dPt>
            <c:idx val="1"/>
            <c:marker>
              <c:symbol val="none"/>
            </c:marker>
            <c:bubble3D val="0"/>
            <c:spPr>
              <a:ln w="41275" cap="rnd">
                <a:solidFill>
                  <a:srgbClr val="00B050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41275" cap="rnd">
                <a:solidFill>
                  <a:srgbClr val="00B050"/>
                </a:solidFill>
                <a:round/>
              </a:ln>
              <a:effectLst/>
            </c:spPr>
          </c:dPt>
          <c:dPt>
            <c:idx val="9"/>
            <c:marker>
              <c:symbol val="none"/>
            </c:marker>
            <c:bubble3D val="0"/>
            <c:spPr>
              <a:ln w="41275" cap="rnd">
                <a:solidFill>
                  <a:srgbClr val="00B050"/>
                </a:solidFill>
                <a:round/>
              </a:ln>
              <a:effectLst/>
            </c:spPr>
          </c:dPt>
          <c:dLbls>
            <c:dLbl>
              <c:idx val="0"/>
              <c:layout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5384312801374199E-2"/>
                  <c:y val="-5.3206109652960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8525929674127828E-2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billwise!$A$4:$A$14</c:f>
              <c:strCache>
                <c:ptCount val="10"/>
                <c:pt idx="0">
                  <c:v>3-8</c:v>
                </c:pt>
                <c:pt idx="1">
                  <c:v>8-13</c:v>
                </c:pt>
                <c:pt idx="2">
                  <c:v>13-18</c:v>
                </c:pt>
                <c:pt idx="3">
                  <c:v>18-23</c:v>
                </c:pt>
                <c:pt idx="4">
                  <c:v>23-28</c:v>
                </c:pt>
                <c:pt idx="5">
                  <c:v>28-33</c:v>
                </c:pt>
                <c:pt idx="6">
                  <c:v>33-38</c:v>
                </c:pt>
                <c:pt idx="7">
                  <c:v>38-43</c:v>
                </c:pt>
                <c:pt idx="8">
                  <c:v>43-48</c:v>
                </c:pt>
                <c:pt idx="9">
                  <c:v>48-53</c:v>
                </c:pt>
              </c:strCache>
            </c:strRef>
          </c:cat>
          <c:val>
            <c:numRef>
              <c:f>billwise!$B$4:$B$14</c:f>
              <c:numCache>
                <c:formatCode>0.0</c:formatCode>
                <c:ptCount val="10"/>
                <c:pt idx="0">
                  <c:v>1.8614285714285714</c:v>
                </c:pt>
                <c:pt idx="1">
                  <c:v>1.8757446808510641</c:v>
                </c:pt>
                <c:pt idx="2">
                  <c:v>2.5890277777777779</c:v>
                </c:pt>
                <c:pt idx="3">
                  <c:v>3.1866666666666661</c:v>
                </c:pt>
                <c:pt idx="4">
                  <c:v>3.7471428571428573</c:v>
                </c:pt>
                <c:pt idx="5">
                  <c:v>3.9045000000000001</c:v>
                </c:pt>
                <c:pt idx="6">
                  <c:v>4.8528571428571423</c:v>
                </c:pt>
                <c:pt idx="7">
                  <c:v>4.33</c:v>
                </c:pt>
                <c:pt idx="8">
                  <c:v>3.6666666666666665</c:v>
                </c:pt>
                <c:pt idx="9">
                  <c:v>7.6825000000000001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0295792"/>
        <c:axId val="860286544"/>
      </c:lineChart>
      <c:catAx>
        <c:axId val="86029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86544"/>
        <c:crosses val="autoZero"/>
        <c:auto val="1"/>
        <c:lblAlgn val="ctr"/>
        <c:lblOffset val="100"/>
        <c:noMultiLvlLbl val="0"/>
      </c:catAx>
      <c:valAx>
        <c:axId val="860286544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86029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 (1).xlsx]sizewise!PivotTable9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5000">
                <a:srgbClr val="EE58C7"/>
              </a:gs>
              <a:gs pos="100000">
                <a:schemeClr val="tx1">
                  <a:lumMod val="65000"/>
                  <a:lumOff val="35000"/>
                </a:schemeClr>
              </a:gs>
            </a:gsLst>
            <a:lin ang="2700000" scaled="1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5153990959503287E-2"/>
          <c:y val="4.1199385532413008E-2"/>
          <c:w val="0.79858486825599251"/>
          <c:h val="0.823803521002617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sizewise!$B$3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5000">
                  <a:srgbClr val="EE58C7"/>
                </a:gs>
                <a:gs pos="100000">
                  <a:schemeClr val="tx1">
                    <a:lumMod val="65000"/>
                    <a:lumOff val="35000"/>
                  </a:schemeClr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sizewise!$A$4:$A$7</c:f>
              <c:strCache>
                <c:ptCount val="3"/>
                <c:pt idx="0">
                  <c:v>1-2</c:v>
                </c:pt>
                <c:pt idx="1">
                  <c:v>3-4</c:v>
                </c:pt>
                <c:pt idx="2">
                  <c:v>5-6</c:v>
                </c:pt>
              </c:strCache>
            </c:strRef>
          </c:cat>
          <c:val>
            <c:numRef>
              <c:f>sizewise!$B$4:$B$7</c:f>
              <c:numCache>
                <c:formatCode>0.0</c:formatCode>
                <c:ptCount val="3"/>
                <c:pt idx="0">
                  <c:v>2.5571698113207555</c:v>
                </c:pt>
                <c:pt idx="1">
                  <c:v>3.7593333333333332</c:v>
                </c:pt>
                <c:pt idx="2">
                  <c:v>4.5599999999999996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6"/>
        <c:overlap val="-13"/>
        <c:axId val="860293616"/>
        <c:axId val="860281648"/>
      </c:barChart>
      <c:catAx>
        <c:axId val="86029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shade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81648"/>
        <c:crosses val="autoZero"/>
        <c:auto val="1"/>
        <c:lblAlgn val="ctr"/>
        <c:lblOffset val="100"/>
        <c:noMultiLvlLbl val="0"/>
      </c:catAx>
      <c:valAx>
        <c:axId val="860281648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86029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 (1).xlsx]timewise!timewise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gradFill>
            <a:gsLst>
              <a:gs pos="0">
                <a:srgbClr val="FFC000"/>
              </a:gs>
              <a:gs pos="100000">
                <a:schemeClr val="tx1">
                  <a:lumMod val="50000"/>
                  <a:lumOff val="50000"/>
                </a:schemeClr>
              </a:gs>
            </a:gsLst>
            <a:lin ang="10800000" scaled="0"/>
          </a:gradFill>
          <a:ln>
            <a:noFill/>
          </a:ln>
          <a:effectLst/>
        </c:spPr>
        <c:dLbl>
          <c:idx val="0"/>
          <c:layout>
            <c:manualLayout>
              <c:x val="-2.5454549098718554E-2"/>
              <c:y val="-0.1630136458806020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gradFill>
            <a:gsLst>
              <a:gs pos="0">
                <a:srgbClr val="FFC000"/>
              </a:gs>
              <a:gs pos="100000">
                <a:schemeClr val="tx1">
                  <a:lumMod val="50000"/>
                  <a:lumOff val="50000"/>
                </a:schemeClr>
              </a:gs>
            </a:gsLst>
            <a:lin ang="10800000" scaled="0"/>
          </a:gra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timewise!$B$3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FFC000"/>
                  </a:gs>
                  <a:gs pos="100000">
                    <a:schemeClr val="tx1">
                      <a:lumMod val="50000"/>
                      <a:lumOff val="50000"/>
                    </a:schemeClr>
                  </a:gs>
                </a:gsLst>
                <a:lin ang="108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FFC000"/>
                  </a:gs>
                  <a:gs pos="100000">
                    <a:schemeClr val="tx1">
                      <a:lumMod val="50000"/>
                      <a:lumOff val="50000"/>
                    </a:schemeClr>
                  </a:gs>
                </a:gsLst>
                <a:lin ang="10800000" scaled="0"/>
              </a:gra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2.5454549098718554E-2"/>
                  <c:y val="-0.1630136458806020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timewise!$A$4:$A$6</c:f>
              <c:strCache>
                <c:ptCount val="2"/>
                <c:pt idx="0">
                  <c:v>Dinner</c:v>
                </c:pt>
                <c:pt idx="1">
                  <c:v>Lunch</c:v>
                </c:pt>
              </c:strCache>
            </c:strRef>
          </c:cat>
          <c:val>
            <c:numRef>
              <c:f>timewise!$B$4:$B$6</c:f>
              <c:numCache>
                <c:formatCode>General</c:formatCode>
                <c:ptCount val="2"/>
                <c:pt idx="0">
                  <c:v>546.06999999999994</c:v>
                </c:pt>
                <c:pt idx="1">
                  <c:v>183.51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60282192"/>
        <c:axId val="860287088"/>
      </c:barChart>
      <c:catAx>
        <c:axId val="86028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87088"/>
        <c:crosses val="autoZero"/>
        <c:auto val="1"/>
        <c:lblAlgn val="ctr"/>
        <c:lblOffset val="100"/>
        <c:noMultiLvlLbl val="0"/>
      </c:catAx>
      <c:valAx>
        <c:axId val="860287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02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916185876996725E-2"/>
          <c:y val="3.7322086112105336E-2"/>
          <c:w val="0.92125981684639324"/>
          <c:h val="0.89192986039070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correlation!$P$4</c:f>
              <c:strCache>
                <c:ptCount val="1"/>
                <c:pt idx="0">
                  <c:v>smoker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correlation!$O$5:$O$14</c:f>
              <c:numCache>
                <c:formatCode>General</c:formatCode>
                <c:ptCount val="10"/>
                <c:pt idx="0">
                  <c:v>1</c:v>
                </c:pt>
                <c:pt idx="1">
                  <c:v>9.9301879660361556E-3</c:v>
                </c:pt>
                <c:pt idx="2">
                  <c:v>0.16515495427572438</c:v>
                </c:pt>
                <c:pt idx="3">
                  <c:v>2.3217358444277181E-2</c:v>
                </c:pt>
                <c:pt idx="4">
                  <c:v>-2.1718326267037864E-2</c:v>
                </c:pt>
                <c:pt idx="5">
                  <c:v>-0.16694800287091896</c:v>
                </c:pt>
                <c:pt idx="6">
                  <c:v>0.19812862318292873</c:v>
                </c:pt>
                <c:pt idx="7">
                  <c:v>8.3248016742296649E-2</c:v>
                </c:pt>
                <c:pt idx="8">
                  <c:v>0.14134974370169556</c:v>
                </c:pt>
                <c:pt idx="9">
                  <c:v>6.7120396092915799E-2</c:v>
                </c:pt>
              </c:numCache>
            </c:numRef>
          </c:xVal>
          <c:yVal>
            <c:numRef>
              <c:f>correlation!$P$5:$P$14</c:f>
              <c:numCache>
                <c:formatCode>General</c:formatCode>
                <c:ptCount val="10"/>
                <c:pt idx="1">
                  <c:v>1</c:v>
                </c:pt>
                <c:pt idx="2">
                  <c:v>-0.17886122255687062</c:v>
                </c:pt>
                <c:pt idx="3">
                  <c:v>0.18350327383391421</c:v>
                </c:pt>
                <c:pt idx="4">
                  <c:v>0.1603662603531209</c:v>
                </c:pt>
                <c:pt idx="5">
                  <c:v>-9.968679787255455E-2</c:v>
                </c:pt>
                <c:pt idx="6">
                  <c:v>6.3911230776324296E-2</c:v>
                </c:pt>
                <c:pt idx="7">
                  <c:v>-0.13056441135746866</c:v>
                </c:pt>
                <c:pt idx="8">
                  <c:v>9.0136101893482673E-2</c:v>
                </c:pt>
                <c:pt idx="9">
                  <c:v>5.5671597103960864E-2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correlation!$R$4</c:f>
              <c:strCache>
                <c:ptCount val="1"/>
                <c:pt idx="0">
                  <c:v>Fri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correlation!$Q$5:$Q$14</c:f>
              <c:numCache>
                <c:formatCode>General</c:formatCode>
                <c:ptCount val="10"/>
                <c:pt idx="2">
                  <c:v>1</c:v>
                </c:pt>
                <c:pt idx="3">
                  <c:v>-0.19647231024037143</c:v>
                </c:pt>
                <c:pt idx="4">
                  <c:v>-0.39269688562916027</c:v>
                </c:pt>
                <c:pt idx="5">
                  <c:v>-0.30866673050557314</c:v>
                </c:pt>
                <c:pt idx="6">
                  <c:v>0.416226405037461</c:v>
                </c:pt>
                <c:pt idx="7">
                  <c:v>0.19171283613071702</c:v>
                </c:pt>
                <c:pt idx="8">
                  <c:v>0.12109649647144587</c:v>
                </c:pt>
                <c:pt idx="9">
                  <c:v>0.12523405875355972</c:v>
                </c:pt>
              </c:numCache>
            </c:numRef>
          </c:xVal>
          <c:yVal>
            <c:numRef>
              <c:f>correlation!$R$5:$R$14</c:f>
              <c:numCache>
                <c:formatCode>General</c:formatCode>
                <c:ptCount val="10"/>
                <c:pt idx="3">
                  <c:v>1</c:v>
                </c:pt>
                <c:pt idx="4">
                  <c:v>-0.2174954211972247</c:v>
                </c:pt>
                <c:pt idx="5">
                  <c:v>-0.16860949002232486</c:v>
                </c:pt>
                <c:pt idx="6">
                  <c:v>-6.0415618251569478E-2</c:v>
                </c:pt>
                <c:pt idx="7">
                  <c:v>-0.11077590480267668</c:v>
                </c:pt>
                <c:pt idx="8">
                  <c:v>-3.4346230328216452E-2</c:v>
                </c:pt>
                <c:pt idx="9">
                  <c:v>-1.8912589816609024E-2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correlation!$T$4</c:f>
              <c:strCache>
                <c:ptCount val="1"/>
                <c:pt idx="0">
                  <c:v>Thur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correlation!$S$5:$S$14</c:f>
              <c:numCache>
                <c:formatCode>General</c:formatCode>
                <c:ptCount val="10"/>
                <c:pt idx="4">
                  <c:v>1</c:v>
                </c:pt>
                <c:pt idx="5">
                  <c:v>-0.43234112732932001</c:v>
                </c:pt>
                <c:pt idx="6">
                  <c:v>0.38393034816989896</c:v>
                </c:pt>
                <c:pt idx="7">
                  <c:v>2.1185694680911403E-3</c:v>
                </c:pt>
                <c:pt idx="8">
                  <c:v>3.2323818574981969E-2</c:v>
                </c:pt>
                <c:pt idx="9">
                  <c:v>1.334039850438431E-2</c:v>
                </c:pt>
              </c:numCache>
            </c:numRef>
          </c:xVal>
          <c:yVal>
            <c:numRef>
              <c:f>correlation!$T$5:$T$14</c:f>
              <c:numCache>
                <c:formatCode>General</c:formatCode>
                <c:ptCount val="10"/>
                <c:pt idx="5">
                  <c:v>1</c:v>
                </c:pt>
                <c:pt idx="6">
                  <c:v>-0.78964849165369577</c:v>
                </c:pt>
                <c:pt idx="7">
                  <c:v>-6.8834153950937449E-2</c:v>
                </c:pt>
                <c:pt idx="8">
                  <c:v>-0.11434269981544391</c:v>
                </c:pt>
                <c:pt idx="9">
                  <c:v>-0.10957360981166327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correlation!$V$4</c:f>
              <c:strCache>
                <c:ptCount val="1"/>
                <c:pt idx="0">
                  <c:v>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correlation!$U$5:$U$14</c:f>
              <c:numCache>
                <c:formatCode>General</c:formatCode>
                <c:ptCount val="10"/>
                <c:pt idx="6">
                  <c:v>1</c:v>
                </c:pt>
                <c:pt idx="7">
                  <c:v>0.10004530325852386</c:v>
                </c:pt>
                <c:pt idx="8">
                  <c:v>0.17923185392494193</c:v>
                </c:pt>
                <c:pt idx="9">
                  <c:v>0.11656655711379994</c:v>
                </c:pt>
              </c:numCache>
            </c:numRef>
          </c:xVal>
          <c:yVal>
            <c:numRef>
              <c:f>correlation!$V$5:$V$14</c:f>
              <c:numCache>
                <c:formatCode>General</c:formatCode>
                <c:ptCount val="10"/>
                <c:pt idx="7">
                  <c:v>1</c:v>
                </c:pt>
                <c:pt idx="8">
                  <c:v>0.59758893106572075</c:v>
                </c:pt>
                <c:pt idx="9">
                  <c:v>0.373906789740026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correlation!$X$4</c:f>
              <c:strCache>
                <c:ptCount val="1"/>
                <c:pt idx="0">
                  <c:v>tip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xVal>
            <c:numRef>
              <c:f>correlation!$W$5:$W$14</c:f>
              <c:numCache>
                <c:formatCode>General</c:formatCode>
                <c:ptCount val="10"/>
                <c:pt idx="8">
                  <c:v>1</c:v>
                </c:pt>
                <c:pt idx="9">
                  <c:v>0.55400587839654103</c:v>
                </c:pt>
              </c:numCache>
            </c:numRef>
          </c:xVal>
          <c:yVal>
            <c:numRef>
              <c:f>correlation!$X$5:$X$14</c:f>
              <c:numCache>
                <c:formatCode>General</c:formatCode>
                <c:ptCount val="10"/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86000"/>
        <c:axId val="860287632"/>
      </c:scatterChart>
      <c:valAx>
        <c:axId val="86028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87632"/>
        <c:crosses val="autoZero"/>
        <c:crossBetween val="midCat"/>
      </c:valAx>
      <c:valAx>
        <c:axId val="860287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8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10396782078067"/>
          <c:y val="7.8415780312045533E-2"/>
          <c:w val="0.2784926527651711"/>
          <c:h val="0.34877354599698507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 (1).xlsx]smokingwise!smoking</c:name>
    <c:fmtId val="3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gradFill>
            <a:gsLst>
              <a:gs pos="0">
                <a:srgbClr val="00B050"/>
              </a:gs>
              <a:gs pos="100000">
                <a:srgbClr val="374A36"/>
              </a:gs>
            </a:gsLst>
            <a:lin ang="2700000" scaled="1"/>
          </a:gra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0">
                <a:srgbClr val="B32345"/>
              </a:gs>
              <a:gs pos="100000">
                <a:schemeClr val="tx1">
                  <a:lumMod val="75000"/>
                  <a:lumOff val="25000"/>
                </a:schemeClr>
              </a:gs>
            </a:gsLst>
            <a:lin ang="2700000" scaled="1"/>
          </a:gradFill>
          <a:ln w="19050">
            <a:noFill/>
          </a:ln>
          <a:effectLst/>
        </c:spPr>
        <c:dLbl>
          <c:idx val="0"/>
          <c:layout>
            <c:manualLayout>
              <c:x val="0.1459119800341859"/>
              <c:y val="-0.220682981078205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gradFill>
            <a:gsLst>
              <a:gs pos="0">
                <a:srgbClr val="5BF353"/>
              </a:gs>
              <a:gs pos="100000">
                <a:schemeClr val="tx1">
                  <a:lumMod val="85000"/>
                  <a:lumOff val="15000"/>
                </a:schemeClr>
              </a:gs>
            </a:gsLst>
            <a:lin ang="2700000" scaled="1"/>
          </a:gradFill>
          <a:ln w="19050">
            <a:noFill/>
          </a:ln>
          <a:effectLst/>
        </c:spPr>
        <c:dLbl>
          <c:idx val="0"/>
          <c:layout>
            <c:manualLayout>
              <c:x val="-0.12037738352820339"/>
              <c:y val="0.316878126676397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smokingwise!$B$3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B050"/>
                </a:gs>
                <a:gs pos="100000">
                  <a:srgbClr val="374A36"/>
                </a:gs>
              </a:gsLst>
              <a:lin ang="2700000" scaled="1"/>
            </a:gradFill>
            <a:ln>
              <a:noFill/>
            </a:ln>
          </c:spPr>
          <c:dPt>
            <c:idx val="0"/>
            <c:bubble3D val="0"/>
            <c:spPr>
              <a:gradFill>
                <a:gsLst>
                  <a:gs pos="0">
                    <a:srgbClr val="B32345"/>
                  </a:gs>
                  <a:gs pos="100000">
                    <a:schemeClr val="tx1">
                      <a:lumMod val="75000"/>
                      <a:lumOff val="25000"/>
                    </a:schemeClr>
                  </a:gs>
                </a:gsLst>
                <a:lin ang="2700000" scaled="1"/>
              </a:gradFill>
              <a:ln w="19050">
                <a:noFill/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rgbClr val="5BF353"/>
                  </a:gs>
                  <a:gs pos="100000">
                    <a:schemeClr val="tx1">
                      <a:lumMod val="85000"/>
                      <a:lumOff val="15000"/>
                    </a:schemeClr>
                  </a:gs>
                </a:gsLst>
                <a:lin ang="2700000" scaled="1"/>
              </a:gra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459119800341859"/>
                  <c:y val="-0.220682981078205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2037738352820339"/>
                  <c:y val="0.3168781266763975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smokingwise!$A$4:$A$5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smokingwise!$B$4:$B$5</c:f>
              <c:numCache>
                <c:formatCode>General</c:formatCode>
                <c:ptCount val="2"/>
                <c:pt idx="0">
                  <c:v>451.7700000000001</c:v>
                </c:pt>
                <c:pt idx="1">
                  <c:v>277.81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 (1).xlsx]gender wise!gender wise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'gender wise'!$B$3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wise'!$A$4:$A$5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wise'!$B$4:$B$5</c:f>
              <c:numCache>
                <c:formatCode>0%</c:formatCode>
                <c:ptCount val="2"/>
                <c:pt idx="0">
                  <c:v>0.33513802461690279</c:v>
                </c:pt>
                <c:pt idx="1">
                  <c:v>0.6648619753830971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 (1).xlsx]billwise!billwise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525929674127828E-2"/>
              <c:y val="-4.3946850393700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5384312801374199E-2"/>
              <c:y val="-5.3206109652960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773748281464817"/>
          <c:y val="5.0925925925925923E-2"/>
          <c:w val="0.8822625171853518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billwise!$B$3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Lbls>
            <c:dLbl>
              <c:idx val="1"/>
              <c:layout>
                <c:manualLayout>
                  <c:x val="-4.5384312801374199E-2"/>
                  <c:y val="-5.3206109652960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8525929674127828E-2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billwise!$A$4:$A$14</c:f>
              <c:strCache>
                <c:ptCount val="10"/>
                <c:pt idx="0">
                  <c:v>3-8</c:v>
                </c:pt>
                <c:pt idx="1">
                  <c:v>8-13</c:v>
                </c:pt>
                <c:pt idx="2">
                  <c:v>13-18</c:v>
                </c:pt>
                <c:pt idx="3">
                  <c:v>18-23</c:v>
                </c:pt>
                <c:pt idx="4">
                  <c:v>23-28</c:v>
                </c:pt>
                <c:pt idx="5">
                  <c:v>28-33</c:v>
                </c:pt>
                <c:pt idx="6">
                  <c:v>33-38</c:v>
                </c:pt>
                <c:pt idx="7">
                  <c:v>38-43</c:v>
                </c:pt>
                <c:pt idx="8">
                  <c:v>43-48</c:v>
                </c:pt>
                <c:pt idx="9">
                  <c:v>48-53</c:v>
                </c:pt>
              </c:strCache>
            </c:strRef>
          </c:cat>
          <c:val>
            <c:numRef>
              <c:f>billwise!$B$4:$B$14</c:f>
              <c:numCache>
                <c:formatCode>0.0</c:formatCode>
                <c:ptCount val="10"/>
                <c:pt idx="0">
                  <c:v>1.8614285714285714</c:v>
                </c:pt>
                <c:pt idx="1">
                  <c:v>1.8757446808510641</c:v>
                </c:pt>
                <c:pt idx="2">
                  <c:v>2.5890277777777779</c:v>
                </c:pt>
                <c:pt idx="3">
                  <c:v>3.1866666666666661</c:v>
                </c:pt>
                <c:pt idx="4">
                  <c:v>3.7471428571428573</c:v>
                </c:pt>
                <c:pt idx="5">
                  <c:v>3.9045000000000001</c:v>
                </c:pt>
                <c:pt idx="6">
                  <c:v>4.8528571428571423</c:v>
                </c:pt>
                <c:pt idx="7">
                  <c:v>4.33</c:v>
                </c:pt>
                <c:pt idx="8">
                  <c:v>3.6666666666666665</c:v>
                </c:pt>
                <c:pt idx="9">
                  <c:v>7.6825000000000001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4348976"/>
        <c:axId val="764357680"/>
      </c:lineChart>
      <c:catAx>
        <c:axId val="7643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57680"/>
        <c:crosses val="autoZero"/>
        <c:auto val="1"/>
        <c:lblAlgn val="ctr"/>
        <c:lblOffset val="100"/>
        <c:noMultiLvlLbl val="0"/>
      </c:catAx>
      <c:valAx>
        <c:axId val="7643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4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 (1).xlsx]timewise!timewise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timewise!$B$3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timewise!$A$4:$A$6</c:f>
              <c:strCache>
                <c:ptCount val="2"/>
                <c:pt idx="0">
                  <c:v>Dinner</c:v>
                </c:pt>
                <c:pt idx="1">
                  <c:v>Lunch</c:v>
                </c:pt>
              </c:strCache>
            </c:strRef>
          </c:cat>
          <c:val>
            <c:numRef>
              <c:f>timewise!$B$4:$B$6</c:f>
              <c:numCache>
                <c:formatCode>General</c:formatCode>
                <c:ptCount val="2"/>
                <c:pt idx="0">
                  <c:v>546.06999999999994</c:v>
                </c:pt>
                <c:pt idx="1">
                  <c:v>183.51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4359312"/>
        <c:axId val="764361488"/>
      </c:barChart>
      <c:catAx>
        <c:axId val="76435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61488"/>
        <c:crosses val="autoZero"/>
        <c:auto val="1"/>
        <c:lblAlgn val="ctr"/>
        <c:lblOffset val="100"/>
        <c:noMultiLvlLbl val="0"/>
      </c:catAx>
      <c:valAx>
        <c:axId val="7643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 (1).xlsx]daywise!daywise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daywise!$B$3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daywise!$A$4:$A$7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daywise!$B$4:$B$7</c:f>
              <c:numCache>
                <c:formatCode>General</c:formatCode>
                <c:ptCount val="4"/>
                <c:pt idx="0">
                  <c:v>247.39000000000007</c:v>
                </c:pt>
                <c:pt idx="1">
                  <c:v>51.96</c:v>
                </c:pt>
                <c:pt idx="2">
                  <c:v>260.39999999999998</c:v>
                </c:pt>
                <c:pt idx="3">
                  <c:v>169.83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64351696"/>
        <c:axId val="764356592"/>
        <c:axId val="0"/>
      </c:bar3DChart>
      <c:catAx>
        <c:axId val="76435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56592"/>
        <c:crosses val="autoZero"/>
        <c:auto val="1"/>
        <c:lblAlgn val="ctr"/>
        <c:lblOffset val="100"/>
        <c:noMultiLvlLbl val="0"/>
      </c:catAx>
      <c:valAx>
        <c:axId val="7643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5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 (1).xlsx]sizewise!PivotTable9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sizewise!$B$3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sizewise!$A$4:$A$7</c:f>
              <c:strCache>
                <c:ptCount val="3"/>
                <c:pt idx="0">
                  <c:v>1-2</c:v>
                </c:pt>
                <c:pt idx="1">
                  <c:v>3-4</c:v>
                </c:pt>
                <c:pt idx="2">
                  <c:v>5-6</c:v>
                </c:pt>
              </c:strCache>
            </c:strRef>
          </c:cat>
          <c:val>
            <c:numRef>
              <c:f>sizewise!$B$4:$B$7</c:f>
              <c:numCache>
                <c:formatCode>0.0</c:formatCode>
                <c:ptCount val="3"/>
                <c:pt idx="0">
                  <c:v>2.5571698113207555</c:v>
                </c:pt>
                <c:pt idx="1">
                  <c:v>3.7593333333333332</c:v>
                </c:pt>
                <c:pt idx="2">
                  <c:v>4.5599999999999996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4357136"/>
        <c:axId val="764360944"/>
      </c:lineChart>
      <c:catAx>
        <c:axId val="7643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60944"/>
        <c:crosses val="autoZero"/>
        <c:auto val="1"/>
        <c:lblAlgn val="ctr"/>
        <c:lblOffset val="100"/>
        <c:noMultiLvlLbl val="0"/>
      </c:catAx>
      <c:valAx>
        <c:axId val="76436094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 (1).xlsx]sizewise!PivotTable9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sizewise!$B$3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sizewise!$A$4:$A$7</c:f>
              <c:strCache>
                <c:ptCount val="3"/>
                <c:pt idx="0">
                  <c:v>1-2</c:v>
                </c:pt>
                <c:pt idx="1">
                  <c:v>3-4</c:v>
                </c:pt>
                <c:pt idx="2">
                  <c:v>5-6</c:v>
                </c:pt>
              </c:strCache>
            </c:strRef>
          </c:cat>
          <c:val>
            <c:numRef>
              <c:f>sizewise!$B$4:$B$7</c:f>
              <c:numCache>
                <c:formatCode>0.0</c:formatCode>
                <c:ptCount val="3"/>
                <c:pt idx="0">
                  <c:v>2.5571698113207555</c:v>
                </c:pt>
                <c:pt idx="1">
                  <c:v>3.7593333333333332</c:v>
                </c:pt>
                <c:pt idx="2">
                  <c:v>4.5599999999999996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8739120"/>
        <c:axId val="860290352"/>
      </c:barChart>
      <c:catAx>
        <c:axId val="64873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90352"/>
        <c:crosses val="autoZero"/>
        <c:auto val="1"/>
        <c:lblAlgn val="ctr"/>
        <c:lblOffset val="100"/>
        <c:noMultiLvlLbl val="0"/>
      </c:catAx>
      <c:valAx>
        <c:axId val="86029035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3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correlation!$P$4</c:f>
              <c:strCache>
                <c:ptCount val="1"/>
                <c:pt idx="0">
                  <c:v>smoker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correlation!$O$5:$O$14</c:f>
              <c:numCache>
                <c:formatCode>General</c:formatCode>
                <c:ptCount val="10"/>
                <c:pt idx="0">
                  <c:v>1</c:v>
                </c:pt>
                <c:pt idx="1">
                  <c:v>9.9301879660361556E-3</c:v>
                </c:pt>
                <c:pt idx="2">
                  <c:v>0.16515495427572438</c:v>
                </c:pt>
                <c:pt idx="3">
                  <c:v>2.3217358444277181E-2</c:v>
                </c:pt>
                <c:pt idx="4">
                  <c:v>-2.1718326267037864E-2</c:v>
                </c:pt>
                <c:pt idx="5">
                  <c:v>-0.16694800287091896</c:v>
                </c:pt>
                <c:pt idx="6">
                  <c:v>0.19812862318292873</c:v>
                </c:pt>
                <c:pt idx="7">
                  <c:v>8.3248016742296649E-2</c:v>
                </c:pt>
                <c:pt idx="8">
                  <c:v>0.14134974370169556</c:v>
                </c:pt>
                <c:pt idx="9">
                  <c:v>6.7120396092915799E-2</c:v>
                </c:pt>
              </c:numCache>
            </c:numRef>
          </c:xVal>
          <c:yVal>
            <c:numRef>
              <c:f>correlation!$P$5:$P$14</c:f>
              <c:numCache>
                <c:formatCode>General</c:formatCode>
                <c:ptCount val="10"/>
                <c:pt idx="1">
                  <c:v>1</c:v>
                </c:pt>
                <c:pt idx="2">
                  <c:v>-0.17886122255687062</c:v>
                </c:pt>
                <c:pt idx="3">
                  <c:v>0.18350327383391421</c:v>
                </c:pt>
                <c:pt idx="4">
                  <c:v>0.1603662603531209</c:v>
                </c:pt>
                <c:pt idx="5">
                  <c:v>-9.968679787255455E-2</c:v>
                </c:pt>
                <c:pt idx="6">
                  <c:v>6.3911230776324296E-2</c:v>
                </c:pt>
                <c:pt idx="7">
                  <c:v>-0.13056441135746866</c:v>
                </c:pt>
                <c:pt idx="8">
                  <c:v>9.0136101893482673E-2</c:v>
                </c:pt>
                <c:pt idx="9">
                  <c:v>5.5671597103960864E-2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correlation!$R$4</c:f>
              <c:strCache>
                <c:ptCount val="1"/>
                <c:pt idx="0">
                  <c:v>Fri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correlation!$Q$5:$Q$14</c:f>
              <c:numCache>
                <c:formatCode>General</c:formatCode>
                <c:ptCount val="10"/>
                <c:pt idx="2">
                  <c:v>1</c:v>
                </c:pt>
                <c:pt idx="3">
                  <c:v>-0.19647231024037143</c:v>
                </c:pt>
                <c:pt idx="4">
                  <c:v>-0.39269688562916027</c:v>
                </c:pt>
                <c:pt idx="5">
                  <c:v>-0.30866673050557314</c:v>
                </c:pt>
                <c:pt idx="6">
                  <c:v>0.416226405037461</c:v>
                </c:pt>
                <c:pt idx="7">
                  <c:v>0.19171283613071702</c:v>
                </c:pt>
                <c:pt idx="8">
                  <c:v>0.12109649647144587</c:v>
                </c:pt>
                <c:pt idx="9">
                  <c:v>0.12523405875355972</c:v>
                </c:pt>
              </c:numCache>
            </c:numRef>
          </c:xVal>
          <c:yVal>
            <c:numRef>
              <c:f>correlation!$R$5:$R$14</c:f>
              <c:numCache>
                <c:formatCode>General</c:formatCode>
                <c:ptCount val="10"/>
                <c:pt idx="3">
                  <c:v>1</c:v>
                </c:pt>
                <c:pt idx="4">
                  <c:v>-0.2174954211972247</c:v>
                </c:pt>
                <c:pt idx="5">
                  <c:v>-0.16860949002232486</c:v>
                </c:pt>
                <c:pt idx="6">
                  <c:v>-6.0415618251569478E-2</c:v>
                </c:pt>
                <c:pt idx="7">
                  <c:v>-0.11077590480267668</c:v>
                </c:pt>
                <c:pt idx="8">
                  <c:v>-3.4346230328216452E-2</c:v>
                </c:pt>
                <c:pt idx="9">
                  <c:v>-1.8912589816609024E-2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correlation!$T$4</c:f>
              <c:strCache>
                <c:ptCount val="1"/>
                <c:pt idx="0">
                  <c:v>Thur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correlation!$S$5:$S$14</c:f>
              <c:numCache>
                <c:formatCode>General</c:formatCode>
                <c:ptCount val="10"/>
                <c:pt idx="4">
                  <c:v>1</c:v>
                </c:pt>
                <c:pt idx="5">
                  <c:v>-0.43234112732932001</c:v>
                </c:pt>
                <c:pt idx="6">
                  <c:v>0.38393034816989896</c:v>
                </c:pt>
                <c:pt idx="7">
                  <c:v>2.1185694680911403E-3</c:v>
                </c:pt>
                <c:pt idx="8">
                  <c:v>3.2323818574981969E-2</c:v>
                </c:pt>
                <c:pt idx="9">
                  <c:v>1.334039850438431E-2</c:v>
                </c:pt>
              </c:numCache>
            </c:numRef>
          </c:xVal>
          <c:yVal>
            <c:numRef>
              <c:f>correlation!$T$5:$T$14</c:f>
              <c:numCache>
                <c:formatCode>General</c:formatCode>
                <c:ptCount val="10"/>
                <c:pt idx="5">
                  <c:v>1</c:v>
                </c:pt>
                <c:pt idx="6">
                  <c:v>-0.78964849165369577</c:v>
                </c:pt>
                <c:pt idx="7">
                  <c:v>-6.8834153950937449E-2</c:v>
                </c:pt>
                <c:pt idx="8">
                  <c:v>-0.11434269981544391</c:v>
                </c:pt>
                <c:pt idx="9">
                  <c:v>-0.10957360981166327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correlation!$V$4</c:f>
              <c:strCache>
                <c:ptCount val="1"/>
                <c:pt idx="0">
                  <c:v>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correlation!$U$5:$U$14</c:f>
              <c:numCache>
                <c:formatCode>General</c:formatCode>
                <c:ptCount val="10"/>
                <c:pt idx="6">
                  <c:v>1</c:v>
                </c:pt>
                <c:pt idx="7">
                  <c:v>0.10004530325852386</c:v>
                </c:pt>
                <c:pt idx="8">
                  <c:v>0.17923185392494193</c:v>
                </c:pt>
                <c:pt idx="9">
                  <c:v>0.11656655711379994</c:v>
                </c:pt>
              </c:numCache>
            </c:numRef>
          </c:xVal>
          <c:yVal>
            <c:numRef>
              <c:f>correlation!$V$5:$V$14</c:f>
              <c:numCache>
                <c:formatCode>General</c:formatCode>
                <c:ptCount val="10"/>
                <c:pt idx="7">
                  <c:v>1</c:v>
                </c:pt>
                <c:pt idx="8">
                  <c:v>0.59758893106572075</c:v>
                </c:pt>
                <c:pt idx="9">
                  <c:v>0.373906789740026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correlation!$X$4</c:f>
              <c:strCache>
                <c:ptCount val="1"/>
                <c:pt idx="0">
                  <c:v>tip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xVal>
            <c:numRef>
              <c:f>correlation!$W$5:$W$14</c:f>
              <c:numCache>
                <c:formatCode>General</c:formatCode>
                <c:ptCount val="10"/>
                <c:pt idx="8">
                  <c:v>1</c:v>
                </c:pt>
                <c:pt idx="9">
                  <c:v>0.55400587839654103</c:v>
                </c:pt>
              </c:numCache>
            </c:numRef>
          </c:xVal>
          <c:yVal>
            <c:numRef>
              <c:f>correlation!$X$5:$X$14</c:f>
              <c:numCache>
                <c:formatCode>General</c:formatCode>
                <c:ptCount val="10"/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83824"/>
        <c:axId val="860289808"/>
      </c:scatterChart>
      <c:valAx>
        <c:axId val="86028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89808"/>
        <c:crosses val="autoZero"/>
        <c:crossBetween val="midCat"/>
      </c:valAx>
      <c:valAx>
        <c:axId val="86028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 (1).xlsx]gender wise!gender wise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4000">
                <a:srgbClr val="EE58C7"/>
              </a:gs>
              <a:gs pos="100000">
                <a:schemeClr val="tx1">
                  <a:lumMod val="65000"/>
                  <a:lumOff val="35000"/>
                </a:schemeClr>
              </a:gs>
            </a:gsLst>
            <a:lin ang="10800000" scaled="0"/>
          </a:gradFill>
          <a:ln w="19050">
            <a:noFill/>
          </a:ln>
          <a:effectLst/>
        </c:spPr>
        <c:dLbl>
          <c:idx val="0"/>
          <c:layout>
            <c:manualLayout>
              <c:x val="0.10229304670249552"/>
              <c:y val="-0.137546468401486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33658292713407"/>
                  <c:h val="0.14115270907121741"/>
                </c:manualLayout>
              </c15:layout>
            </c:ext>
          </c:extLst>
        </c:dLbl>
      </c:pivotFmt>
      <c:pivotFmt>
        <c:idx val="8"/>
        <c:spPr>
          <a:gradFill>
            <a:gsLst>
              <a:gs pos="2000">
                <a:schemeClr val="accent1">
                  <a:lumMod val="75000"/>
                </a:schemeClr>
              </a:gs>
              <a:gs pos="100000">
                <a:schemeClr val="tx1">
                  <a:lumMod val="50000"/>
                  <a:lumOff val="50000"/>
                </a:schemeClr>
              </a:gs>
            </a:gsLst>
            <a:lin ang="5400000" scaled="1"/>
          </a:gradFill>
          <a:ln w="19050">
            <a:noFill/>
          </a:ln>
          <a:effectLst/>
        </c:spPr>
        <c:dLbl>
          <c:idx val="0"/>
          <c:layout>
            <c:manualLayout>
              <c:x val="-0.14109347442680775"/>
              <c:y val="6.69144981412638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542279437292561"/>
          <c:y val="9.2239557415917828E-2"/>
          <c:w val="0.67504450832534824"/>
          <c:h val="0.71143166583730932"/>
        </c:manualLayout>
      </c:layout>
      <c:doughnutChart>
        <c:varyColors val="1"/>
        <c:ser>
          <c:idx val="0"/>
          <c:order val="0"/>
          <c:tx>
            <c:strRef>
              <c:f>'gender wise'!$B$3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dPt>
            <c:idx val="0"/>
            <c:bubble3D val="0"/>
            <c:spPr>
              <a:gradFill>
                <a:gsLst>
                  <a:gs pos="4000">
                    <a:srgbClr val="EE58C7"/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10800000" scaled="0"/>
              </a:gradFill>
              <a:ln w="19050">
                <a:noFill/>
              </a:ln>
              <a:effectLst/>
            </c:spPr>
          </c:dPt>
          <c:dPt>
            <c:idx val="1"/>
            <c:bubble3D val="0"/>
            <c:spPr>
              <a:gradFill>
                <a:gsLst>
                  <a:gs pos="2000">
                    <a:schemeClr val="accent1">
                      <a:lumMod val="75000"/>
                    </a:schemeClr>
                  </a:gs>
                  <a:gs pos="100000">
                    <a:schemeClr val="tx1">
                      <a:lumMod val="50000"/>
                      <a:lumOff val="50000"/>
                    </a:schemeClr>
                  </a:gs>
                </a:gsLst>
                <a:lin ang="5400000" scaled="1"/>
              </a:gra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0229304670249552"/>
                  <c:y val="-0.137546468401486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33658292713407"/>
                      <c:h val="0.14115270907121741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14109347442680775"/>
                  <c:y val="6.6914498141263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wise'!$A$4:$A$5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wise'!$B$4:$B$5</c:f>
              <c:numCache>
                <c:formatCode>0%</c:formatCode>
                <c:ptCount val="2"/>
                <c:pt idx="0">
                  <c:v>0.33513802461690279</c:v>
                </c:pt>
                <c:pt idx="1">
                  <c:v>0.6648619753830971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microsoft.com/office/2007/relationships/hdphoto" Target="../media/hdphoto3.wdp"/><Relationship Id="rId3" Type="http://schemas.openxmlformats.org/officeDocument/2006/relationships/image" Target="../media/image2.png"/><Relationship Id="rId7" Type="http://schemas.openxmlformats.org/officeDocument/2006/relationships/chart" Target="../charts/chart10.xml"/><Relationship Id="rId12" Type="http://schemas.openxmlformats.org/officeDocument/2006/relationships/image" Target="../media/image4.png"/><Relationship Id="rId2" Type="http://schemas.openxmlformats.org/officeDocument/2006/relationships/chart" Target="../charts/chart9.xml"/><Relationship Id="rId16" Type="http://schemas.microsoft.com/office/2007/relationships/hdphoto" Target="../media/hdphoto4.wdp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11" Type="http://schemas.openxmlformats.org/officeDocument/2006/relationships/chart" Target="../charts/chart14.xml"/><Relationship Id="rId5" Type="http://schemas.openxmlformats.org/officeDocument/2006/relationships/image" Target="../media/image3.png"/><Relationship Id="rId15" Type="http://schemas.openxmlformats.org/officeDocument/2006/relationships/image" Target="../media/image5.png"/><Relationship Id="rId10" Type="http://schemas.openxmlformats.org/officeDocument/2006/relationships/chart" Target="../charts/chart13.xml"/><Relationship Id="rId4" Type="http://schemas.microsoft.com/office/2007/relationships/hdphoto" Target="../media/hdphoto1.wdp"/><Relationship Id="rId9" Type="http://schemas.openxmlformats.org/officeDocument/2006/relationships/chart" Target="../charts/chart12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82550</xdr:rowOff>
    </xdr:from>
    <xdr:to>
      <xdr:col>4</xdr:col>
      <xdr:colOff>307975</xdr:colOff>
      <xdr:row>17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</xdr:colOff>
      <xdr:row>6</xdr:row>
      <xdr:rowOff>158750</xdr:rowOff>
    </xdr:from>
    <xdr:to>
      <xdr:col>2</xdr:col>
      <xdr:colOff>361950</xdr:colOff>
      <xdr:row>16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60324</xdr:colOff>
      <xdr:row>3</xdr:row>
      <xdr:rowOff>101600</xdr:rowOff>
    </xdr:from>
    <xdr:to>
      <xdr:col>13</xdr:col>
      <xdr:colOff>533400</xdr:colOff>
      <xdr:row>18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8</xdr:row>
      <xdr:rowOff>0</xdr:rowOff>
    </xdr:from>
    <xdr:to>
      <xdr:col>5</xdr:col>
      <xdr:colOff>355600</xdr:colOff>
      <xdr:row>19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168275</xdr:colOff>
      <xdr:row>7</xdr:row>
      <xdr:rowOff>146050</xdr:rowOff>
    </xdr:from>
    <xdr:to>
      <xdr:col>6</xdr:col>
      <xdr:colOff>209550</xdr:colOff>
      <xdr:row>19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</xdr:colOff>
      <xdr:row>8</xdr:row>
      <xdr:rowOff>57150</xdr:rowOff>
    </xdr:from>
    <xdr:to>
      <xdr:col>6</xdr:col>
      <xdr:colOff>584200</xdr:colOff>
      <xdr:row>20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8</xdr:row>
      <xdr:rowOff>79375</xdr:rowOff>
    </xdr:from>
    <xdr:to>
      <xdr:col>13</xdr:col>
      <xdr:colOff>203200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473074</xdr:colOff>
      <xdr:row>16</xdr:row>
      <xdr:rowOff>101600</xdr:rowOff>
    </xdr:from>
    <xdr:to>
      <xdr:col>24</xdr:col>
      <xdr:colOff>19049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145144</xdr:colOff>
      <xdr:row>24</xdr:row>
      <xdr:rowOff>54429</xdr:rowOff>
    </xdr:from>
    <xdr:to>
      <xdr:col>5</xdr:col>
      <xdr:colOff>154215</xdr:colOff>
      <xdr:row>39</xdr:row>
      <xdr:rowOff>1</xdr:rowOff>
    </xdr:to>
    <xdr:sp macro="" textlink="">
      <xdr:nvSpPr>
        <xdr:cNvPr id="35" name="TextBox 34"/>
        <xdr:cNvSpPr txBox="1"/>
      </xdr:nvSpPr>
      <xdr:spPr>
        <a:xfrm>
          <a:off x="145144" y="4408715"/>
          <a:ext cx="3048000" cy="2667000"/>
        </a:xfrm>
        <a:custGeom>
          <a:avLst/>
          <a:gdLst>
            <a:gd name="connsiteX0" fmla="*/ 0 w 3448050"/>
            <a:gd name="connsiteY0" fmla="*/ 0 h 1714500"/>
            <a:gd name="connsiteX1" fmla="*/ 3448050 w 3448050"/>
            <a:gd name="connsiteY1" fmla="*/ 0 h 1714500"/>
            <a:gd name="connsiteX2" fmla="*/ 3448050 w 3448050"/>
            <a:gd name="connsiteY2" fmla="*/ 1714500 h 1714500"/>
            <a:gd name="connsiteX3" fmla="*/ 0 w 3448050"/>
            <a:gd name="connsiteY3" fmla="*/ 1714500 h 1714500"/>
            <a:gd name="connsiteX4" fmla="*/ 0 w 3448050"/>
            <a:gd name="connsiteY4" fmla="*/ 0 h 1714500"/>
            <a:gd name="connsiteX0" fmla="*/ 0 w 3448050"/>
            <a:gd name="connsiteY0" fmla="*/ 19050 h 1733550"/>
            <a:gd name="connsiteX1" fmla="*/ 3448050 w 3448050"/>
            <a:gd name="connsiteY1" fmla="*/ 0 h 1733550"/>
            <a:gd name="connsiteX2" fmla="*/ 3448050 w 3448050"/>
            <a:gd name="connsiteY2" fmla="*/ 1733550 h 1733550"/>
            <a:gd name="connsiteX3" fmla="*/ 0 w 3448050"/>
            <a:gd name="connsiteY3" fmla="*/ 1733550 h 1733550"/>
            <a:gd name="connsiteX4" fmla="*/ 0 w 3448050"/>
            <a:gd name="connsiteY4" fmla="*/ 19050 h 1733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448050" h="1733550">
              <a:moveTo>
                <a:pt x="0" y="19050"/>
              </a:moveTo>
              <a:lnTo>
                <a:pt x="3448050" y="0"/>
              </a:lnTo>
              <a:lnTo>
                <a:pt x="3448050" y="1733550"/>
              </a:lnTo>
              <a:lnTo>
                <a:pt x="0" y="1733550"/>
              </a:lnTo>
              <a:lnTo>
                <a:pt x="0" y="19050"/>
              </a:lnTo>
              <a:close/>
            </a:path>
          </a:pathLst>
        </a:custGeom>
        <a:gradFill flip="none" rotWithShape="1">
          <a:gsLst>
            <a:gs pos="0">
              <a:schemeClr val="bg1">
                <a:lumMod val="65000"/>
                <a:tint val="66000"/>
                <a:satMod val="160000"/>
              </a:schemeClr>
            </a:gs>
            <a:gs pos="50000">
              <a:schemeClr val="bg1">
                <a:lumMod val="65000"/>
                <a:tint val="44500"/>
                <a:satMod val="160000"/>
              </a:schemeClr>
            </a:gs>
            <a:gs pos="100000">
              <a:schemeClr val="bg1">
                <a:lumMod val="65000"/>
                <a:tint val="23500"/>
                <a:satMod val="160000"/>
              </a:schemeClr>
            </a:gs>
          </a:gsLst>
          <a:lin ang="2700000" scaled="1"/>
          <a:tileRect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3</xdr:col>
      <xdr:colOff>381000</xdr:colOff>
      <xdr:row>5</xdr:row>
      <xdr:rowOff>120650</xdr:rowOff>
    </xdr:from>
    <xdr:to>
      <xdr:col>10</xdr:col>
      <xdr:colOff>260350</xdr:colOff>
      <xdr:row>21</xdr:row>
      <xdr:rowOff>152400</xdr:rowOff>
    </xdr:to>
    <xdr:sp macro="" textlink="">
      <xdr:nvSpPr>
        <xdr:cNvPr id="17" name="TextBox 16"/>
        <xdr:cNvSpPr txBox="1"/>
      </xdr:nvSpPr>
      <xdr:spPr>
        <a:xfrm>
          <a:off x="2209800" y="1041400"/>
          <a:ext cx="4146550" cy="2978150"/>
        </a:xfrm>
        <a:custGeom>
          <a:avLst/>
          <a:gdLst>
            <a:gd name="connsiteX0" fmla="*/ 0 w 3448050"/>
            <a:gd name="connsiteY0" fmla="*/ 0 h 1714500"/>
            <a:gd name="connsiteX1" fmla="*/ 3448050 w 3448050"/>
            <a:gd name="connsiteY1" fmla="*/ 0 h 1714500"/>
            <a:gd name="connsiteX2" fmla="*/ 3448050 w 3448050"/>
            <a:gd name="connsiteY2" fmla="*/ 1714500 h 1714500"/>
            <a:gd name="connsiteX3" fmla="*/ 0 w 3448050"/>
            <a:gd name="connsiteY3" fmla="*/ 1714500 h 1714500"/>
            <a:gd name="connsiteX4" fmla="*/ 0 w 3448050"/>
            <a:gd name="connsiteY4" fmla="*/ 0 h 1714500"/>
            <a:gd name="connsiteX0" fmla="*/ 0 w 3448050"/>
            <a:gd name="connsiteY0" fmla="*/ 19050 h 1733550"/>
            <a:gd name="connsiteX1" fmla="*/ 3448050 w 3448050"/>
            <a:gd name="connsiteY1" fmla="*/ 0 h 1733550"/>
            <a:gd name="connsiteX2" fmla="*/ 3448050 w 3448050"/>
            <a:gd name="connsiteY2" fmla="*/ 1733550 h 1733550"/>
            <a:gd name="connsiteX3" fmla="*/ 0 w 3448050"/>
            <a:gd name="connsiteY3" fmla="*/ 1733550 h 1733550"/>
            <a:gd name="connsiteX4" fmla="*/ 0 w 3448050"/>
            <a:gd name="connsiteY4" fmla="*/ 19050 h 1733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448050" h="1733550">
              <a:moveTo>
                <a:pt x="0" y="19050"/>
              </a:moveTo>
              <a:lnTo>
                <a:pt x="3448050" y="0"/>
              </a:lnTo>
              <a:lnTo>
                <a:pt x="3448050" y="1733550"/>
              </a:lnTo>
              <a:lnTo>
                <a:pt x="0" y="1733550"/>
              </a:lnTo>
              <a:lnTo>
                <a:pt x="0" y="19050"/>
              </a:lnTo>
              <a:close/>
            </a:path>
          </a:pathLst>
        </a:custGeom>
        <a:gradFill flip="none" rotWithShape="1">
          <a:gsLst>
            <a:gs pos="0">
              <a:schemeClr val="bg1">
                <a:lumMod val="65000"/>
                <a:tint val="66000"/>
                <a:satMod val="160000"/>
              </a:schemeClr>
            </a:gs>
            <a:gs pos="50000">
              <a:schemeClr val="bg1">
                <a:lumMod val="65000"/>
                <a:tint val="44500"/>
                <a:satMod val="160000"/>
              </a:schemeClr>
            </a:gs>
            <a:gs pos="100000">
              <a:schemeClr val="bg1">
                <a:lumMod val="65000"/>
                <a:tint val="23500"/>
                <a:satMod val="160000"/>
              </a:schemeClr>
            </a:gs>
          </a:gsLst>
          <a:lin ang="2700000" scaled="1"/>
          <a:tileRect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0</xdr:col>
      <xdr:colOff>133350</xdr:colOff>
      <xdr:row>5</xdr:row>
      <xdr:rowOff>139700</xdr:rowOff>
    </xdr:from>
    <xdr:to>
      <xdr:col>3</xdr:col>
      <xdr:colOff>82550</xdr:colOff>
      <xdr:row>21</xdr:row>
      <xdr:rowOff>146050</xdr:rowOff>
    </xdr:to>
    <xdr:sp macro="" textlink="">
      <xdr:nvSpPr>
        <xdr:cNvPr id="8" name="TextBox 7"/>
        <xdr:cNvSpPr txBox="1"/>
      </xdr:nvSpPr>
      <xdr:spPr>
        <a:xfrm>
          <a:off x="133350" y="1060450"/>
          <a:ext cx="1778000" cy="2952750"/>
        </a:xfrm>
        <a:custGeom>
          <a:avLst/>
          <a:gdLst>
            <a:gd name="connsiteX0" fmla="*/ 0 w 3448050"/>
            <a:gd name="connsiteY0" fmla="*/ 0 h 1714500"/>
            <a:gd name="connsiteX1" fmla="*/ 3448050 w 3448050"/>
            <a:gd name="connsiteY1" fmla="*/ 0 h 1714500"/>
            <a:gd name="connsiteX2" fmla="*/ 3448050 w 3448050"/>
            <a:gd name="connsiteY2" fmla="*/ 1714500 h 1714500"/>
            <a:gd name="connsiteX3" fmla="*/ 0 w 3448050"/>
            <a:gd name="connsiteY3" fmla="*/ 1714500 h 1714500"/>
            <a:gd name="connsiteX4" fmla="*/ 0 w 3448050"/>
            <a:gd name="connsiteY4" fmla="*/ 0 h 1714500"/>
            <a:gd name="connsiteX0" fmla="*/ 0 w 3448050"/>
            <a:gd name="connsiteY0" fmla="*/ 19050 h 1733550"/>
            <a:gd name="connsiteX1" fmla="*/ 3448050 w 3448050"/>
            <a:gd name="connsiteY1" fmla="*/ 0 h 1733550"/>
            <a:gd name="connsiteX2" fmla="*/ 3448050 w 3448050"/>
            <a:gd name="connsiteY2" fmla="*/ 1733550 h 1733550"/>
            <a:gd name="connsiteX3" fmla="*/ 0 w 3448050"/>
            <a:gd name="connsiteY3" fmla="*/ 1733550 h 1733550"/>
            <a:gd name="connsiteX4" fmla="*/ 0 w 3448050"/>
            <a:gd name="connsiteY4" fmla="*/ 19050 h 1733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448050" h="1733550">
              <a:moveTo>
                <a:pt x="0" y="19050"/>
              </a:moveTo>
              <a:lnTo>
                <a:pt x="3448050" y="0"/>
              </a:lnTo>
              <a:lnTo>
                <a:pt x="3448050" y="1733550"/>
              </a:lnTo>
              <a:lnTo>
                <a:pt x="0" y="1733550"/>
              </a:lnTo>
              <a:lnTo>
                <a:pt x="0" y="19050"/>
              </a:lnTo>
              <a:close/>
            </a:path>
          </a:pathLst>
        </a:custGeom>
        <a:gradFill flip="none" rotWithShape="1">
          <a:gsLst>
            <a:gs pos="0">
              <a:schemeClr val="bg1">
                <a:lumMod val="65000"/>
                <a:tint val="66000"/>
                <a:satMod val="160000"/>
              </a:schemeClr>
            </a:gs>
            <a:gs pos="50000">
              <a:schemeClr val="bg1">
                <a:lumMod val="65000"/>
                <a:tint val="44500"/>
                <a:satMod val="160000"/>
              </a:schemeClr>
            </a:gs>
            <a:gs pos="100000">
              <a:schemeClr val="bg1">
                <a:lumMod val="65000"/>
                <a:tint val="23500"/>
                <a:satMod val="160000"/>
              </a:schemeClr>
            </a:gs>
          </a:gsLst>
          <a:lin ang="2700000" scaled="1"/>
          <a:tileRect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 editAs="oneCell">
    <xdr:from>
      <xdr:col>8</xdr:col>
      <xdr:colOff>428171</xdr:colOff>
      <xdr:row>0</xdr:row>
      <xdr:rowOff>124278</xdr:rowOff>
    </xdr:from>
    <xdr:to>
      <xdr:col>9</xdr:col>
      <xdr:colOff>233136</xdr:colOff>
      <xdr:row>2</xdr:row>
      <xdr:rowOff>168728</xdr:rowOff>
    </xdr:to>
    <xdr:pic>
      <xdr:nvPicPr>
        <xdr:cNvPr id="4" name="Picture 3" descr="Tip Icon #388700 - Free Icons Librar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0457" y="124278"/>
          <a:ext cx="412750" cy="407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273956</xdr:colOff>
      <xdr:row>0</xdr:row>
      <xdr:rowOff>124278</xdr:rowOff>
    </xdr:from>
    <xdr:to>
      <xdr:col>20</xdr:col>
      <xdr:colOff>77107</xdr:colOff>
      <xdr:row>2</xdr:row>
      <xdr:rowOff>168728</xdr:rowOff>
    </xdr:to>
    <xdr:pic>
      <xdr:nvPicPr>
        <xdr:cNvPr id="5" name="Picture 4" descr="Tip Icon #388700 - Free Icons Librar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1885" y="124278"/>
          <a:ext cx="410936" cy="407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107951</xdr:colOff>
      <xdr:row>6</xdr:row>
      <xdr:rowOff>31750</xdr:rowOff>
    </xdr:from>
    <xdr:to>
      <xdr:col>3</xdr:col>
      <xdr:colOff>88900</xdr:colOff>
      <xdr:row>14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349250</xdr:colOff>
      <xdr:row>3</xdr:row>
      <xdr:rowOff>127001</xdr:rowOff>
    </xdr:from>
    <xdr:ext cx="1466850" cy="444500"/>
    <xdr:sp macro="" textlink="">
      <xdr:nvSpPr>
        <xdr:cNvPr id="7" name="TextBox 6"/>
        <xdr:cNvSpPr txBox="1"/>
      </xdr:nvSpPr>
      <xdr:spPr>
        <a:xfrm>
          <a:off x="349250" y="679451"/>
          <a:ext cx="146685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/>
            <a:t>GENDER</a:t>
          </a:r>
          <a:r>
            <a:rPr lang="en-IN" sz="1600" b="1" baseline="0"/>
            <a:t> WISE </a:t>
          </a:r>
          <a:endParaRPr lang="en-IN" sz="3600" b="1"/>
        </a:p>
      </xdr:txBody>
    </xdr:sp>
    <xdr:clientData/>
  </xdr:oneCellAnchor>
  <xdr:oneCellAnchor>
    <xdr:from>
      <xdr:col>1</xdr:col>
      <xdr:colOff>425450</xdr:colOff>
      <xdr:row>14</xdr:row>
      <xdr:rowOff>146050</xdr:rowOff>
    </xdr:from>
    <xdr:ext cx="1143000" cy="468013"/>
    <xdr:sp macro="" textlink="'gender wise'!$I$5">
      <xdr:nvSpPr>
        <xdr:cNvPr id="9" name="TextBox 8"/>
        <xdr:cNvSpPr txBox="1"/>
      </xdr:nvSpPr>
      <xdr:spPr>
        <a:xfrm>
          <a:off x="1035050" y="2724150"/>
          <a:ext cx="11430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1E7051E-7580-4F3F-AAB2-510BD5FD6D8A}" type="TxLink"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3.1</a:t>
          </a:fld>
          <a:endParaRPr lang="en-IN" sz="2800" b="1"/>
        </a:p>
      </xdr:txBody>
    </xdr:sp>
    <xdr:clientData/>
  </xdr:oneCellAnchor>
  <xdr:oneCellAnchor>
    <xdr:from>
      <xdr:col>0</xdr:col>
      <xdr:colOff>564711</xdr:colOff>
      <xdr:row>12</xdr:row>
      <xdr:rowOff>127000</xdr:rowOff>
    </xdr:from>
    <xdr:ext cx="1165116" cy="321880"/>
    <xdr:sp macro="" textlink="">
      <xdr:nvSpPr>
        <xdr:cNvPr id="10" name="TextBox 9"/>
        <xdr:cNvSpPr txBox="1"/>
      </xdr:nvSpPr>
      <xdr:spPr>
        <a:xfrm>
          <a:off x="564711" y="2360448"/>
          <a:ext cx="1165116" cy="3218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 i="1"/>
            <a:t>Average</a:t>
          </a:r>
          <a:endParaRPr lang="en-IN" sz="1400" b="1"/>
        </a:p>
      </xdr:txBody>
    </xdr:sp>
    <xdr:clientData/>
  </xdr:oneCellAnchor>
  <xdr:twoCellAnchor editAs="oneCell">
    <xdr:from>
      <xdr:col>0</xdr:col>
      <xdr:colOff>168453</xdr:colOff>
      <xdr:row>17</xdr:row>
      <xdr:rowOff>86098</xdr:rowOff>
    </xdr:from>
    <xdr:to>
      <xdr:col>1</xdr:col>
      <xdr:colOff>267179</xdr:colOff>
      <xdr:row>21</xdr:row>
      <xdr:rowOff>57824</xdr:rowOff>
    </xdr:to>
    <xdr:pic>
      <xdr:nvPicPr>
        <xdr:cNvPr id="12" name="Picture 11" descr="Male Symbol PNG Transparent Images Free Download | Vector Files | Pngtree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614414">
          <a:off x="168453" y="3216648"/>
          <a:ext cx="708326" cy="70832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201905</xdr:colOff>
      <xdr:row>14</xdr:row>
      <xdr:rowOff>155716</xdr:rowOff>
    </xdr:from>
    <xdr:to>
      <xdr:col>1</xdr:col>
      <xdr:colOff>208101</xdr:colOff>
      <xdr:row>17</xdr:row>
      <xdr:rowOff>91255</xdr:rowOff>
    </xdr:to>
    <xdr:pic>
      <xdr:nvPicPr>
        <xdr:cNvPr id="13" name="Picture 12" descr="Female Gender Symbol Comments - Woman Symbol Icon Png, Transparent Png -  620x980(#1591895) - PngFind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792" b="97264" l="10000" r="9714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761084" flipV="1">
          <a:off x="265808" y="2669913"/>
          <a:ext cx="487989" cy="615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412750</xdr:colOff>
      <xdr:row>18</xdr:row>
      <xdr:rowOff>82550</xdr:rowOff>
    </xdr:from>
    <xdr:ext cx="1143000" cy="468013"/>
    <xdr:sp macro="" textlink="'gender wise'!$I$4">
      <xdr:nvSpPr>
        <xdr:cNvPr id="14" name="TextBox 13"/>
        <xdr:cNvSpPr txBox="1"/>
      </xdr:nvSpPr>
      <xdr:spPr>
        <a:xfrm>
          <a:off x="1022350" y="3397250"/>
          <a:ext cx="11430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A20BB71-B625-449F-BE34-497BCF73D9DF}" type="TxLink"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2.8</a:t>
          </a:fld>
          <a:endParaRPr lang="en-IN" sz="6000" b="1"/>
        </a:p>
      </xdr:txBody>
    </xdr:sp>
    <xdr:clientData/>
  </xdr:oneCellAnchor>
  <xdr:twoCellAnchor>
    <xdr:from>
      <xdr:col>3</xdr:col>
      <xdr:colOff>444501</xdr:colOff>
      <xdr:row>5</xdr:row>
      <xdr:rowOff>0</xdr:rowOff>
    </xdr:from>
    <xdr:to>
      <xdr:col>10</xdr:col>
      <xdr:colOff>381000</xdr:colOff>
      <xdr:row>15</xdr:row>
      <xdr:rowOff>177800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6</xdr:col>
      <xdr:colOff>126999</xdr:colOff>
      <xdr:row>14</xdr:row>
      <xdr:rowOff>127000</xdr:rowOff>
    </xdr:from>
    <xdr:ext cx="1186793" cy="365672"/>
    <xdr:sp macro="" textlink="">
      <xdr:nvSpPr>
        <xdr:cNvPr id="18" name="TextBox 17"/>
        <xdr:cNvSpPr txBox="1"/>
      </xdr:nvSpPr>
      <xdr:spPr>
        <a:xfrm>
          <a:off x="3805620" y="2732690"/>
          <a:ext cx="1186793" cy="3656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 i="1"/>
            <a:t>Average</a:t>
          </a:r>
        </a:p>
      </xdr:txBody>
    </xdr:sp>
    <xdr:clientData/>
  </xdr:oneCellAnchor>
  <xdr:oneCellAnchor>
    <xdr:from>
      <xdr:col>7</xdr:col>
      <xdr:colOff>273050</xdr:colOff>
      <xdr:row>16</xdr:row>
      <xdr:rowOff>139700</xdr:rowOff>
    </xdr:from>
    <xdr:ext cx="869950" cy="292100"/>
    <xdr:sp macro="" textlink="">
      <xdr:nvSpPr>
        <xdr:cNvPr id="19" name="TextBox 18"/>
        <xdr:cNvSpPr txBox="1"/>
      </xdr:nvSpPr>
      <xdr:spPr>
        <a:xfrm>
          <a:off x="4540250" y="3086100"/>
          <a:ext cx="869950" cy="292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/>
            <a:t>Fri</a:t>
          </a:r>
        </a:p>
      </xdr:txBody>
    </xdr:sp>
    <xdr:clientData/>
  </xdr:oneCellAnchor>
  <xdr:oneCellAnchor>
    <xdr:from>
      <xdr:col>7</xdr:col>
      <xdr:colOff>247650</xdr:colOff>
      <xdr:row>19</xdr:row>
      <xdr:rowOff>0</xdr:rowOff>
    </xdr:from>
    <xdr:ext cx="869950" cy="292100"/>
    <xdr:sp macro="" textlink="">
      <xdr:nvSpPr>
        <xdr:cNvPr id="20" name="TextBox 19"/>
        <xdr:cNvSpPr txBox="1"/>
      </xdr:nvSpPr>
      <xdr:spPr>
        <a:xfrm>
          <a:off x="4514850" y="3498850"/>
          <a:ext cx="869950" cy="292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/>
            <a:t>Sun</a:t>
          </a:r>
        </a:p>
      </xdr:txBody>
    </xdr:sp>
    <xdr:clientData/>
  </xdr:oneCellAnchor>
  <xdr:oneCellAnchor>
    <xdr:from>
      <xdr:col>3</xdr:col>
      <xdr:colOff>571500</xdr:colOff>
      <xdr:row>19</xdr:row>
      <xdr:rowOff>6350</xdr:rowOff>
    </xdr:from>
    <xdr:ext cx="869950" cy="292100"/>
    <xdr:sp macro="" textlink="">
      <xdr:nvSpPr>
        <xdr:cNvPr id="21" name="TextBox 20"/>
        <xdr:cNvSpPr txBox="1"/>
      </xdr:nvSpPr>
      <xdr:spPr>
        <a:xfrm>
          <a:off x="2400300" y="3505200"/>
          <a:ext cx="869950" cy="292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/>
            <a:t>Sat</a:t>
          </a:r>
        </a:p>
      </xdr:txBody>
    </xdr:sp>
    <xdr:clientData/>
  </xdr:oneCellAnchor>
  <xdr:oneCellAnchor>
    <xdr:from>
      <xdr:col>3</xdr:col>
      <xdr:colOff>539750</xdr:colOff>
      <xdr:row>16</xdr:row>
      <xdr:rowOff>139700</xdr:rowOff>
    </xdr:from>
    <xdr:ext cx="609600" cy="292100"/>
    <xdr:sp macro="" textlink="">
      <xdr:nvSpPr>
        <xdr:cNvPr id="22" name="TextBox 21"/>
        <xdr:cNvSpPr txBox="1"/>
      </xdr:nvSpPr>
      <xdr:spPr>
        <a:xfrm>
          <a:off x="2368550" y="3086100"/>
          <a:ext cx="609600" cy="292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/>
            <a:t>Thur</a:t>
          </a:r>
        </a:p>
      </xdr:txBody>
    </xdr:sp>
    <xdr:clientData/>
  </xdr:oneCellAnchor>
  <xdr:oneCellAnchor>
    <xdr:from>
      <xdr:col>4</xdr:col>
      <xdr:colOff>482600</xdr:colOff>
      <xdr:row>19</xdr:row>
      <xdr:rowOff>31750</xdr:rowOff>
    </xdr:from>
    <xdr:ext cx="869950" cy="292100"/>
    <xdr:sp macro="" textlink="daywise!$I$6">
      <xdr:nvSpPr>
        <xdr:cNvPr id="23" name="TextBox 22"/>
        <xdr:cNvSpPr txBox="1"/>
      </xdr:nvSpPr>
      <xdr:spPr>
        <a:xfrm>
          <a:off x="2921000" y="3530600"/>
          <a:ext cx="869950" cy="292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CF92595-AC73-4E79-B099-ED8737C50F80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2.993103448</a:t>
          </a:fld>
          <a:endParaRPr lang="en-IN" sz="1600" b="1"/>
        </a:p>
      </xdr:txBody>
    </xdr:sp>
    <xdr:clientData/>
  </xdr:oneCellAnchor>
  <xdr:oneCellAnchor>
    <xdr:from>
      <xdr:col>8</xdr:col>
      <xdr:colOff>260350</xdr:colOff>
      <xdr:row>19</xdr:row>
      <xdr:rowOff>38100</xdr:rowOff>
    </xdr:from>
    <xdr:ext cx="869950" cy="292100"/>
    <xdr:sp macro="" textlink="daywise!$I$4">
      <xdr:nvSpPr>
        <xdr:cNvPr id="24" name="TextBox 23"/>
        <xdr:cNvSpPr txBox="1"/>
      </xdr:nvSpPr>
      <xdr:spPr>
        <a:xfrm>
          <a:off x="5137150" y="3536950"/>
          <a:ext cx="869950" cy="292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FB6A365-A5A9-48E0-A4E5-4C74DFA7EFDD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3.255131579</a:t>
          </a:fld>
          <a:endParaRPr lang="en-IN" sz="1600" b="1"/>
        </a:p>
      </xdr:txBody>
    </xdr:sp>
    <xdr:clientData/>
  </xdr:oneCellAnchor>
  <xdr:oneCellAnchor>
    <xdr:from>
      <xdr:col>8</xdr:col>
      <xdr:colOff>266700</xdr:colOff>
      <xdr:row>17</xdr:row>
      <xdr:rowOff>0</xdr:rowOff>
    </xdr:from>
    <xdr:ext cx="869950" cy="292100"/>
    <xdr:sp macro="" textlink="daywise!$I$5">
      <xdr:nvSpPr>
        <xdr:cNvPr id="25" name="TextBox 24"/>
        <xdr:cNvSpPr txBox="1"/>
      </xdr:nvSpPr>
      <xdr:spPr>
        <a:xfrm>
          <a:off x="5143500" y="3130550"/>
          <a:ext cx="869950" cy="292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F4DB6BD4-5CE0-4023-87CD-95C046AC880F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2.734736842</a:t>
          </a:fld>
          <a:endParaRPr lang="en-IN" sz="1600" b="1"/>
        </a:p>
      </xdr:txBody>
    </xdr:sp>
    <xdr:clientData/>
  </xdr:oneCellAnchor>
  <xdr:oneCellAnchor>
    <xdr:from>
      <xdr:col>4</xdr:col>
      <xdr:colOff>482600</xdr:colOff>
      <xdr:row>16</xdr:row>
      <xdr:rowOff>171450</xdr:rowOff>
    </xdr:from>
    <xdr:ext cx="1028700" cy="292100"/>
    <xdr:sp macro="" textlink="daywise!$I$7">
      <xdr:nvSpPr>
        <xdr:cNvPr id="26" name="TextBox 25"/>
        <xdr:cNvSpPr txBox="1"/>
      </xdr:nvSpPr>
      <xdr:spPr>
        <a:xfrm>
          <a:off x="2921000" y="3117850"/>
          <a:ext cx="1028700" cy="292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183A783-A1BC-4613-BC75-D58F604ED5E6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2.784098361</a:t>
          </a:fld>
          <a:endParaRPr lang="en-IN" sz="1600" b="1"/>
        </a:p>
      </xdr:txBody>
    </xdr:sp>
    <xdr:clientData/>
  </xdr:oneCellAnchor>
  <xdr:oneCellAnchor>
    <xdr:from>
      <xdr:col>6</xdr:col>
      <xdr:colOff>158750</xdr:colOff>
      <xdr:row>3</xdr:row>
      <xdr:rowOff>120650</xdr:rowOff>
    </xdr:from>
    <xdr:ext cx="1168400" cy="355600"/>
    <xdr:sp macro="" textlink="">
      <xdr:nvSpPr>
        <xdr:cNvPr id="27" name="TextBox 26"/>
        <xdr:cNvSpPr txBox="1"/>
      </xdr:nvSpPr>
      <xdr:spPr>
        <a:xfrm>
          <a:off x="3816350" y="673100"/>
          <a:ext cx="1168400" cy="355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 baseline="0"/>
            <a:t>DAY WISE </a:t>
          </a:r>
          <a:endParaRPr lang="en-IN" sz="3600" b="1"/>
        </a:p>
      </xdr:txBody>
    </xdr:sp>
    <xdr:clientData/>
  </xdr:oneCellAnchor>
  <xdr:oneCellAnchor>
    <xdr:from>
      <xdr:col>13</xdr:col>
      <xdr:colOff>320221</xdr:colOff>
      <xdr:row>3</xdr:row>
      <xdr:rowOff>86179</xdr:rowOff>
    </xdr:from>
    <xdr:ext cx="1905000" cy="444500"/>
    <xdr:sp macro="" textlink="">
      <xdr:nvSpPr>
        <xdr:cNvPr id="28" name="TextBox 27"/>
        <xdr:cNvSpPr txBox="1"/>
      </xdr:nvSpPr>
      <xdr:spPr>
        <a:xfrm>
          <a:off x="8221435" y="630465"/>
          <a:ext cx="1905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 baseline="0"/>
            <a:t>TOTAL BILL WISE </a:t>
          </a:r>
          <a:endParaRPr lang="en-IN" sz="3600" b="1"/>
        </a:p>
      </xdr:txBody>
    </xdr:sp>
    <xdr:clientData/>
  </xdr:oneCellAnchor>
  <xdr:twoCellAnchor>
    <xdr:from>
      <xdr:col>10</xdr:col>
      <xdr:colOff>482600</xdr:colOff>
      <xdr:row>5</xdr:row>
      <xdr:rowOff>95250</xdr:rowOff>
    </xdr:from>
    <xdr:to>
      <xdr:col>19</xdr:col>
      <xdr:colOff>25400</xdr:colOff>
      <xdr:row>21</xdr:row>
      <xdr:rowOff>127000</xdr:rowOff>
    </xdr:to>
    <xdr:sp macro="" textlink="">
      <xdr:nvSpPr>
        <xdr:cNvPr id="30" name="TextBox 29"/>
        <xdr:cNvSpPr txBox="1"/>
      </xdr:nvSpPr>
      <xdr:spPr>
        <a:xfrm>
          <a:off x="6578600" y="1016000"/>
          <a:ext cx="5029200" cy="2978150"/>
        </a:xfrm>
        <a:custGeom>
          <a:avLst/>
          <a:gdLst>
            <a:gd name="connsiteX0" fmla="*/ 0 w 3448050"/>
            <a:gd name="connsiteY0" fmla="*/ 0 h 1714500"/>
            <a:gd name="connsiteX1" fmla="*/ 3448050 w 3448050"/>
            <a:gd name="connsiteY1" fmla="*/ 0 h 1714500"/>
            <a:gd name="connsiteX2" fmla="*/ 3448050 w 3448050"/>
            <a:gd name="connsiteY2" fmla="*/ 1714500 h 1714500"/>
            <a:gd name="connsiteX3" fmla="*/ 0 w 3448050"/>
            <a:gd name="connsiteY3" fmla="*/ 1714500 h 1714500"/>
            <a:gd name="connsiteX4" fmla="*/ 0 w 3448050"/>
            <a:gd name="connsiteY4" fmla="*/ 0 h 1714500"/>
            <a:gd name="connsiteX0" fmla="*/ 0 w 3448050"/>
            <a:gd name="connsiteY0" fmla="*/ 19050 h 1733550"/>
            <a:gd name="connsiteX1" fmla="*/ 3448050 w 3448050"/>
            <a:gd name="connsiteY1" fmla="*/ 0 h 1733550"/>
            <a:gd name="connsiteX2" fmla="*/ 3448050 w 3448050"/>
            <a:gd name="connsiteY2" fmla="*/ 1733550 h 1733550"/>
            <a:gd name="connsiteX3" fmla="*/ 0 w 3448050"/>
            <a:gd name="connsiteY3" fmla="*/ 1733550 h 1733550"/>
            <a:gd name="connsiteX4" fmla="*/ 0 w 3448050"/>
            <a:gd name="connsiteY4" fmla="*/ 19050 h 1733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448050" h="1733550">
              <a:moveTo>
                <a:pt x="0" y="19050"/>
              </a:moveTo>
              <a:lnTo>
                <a:pt x="3448050" y="0"/>
              </a:lnTo>
              <a:lnTo>
                <a:pt x="3448050" y="1733550"/>
              </a:lnTo>
              <a:lnTo>
                <a:pt x="0" y="1733550"/>
              </a:lnTo>
              <a:lnTo>
                <a:pt x="0" y="19050"/>
              </a:lnTo>
              <a:close/>
            </a:path>
          </a:pathLst>
        </a:custGeom>
        <a:gradFill flip="none" rotWithShape="1">
          <a:gsLst>
            <a:gs pos="0">
              <a:schemeClr val="bg1">
                <a:lumMod val="65000"/>
                <a:tint val="66000"/>
                <a:satMod val="160000"/>
              </a:schemeClr>
            </a:gs>
            <a:gs pos="50000">
              <a:schemeClr val="bg1">
                <a:lumMod val="65000"/>
                <a:tint val="44500"/>
                <a:satMod val="160000"/>
              </a:schemeClr>
            </a:gs>
            <a:gs pos="100000">
              <a:schemeClr val="bg1">
                <a:lumMod val="65000"/>
                <a:tint val="23500"/>
                <a:satMod val="160000"/>
              </a:schemeClr>
            </a:gs>
          </a:gsLst>
          <a:lin ang="2700000" scaled="1"/>
          <a:tileRect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10</xdr:col>
      <xdr:colOff>444500</xdr:colOff>
      <xdr:row>8</xdr:row>
      <xdr:rowOff>95250</xdr:rowOff>
    </xdr:from>
    <xdr:to>
      <xdr:col>18</xdr:col>
      <xdr:colOff>571500</xdr:colOff>
      <xdr:row>20</xdr:row>
      <xdr:rowOff>107950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12</xdr:col>
      <xdr:colOff>501650</xdr:colOff>
      <xdr:row>5</xdr:row>
      <xdr:rowOff>146050</xdr:rowOff>
    </xdr:from>
    <xdr:ext cx="2825750" cy="444500"/>
    <xdr:sp macro="" textlink="">
      <xdr:nvSpPr>
        <xdr:cNvPr id="33" name="TextBox 32"/>
        <xdr:cNvSpPr txBox="1"/>
      </xdr:nvSpPr>
      <xdr:spPr>
        <a:xfrm>
          <a:off x="7816850" y="1066800"/>
          <a:ext cx="282575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 i="1"/>
            <a:t>Average</a:t>
          </a:r>
          <a:r>
            <a:rPr lang="en-IN" sz="1600" b="1" i="1" baseline="0"/>
            <a:t> tip payed by total bill</a:t>
          </a:r>
          <a:endParaRPr lang="en-IN" sz="3600" b="1" i="1"/>
        </a:p>
      </xdr:txBody>
    </xdr:sp>
    <xdr:clientData/>
  </xdr:oneCellAnchor>
  <xdr:oneCellAnchor>
    <xdr:from>
      <xdr:col>1</xdr:col>
      <xdr:colOff>580571</xdr:colOff>
      <xdr:row>22</xdr:row>
      <xdr:rowOff>63500</xdr:rowOff>
    </xdr:from>
    <xdr:ext cx="1466850" cy="444500"/>
    <xdr:sp macro="" textlink="">
      <xdr:nvSpPr>
        <xdr:cNvPr id="36" name="TextBox 35"/>
        <xdr:cNvSpPr txBox="1"/>
      </xdr:nvSpPr>
      <xdr:spPr>
        <a:xfrm>
          <a:off x="1188357" y="4054929"/>
          <a:ext cx="146685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 baseline="0"/>
            <a:t>SIZE WISE </a:t>
          </a:r>
          <a:endParaRPr lang="en-IN" sz="3600" b="1"/>
        </a:p>
      </xdr:txBody>
    </xdr:sp>
    <xdr:clientData/>
  </xdr:oneCellAnchor>
  <xdr:twoCellAnchor>
    <xdr:from>
      <xdr:col>0</xdr:col>
      <xdr:colOff>172357</xdr:colOff>
      <xdr:row>26</xdr:row>
      <xdr:rowOff>63499</xdr:rowOff>
    </xdr:from>
    <xdr:to>
      <xdr:col>5</xdr:col>
      <xdr:colOff>589642</xdr:colOff>
      <xdr:row>38</xdr:row>
      <xdr:rowOff>9071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0</xdr:col>
      <xdr:colOff>535214</xdr:colOff>
      <xdr:row>24</xdr:row>
      <xdr:rowOff>163286</xdr:rowOff>
    </xdr:from>
    <xdr:ext cx="2825750" cy="444500"/>
    <xdr:sp macro="" textlink="">
      <xdr:nvSpPr>
        <xdr:cNvPr id="38" name="TextBox 37"/>
        <xdr:cNvSpPr txBox="1"/>
      </xdr:nvSpPr>
      <xdr:spPr>
        <a:xfrm>
          <a:off x="535214" y="4517572"/>
          <a:ext cx="282575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 i="1"/>
            <a:t>Average</a:t>
          </a:r>
          <a:r>
            <a:rPr lang="en-IN" sz="1600" b="1" i="1" baseline="0"/>
            <a:t> tip payed by size</a:t>
          </a:r>
          <a:endParaRPr lang="en-IN" sz="3600" b="1" i="1"/>
        </a:p>
      </xdr:txBody>
    </xdr:sp>
    <xdr:clientData/>
  </xdr:oneCellAnchor>
  <xdr:oneCellAnchor>
    <xdr:from>
      <xdr:col>21</xdr:col>
      <xdr:colOff>489857</xdr:colOff>
      <xdr:row>3</xdr:row>
      <xdr:rowOff>99785</xdr:rowOff>
    </xdr:from>
    <xdr:ext cx="1466850" cy="444500"/>
    <xdr:sp macro="" textlink="">
      <xdr:nvSpPr>
        <xdr:cNvPr id="34" name="TextBox 33"/>
        <xdr:cNvSpPr txBox="1"/>
      </xdr:nvSpPr>
      <xdr:spPr>
        <a:xfrm>
          <a:off x="13253357" y="644071"/>
          <a:ext cx="146685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 baseline="0"/>
            <a:t>TIME WISE </a:t>
          </a:r>
          <a:endParaRPr lang="en-IN" sz="3600" b="1"/>
        </a:p>
      </xdr:txBody>
    </xdr:sp>
    <xdr:clientData/>
  </xdr:oneCellAnchor>
  <xdr:twoCellAnchor>
    <xdr:from>
      <xdr:col>19</xdr:col>
      <xdr:colOff>317499</xdr:colOff>
      <xdr:row>5</xdr:row>
      <xdr:rowOff>99786</xdr:rowOff>
    </xdr:from>
    <xdr:to>
      <xdr:col>26</xdr:col>
      <xdr:colOff>196849</xdr:colOff>
      <xdr:row>21</xdr:row>
      <xdr:rowOff>131536</xdr:rowOff>
    </xdr:to>
    <xdr:sp macro="" textlink="">
      <xdr:nvSpPr>
        <xdr:cNvPr id="39" name="TextBox 38"/>
        <xdr:cNvSpPr txBox="1"/>
      </xdr:nvSpPr>
      <xdr:spPr>
        <a:xfrm>
          <a:off x="11865428" y="1006929"/>
          <a:ext cx="4133850" cy="2934607"/>
        </a:xfrm>
        <a:custGeom>
          <a:avLst/>
          <a:gdLst>
            <a:gd name="connsiteX0" fmla="*/ 0 w 3448050"/>
            <a:gd name="connsiteY0" fmla="*/ 0 h 1714500"/>
            <a:gd name="connsiteX1" fmla="*/ 3448050 w 3448050"/>
            <a:gd name="connsiteY1" fmla="*/ 0 h 1714500"/>
            <a:gd name="connsiteX2" fmla="*/ 3448050 w 3448050"/>
            <a:gd name="connsiteY2" fmla="*/ 1714500 h 1714500"/>
            <a:gd name="connsiteX3" fmla="*/ 0 w 3448050"/>
            <a:gd name="connsiteY3" fmla="*/ 1714500 h 1714500"/>
            <a:gd name="connsiteX4" fmla="*/ 0 w 3448050"/>
            <a:gd name="connsiteY4" fmla="*/ 0 h 1714500"/>
            <a:gd name="connsiteX0" fmla="*/ 0 w 3448050"/>
            <a:gd name="connsiteY0" fmla="*/ 19050 h 1733550"/>
            <a:gd name="connsiteX1" fmla="*/ 3448050 w 3448050"/>
            <a:gd name="connsiteY1" fmla="*/ 0 h 1733550"/>
            <a:gd name="connsiteX2" fmla="*/ 3448050 w 3448050"/>
            <a:gd name="connsiteY2" fmla="*/ 1733550 h 1733550"/>
            <a:gd name="connsiteX3" fmla="*/ 0 w 3448050"/>
            <a:gd name="connsiteY3" fmla="*/ 1733550 h 1733550"/>
            <a:gd name="connsiteX4" fmla="*/ 0 w 3448050"/>
            <a:gd name="connsiteY4" fmla="*/ 19050 h 1733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448050" h="1733550">
              <a:moveTo>
                <a:pt x="0" y="19050"/>
              </a:moveTo>
              <a:lnTo>
                <a:pt x="3448050" y="0"/>
              </a:lnTo>
              <a:lnTo>
                <a:pt x="3448050" y="1733550"/>
              </a:lnTo>
              <a:lnTo>
                <a:pt x="0" y="1733550"/>
              </a:lnTo>
              <a:lnTo>
                <a:pt x="0" y="19050"/>
              </a:lnTo>
              <a:close/>
            </a:path>
          </a:pathLst>
        </a:custGeom>
        <a:gradFill flip="none" rotWithShape="1">
          <a:gsLst>
            <a:gs pos="0">
              <a:schemeClr val="bg1">
                <a:lumMod val="65000"/>
                <a:tint val="66000"/>
                <a:satMod val="160000"/>
              </a:schemeClr>
            </a:gs>
            <a:gs pos="50000">
              <a:schemeClr val="bg1">
                <a:lumMod val="65000"/>
                <a:tint val="44500"/>
                <a:satMod val="160000"/>
              </a:schemeClr>
            </a:gs>
            <a:gs pos="100000">
              <a:schemeClr val="bg1">
                <a:lumMod val="65000"/>
                <a:tint val="23500"/>
                <a:satMod val="160000"/>
              </a:schemeClr>
            </a:gs>
          </a:gsLst>
          <a:lin ang="2700000" scaled="1"/>
          <a:tileRect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19</xdr:col>
      <xdr:colOff>371929</xdr:colOff>
      <xdr:row>6</xdr:row>
      <xdr:rowOff>36286</xdr:rowOff>
    </xdr:from>
    <xdr:to>
      <xdr:col>26</xdr:col>
      <xdr:colOff>108857</xdr:colOff>
      <xdr:row>13</xdr:row>
      <xdr:rowOff>90715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444499</xdr:colOff>
      <xdr:row>24</xdr:row>
      <xdr:rowOff>27214</xdr:rowOff>
    </xdr:from>
    <xdr:to>
      <xdr:col>16</xdr:col>
      <xdr:colOff>503620</xdr:colOff>
      <xdr:row>39</xdr:row>
      <xdr:rowOff>10947</xdr:rowOff>
    </xdr:to>
    <xdr:sp macro="" textlink="">
      <xdr:nvSpPr>
        <xdr:cNvPr id="43" name="TextBox 42"/>
        <xdr:cNvSpPr txBox="1"/>
      </xdr:nvSpPr>
      <xdr:spPr>
        <a:xfrm>
          <a:off x="3510016" y="4494111"/>
          <a:ext cx="6803259" cy="2775543"/>
        </a:xfrm>
        <a:custGeom>
          <a:avLst/>
          <a:gdLst>
            <a:gd name="connsiteX0" fmla="*/ 0 w 3448050"/>
            <a:gd name="connsiteY0" fmla="*/ 0 h 1714500"/>
            <a:gd name="connsiteX1" fmla="*/ 3448050 w 3448050"/>
            <a:gd name="connsiteY1" fmla="*/ 0 h 1714500"/>
            <a:gd name="connsiteX2" fmla="*/ 3448050 w 3448050"/>
            <a:gd name="connsiteY2" fmla="*/ 1714500 h 1714500"/>
            <a:gd name="connsiteX3" fmla="*/ 0 w 3448050"/>
            <a:gd name="connsiteY3" fmla="*/ 1714500 h 1714500"/>
            <a:gd name="connsiteX4" fmla="*/ 0 w 3448050"/>
            <a:gd name="connsiteY4" fmla="*/ 0 h 1714500"/>
            <a:gd name="connsiteX0" fmla="*/ 0 w 3448050"/>
            <a:gd name="connsiteY0" fmla="*/ 19050 h 1733550"/>
            <a:gd name="connsiteX1" fmla="*/ 3448050 w 3448050"/>
            <a:gd name="connsiteY1" fmla="*/ 0 h 1733550"/>
            <a:gd name="connsiteX2" fmla="*/ 3448050 w 3448050"/>
            <a:gd name="connsiteY2" fmla="*/ 1733550 h 1733550"/>
            <a:gd name="connsiteX3" fmla="*/ 0 w 3448050"/>
            <a:gd name="connsiteY3" fmla="*/ 1733550 h 1733550"/>
            <a:gd name="connsiteX4" fmla="*/ 0 w 3448050"/>
            <a:gd name="connsiteY4" fmla="*/ 19050 h 1733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448050" h="1733550">
              <a:moveTo>
                <a:pt x="0" y="19050"/>
              </a:moveTo>
              <a:lnTo>
                <a:pt x="3448050" y="0"/>
              </a:lnTo>
              <a:lnTo>
                <a:pt x="3448050" y="1733550"/>
              </a:lnTo>
              <a:lnTo>
                <a:pt x="0" y="1733550"/>
              </a:lnTo>
              <a:lnTo>
                <a:pt x="0" y="19050"/>
              </a:lnTo>
              <a:close/>
            </a:path>
          </a:pathLst>
        </a:custGeom>
        <a:gradFill flip="none" rotWithShape="1">
          <a:gsLst>
            <a:gs pos="0">
              <a:schemeClr val="bg1">
                <a:lumMod val="65000"/>
                <a:tint val="66000"/>
                <a:satMod val="160000"/>
              </a:schemeClr>
            </a:gs>
            <a:gs pos="50000">
              <a:schemeClr val="bg1">
                <a:lumMod val="65000"/>
                <a:tint val="44500"/>
                <a:satMod val="160000"/>
              </a:schemeClr>
            </a:gs>
            <a:gs pos="100000">
              <a:schemeClr val="bg1">
                <a:lumMod val="65000"/>
                <a:tint val="23500"/>
                <a:satMod val="160000"/>
              </a:schemeClr>
            </a:gs>
          </a:gsLst>
          <a:lin ang="2700000" scaled="1"/>
          <a:tileRect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5</xdr:col>
      <xdr:colOff>515504</xdr:colOff>
      <xdr:row>24</xdr:row>
      <xdr:rowOff>142328</xdr:rowOff>
    </xdr:from>
    <xdr:to>
      <xdr:col>16</xdr:col>
      <xdr:colOff>426983</xdr:colOff>
      <xdr:row>39</xdr:row>
      <xdr:rowOff>76638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22</xdr:col>
      <xdr:colOff>8444</xdr:colOff>
      <xdr:row>12</xdr:row>
      <xdr:rowOff>163912</xdr:rowOff>
    </xdr:from>
    <xdr:ext cx="987849" cy="438243"/>
    <xdr:sp macro="" textlink="">
      <xdr:nvSpPr>
        <xdr:cNvPr id="45" name="TextBox 44"/>
        <xdr:cNvSpPr txBox="1"/>
      </xdr:nvSpPr>
      <xdr:spPr>
        <a:xfrm>
          <a:off x="13496720" y="2397360"/>
          <a:ext cx="987849" cy="438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 i="1"/>
            <a:t>Average</a:t>
          </a:r>
          <a:r>
            <a:rPr lang="en-IN" sz="1600" b="1" i="1" baseline="0"/>
            <a:t> </a:t>
          </a:r>
          <a:endParaRPr lang="en-IN" sz="3600" b="1" i="1"/>
        </a:p>
      </xdr:txBody>
    </xdr:sp>
    <xdr:clientData/>
  </xdr:oneCellAnchor>
  <xdr:oneCellAnchor>
    <xdr:from>
      <xdr:col>19</xdr:col>
      <xdr:colOff>558362</xdr:colOff>
      <xdr:row>18</xdr:row>
      <xdr:rowOff>98534</xdr:rowOff>
    </xdr:from>
    <xdr:ext cx="987849" cy="438243"/>
    <xdr:sp macro="" textlink="">
      <xdr:nvSpPr>
        <xdr:cNvPr id="46" name="TextBox 45"/>
        <xdr:cNvSpPr txBox="1"/>
      </xdr:nvSpPr>
      <xdr:spPr>
        <a:xfrm>
          <a:off x="12207328" y="3448706"/>
          <a:ext cx="987849" cy="438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 i="0" baseline="0"/>
            <a:t>Dinner </a:t>
          </a:r>
          <a:endParaRPr lang="en-IN" sz="3600" b="1" i="0"/>
        </a:p>
      </xdr:txBody>
    </xdr:sp>
    <xdr:clientData/>
  </xdr:oneCellAnchor>
  <xdr:oneCellAnchor>
    <xdr:from>
      <xdr:col>19</xdr:col>
      <xdr:colOff>590330</xdr:colOff>
      <xdr:row>15</xdr:row>
      <xdr:rowOff>64815</xdr:rowOff>
    </xdr:from>
    <xdr:ext cx="987849" cy="438243"/>
    <xdr:sp macro="" textlink="">
      <xdr:nvSpPr>
        <xdr:cNvPr id="47" name="TextBox 46"/>
        <xdr:cNvSpPr txBox="1"/>
      </xdr:nvSpPr>
      <xdr:spPr>
        <a:xfrm>
          <a:off x="12239296" y="2856625"/>
          <a:ext cx="987849" cy="438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 i="0" baseline="0"/>
            <a:t>Lunch </a:t>
          </a:r>
          <a:endParaRPr lang="en-IN" sz="3600" b="1" i="0"/>
        </a:p>
      </xdr:txBody>
    </xdr:sp>
    <xdr:clientData/>
  </xdr:oneCellAnchor>
  <xdr:oneCellAnchor>
    <xdr:from>
      <xdr:col>21</xdr:col>
      <xdr:colOff>284656</xdr:colOff>
      <xdr:row>15</xdr:row>
      <xdr:rowOff>120432</xdr:rowOff>
    </xdr:from>
    <xdr:ext cx="987849" cy="438243"/>
    <xdr:sp macro="" textlink="timewise!G5">
      <xdr:nvSpPr>
        <xdr:cNvPr id="48" name="TextBox 47"/>
        <xdr:cNvSpPr txBox="1"/>
      </xdr:nvSpPr>
      <xdr:spPr>
        <a:xfrm>
          <a:off x="13159828" y="2912242"/>
          <a:ext cx="987849" cy="438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153B4AE-6435-4786-91EB-502BF4CC15D8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2.738955224</a:t>
          </a:fld>
          <a:endParaRPr lang="en-IN" sz="4000" b="1" i="1"/>
        </a:p>
      </xdr:txBody>
    </xdr:sp>
    <xdr:clientData/>
  </xdr:oneCellAnchor>
  <xdr:oneCellAnchor>
    <xdr:from>
      <xdr:col>21</xdr:col>
      <xdr:colOff>283781</xdr:colOff>
      <xdr:row>18</xdr:row>
      <xdr:rowOff>130504</xdr:rowOff>
    </xdr:from>
    <xdr:ext cx="987849" cy="438243"/>
    <xdr:sp macro="" textlink="timewise!G4">
      <xdr:nvSpPr>
        <xdr:cNvPr id="49" name="TextBox 48"/>
        <xdr:cNvSpPr txBox="1"/>
      </xdr:nvSpPr>
      <xdr:spPr>
        <a:xfrm>
          <a:off x="13158953" y="3480676"/>
          <a:ext cx="987849" cy="438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5A2969F-EA68-4E13-98A2-BCB123BF4596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3.102670455</a:t>
          </a:fld>
          <a:endParaRPr lang="en-IN" sz="4000" b="1" i="1"/>
        </a:p>
      </xdr:txBody>
    </xdr:sp>
    <xdr:clientData/>
  </xdr:oneCellAnchor>
  <xdr:twoCellAnchor editAs="oneCell">
    <xdr:from>
      <xdr:col>23</xdr:col>
      <xdr:colOff>76638</xdr:colOff>
      <xdr:row>12</xdr:row>
      <xdr:rowOff>81372</xdr:rowOff>
    </xdr:from>
    <xdr:to>
      <xdr:col>26</xdr:col>
      <xdr:colOff>175172</xdr:colOff>
      <xdr:row>22</xdr:row>
      <xdr:rowOff>168106</xdr:rowOff>
    </xdr:to>
    <xdr:pic>
      <xdr:nvPicPr>
        <xdr:cNvPr id="50" name="Picture 49" descr="Breakfast Lunch Dinner Icon Images – Browse 151,122 Stock Photos, Vectors,  and Video | Adobe Stock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5556" b="90000" l="1667" r="100000">
                      <a14:foregroundMark x1="41389" y1="53333" x2="41389" y2="53333"/>
                      <a14:foregroundMark x1="15556" y1="43056" x2="15556" y2="43056"/>
                      <a14:foregroundMark x1="86667" y1="42778" x2="86667" y2="4277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78017" y="2314820"/>
          <a:ext cx="1937845" cy="1947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426983</xdr:colOff>
      <xdr:row>22</xdr:row>
      <xdr:rowOff>98535</xdr:rowOff>
    </xdr:from>
    <xdr:ext cx="1466850" cy="444500"/>
    <xdr:sp macro="" textlink="">
      <xdr:nvSpPr>
        <xdr:cNvPr id="51" name="TextBox 50"/>
        <xdr:cNvSpPr txBox="1"/>
      </xdr:nvSpPr>
      <xdr:spPr>
        <a:xfrm>
          <a:off x="5944914" y="4193190"/>
          <a:ext cx="146685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 baseline="0"/>
            <a:t>CORRELATION </a:t>
          </a:r>
          <a:endParaRPr lang="en-IN" sz="3600" b="1"/>
        </a:p>
      </xdr:txBody>
    </xdr:sp>
    <xdr:clientData/>
  </xdr:oneCellAnchor>
  <xdr:twoCellAnchor>
    <xdr:from>
      <xdr:col>17</xdr:col>
      <xdr:colOff>218966</xdr:colOff>
      <xdr:row>23</xdr:row>
      <xdr:rowOff>153276</xdr:rowOff>
    </xdr:from>
    <xdr:to>
      <xdr:col>26</xdr:col>
      <xdr:colOff>153276</xdr:colOff>
      <xdr:row>38</xdr:row>
      <xdr:rowOff>175173</xdr:rowOff>
    </xdr:to>
    <xdr:sp macro="" textlink="">
      <xdr:nvSpPr>
        <xdr:cNvPr id="52" name="TextBox 51"/>
        <xdr:cNvSpPr txBox="1"/>
      </xdr:nvSpPr>
      <xdr:spPr>
        <a:xfrm>
          <a:off x="10641725" y="4434052"/>
          <a:ext cx="5452241" cy="2813707"/>
        </a:xfrm>
        <a:custGeom>
          <a:avLst/>
          <a:gdLst>
            <a:gd name="connsiteX0" fmla="*/ 0 w 3448050"/>
            <a:gd name="connsiteY0" fmla="*/ 0 h 1714500"/>
            <a:gd name="connsiteX1" fmla="*/ 3448050 w 3448050"/>
            <a:gd name="connsiteY1" fmla="*/ 0 h 1714500"/>
            <a:gd name="connsiteX2" fmla="*/ 3448050 w 3448050"/>
            <a:gd name="connsiteY2" fmla="*/ 1714500 h 1714500"/>
            <a:gd name="connsiteX3" fmla="*/ 0 w 3448050"/>
            <a:gd name="connsiteY3" fmla="*/ 1714500 h 1714500"/>
            <a:gd name="connsiteX4" fmla="*/ 0 w 3448050"/>
            <a:gd name="connsiteY4" fmla="*/ 0 h 1714500"/>
            <a:gd name="connsiteX0" fmla="*/ 0 w 3448050"/>
            <a:gd name="connsiteY0" fmla="*/ 19050 h 1733550"/>
            <a:gd name="connsiteX1" fmla="*/ 3448050 w 3448050"/>
            <a:gd name="connsiteY1" fmla="*/ 0 h 1733550"/>
            <a:gd name="connsiteX2" fmla="*/ 3448050 w 3448050"/>
            <a:gd name="connsiteY2" fmla="*/ 1733550 h 1733550"/>
            <a:gd name="connsiteX3" fmla="*/ 0 w 3448050"/>
            <a:gd name="connsiteY3" fmla="*/ 1733550 h 1733550"/>
            <a:gd name="connsiteX4" fmla="*/ 0 w 3448050"/>
            <a:gd name="connsiteY4" fmla="*/ 19050 h 1733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448050" h="1733550">
              <a:moveTo>
                <a:pt x="0" y="19050"/>
              </a:moveTo>
              <a:lnTo>
                <a:pt x="3448050" y="0"/>
              </a:lnTo>
              <a:lnTo>
                <a:pt x="3448050" y="1733550"/>
              </a:lnTo>
              <a:lnTo>
                <a:pt x="0" y="1733550"/>
              </a:lnTo>
              <a:lnTo>
                <a:pt x="0" y="19050"/>
              </a:lnTo>
              <a:close/>
            </a:path>
          </a:pathLst>
        </a:custGeom>
        <a:gradFill flip="none" rotWithShape="1">
          <a:gsLst>
            <a:gs pos="0">
              <a:schemeClr val="bg1">
                <a:lumMod val="65000"/>
                <a:tint val="66000"/>
                <a:satMod val="160000"/>
              </a:schemeClr>
            </a:gs>
            <a:gs pos="50000">
              <a:schemeClr val="bg1">
                <a:lumMod val="65000"/>
                <a:tint val="44500"/>
                <a:satMod val="160000"/>
              </a:schemeClr>
            </a:gs>
            <a:gs pos="100000">
              <a:schemeClr val="bg1">
                <a:lumMod val="65000"/>
                <a:tint val="23500"/>
                <a:satMod val="160000"/>
              </a:schemeClr>
            </a:gs>
          </a:gsLst>
          <a:lin ang="2700000" scaled="1"/>
          <a:tileRect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17</xdr:col>
      <xdr:colOff>43794</xdr:colOff>
      <xdr:row>23</xdr:row>
      <xdr:rowOff>120432</xdr:rowOff>
    </xdr:from>
    <xdr:to>
      <xdr:col>23</xdr:col>
      <xdr:colOff>76638</xdr:colOff>
      <xdr:row>39</xdr:row>
      <xdr:rowOff>1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20</xdr:col>
      <xdr:colOff>405086</xdr:colOff>
      <xdr:row>22</xdr:row>
      <xdr:rowOff>32845</xdr:rowOff>
    </xdr:from>
    <xdr:ext cx="1926677" cy="444500"/>
    <xdr:sp macro="" textlink="">
      <xdr:nvSpPr>
        <xdr:cNvPr id="54" name="TextBox 53"/>
        <xdr:cNvSpPr txBox="1"/>
      </xdr:nvSpPr>
      <xdr:spPr>
        <a:xfrm>
          <a:off x="12667155" y="4127500"/>
          <a:ext cx="1926677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 baseline="0"/>
            <a:t>SMOKING WISE </a:t>
          </a:r>
          <a:endParaRPr lang="en-IN" sz="3600" b="1"/>
        </a:p>
      </xdr:txBody>
    </xdr:sp>
    <xdr:clientData/>
  </xdr:oneCellAnchor>
  <xdr:twoCellAnchor editAs="oneCell">
    <xdr:from>
      <xdr:col>18</xdr:col>
      <xdr:colOff>580258</xdr:colOff>
      <xdr:row>27</xdr:row>
      <xdr:rowOff>94241</xdr:rowOff>
    </xdr:from>
    <xdr:to>
      <xdr:col>21</xdr:col>
      <xdr:colOff>208017</xdr:colOff>
      <xdr:row>36</xdr:row>
      <xdr:rowOff>11498</xdr:rowOff>
    </xdr:to>
    <xdr:pic>
      <xdr:nvPicPr>
        <xdr:cNvPr id="55" name="Picture 54" descr="Smoking man icon Royalty Free Vector Image - VectorStock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5556" b="90000" l="5700" r="90000">
                      <a14:foregroundMark x1="50200" y1="17963" x2="50200" y2="17963"/>
                      <a14:foregroundMark x1="66200" y1="23426" x2="66200" y2="23426"/>
                      <a14:foregroundMark x1="70300" y1="13796" x2="70300" y2="13796"/>
                      <a14:foregroundMark x1="73000" y1="18148" x2="73000" y2="1814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16120" y="5119500"/>
          <a:ext cx="1467069" cy="1592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23</xdr:col>
      <xdr:colOff>470774</xdr:colOff>
      <xdr:row>25</xdr:row>
      <xdr:rowOff>76638</xdr:rowOff>
    </xdr:from>
    <xdr:ext cx="1051035" cy="295603"/>
    <xdr:sp macro="" textlink="">
      <xdr:nvSpPr>
        <xdr:cNvPr id="56" name="TextBox 55"/>
        <xdr:cNvSpPr txBox="1"/>
      </xdr:nvSpPr>
      <xdr:spPr>
        <a:xfrm>
          <a:off x="14572153" y="4729655"/>
          <a:ext cx="1051035" cy="2956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 i="1"/>
            <a:t>Average</a:t>
          </a:r>
          <a:endParaRPr lang="en-IN" sz="1400" b="1" i="1"/>
        </a:p>
      </xdr:txBody>
    </xdr:sp>
    <xdr:clientData/>
  </xdr:oneCellAnchor>
  <xdr:oneCellAnchor>
    <xdr:from>
      <xdr:col>24</xdr:col>
      <xdr:colOff>76639</xdr:colOff>
      <xdr:row>35</xdr:row>
      <xdr:rowOff>65690</xdr:rowOff>
    </xdr:from>
    <xdr:ext cx="987849" cy="438243"/>
    <xdr:sp macro="" textlink="smokingwise!K5">
      <xdr:nvSpPr>
        <xdr:cNvPr id="61" name="TextBox 60"/>
        <xdr:cNvSpPr txBox="1"/>
      </xdr:nvSpPr>
      <xdr:spPr>
        <a:xfrm>
          <a:off x="14791122" y="6579914"/>
          <a:ext cx="987849" cy="438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74418AC-93D3-4F86-AEC5-6B49425B9CE1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451.77</a:t>
          </a:fld>
          <a:endParaRPr lang="en-IN" sz="3600" b="1" i="0"/>
        </a:p>
      </xdr:txBody>
    </xdr:sp>
    <xdr:clientData/>
  </xdr:oneCellAnchor>
  <xdr:oneCellAnchor>
    <xdr:from>
      <xdr:col>24</xdr:col>
      <xdr:colOff>42917</xdr:colOff>
      <xdr:row>31</xdr:row>
      <xdr:rowOff>141452</xdr:rowOff>
    </xdr:from>
    <xdr:ext cx="987849" cy="438243"/>
    <xdr:sp macro="" textlink="smokingwise!K6">
      <xdr:nvSpPr>
        <xdr:cNvPr id="62" name="TextBox 61"/>
        <xdr:cNvSpPr txBox="1"/>
      </xdr:nvSpPr>
      <xdr:spPr>
        <a:xfrm>
          <a:off x="14757400" y="5911193"/>
          <a:ext cx="987849" cy="438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AD915A-7D42-4B58-A463-0A199C3D48F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277.81</a:t>
          </a:fld>
          <a:endParaRPr lang="en-IN" sz="3600" b="1" i="0"/>
        </a:p>
      </xdr:txBody>
    </xdr:sp>
    <xdr:clientData/>
  </xdr:oneCellAnchor>
  <xdr:oneCellAnchor>
    <xdr:from>
      <xdr:col>21</xdr:col>
      <xdr:colOff>602155</xdr:colOff>
      <xdr:row>34</xdr:row>
      <xdr:rowOff>164225</xdr:rowOff>
    </xdr:from>
    <xdr:ext cx="1499914" cy="438243"/>
    <xdr:sp macro="" textlink="">
      <xdr:nvSpPr>
        <xdr:cNvPr id="63" name="TextBox 62"/>
        <xdr:cNvSpPr txBox="1"/>
      </xdr:nvSpPr>
      <xdr:spPr>
        <a:xfrm>
          <a:off x="13477327" y="6492328"/>
          <a:ext cx="1499914" cy="438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 i="0" baseline="0"/>
            <a:t>Non Smoker</a:t>
          </a:r>
          <a:endParaRPr lang="en-IN" sz="3600" b="1" i="0"/>
        </a:p>
      </xdr:txBody>
    </xdr:sp>
    <xdr:clientData/>
  </xdr:oneCellAnchor>
  <xdr:oneCellAnchor>
    <xdr:from>
      <xdr:col>22</xdr:col>
      <xdr:colOff>185245</xdr:colOff>
      <xdr:row>31</xdr:row>
      <xdr:rowOff>75763</xdr:rowOff>
    </xdr:from>
    <xdr:ext cx="987849" cy="438243"/>
    <xdr:sp macro="" textlink="">
      <xdr:nvSpPr>
        <xdr:cNvPr id="64" name="TextBox 63"/>
        <xdr:cNvSpPr txBox="1"/>
      </xdr:nvSpPr>
      <xdr:spPr>
        <a:xfrm>
          <a:off x="13673521" y="5845504"/>
          <a:ext cx="987849" cy="438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 i="0" baseline="0"/>
            <a:t>Smoker</a:t>
          </a:r>
          <a:endParaRPr lang="en-IN" sz="3600" b="1" i="0"/>
        </a:p>
      </xdr:txBody>
    </xdr:sp>
    <xdr:clientData/>
  </xdr:oneCellAnchor>
  <xdr:oneCellAnchor>
    <xdr:from>
      <xdr:col>33</xdr:col>
      <xdr:colOff>228600</xdr:colOff>
      <xdr:row>0</xdr:row>
      <xdr:rowOff>69850</xdr:rowOff>
    </xdr:from>
    <xdr:ext cx="410936" cy="407307"/>
    <xdr:pic>
      <xdr:nvPicPr>
        <xdr:cNvPr id="66" name="Picture 65" descr="Tip Icon #388700 - Free Icons Librar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69850"/>
          <a:ext cx="410936" cy="407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shu" refreshedDate="45067.050312268519" createdVersion="5" refreshedVersion="5" minRefreshableVersion="3" recordCount="243">
  <cacheSource type="worksheet">
    <worksheetSource name="Table3"/>
  </cacheSource>
  <cacheFields count="7">
    <cacheField name="sex" numFmtId="0">
      <sharedItems count="2">
        <s v="Female"/>
        <s v="Male"/>
      </sharedItems>
    </cacheField>
    <cacheField name="smoker" numFmtId="0">
      <sharedItems count="2">
        <s v="No"/>
        <s v="Yes"/>
      </sharedItems>
    </cacheField>
    <cacheField name="day" numFmtId="0">
      <sharedItems count="4">
        <s v="Sun"/>
        <s v="Sat"/>
        <s v="Thur"/>
        <s v="Fri"/>
      </sharedItems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 count="6">
        <n v="2"/>
        <n v="3"/>
        <n v="4"/>
        <n v="1"/>
        <n v="6"/>
        <n v="5"/>
      </sharedItems>
      <fieldGroup base="4">
        <rangePr startNum="1" endNum="6" groupInterval="2"/>
        <groupItems count="5">
          <s v="&lt;1"/>
          <s v="1-2"/>
          <s v="3-4"/>
          <s v="5-6"/>
          <s v="&gt;7"/>
        </groupItems>
      </fieldGroup>
    </cacheField>
    <cacheField name="total_bill" numFmtId="0">
      <sharedItems containsSemiMixedTypes="0" containsString="0" containsNumber="1" minValue="3.07" maxValue="50.81" count="229">
        <n v="16.989999999999998"/>
        <n v="10.34"/>
        <n v="21.01"/>
        <n v="23.68"/>
        <n v="24.59"/>
        <n v="25.29"/>
        <n v="8.77"/>
        <n v="26.88"/>
        <n v="15.04"/>
        <n v="14.78"/>
        <n v="10.27"/>
        <n v="35.26"/>
        <n v="15.42"/>
        <n v="18.43"/>
        <n v="14.83"/>
        <n v="21.58"/>
        <n v="10.33"/>
        <n v="16.29"/>
        <n v="16.97"/>
        <n v="20.65"/>
        <n v="17.920000000000002"/>
        <n v="20.29"/>
        <n v="15.77"/>
        <n v="39.42"/>
        <n v="19.82"/>
        <n v="17.809999999999999"/>
        <n v="13.37"/>
        <n v="12.69"/>
        <n v="21.7"/>
        <n v="19.649999999999999"/>
        <n v="9.5500000000000007"/>
        <n v="18.350000000000001"/>
        <n v="15.06"/>
        <n v="20.69"/>
        <n v="17.78"/>
        <n v="24.06"/>
        <n v="16.309999999999999"/>
        <n v="16.93"/>
        <n v="18.690000000000001"/>
        <n v="31.27"/>
        <n v="16.04"/>
        <n v="17.46"/>
        <n v="13.94"/>
        <n v="9.68"/>
        <n v="30.4"/>
        <n v="18.29"/>
        <n v="22.23"/>
        <n v="32.4"/>
        <n v="28.55"/>
        <n v="18.04"/>
        <n v="12.54"/>
        <n v="10.29"/>
        <n v="34.81"/>
        <n v="9.94"/>
        <n v="25.56"/>
        <n v="19.489999999999998"/>
        <n v="38.01"/>
        <n v="26.41"/>
        <n v="11.24"/>
        <n v="48.27"/>
        <n v="13.81"/>
        <n v="11.02"/>
        <n v="17.59"/>
        <n v="20.079999999999998"/>
        <n v="16.45"/>
        <n v="3.07"/>
        <n v="20.23"/>
        <n v="15.01"/>
        <n v="12.02"/>
        <n v="17.07"/>
        <n v="26.86"/>
        <n v="25.28"/>
        <n v="14.73"/>
        <n v="10.51"/>
        <n v="27.2"/>
        <n v="22.76"/>
        <n v="17.29"/>
        <n v="19.440000000000001"/>
        <n v="16.66"/>
        <n v="10.07"/>
        <n v="32.68"/>
        <n v="15.98"/>
        <n v="34.83"/>
        <n v="13.03"/>
        <n v="18.28"/>
        <n v="24.71"/>
        <n v="21.16"/>
        <n v="28.97"/>
        <n v="22.49"/>
        <n v="5.75"/>
        <n v="16.32"/>
        <n v="22.75"/>
        <n v="40.17"/>
        <n v="27.28"/>
        <n v="12.03"/>
        <n v="12.46"/>
        <n v="11.35"/>
        <n v="15.38"/>
        <n v="44.3"/>
        <n v="22.42"/>
        <n v="20.92"/>
        <n v="15.36"/>
        <n v="20.49"/>
        <n v="25.21"/>
        <n v="18.239999999999998"/>
        <n v="14.31"/>
        <n v="14"/>
        <n v="7.25"/>
        <n v="38.07"/>
        <n v="23.95"/>
        <n v="25.71"/>
        <n v="17.309999999999999"/>
        <n v="29.93"/>
        <n v="10.65"/>
        <n v="12.43"/>
        <n v="24.08"/>
        <n v="11.69"/>
        <n v="13.42"/>
        <n v="14.26"/>
        <n v="15.95"/>
        <n v="12.48"/>
        <n v="29.8"/>
        <n v="8.52"/>
        <n v="14.52"/>
        <n v="11.38"/>
        <n v="22.82"/>
        <n v="19.079999999999998"/>
        <n v="20.27"/>
        <n v="11.17"/>
        <n v="12.26"/>
        <n v="18.260000000000002"/>
        <n v="8.51"/>
        <n v="14.15"/>
        <n v="16"/>
        <n v="13.16"/>
        <n v="17.47"/>
        <n v="34.299999999999997"/>
        <n v="41.19"/>
        <n v="27.05"/>
        <n v="16.43"/>
        <n v="8.35"/>
        <n v="18.64"/>
        <n v="11.87"/>
        <n v="9.7799999999999994"/>
        <n v="7.51"/>
        <n v="14.07"/>
        <n v="13.13"/>
        <n v="17.260000000000002"/>
        <n v="24.55"/>
        <n v="19.77"/>
        <n v="29.85"/>
        <n v="48.17"/>
        <n v="25"/>
        <n v="13.39"/>
        <n v="16.489999999999998"/>
        <n v="21.5"/>
        <n v="12.66"/>
        <n v="16.21"/>
        <n v="17.510000000000002"/>
        <n v="24.52"/>
        <n v="20.76"/>
        <n v="31.71"/>
        <n v="10.59"/>
        <n v="10.63"/>
        <n v="50.81"/>
        <n v="15.81"/>
        <n v="31.85"/>
        <n v="16.82"/>
        <n v="32.9"/>
        <n v="17.89"/>
        <n v="14.48"/>
        <n v="9.6"/>
        <n v="34.630000000000003"/>
        <n v="34.65"/>
        <n v="23.33"/>
        <n v="45.35"/>
        <n v="23.17"/>
        <n v="40.549999999999997"/>
        <n v="20.9"/>
        <n v="30.46"/>
        <n v="18.149999999999999"/>
        <n v="23.1"/>
        <n v="15.69"/>
        <n v="19.809999999999999"/>
        <n v="28.44"/>
        <n v="15.48"/>
        <n v="16.579999999999998"/>
        <n v="7.56"/>
        <n v="43.11"/>
        <n v="13"/>
        <n v="13.51"/>
        <n v="18.71"/>
        <n v="12.74"/>
        <n v="16.399999999999999"/>
        <n v="20.53"/>
        <n v="16.47"/>
        <n v="26.59"/>
        <n v="38.729999999999997"/>
        <n v="24.27"/>
        <n v="12.76"/>
        <n v="30.06"/>
        <n v="25.89"/>
        <n v="48.33"/>
        <n v="13.27"/>
        <n v="28.17"/>
        <n v="12.9"/>
        <n v="28.15"/>
        <n v="11.59"/>
        <n v="7.74"/>
        <n v="30.14"/>
        <n v="12.16"/>
        <n v="8.58"/>
        <n v="16.27"/>
        <n v="10.09"/>
        <n v="20.45"/>
        <n v="13.28"/>
        <n v="22.12"/>
        <n v="24.01"/>
        <n v="11.61"/>
        <n v="10.77"/>
        <n v="15.53"/>
        <n v="12.6"/>
        <n v="32.83"/>
        <n v="35.83"/>
        <n v="29.03"/>
        <n v="27.18"/>
        <n v="22.67"/>
        <n v="17.82"/>
        <n v="18.78"/>
      </sharedItems>
      <fieldGroup base="5">
        <rangePr autoStart="0" autoEnd="0" startNum="3" endNum="51" groupInterval="5"/>
        <groupItems count="12">
          <s v="&lt;3"/>
          <s v="3-8"/>
          <s v="8-13"/>
          <s v="13-18"/>
          <s v="18-23"/>
          <s v="23-28"/>
          <s v="28-33"/>
          <s v="33-38"/>
          <s v="38-43"/>
          <s v="43-48"/>
          <s v="48-53"/>
          <s v="&gt;53"/>
        </groupItems>
      </fieldGroup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">
  <r>
    <x v="0"/>
    <x v="0"/>
    <x v="0"/>
    <x v="0"/>
    <x v="0"/>
    <x v="0"/>
    <n v="1.01"/>
  </r>
  <r>
    <x v="1"/>
    <x v="0"/>
    <x v="0"/>
    <x v="0"/>
    <x v="1"/>
    <x v="1"/>
    <n v="1.66"/>
  </r>
  <r>
    <x v="1"/>
    <x v="0"/>
    <x v="0"/>
    <x v="0"/>
    <x v="1"/>
    <x v="2"/>
    <n v="3.5"/>
  </r>
  <r>
    <x v="1"/>
    <x v="0"/>
    <x v="0"/>
    <x v="0"/>
    <x v="0"/>
    <x v="3"/>
    <n v="3.31"/>
  </r>
  <r>
    <x v="0"/>
    <x v="0"/>
    <x v="0"/>
    <x v="0"/>
    <x v="2"/>
    <x v="4"/>
    <n v="3.61"/>
  </r>
  <r>
    <x v="1"/>
    <x v="0"/>
    <x v="0"/>
    <x v="0"/>
    <x v="2"/>
    <x v="5"/>
    <n v="4.71"/>
  </r>
  <r>
    <x v="1"/>
    <x v="0"/>
    <x v="0"/>
    <x v="0"/>
    <x v="0"/>
    <x v="6"/>
    <n v="2"/>
  </r>
  <r>
    <x v="1"/>
    <x v="0"/>
    <x v="0"/>
    <x v="0"/>
    <x v="2"/>
    <x v="7"/>
    <n v="3.12"/>
  </r>
  <r>
    <x v="1"/>
    <x v="0"/>
    <x v="0"/>
    <x v="0"/>
    <x v="0"/>
    <x v="8"/>
    <n v="1.96"/>
  </r>
  <r>
    <x v="1"/>
    <x v="0"/>
    <x v="0"/>
    <x v="0"/>
    <x v="0"/>
    <x v="9"/>
    <n v="3.23"/>
  </r>
  <r>
    <x v="1"/>
    <x v="0"/>
    <x v="0"/>
    <x v="0"/>
    <x v="0"/>
    <x v="10"/>
    <n v="1.71"/>
  </r>
  <r>
    <x v="0"/>
    <x v="0"/>
    <x v="0"/>
    <x v="0"/>
    <x v="2"/>
    <x v="11"/>
    <n v="5"/>
  </r>
  <r>
    <x v="1"/>
    <x v="0"/>
    <x v="0"/>
    <x v="0"/>
    <x v="0"/>
    <x v="12"/>
    <n v="1.57"/>
  </r>
  <r>
    <x v="1"/>
    <x v="0"/>
    <x v="0"/>
    <x v="0"/>
    <x v="2"/>
    <x v="13"/>
    <n v="3"/>
  </r>
  <r>
    <x v="0"/>
    <x v="0"/>
    <x v="0"/>
    <x v="0"/>
    <x v="0"/>
    <x v="14"/>
    <n v="3.02"/>
  </r>
  <r>
    <x v="1"/>
    <x v="0"/>
    <x v="0"/>
    <x v="0"/>
    <x v="0"/>
    <x v="15"/>
    <n v="3.92"/>
  </r>
  <r>
    <x v="0"/>
    <x v="0"/>
    <x v="0"/>
    <x v="0"/>
    <x v="1"/>
    <x v="16"/>
    <n v="1.67"/>
  </r>
  <r>
    <x v="1"/>
    <x v="0"/>
    <x v="0"/>
    <x v="0"/>
    <x v="1"/>
    <x v="17"/>
    <n v="3.71"/>
  </r>
  <r>
    <x v="0"/>
    <x v="0"/>
    <x v="0"/>
    <x v="0"/>
    <x v="1"/>
    <x v="18"/>
    <n v="3.5"/>
  </r>
  <r>
    <x v="1"/>
    <x v="0"/>
    <x v="1"/>
    <x v="0"/>
    <x v="1"/>
    <x v="19"/>
    <n v="3.35"/>
  </r>
  <r>
    <x v="1"/>
    <x v="0"/>
    <x v="1"/>
    <x v="0"/>
    <x v="0"/>
    <x v="20"/>
    <n v="4.08"/>
  </r>
  <r>
    <x v="0"/>
    <x v="0"/>
    <x v="1"/>
    <x v="0"/>
    <x v="0"/>
    <x v="21"/>
    <n v="2.75"/>
  </r>
  <r>
    <x v="0"/>
    <x v="0"/>
    <x v="1"/>
    <x v="0"/>
    <x v="0"/>
    <x v="22"/>
    <n v="2.23"/>
  </r>
  <r>
    <x v="1"/>
    <x v="0"/>
    <x v="1"/>
    <x v="0"/>
    <x v="2"/>
    <x v="23"/>
    <n v="7.58"/>
  </r>
  <r>
    <x v="1"/>
    <x v="0"/>
    <x v="1"/>
    <x v="0"/>
    <x v="0"/>
    <x v="24"/>
    <n v="3.18"/>
  </r>
  <r>
    <x v="1"/>
    <x v="0"/>
    <x v="1"/>
    <x v="0"/>
    <x v="2"/>
    <x v="25"/>
    <n v="2.34"/>
  </r>
  <r>
    <x v="1"/>
    <x v="0"/>
    <x v="1"/>
    <x v="0"/>
    <x v="0"/>
    <x v="26"/>
    <n v="2"/>
  </r>
  <r>
    <x v="1"/>
    <x v="0"/>
    <x v="1"/>
    <x v="0"/>
    <x v="0"/>
    <x v="27"/>
    <n v="2"/>
  </r>
  <r>
    <x v="1"/>
    <x v="0"/>
    <x v="1"/>
    <x v="0"/>
    <x v="0"/>
    <x v="28"/>
    <n v="4.3"/>
  </r>
  <r>
    <x v="0"/>
    <x v="0"/>
    <x v="1"/>
    <x v="0"/>
    <x v="0"/>
    <x v="29"/>
    <n v="3"/>
  </r>
  <r>
    <x v="1"/>
    <x v="0"/>
    <x v="1"/>
    <x v="0"/>
    <x v="0"/>
    <x v="30"/>
    <n v="1.45"/>
  </r>
  <r>
    <x v="1"/>
    <x v="0"/>
    <x v="1"/>
    <x v="0"/>
    <x v="2"/>
    <x v="31"/>
    <n v="2.5"/>
  </r>
  <r>
    <x v="0"/>
    <x v="0"/>
    <x v="1"/>
    <x v="0"/>
    <x v="0"/>
    <x v="32"/>
    <n v="3"/>
  </r>
  <r>
    <x v="0"/>
    <x v="0"/>
    <x v="1"/>
    <x v="0"/>
    <x v="2"/>
    <x v="33"/>
    <n v="2.4500000000000002"/>
  </r>
  <r>
    <x v="1"/>
    <x v="0"/>
    <x v="1"/>
    <x v="0"/>
    <x v="0"/>
    <x v="34"/>
    <n v="3.27"/>
  </r>
  <r>
    <x v="1"/>
    <x v="0"/>
    <x v="1"/>
    <x v="0"/>
    <x v="1"/>
    <x v="35"/>
    <n v="3.6"/>
  </r>
  <r>
    <x v="1"/>
    <x v="0"/>
    <x v="1"/>
    <x v="0"/>
    <x v="1"/>
    <x v="36"/>
    <n v="2"/>
  </r>
  <r>
    <x v="0"/>
    <x v="0"/>
    <x v="1"/>
    <x v="0"/>
    <x v="1"/>
    <x v="37"/>
    <n v="3.07"/>
  </r>
  <r>
    <x v="1"/>
    <x v="0"/>
    <x v="1"/>
    <x v="0"/>
    <x v="1"/>
    <x v="38"/>
    <n v="2.31"/>
  </r>
  <r>
    <x v="1"/>
    <x v="0"/>
    <x v="1"/>
    <x v="0"/>
    <x v="1"/>
    <x v="39"/>
    <n v="5"/>
  </r>
  <r>
    <x v="1"/>
    <x v="0"/>
    <x v="1"/>
    <x v="0"/>
    <x v="1"/>
    <x v="40"/>
    <n v="2.2400000000000002"/>
  </r>
  <r>
    <x v="1"/>
    <x v="0"/>
    <x v="0"/>
    <x v="0"/>
    <x v="0"/>
    <x v="41"/>
    <n v="2.54"/>
  </r>
  <r>
    <x v="1"/>
    <x v="0"/>
    <x v="0"/>
    <x v="0"/>
    <x v="0"/>
    <x v="42"/>
    <n v="3.06"/>
  </r>
  <r>
    <x v="1"/>
    <x v="0"/>
    <x v="0"/>
    <x v="0"/>
    <x v="0"/>
    <x v="43"/>
    <n v="1.32"/>
  </r>
  <r>
    <x v="1"/>
    <x v="0"/>
    <x v="0"/>
    <x v="0"/>
    <x v="2"/>
    <x v="44"/>
    <n v="5.6"/>
  </r>
  <r>
    <x v="1"/>
    <x v="0"/>
    <x v="0"/>
    <x v="0"/>
    <x v="0"/>
    <x v="45"/>
    <n v="3"/>
  </r>
  <r>
    <x v="1"/>
    <x v="0"/>
    <x v="0"/>
    <x v="0"/>
    <x v="0"/>
    <x v="46"/>
    <n v="5"/>
  </r>
  <r>
    <x v="1"/>
    <x v="0"/>
    <x v="0"/>
    <x v="0"/>
    <x v="2"/>
    <x v="47"/>
    <n v="6"/>
  </r>
  <r>
    <x v="1"/>
    <x v="0"/>
    <x v="0"/>
    <x v="0"/>
    <x v="1"/>
    <x v="48"/>
    <n v="2.0499999999999998"/>
  </r>
  <r>
    <x v="1"/>
    <x v="0"/>
    <x v="0"/>
    <x v="0"/>
    <x v="0"/>
    <x v="49"/>
    <n v="3"/>
  </r>
  <r>
    <x v="1"/>
    <x v="0"/>
    <x v="0"/>
    <x v="0"/>
    <x v="0"/>
    <x v="50"/>
    <n v="2.5"/>
  </r>
  <r>
    <x v="0"/>
    <x v="0"/>
    <x v="0"/>
    <x v="0"/>
    <x v="0"/>
    <x v="51"/>
    <n v="2.6"/>
  </r>
  <r>
    <x v="0"/>
    <x v="0"/>
    <x v="0"/>
    <x v="0"/>
    <x v="2"/>
    <x v="52"/>
    <n v="5.2"/>
  </r>
  <r>
    <x v="1"/>
    <x v="0"/>
    <x v="0"/>
    <x v="0"/>
    <x v="0"/>
    <x v="53"/>
    <n v="1.56"/>
  </r>
  <r>
    <x v="1"/>
    <x v="0"/>
    <x v="0"/>
    <x v="0"/>
    <x v="2"/>
    <x v="54"/>
    <n v="4.34"/>
  </r>
  <r>
    <x v="1"/>
    <x v="0"/>
    <x v="0"/>
    <x v="0"/>
    <x v="0"/>
    <x v="55"/>
    <n v="3.51"/>
  </r>
  <r>
    <x v="1"/>
    <x v="1"/>
    <x v="1"/>
    <x v="0"/>
    <x v="2"/>
    <x v="56"/>
    <n v="3"/>
  </r>
  <r>
    <x v="0"/>
    <x v="0"/>
    <x v="1"/>
    <x v="0"/>
    <x v="0"/>
    <x v="57"/>
    <n v="1.5"/>
  </r>
  <r>
    <x v="1"/>
    <x v="1"/>
    <x v="1"/>
    <x v="0"/>
    <x v="0"/>
    <x v="58"/>
    <n v="1.76"/>
  </r>
  <r>
    <x v="1"/>
    <x v="0"/>
    <x v="1"/>
    <x v="0"/>
    <x v="2"/>
    <x v="59"/>
    <n v="6.73"/>
  </r>
  <r>
    <x v="1"/>
    <x v="1"/>
    <x v="1"/>
    <x v="0"/>
    <x v="0"/>
    <x v="21"/>
    <n v="3.21"/>
  </r>
  <r>
    <x v="1"/>
    <x v="1"/>
    <x v="1"/>
    <x v="0"/>
    <x v="0"/>
    <x v="60"/>
    <n v="2"/>
  </r>
  <r>
    <x v="1"/>
    <x v="1"/>
    <x v="1"/>
    <x v="0"/>
    <x v="0"/>
    <x v="61"/>
    <n v="1.98"/>
  </r>
  <r>
    <x v="1"/>
    <x v="1"/>
    <x v="1"/>
    <x v="0"/>
    <x v="2"/>
    <x v="45"/>
    <n v="3.76"/>
  </r>
  <r>
    <x v="1"/>
    <x v="0"/>
    <x v="1"/>
    <x v="0"/>
    <x v="1"/>
    <x v="62"/>
    <n v="2.64"/>
  </r>
  <r>
    <x v="1"/>
    <x v="0"/>
    <x v="1"/>
    <x v="0"/>
    <x v="1"/>
    <x v="63"/>
    <n v="3.15"/>
  </r>
  <r>
    <x v="0"/>
    <x v="0"/>
    <x v="1"/>
    <x v="0"/>
    <x v="0"/>
    <x v="64"/>
    <n v="2.4700000000000002"/>
  </r>
  <r>
    <x v="0"/>
    <x v="1"/>
    <x v="1"/>
    <x v="0"/>
    <x v="3"/>
    <x v="65"/>
    <n v="1"/>
  </r>
  <r>
    <x v="1"/>
    <x v="0"/>
    <x v="1"/>
    <x v="0"/>
    <x v="0"/>
    <x v="66"/>
    <n v="2.0099999999999998"/>
  </r>
  <r>
    <x v="1"/>
    <x v="1"/>
    <x v="1"/>
    <x v="0"/>
    <x v="0"/>
    <x v="67"/>
    <n v="2.09"/>
  </r>
  <r>
    <x v="1"/>
    <x v="0"/>
    <x v="1"/>
    <x v="0"/>
    <x v="0"/>
    <x v="68"/>
    <n v="1.97"/>
  </r>
  <r>
    <x v="0"/>
    <x v="0"/>
    <x v="1"/>
    <x v="0"/>
    <x v="1"/>
    <x v="69"/>
    <n v="3"/>
  </r>
  <r>
    <x v="0"/>
    <x v="1"/>
    <x v="1"/>
    <x v="0"/>
    <x v="0"/>
    <x v="70"/>
    <n v="3.14"/>
  </r>
  <r>
    <x v="0"/>
    <x v="1"/>
    <x v="1"/>
    <x v="0"/>
    <x v="0"/>
    <x v="71"/>
    <n v="5"/>
  </r>
  <r>
    <x v="0"/>
    <x v="0"/>
    <x v="1"/>
    <x v="0"/>
    <x v="0"/>
    <x v="72"/>
    <n v="2.2000000000000002"/>
  </r>
  <r>
    <x v="1"/>
    <x v="0"/>
    <x v="1"/>
    <x v="0"/>
    <x v="0"/>
    <x v="73"/>
    <n v="1.25"/>
  </r>
  <r>
    <x v="1"/>
    <x v="1"/>
    <x v="1"/>
    <x v="0"/>
    <x v="0"/>
    <x v="20"/>
    <n v="3.08"/>
  </r>
  <r>
    <x v="1"/>
    <x v="0"/>
    <x v="2"/>
    <x v="1"/>
    <x v="2"/>
    <x v="74"/>
    <n v="4"/>
  </r>
  <r>
    <x v="1"/>
    <x v="0"/>
    <x v="2"/>
    <x v="1"/>
    <x v="0"/>
    <x v="75"/>
    <n v="3"/>
  </r>
  <r>
    <x v="1"/>
    <x v="0"/>
    <x v="2"/>
    <x v="1"/>
    <x v="0"/>
    <x v="76"/>
    <n v="2.71"/>
  </r>
  <r>
    <x v="1"/>
    <x v="1"/>
    <x v="2"/>
    <x v="1"/>
    <x v="0"/>
    <x v="77"/>
    <n v="3"/>
  </r>
  <r>
    <x v="1"/>
    <x v="0"/>
    <x v="2"/>
    <x v="1"/>
    <x v="0"/>
    <x v="78"/>
    <n v="3.4"/>
  </r>
  <r>
    <x v="0"/>
    <x v="0"/>
    <x v="2"/>
    <x v="1"/>
    <x v="3"/>
    <x v="79"/>
    <n v="1.83"/>
  </r>
  <r>
    <x v="1"/>
    <x v="1"/>
    <x v="2"/>
    <x v="1"/>
    <x v="0"/>
    <x v="80"/>
    <n v="5"/>
  </r>
  <r>
    <x v="1"/>
    <x v="0"/>
    <x v="2"/>
    <x v="1"/>
    <x v="0"/>
    <x v="81"/>
    <n v="2.0299999999999998"/>
  </r>
  <r>
    <x v="0"/>
    <x v="0"/>
    <x v="2"/>
    <x v="1"/>
    <x v="2"/>
    <x v="82"/>
    <n v="5.17"/>
  </r>
  <r>
    <x v="1"/>
    <x v="0"/>
    <x v="2"/>
    <x v="1"/>
    <x v="0"/>
    <x v="83"/>
    <n v="2"/>
  </r>
  <r>
    <x v="1"/>
    <x v="0"/>
    <x v="2"/>
    <x v="1"/>
    <x v="0"/>
    <x v="84"/>
    <n v="4"/>
  </r>
  <r>
    <x v="1"/>
    <x v="0"/>
    <x v="2"/>
    <x v="1"/>
    <x v="0"/>
    <x v="85"/>
    <n v="5.85"/>
  </r>
  <r>
    <x v="1"/>
    <x v="0"/>
    <x v="2"/>
    <x v="1"/>
    <x v="0"/>
    <x v="86"/>
    <n v="3"/>
  </r>
  <r>
    <x v="1"/>
    <x v="1"/>
    <x v="3"/>
    <x v="0"/>
    <x v="0"/>
    <x v="87"/>
    <n v="3"/>
  </r>
  <r>
    <x v="1"/>
    <x v="0"/>
    <x v="3"/>
    <x v="0"/>
    <x v="0"/>
    <x v="88"/>
    <n v="3.5"/>
  </r>
  <r>
    <x v="0"/>
    <x v="1"/>
    <x v="3"/>
    <x v="0"/>
    <x v="0"/>
    <x v="89"/>
    <n v="1"/>
  </r>
  <r>
    <x v="0"/>
    <x v="1"/>
    <x v="3"/>
    <x v="0"/>
    <x v="0"/>
    <x v="90"/>
    <n v="4.3"/>
  </r>
  <r>
    <x v="0"/>
    <x v="0"/>
    <x v="3"/>
    <x v="0"/>
    <x v="0"/>
    <x v="91"/>
    <n v="3.25"/>
  </r>
  <r>
    <x v="1"/>
    <x v="1"/>
    <x v="3"/>
    <x v="0"/>
    <x v="2"/>
    <x v="92"/>
    <n v="4.7300000000000004"/>
  </r>
  <r>
    <x v="1"/>
    <x v="1"/>
    <x v="3"/>
    <x v="0"/>
    <x v="0"/>
    <x v="93"/>
    <n v="4"/>
  </r>
  <r>
    <x v="1"/>
    <x v="1"/>
    <x v="3"/>
    <x v="0"/>
    <x v="0"/>
    <x v="94"/>
    <n v="1.5"/>
  </r>
  <r>
    <x v="1"/>
    <x v="1"/>
    <x v="3"/>
    <x v="0"/>
    <x v="0"/>
    <x v="2"/>
    <n v="3"/>
  </r>
  <r>
    <x v="1"/>
    <x v="0"/>
    <x v="3"/>
    <x v="0"/>
    <x v="0"/>
    <x v="95"/>
    <n v="1.5"/>
  </r>
  <r>
    <x v="0"/>
    <x v="1"/>
    <x v="3"/>
    <x v="0"/>
    <x v="0"/>
    <x v="96"/>
    <n v="2.5"/>
  </r>
  <r>
    <x v="0"/>
    <x v="1"/>
    <x v="3"/>
    <x v="0"/>
    <x v="0"/>
    <x v="97"/>
    <n v="3"/>
  </r>
  <r>
    <x v="0"/>
    <x v="1"/>
    <x v="1"/>
    <x v="0"/>
    <x v="1"/>
    <x v="98"/>
    <n v="2.5"/>
  </r>
  <r>
    <x v="0"/>
    <x v="1"/>
    <x v="1"/>
    <x v="0"/>
    <x v="0"/>
    <x v="99"/>
    <n v="3.48"/>
  </r>
  <r>
    <x v="0"/>
    <x v="0"/>
    <x v="1"/>
    <x v="0"/>
    <x v="0"/>
    <x v="100"/>
    <n v="4.08"/>
  </r>
  <r>
    <x v="1"/>
    <x v="1"/>
    <x v="1"/>
    <x v="0"/>
    <x v="0"/>
    <x v="101"/>
    <n v="1.64"/>
  </r>
  <r>
    <x v="1"/>
    <x v="1"/>
    <x v="1"/>
    <x v="0"/>
    <x v="0"/>
    <x v="102"/>
    <n v="4.0599999999999996"/>
  </r>
  <r>
    <x v="1"/>
    <x v="1"/>
    <x v="1"/>
    <x v="0"/>
    <x v="0"/>
    <x v="103"/>
    <n v="4.29"/>
  </r>
  <r>
    <x v="1"/>
    <x v="0"/>
    <x v="1"/>
    <x v="0"/>
    <x v="0"/>
    <x v="104"/>
    <n v="3.76"/>
  </r>
  <r>
    <x v="0"/>
    <x v="1"/>
    <x v="1"/>
    <x v="0"/>
    <x v="0"/>
    <x v="105"/>
    <n v="4"/>
  </r>
  <r>
    <x v="1"/>
    <x v="0"/>
    <x v="1"/>
    <x v="0"/>
    <x v="0"/>
    <x v="106"/>
    <n v="3"/>
  </r>
  <r>
    <x v="0"/>
    <x v="0"/>
    <x v="1"/>
    <x v="0"/>
    <x v="3"/>
    <x v="107"/>
    <n v="1"/>
  </r>
  <r>
    <x v="1"/>
    <x v="0"/>
    <x v="0"/>
    <x v="0"/>
    <x v="1"/>
    <x v="108"/>
    <n v="4"/>
  </r>
  <r>
    <x v="1"/>
    <x v="0"/>
    <x v="0"/>
    <x v="0"/>
    <x v="0"/>
    <x v="109"/>
    <n v="2.5499999999999998"/>
  </r>
  <r>
    <x v="0"/>
    <x v="0"/>
    <x v="0"/>
    <x v="0"/>
    <x v="1"/>
    <x v="110"/>
    <n v="4"/>
  </r>
  <r>
    <x v="0"/>
    <x v="0"/>
    <x v="0"/>
    <x v="0"/>
    <x v="0"/>
    <x v="111"/>
    <n v="3.5"/>
  </r>
  <r>
    <x v="1"/>
    <x v="0"/>
    <x v="0"/>
    <x v="0"/>
    <x v="2"/>
    <x v="112"/>
    <n v="5.07"/>
  </r>
  <r>
    <x v="0"/>
    <x v="0"/>
    <x v="2"/>
    <x v="1"/>
    <x v="0"/>
    <x v="113"/>
    <n v="1.5"/>
  </r>
  <r>
    <x v="0"/>
    <x v="0"/>
    <x v="2"/>
    <x v="1"/>
    <x v="0"/>
    <x v="114"/>
    <n v="1.8"/>
  </r>
  <r>
    <x v="0"/>
    <x v="0"/>
    <x v="2"/>
    <x v="1"/>
    <x v="2"/>
    <x v="115"/>
    <n v="2.92"/>
  </r>
  <r>
    <x v="1"/>
    <x v="0"/>
    <x v="2"/>
    <x v="1"/>
    <x v="0"/>
    <x v="116"/>
    <n v="2.31"/>
  </r>
  <r>
    <x v="0"/>
    <x v="0"/>
    <x v="2"/>
    <x v="1"/>
    <x v="0"/>
    <x v="117"/>
    <n v="1.68"/>
  </r>
  <r>
    <x v="1"/>
    <x v="0"/>
    <x v="2"/>
    <x v="1"/>
    <x v="0"/>
    <x v="118"/>
    <n v="2.5"/>
  </r>
  <r>
    <x v="1"/>
    <x v="0"/>
    <x v="2"/>
    <x v="1"/>
    <x v="0"/>
    <x v="119"/>
    <n v="2"/>
  </r>
  <r>
    <x v="0"/>
    <x v="0"/>
    <x v="2"/>
    <x v="1"/>
    <x v="0"/>
    <x v="120"/>
    <n v="2.52"/>
  </r>
  <r>
    <x v="0"/>
    <x v="0"/>
    <x v="2"/>
    <x v="1"/>
    <x v="4"/>
    <x v="121"/>
    <n v="4.2"/>
  </r>
  <r>
    <x v="1"/>
    <x v="0"/>
    <x v="2"/>
    <x v="1"/>
    <x v="0"/>
    <x v="122"/>
    <n v="1.48"/>
  </r>
  <r>
    <x v="0"/>
    <x v="0"/>
    <x v="2"/>
    <x v="1"/>
    <x v="0"/>
    <x v="123"/>
    <n v="2"/>
  </r>
  <r>
    <x v="0"/>
    <x v="0"/>
    <x v="2"/>
    <x v="1"/>
    <x v="0"/>
    <x v="124"/>
    <n v="2"/>
  </r>
  <r>
    <x v="1"/>
    <x v="0"/>
    <x v="2"/>
    <x v="1"/>
    <x v="1"/>
    <x v="125"/>
    <n v="2.1800000000000002"/>
  </r>
  <r>
    <x v="1"/>
    <x v="0"/>
    <x v="2"/>
    <x v="1"/>
    <x v="0"/>
    <x v="126"/>
    <n v="1.5"/>
  </r>
  <r>
    <x v="0"/>
    <x v="0"/>
    <x v="2"/>
    <x v="1"/>
    <x v="0"/>
    <x v="127"/>
    <n v="2.83"/>
  </r>
  <r>
    <x v="0"/>
    <x v="0"/>
    <x v="2"/>
    <x v="1"/>
    <x v="0"/>
    <x v="128"/>
    <n v="1.5"/>
  </r>
  <r>
    <x v="0"/>
    <x v="0"/>
    <x v="2"/>
    <x v="1"/>
    <x v="0"/>
    <x v="129"/>
    <n v="2"/>
  </r>
  <r>
    <x v="0"/>
    <x v="0"/>
    <x v="2"/>
    <x v="1"/>
    <x v="0"/>
    <x v="130"/>
    <n v="3.25"/>
  </r>
  <r>
    <x v="0"/>
    <x v="0"/>
    <x v="2"/>
    <x v="1"/>
    <x v="0"/>
    <x v="131"/>
    <n v="1.25"/>
  </r>
  <r>
    <x v="0"/>
    <x v="0"/>
    <x v="2"/>
    <x v="1"/>
    <x v="0"/>
    <x v="16"/>
    <n v="2"/>
  </r>
  <r>
    <x v="0"/>
    <x v="0"/>
    <x v="2"/>
    <x v="1"/>
    <x v="0"/>
    <x v="132"/>
    <n v="2"/>
  </r>
  <r>
    <x v="1"/>
    <x v="1"/>
    <x v="2"/>
    <x v="1"/>
    <x v="0"/>
    <x v="133"/>
    <n v="2"/>
  </r>
  <r>
    <x v="0"/>
    <x v="0"/>
    <x v="2"/>
    <x v="1"/>
    <x v="0"/>
    <x v="134"/>
    <n v="2.75"/>
  </r>
  <r>
    <x v="0"/>
    <x v="0"/>
    <x v="2"/>
    <x v="1"/>
    <x v="0"/>
    <x v="135"/>
    <n v="3.5"/>
  </r>
  <r>
    <x v="1"/>
    <x v="0"/>
    <x v="2"/>
    <x v="1"/>
    <x v="4"/>
    <x v="136"/>
    <n v="6.7"/>
  </r>
  <r>
    <x v="1"/>
    <x v="0"/>
    <x v="2"/>
    <x v="1"/>
    <x v="5"/>
    <x v="137"/>
    <n v="5"/>
  </r>
  <r>
    <x v="0"/>
    <x v="0"/>
    <x v="2"/>
    <x v="1"/>
    <x v="4"/>
    <x v="138"/>
    <n v="5"/>
  </r>
  <r>
    <x v="0"/>
    <x v="0"/>
    <x v="2"/>
    <x v="1"/>
    <x v="0"/>
    <x v="139"/>
    <n v="2.2999999999999998"/>
  </r>
  <r>
    <x v="0"/>
    <x v="0"/>
    <x v="2"/>
    <x v="1"/>
    <x v="0"/>
    <x v="140"/>
    <n v="1.5"/>
  </r>
  <r>
    <x v="0"/>
    <x v="0"/>
    <x v="2"/>
    <x v="1"/>
    <x v="1"/>
    <x v="141"/>
    <n v="1.36"/>
  </r>
  <r>
    <x v="0"/>
    <x v="0"/>
    <x v="2"/>
    <x v="1"/>
    <x v="0"/>
    <x v="142"/>
    <n v="1.63"/>
  </r>
  <r>
    <x v="1"/>
    <x v="0"/>
    <x v="2"/>
    <x v="1"/>
    <x v="0"/>
    <x v="143"/>
    <n v="1.73"/>
  </r>
  <r>
    <x v="1"/>
    <x v="0"/>
    <x v="2"/>
    <x v="1"/>
    <x v="0"/>
    <x v="144"/>
    <n v="2"/>
  </r>
  <r>
    <x v="1"/>
    <x v="0"/>
    <x v="0"/>
    <x v="0"/>
    <x v="0"/>
    <x v="145"/>
    <n v="2.5"/>
  </r>
  <r>
    <x v="1"/>
    <x v="0"/>
    <x v="0"/>
    <x v="0"/>
    <x v="0"/>
    <x v="146"/>
    <n v="2"/>
  </r>
  <r>
    <x v="1"/>
    <x v="0"/>
    <x v="0"/>
    <x v="0"/>
    <x v="1"/>
    <x v="147"/>
    <n v="2.74"/>
  </r>
  <r>
    <x v="1"/>
    <x v="0"/>
    <x v="0"/>
    <x v="0"/>
    <x v="2"/>
    <x v="148"/>
    <n v="2"/>
  </r>
  <r>
    <x v="1"/>
    <x v="0"/>
    <x v="0"/>
    <x v="0"/>
    <x v="2"/>
    <x v="149"/>
    <n v="2"/>
  </r>
  <r>
    <x v="0"/>
    <x v="0"/>
    <x v="0"/>
    <x v="0"/>
    <x v="5"/>
    <x v="150"/>
    <n v="5.14"/>
  </r>
  <r>
    <x v="1"/>
    <x v="0"/>
    <x v="0"/>
    <x v="0"/>
    <x v="4"/>
    <x v="151"/>
    <n v="5"/>
  </r>
  <r>
    <x v="0"/>
    <x v="0"/>
    <x v="0"/>
    <x v="0"/>
    <x v="2"/>
    <x v="152"/>
    <n v="3.75"/>
  </r>
  <r>
    <x v="0"/>
    <x v="0"/>
    <x v="0"/>
    <x v="0"/>
    <x v="0"/>
    <x v="153"/>
    <n v="2.61"/>
  </r>
  <r>
    <x v="1"/>
    <x v="0"/>
    <x v="0"/>
    <x v="0"/>
    <x v="2"/>
    <x v="154"/>
    <n v="2"/>
  </r>
  <r>
    <x v="1"/>
    <x v="0"/>
    <x v="0"/>
    <x v="0"/>
    <x v="2"/>
    <x v="155"/>
    <n v="3.5"/>
  </r>
  <r>
    <x v="1"/>
    <x v="0"/>
    <x v="0"/>
    <x v="0"/>
    <x v="0"/>
    <x v="156"/>
    <n v="2.5"/>
  </r>
  <r>
    <x v="0"/>
    <x v="0"/>
    <x v="0"/>
    <x v="0"/>
    <x v="1"/>
    <x v="157"/>
    <n v="2"/>
  </r>
  <r>
    <x v="1"/>
    <x v="0"/>
    <x v="0"/>
    <x v="0"/>
    <x v="0"/>
    <x v="60"/>
    <n v="2"/>
  </r>
  <r>
    <x v="0"/>
    <x v="1"/>
    <x v="0"/>
    <x v="0"/>
    <x v="0"/>
    <x v="158"/>
    <n v="3"/>
  </r>
  <r>
    <x v="1"/>
    <x v="0"/>
    <x v="0"/>
    <x v="0"/>
    <x v="1"/>
    <x v="159"/>
    <n v="3.48"/>
  </r>
  <r>
    <x v="1"/>
    <x v="0"/>
    <x v="0"/>
    <x v="0"/>
    <x v="0"/>
    <x v="160"/>
    <n v="2.2400000000000002"/>
  </r>
  <r>
    <x v="1"/>
    <x v="0"/>
    <x v="0"/>
    <x v="0"/>
    <x v="2"/>
    <x v="161"/>
    <n v="4.5"/>
  </r>
  <r>
    <x v="0"/>
    <x v="1"/>
    <x v="1"/>
    <x v="0"/>
    <x v="0"/>
    <x v="162"/>
    <n v="1.61"/>
  </r>
  <r>
    <x v="0"/>
    <x v="1"/>
    <x v="1"/>
    <x v="0"/>
    <x v="0"/>
    <x v="163"/>
    <n v="2"/>
  </r>
  <r>
    <x v="1"/>
    <x v="1"/>
    <x v="1"/>
    <x v="0"/>
    <x v="1"/>
    <x v="164"/>
    <n v="10"/>
  </r>
  <r>
    <x v="1"/>
    <x v="1"/>
    <x v="1"/>
    <x v="0"/>
    <x v="0"/>
    <x v="165"/>
    <n v="3.16"/>
  </r>
  <r>
    <x v="1"/>
    <x v="1"/>
    <x v="0"/>
    <x v="0"/>
    <x v="0"/>
    <x v="107"/>
    <n v="5.15"/>
  </r>
  <r>
    <x v="1"/>
    <x v="1"/>
    <x v="0"/>
    <x v="0"/>
    <x v="0"/>
    <x v="166"/>
    <n v="3.18"/>
  </r>
  <r>
    <x v="1"/>
    <x v="1"/>
    <x v="0"/>
    <x v="0"/>
    <x v="0"/>
    <x v="167"/>
    <n v="4"/>
  </r>
  <r>
    <x v="1"/>
    <x v="1"/>
    <x v="0"/>
    <x v="0"/>
    <x v="0"/>
    <x v="168"/>
    <n v="3.11"/>
  </r>
  <r>
    <x v="1"/>
    <x v="1"/>
    <x v="0"/>
    <x v="0"/>
    <x v="0"/>
    <x v="169"/>
    <n v="2"/>
  </r>
  <r>
    <x v="1"/>
    <x v="1"/>
    <x v="0"/>
    <x v="0"/>
    <x v="0"/>
    <x v="170"/>
    <n v="2"/>
  </r>
  <r>
    <x v="0"/>
    <x v="1"/>
    <x v="0"/>
    <x v="0"/>
    <x v="0"/>
    <x v="171"/>
    <n v="4"/>
  </r>
  <r>
    <x v="1"/>
    <x v="1"/>
    <x v="0"/>
    <x v="0"/>
    <x v="0"/>
    <x v="172"/>
    <n v="3.55"/>
  </r>
  <r>
    <x v="1"/>
    <x v="1"/>
    <x v="0"/>
    <x v="0"/>
    <x v="2"/>
    <x v="173"/>
    <n v="3.68"/>
  </r>
  <r>
    <x v="1"/>
    <x v="1"/>
    <x v="0"/>
    <x v="0"/>
    <x v="0"/>
    <x v="174"/>
    <n v="5.65"/>
  </r>
  <r>
    <x v="1"/>
    <x v="1"/>
    <x v="0"/>
    <x v="0"/>
    <x v="1"/>
    <x v="175"/>
    <n v="3.5"/>
  </r>
  <r>
    <x v="1"/>
    <x v="1"/>
    <x v="0"/>
    <x v="0"/>
    <x v="2"/>
    <x v="176"/>
    <n v="6.5"/>
  </r>
  <r>
    <x v="1"/>
    <x v="1"/>
    <x v="0"/>
    <x v="0"/>
    <x v="0"/>
    <x v="177"/>
    <n v="3"/>
  </r>
  <r>
    <x v="1"/>
    <x v="0"/>
    <x v="0"/>
    <x v="0"/>
    <x v="5"/>
    <x v="33"/>
    <n v="5"/>
  </r>
  <r>
    <x v="0"/>
    <x v="1"/>
    <x v="0"/>
    <x v="0"/>
    <x v="1"/>
    <x v="178"/>
    <n v="3.5"/>
  </r>
  <r>
    <x v="1"/>
    <x v="1"/>
    <x v="0"/>
    <x v="0"/>
    <x v="5"/>
    <x v="179"/>
    <n v="2"/>
  </r>
  <r>
    <x v="0"/>
    <x v="1"/>
    <x v="0"/>
    <x v="0"/>
    <x v="1"/>
    <x v="180"/>
    <n v="3.5"/>
  </r>
  <r>
    <x v="1"/>
    <x v="1"/>
    <x v="0"/>
    <x v="0"/>
    <x v="1"/>
    <x v="181"/>
    <n v="4"/>
  </r>
  <r>
    <x v="1"/>
    <x v="1"/>
    <x v="0"/>
    <x v="0"/>
    <x v="0"/>
    <x v="182"/>
    <n v="1.5"/>
  </r>
  <r>
    <x v="0"/>
    <x v="1"/>
    <x v="2"/>
    <x v="1"/>
    <x v="0"/>
    <x v="183"/>
    <n v="4.1900000000000004"/>
  </r>
  <r>
    <x v="1"/>
    <x v="1"/>
    <x v="2"/>
    <x v="1"/>
    <x v="0"/>
    <x v="184"/>
    <n v="2.56"/>
  </r>
  <r>
    <x v="1"/>
    <x v="1"/>
    <x v="2"/>
    <x v="1"/>
    <x v="0"/>
    <x v="185"/>
    <n v="2.02"/>
  </r>
  <r>
    <x v="1"/>
    <x v="1"/>
    <x v="2"/>
    <x v="1"/>
    <x v="0"/>
    <x v="186"/>
    <n v="4"/>
  </r>
  <r>
    <x v="1"/>
    <x v="0"/>
    <x v="2"/>
    <x v="1"/>
    <x v="0"/>
    <x v="187"/>
    <n v="1.44"/>
  </r>
  <r>
    <x v="1"/>
    <x v="1"/>
    <x v="2"/>
    <x v="1"/>
    <x v="0"/>
    <x v="1"/>
    <n v="2"/>
  </r>
  <r>
    <x v="0"/>
    <x v="1"/>
    <x v="2"/>
    <x v="1"/>
    <x v="2"/>
    <x v="188"/>
    <n v="5"/>
  </r>
  <r>
    <x v="0"/>
    <x v="1"/>
    <x v="2"/>
    <x v="1"/>
    <x v="0"/>
    <x v="189"/>
    <n v="2"/>
  </r>
  <r>
    <x v="1"/>
    <x v="1"/>
    <x v="2"/>
    <x v="1"/>
    <x v="0"/>
    <x v="190"/>
    <n v="2"/>
  </r>
  <r>
    <x v="1"/>
    <x v="1"/>
    <x v="2"/>
    <x v="1"/>
    <x v="1"/>
    <x v="191"/>
    <n v="4"/>
  </r>
  <r>
    <x v="0"/>
    <x v="1"/>
    <x v="2"/>
    <x v="1"/>
    <x v="0"/>
    <x v="192"/>
    <n v="2.0099999999999998"/>
  </r>
  <r>
    <x v="0"/>
    <x v="1"/>
    <x v="2"/>
    <x v="1"/>
    <x v="0"/>
    <x v="193"/>
    <n v="2.5"/>
  </r>
  <r>
    <x v="1"/>
    <x v="1"/>
    <x v="2"/>
    <x v="1"/>
    <x v="2"/>
    <x v="194"/>
    <n v="4"/>
  </r>
  <r>
    <x v="0"/>
    <x v="1"/>
    <x v="2"/>
    <x v="1"/>
    <x v="1"/>
    <x v="195"/>
    <n v="3.23"/>
  </r>
  <r>
    <x v="1"/>
    <x v="1"/>
    <x v="1"/>
    <x v="0"/>
    <x v="1"/>
    <x v="196"/>
    <n v="3.41"/>
  </r>
  <r>
    <x v="1"/>
    <x v="1"/>
    <x v="1"/>
    <x v="0"/>
    <x v="2"/>
    <x v="197"/>
    <n v="3"/>
  </r>
  <r>
    <x v="1"/>
    <x v="1"/>
    <x v="1"/>
    <x v="0"/>
    <x v="0"/>
    <x v="198"/>
    <n v="2.0299999999999998"/>
  </r>
  <r>
    <x v="0"/>
    <x v="1"/>
    <x v="1"/>
    <x v="0"/>
    <x v="0"/>
    <x v="199"/>
    <n v="2.23"/>
  </r>
  <r>
    <x v="1"/>
    <x v="1"/>
    <x v="1"/>
    <x v="0"/>
    <x v="1"/>
    <x v="200"/>
    <n v="2"/>
  </r>
  <r>
    <x v="1"/>
    <x v="1"/>
    <x v="1"/>
    <x v="0"/>
    <x v="2"/>
    <x v="201"/>
    <n v="5.16"/>
  </r>
  <r>
    <x v="1"/>
    <x v="0"/>
    <x v="1"/>
    <x v="0"/>
    <x v="2"/>
    <x v="202"/>
    <n v="9"/>
  </r>
  <r>
    <x v="0"/>
    <x v="1"/>
    <x v="1"/>
    <x v="0"/>
    <x v="0"/>
    <x v="203"/>
    <n v="2.5"/>
  </r>
  <r>
    <x v="0"/>
    <x v="1"/>
    <x v="1"/>
    <x v="0"/>
    <x v="1"/>
    <x v="204"/>
    <n v="6.5"/>
  </r>
  <r>
    <x v="0"/>
    <x v="1"/>
    <x v="1"/>
    <x v="0"/>
    <x v="0"/>
    <x v="205"/>
    <n v="1.1000000000000001"/>
  </r>
  <r>
    <x v="1"/>
    <x v="1"/>
    <x v="1"/>
    <x v="0"/>
    <x v="5"/>
    <x v="206"/>
    <n v="3"/>
  </r>
  <r>
    <x v="1"/>
    <x v="1"/>
    <x v="1"/>
    <x v="0"/>
    <x v="0"/>
    <x v="207"/>
    <n v="1.5"/>
  </r>
  <r>
    <x v="1"/>
    <x v="1"/>
    <x v="1"/>
    <x v="0"/>
    <x v="0"/>
    <x v="208"/>
    <n v="1.44"/>
  </r>
  <r>
    <x v="0"/>
    <x v="1"/>
    <x v="1"/>
    <x v="0"/>
    <x v="2"/>
    <x v="209"/>
    <n v="3.09"/>
  </r>
  <r>
    <x v="1"/>
    <x v="1"/>
    <x v="3"/>
    <x v="1"/>
    <x v="0"/>
    <x v="210"/>
    <n v="2.2000000000000002"/>
  </r>
  <r>
    <x v="0"/>
    <x v="1"/>
    <x v="3"/>
    <x v="1"/>
    <x v="0"/>
    <x v="117"/>
    <n v="3.48"/>
  </r>
  <r>
    <x v="1"/>
    <x v="1"/>
    <x v="3"/>
    <x v="1"/>
    <x v="3"/>
    <x v="211"/>
    <n v="1.92"/>
  </r>
  <r>
    <x v="0"/>
    <x v="0"/>
    <x v="3"/>
    <x v="1"/>
    <x v="1"/>
    <x v="81"/>
    <n v="3"/>
  </r>
  <r>
    <x v="1"/>
    <x v="1"/>
    <x v="3"/>
    <x v="1"/>
    <x v="0"/>
    <x v="117"/>
    <n v="1.58"/>
  </r>
  <r>
    <x v="0"/>
    <x v="1"/>
    <x v="3"/>
    <x v="1"/>
    <x v="0"/>
    <x v="212"/>
    <n v="2.5"/>
  </r>
  <r>
    <x v="0"/>
    <x v="1"/>
    <x v="3"/>
    <x v="1"/>
    <x v="0"/>
    <x v="213"/>
    <n v="2"/>
  </r>
  <r>
    <x v="1"/>
    <x v="0"/>
    <x v="1"/>
    <x v="0"/>
    <x v="2"/>
    <x v="214"/>
    <n v="3"/>
  </r>
  <r>
    <x v="1"/>
    <x v="0"/>
    <x v="1"/>
    <x v="0"/>
    <x v="0"/>
    <x v="215"/>
    <n v="2.72"/>
  </r>
  <r>
    <x v="0"/>
    <x v="1"/>
    <x v="1"/>
    <x v="0"/>
    <x v="0"/>
    <x v="216"/>
    <n v="2.88"/>
  </r>
  <r>
    <x v="1"/>
    <x v="1"/>
    <x v="1"/>
    <x v="0"/>
    <x v="2"/>
    <x v="217"/>
    <n v="2"/>
  </r>
  <r>
    <x v="1"/>
    <x v="1"/>
    <x v="1"/>
    <x v="0"/>
    <x v="1"/>
    <x v="182"/>
    <n v="3"/>
  </r>
  <r>
    <x v="1"/>
    <x v="0"/>
    <x v="1"/>
    <x v="0"/>
    <x v="0"/>
    <x v="218"/>
    <n v="3.39"/>
  </r>
  <r>
    <x v="1"/>
    <x v="0"/>
    <x v="1"/>
    <x v="0"/>
    <x v="0"/>
    <x v="219"/>
    <n v="1.47"/>
  </r>
  <r>
    <x v="1"/>
    <x v="1"/>
    <x v="1"/>
    <x v="0"/>
    <x v="0"/>
    <x v="220"/>
    <n v="3"/>
  </r>
  <r>
    <x v="1"/>
    <x v="0"/>
    <x v="1"/>
    <x v="0"/>
    <x v="0"/>
    <x v="79"/>
    <n v="1.25"/>
  </r>
  <r>
    <x v="1"/>
    <x v="1"/>
    <x v="1"/>
    <x v="0"/>
    <x v="0"/>
    <x v="221"/>
    <n v="1"/>
  </r>
  <r>
    <x v="1"/>
    <x v="1"/>
    <x v="1"/>
    <x v="0"/>
    <x v="0"/>
    <x v="222"/>
    <n v="1.17"/>
  </r>
  <r>
    <x v="0"/>
    <x v="0"/>
    <x v="1"/>
    <x v="0"/>
    <x v="1"/>
    <x v="223"/>
    <n v="4.67"/>
  </r>
  <r>
    <x v="1"/>
    <x v="0"/>
    <x v="1"/>
    <x v="0"/>
    <x v="1"/>
    <x v="224"/>
    <n v="5.92"/>
  </r>
  <r>
    <x v="0"/>
    <x v="1"/>
    <x v="1"/>
    <x v="0"/>
    <x v="0"/>
    <x v="225"/>
    <n v="2"/>
  </r>
  <r>
    <x v="1"/>
    <x v="1"/>
    <x v="1"/>
    <x v="0"/>
    <x v="0"/>
    <x v="226"/>
    <n v="2"/>
  </r>
  <r>
    <x v="1"/>
    <x v="0"/>
    <x v="1"/>
    <x v="0"/>
    <x v="0"/>
    <x v="227"/>
    <n v="1.75"/>
  </r>
  <r>
    <x v="0"/>
    <x v="0"/>
    <x v="2"/>
    <x v="0"/>
    <x v="0"/>
    <x v="228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G4:H6" firstHeaderRow="1" firstDataRow="1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">
    <i>
      <x/>
    </i>
    <i>
      <x v="1"/>
    </i>
  </rowItems>
  <colItems count="1">
    <i/>
  </colItems>
  <dataFields count="1">
    <dataField name="Average of tip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7" firstHeaderRow="1" firstDataRow="1" firstDataCol="1"/>
  <pivotFields count="7"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Average of tip" fld="6" subtotal="average" baseField="4" baseItem="1"/>
  </dataFields>
  <formats count="1">
    <format dxfId="0">
      <pivotArea collapsedLevelsAreSubtotals="1" fieldPosition="0">
        <references count="1">
          <reference field="4" count="3">
            <x v="1"/>
            <x v="2"/>
            <x v="3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smoking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36">
  <location ref="A3:B5" firstHeaderRow="1" firstDataRow="1" firstDataCol="1"/>
  <pivotFields count="7"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">
    <i>
      <x/>
    </i>
    <i>
      <x v="1"/>
    </i>
  </rowItems>
  <colItems count="1">
    <i/>
  </colItems>
  <dataFields count="1">
    <dataField name="Sum of tip" fld="6" baseField="0" baseItem="0"/>
  </dataFields>
  <chartFormats count="7">
    <chartFormat chart="2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gender wise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3">
  <location ref="A3:B5" firstHeaderRow="1" firstDataRow="1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 of tip" fld="6" showDataAs="percentOfTotal" baseField="0" baseItem="0" numFmtId="9"/>
  </dataFields>
  <formats count="1">
    <format dxfId="6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3:F6" firstHeaderRow="1" firstDataRow="1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tip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billwis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B14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5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tip" fld="6" subtotal="average" baseField="5" baseItem="1" numFmtId="164"/>
  </dataFields>
  <formats count="5"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grandRow="1" outline="0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imewis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B6" firstHeaderRow="1" firstDataRow="1" firstDataCol="1"/>
  <pivotFields count="7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ip" fld="6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D3:E6" firstHeaderRow="1" firstDataRow="1" firstDataCol="1"/>
  <pivotFields count="7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tip" fld="6" subtotal="average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daywise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4">
  <location ref="A3:B7" firstHeaderRow="1" firstDataRow="1" firstDataCol="1"/>
  <pivotFields count="7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tip" fld="6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1">
  <location ref="F3:G7" firstHeaderRow="1" firstDataRow="1" firstDataCol="1"/>
  <pivotFields count="7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tip" fld="6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G244" totalsRowShown="0">
  <autoFilter ref="A1:G244"/>
  <tableColumns count="7">
    <tableColumn id="1" name="sex"/>
    <tableColumn id="2" name="smoker"/>
    <tableColumn id="3" name="day"/>
    <tableColumn id="4" name="time"/>
    <tableColumn id="5" name="size"/>
    <tableColumn id="6" name="total_bill"/>
    <tableColumn id="7" name="ti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K6"/>
  <sheetViews>
    <sheetView workbookViewId="0">
      <selection activeCell="J12" sqref="J12"/>
    </sheetView>
  </sheetViews>
  <sheetFormatPr defaultRowHeight="14.5" x14ac:dyDescent="0.35"/>
  <cols>
    <col min="1" max="1" width="12.36328125" customWidth="1"/>
    <col min="2" max="2" width="9.36328125" customWidth="1"/>
    <col min="3" max="3" width="6.81640625" customWidth="1"/>
    <col min="4" max="4" width="10.7265625" customWidth="1"/>
    <col min="5" max="6" width="6.81640625" customWidth="1"/>
    <col min="7" max="7" width="12.36328125" customWidth="1"/>
    <col min="8" max="8" width="12.453125" customWidth="1"/>
    <col min="10" max="10" width="15.81640625" customWidth="1"/>
  </cols>
  <sheetData>
    <row r="3" spans="1:11" x14ac:dyDescent="0.35">
      <c r="A3" s="3" t="s">
        <v>27</v>
      </c>
      <c r="B3" t="s">
        <v>26</v>
      </c>
    </row>
    <row r="4" spans="1:11" x14ac:dyDescent="0.35">
      <c r="A4" s="4" t="s">
        <v>2</v>
      </c>
      <c r="B4" s="2">
        <v>451.7700000000001</v>
      </c>
      <c r="G4" s="3" t="s">
        <v>27</v>
      </c>
      <c r="H4" t="s">
        <v>28</v>
      </c>
      <c r="J4" s="6" t="s">
        <v>33</v>
      </c>
    </row>
    <row r="5" spans="1:11" x14ac:dyDescent="0.35">
      <c r="A5" s="4" t="s">
        <v>6</v>
      </c>
      <c r="B5" s="2">
        <v>277.81</v>
      </c>
      <c r="G5" s="4" t="s">
        <v>2</v>
      </c>
      <c r="H5" s="2">
        <v>2.9918543046357624</v>
      </c>
      <c r="J5" t="s">
        <v>34</v>
      </c>
      <c r="K5">
        <f>GETPIVOTDATA("tip",$A$3,"smoker","No")</f>
        <v>451.7700000000001</v>
      </c>
    </row>
    <row r="6" spans="1:11" x14ac:dyDescent="0.35">
      <c r="G6" s="4" t="s">
        <v>6</v>
      </c>
      <c r="H6" s="2">
        <v>3.0196739130434782</v>
      </c>
      <c r="J6" t="s">
        <v>35</v>
      </c>
      <c r="K6">
        <f>GETPIVOTDATA("tip",$A$3,"smoker","Yes")</f>
        <v>277.81</v>
      </c>
    </row>
  </sheetData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BEBA06"/>
    <pageSetUpPr fitToPage="1"/>
  </sheetPr>
  <dimension ref="A1:AL31"/>
  <sheetViews>
    <sheetView tabSelected="1" topLeftCell="A4" zoomScale="70" zoomScaleNormal="70" workbookViewId="0">
      <selection activeCell="AA28" sqref="AA28"/>
    </sheetView>
  </sheetViews>
  <sheetFormatPr defaultRowHeight="14.5" x14ac:dyDescent="0.35"/>
  <cols>
    <col min="1" max="16384" width="8.7265625" style="10"/>
  </cols>
  <sheetData>
    <row r="1" spans="1:38" ht="14.5" customHeight="1" x14ac:dyDescent="0.35">
      <c r="A1" s="27" t="s">
        <v>50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8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</row>
    <row r="2" spans="1:38" x14ac:dyDescent="0.3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</row>
    <row r="3" spans="1:38" x14ac:dyDescent="0.3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</row>
    <row r="11" spans="1:38" x14ac:dyDescent="0.35">
      <c r="J11" s="11"/>
    </row>
    <row r="12" spans="1:38" x14ac:dyDescent="0.35">
      <c r="I12" s="11"/>
    </row>
    <row r="14" spans="1:38" x14ac:dyDescent="0.35">
      <c r="K14" s="11"/>
    </row>
    <row r="27" spans="14:29" x14ac:dyDescent="0.35">
      <c r="N27" s="10" t="s">
        <v>51</v>
      </c>
    </row>
    <row r="31" spans="14:29" x14ac:dyDescent="0.35">
      <c r="U31" s="10" t="s">
        <v>52</v>
      </c>
      <c r="AC31" s="11"/>
    </row>
  </sheetData>
  <mergeCells count="2">
    <mergeCell ref="A1:S3"/>
    <mergeCell ref="T1:AL3"/>
  </mergeCells>
  <pageMargins left="0.7" right="0.7" top="0.75" bottom="0.75" header="0.3" footer="0.3"/>
  <pageSetup scale="4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I6"/>
  <sheetViews>
    <sheetView workbookViewId="0">
      <selection activeCell="I4" sqref="I4:I5"/>
    </sheetView>
  </sheetViews>
  <sheetFormatPr defaultRowHeight="14.5" x14ac:dyDescent="0.35"/>
  <cols>
    <col min="1" max="1" width="12.36328125" customWidth="1"/>
    <col min="2" max="2" width="9.36328125" customWidth="1"/>
    <col min="5" max="5" width="12.36328125" customWidth="1"/>
    <col min="6" max="6" width="12.453125" customWidth="1"/>
    <col min="8" max="8" width="14.26953125" customWidth="1"/>
  </cols>
  <sheetData>
    <row r="3" spans="1:9" x14ac:dyDescent="0.35">
      <c r="A3" s="3" t="s">
        <v>27</v>
      </c>
      <c r="B3" t="s">
        <v>26</v>
      </c>
      <c r="E3" s="3" t="s">
        <v>27</v>
      </c>
      <c r="F3" t="s">
        <v>28</v>
      </c>
      <c r="H3" s="6" t="s">
        <v>30</v>
      </c>
    </row>
    <row r="4" spans="1:9" x14ac:dyDescent="0.35">
      <c r="A4" s="4" t="s">
        <v>3</v>
      </c>
      <c r="B4" s="5">
        <v>0.33513802461690279</v>
      </c>
      <c r="E4" s="4" t="s">
        <v>3</v>
      </c>
      <c r="F4" s="2">
        <v>2.8431395348837207</v>
      </c>
      <c r="H4" t="s">
        <v>31</v>
      </c>
      <c r="I4" s="8">
        <f>GETPIVOTDATA("tip",$E$3,"sex","Female")</f>
        <v>2.8431395348837207</v>
      </c>
    </row>
    <row r="5" spans="1:9" x14ac:dyDescent="0.35">
      <c r="A5" s="4" t="s">
        <v>5</v>
      </c>
      <c r="B5" s="5">
        <v>0.6648619753830971</v>
      </c>
      <c r="E5" s="4" t="s">
        <v>5</v>
      </c>
      <c r="F5" s="2">
        <v>3.0896178343949052</v>
      </c>
      <c r="H5" t="s">
        <v>32</v>
      </c>
      <c r="I5" s="8">
        <f>GETPIVOTDATA("tip",$E$3,"sex","Male")</f>
        <v>3.0896178343949052</v>
      </c>
    </row>
    <row r="6" spans="1:9" x14ac:dyDescent="0.35">
      <c r="E6" s="4" t="s">
        <v>29</v>
      </c>
      <c r="F6" s="2">
        <v>3.0023868312757189</v>
      </c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B14"/>
  <sheetViews>
    <sheetView workbookViewId="0">
      <selection activeCell="P11" sqref="P11"/>
    </sheetView>
  </sheetViews>
  <sheetFormatPr defaultRowHeight="14.5" x14ac:dyDescent="0.35"/>
  <cols>
    <col min="1" max="1" width="12.36328125" customWidth="1"/>
    <col min="2" max="2" width="12.453125" customWidth="1"/>
  </cols>
  <sheetData>
    <row r="3" spans="1:2" x14ac:dyDescent="0.35">
      <c r="A3" s="7" t="s">
        <v>27</v>
      </c>
      <c r="B3" s="8" t="s">
        <v>28</v>
      </c>
    </row>
    <row r="4" spans="1:2" x14ac:dyDescent="0.35">
      <c r="A4" s="9" t="s">
        <v>40</v>
      </c>
      <c r="B4" s="8">
        <v>1.8614285714285714</v>
      </c>
    </row>
    <row r="5" spans="1:2" x14ac:dyDescent="0.35">
      <c r="A5" s="9" t="s">
        <v>41</v>
      </c>
      <c r="B5" s="8">
        <v>1.8757446808510641</v>
      </c>
    </row>
    <row r="6" spans="1:2" x14ac:dyDescent="0.35">
      <c r="A6" s="9" t="s">
        <v>42</v>
      </c>
      <c r="B6" s="8">
        <v>2.5890277777777779</v>
      </c>
    </row>
    <row r="7" spans="1:2" x14ac:dyDescent="0.35">
      <c r="A7" s="9" t="s">
        <v>43</v>
      </c>
      <c r="B7" s="8">
        <v>3.1866666666666661</v>
      </c>
    </row>
    <row r="8" spans="1:2" x14ac:dyDescent="0.35">
      <c r="A8" s="9" t="s">
        <v>44</v>
      </c>
      <c r="B8" s="8">
        <v>3.7471428571428573</v>
      </c>
    </row>
    <row r="9" spans="1:2" x14ac:dyDescent="0.35">
      <c r="A9" s="9" t="s">
        <v>45</v>
      </c>
      <c r="B9" s="8">
        <v>3.9045000000000001</v>
      </c>
    </row>
    <row r="10" spans="1:2" x14ac:dyDescent="0.35">
      <c r="A10" s="9" t="s">
        <v>46</v>
      </c>
      <c r="B10" s="8">
        <v>4.8528571428571423</v>
      </c>
    </row>
    <row r="11" spans="1:2" x14ac:dyDescent="0.35">
      <c r="A11" s="9" t="s">
        <v>47</v>
      </c>
      <c r="B11" s="8">
        <v>4.33</v>
      </c>
    </row>
    <row r="12" spans="1:2" x14ac:dyDescent="0.35">
      <c r="A12" s="9" t="s">
        <v>48</v>
      </c>
      <c r="B12" s="8">
        <v>3.6666666666666665</v>
      </c>
    </row>
    <row r="13" spans="1:2" x14ac:dyDescent="0.35">
      <c r="A13" s="9" t="s">
        <v>49</v>
      </c>
      <c r="B13" s="8">
        <v>7.6825000000000001</v>
      </c>
    </row>
    <row r="14" spans="1:2" x14ac:dyDescent="0.35">
      <c r="A14" s="9" t="s">
        <v>29</v>
      </c>
      <c r="B14" s="8">
        <v>3.0023868312757198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G6"/>
  <sheetViews>
    <sheetView workbookViewId="0">
      <selection activeCell="N15" sqref="N15"/>
    </sheetView>
  </sheetViews>
  <sheetFormatPr defaultRowHeight="14.5" x14ac:dyDescent="0.35"/>
  <cols>
    <col min="1" max="1" width="12.36328125" customWidth="1"/>
    <col min="2" max="2" width="9.36328125" customWidth="1"/>
    <col min="4" max="4" width="12.36328125" customWidth="1"/>
    <col min="5" max="5" width="12.453125" customWidth="1"/>
  </cols>
  <sheetData>
    <row r="3" spans="1:7" x14ac:dyDescent="0.35">
      <c r="A3" s="3" t="s">
        <v>27</v>
      </c>
      <c r="B3" t="s">
        <v>26</v>
      </c>
      <c r="D3" s="3" t="s">
        <v>27</v>
      </c>
      <c r="E3" t="s">
        <v>28</v>
      </c>
      <c r="G3" s="6" t="s">
        <v>36</v>
      </c>
    </row>
    <row r="4" spans="1:7" x14ac:dyDescent="0.35">
      <c r="A4" s="4" t="s">
        <v>0</v>
      </c>
      <c r="B4" s="2">
        <v>546.06999999999994</v>
      </c>
      <c r="D4" s="4" t="s">
        <v>0</v>
      </c>
      <c r="E4" s="2">
        <v>3.102670454545454</v>
      </c>
      <c r="G4">
        <f>GETPIVOTDATA("tip",$D$3,"time","Dinner")</f>
        <v>3.102670454545454</v>
      </c>
    </row>
    <row r="5" spans="1:7" x14ac:dyDescent="0.35">
      <c r="A5" s="4" t="s">
        <v>7</v>
      </c>
      <c r="B5" s="2">
        <v>183.51</v>
      </c>
      <c r="D5" s="4" t="s">
        <v>7</v>
      </c>
      <c r="E5" s="2">
        <v>2.738955223880597</v>
      </c>
      <c r="G5">
        <f>GETPIVOTDATA("tip",$D$3,"time","Lunch")</f>
        <v>2.738955223880597</v>
      </c>
    </row>
    <row r="6" spans="1:7" x14ac:dyDescent="0.35">
      <c r="A6" s="4" t="s">
        <v>29</v>
      </c>
      <c r="B6" s="2">
        <v>729.57999999999993</v>
      </c>
      <c r="D6" s="4" t="s">
        <v>29</v>
      </c>
      <c r="E6" s="2">
        <v>3.0023868312757198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I7"/>
  <sheetViews>
    <sheetView workbookViewId="0">
      <selection activeCell="G26" sqref="G26"/>
    </sheetView>
  </sheetViews>
  <sheetFormatPr defaultRowHeight="14.5" x14ac:dyDescent="0.35"/>
  <cols>
    <col min="1" max="1" width="12.36328125" customWidth="1"/>
    <col min="2" max="2" width="9.36328125" customWidth="1"/>
    <col min="6" max="6" width="12.36328125" customWidth="1"/>
    <col min="7" max="7" width="12.453125" customWidth="1"/>
  </cols>
  <sheetData>
    <row r="3" spans="1:9" x14ac:dyDescent="0.35">
      <c r="A3" s="3" t="s">
        <v>27</v>
      </c>
      <c r="B3" t="s">
        <v>26</v>
      </c>
      <c r="F3" s="3" t="s">
        <v>27</v>
      </c>
      <c r="G3" t="s">
        <v>28</v>
      </c>
      <c r="I3" s="6" t="s">
        <v>36</v>
      </c>
    </row>
    <row r="4" spans="1:9" x14ac:dyDescent="0.35">
      <c r="A4" s="4" t="s">
        <v>9</v>
      </c>
      <c r="B4" s="2">
        <v>247.39000000000007</v>
      </c>
      <c r="F4" s="4" t="s">
        <v>9</v>
      </c>
      <c r="G4" s="2">
        <v>3.2551315789473692</v>
      </c>
      <c r="I4">
        <f>GETPIVOTDATA("tip",$F$3,"day","Sun")</f>
        <v>3.2551315789473692</v>
      </c>
    </row>
    <row r="5" spans="1:9" x14ac:dyDescent="0.35">
      <c r="A5" s="4" t="s">
        <v>8</v>
      </c>
      <c r="B5" s="2">
        <v>51.96</v>
      </c>
      <c r="F5" s="4" t="s">
        <v>8</v>
      </c>
      <c r="G5" s="2">
        <v>2.7347368421052631</v>
      </c>
      <c r="I5">
        <f>GETPIVOTDATA("tip",$F$3,"day","Fri")</f>
        <v>2.7347368421052631</v>
      </c>
    </row>
    <row r="6" spans="1:9" x14ac:dyDescent="0.35">
      <c r="A6" s="4" t="s">
        <v>4</v>
      </c>
      <c r="B6" s="2">
        <v>260.39999999999998</v>
      </c>
      <c r="F6" s="4" t="s">
        <v>4</v>
      </c>
      <c r="G6" s="2">
        <v>2.9931034482758618</v>
      </c>
      <c r="I6">
        <f>GETPIVOTDATA("tip",$F$3,"day","Sat")</f>
        <v>2.9931034482758618</v>
      </c>
    </row>
    <row r="7" spans="1:9" x14ac:dyDescent="0.35">
      <c r="A7" s="4" t="s">
        <v>1</v>
      </c>
      <c r="B7" s="2">
        <v>169.83</v>
      </c>
      <c r="F7" s="4" t="s">
        <v>1</v>
      </c>
      <c r="G7" s="2">
        <v>2.7840983606557379</v>
      </c>
      <c r="I7">
        <f>GETPIVOTDATA("tip",$F$3,"day","Thur")</f>
        <v>2.7840983606557379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B7"/>
  <sheetViews>
    <sheetView workbookViewId="0">
      <selection activeCell="K17" sqref="J17:K17"/>
    </sheetView>
  </sheetViews>
  <sheetFormatPr defaultRowHeight="14.5" x14ac:dyDescent="0.35"/>
  <cols>
    <col min="1" max="1" width="12.36328125" customWidth="1"/>
    <col min="2" max="2" width="12.453125" customWidth="1"/>
  </cols>
  <sheetData>
    <row r="3" spans="1:2" x14ac:dyDescent="0.35">
      <c r="A3" s="3" t="s">
        <v>27</v>
      </c>
      <c r="B3" t="s">
        <v>28</v>
      </c>
    </row>
    <row r="4" spans="1:2" x14ac:dyDescent="0.35">
      <c r="A4" s="4" t="s">
        <v>37</v>
      </c>
      <c r="B4" s="8">
        <v>2.5571698113207555</v>
      </c>
    </row>
    <row r="5" spans="1:2" x14ac:dyDescent="0.35">
      <c r="A5" s="4" t="s">
        <v>38</v>
      </c>
      <c r="B5" s="8">
        <v>3.7593333333333332</v>
      </c>
    </row>
    <row r="6" spans="1:2" x14ac:dyDescent="0.35">
      <c r="A6" s="4" t="s">
        <v>39</v>
      </c>
      <c r="B6" s="8">
        <v>4.5599999999999996</v>
      </c>
    </row>
    <row r="7" spans="1:2" x14ac:dyDescent="0.35">
      <c r="A7" s="4" t="s">
        <v>29</v>
      </c>
      <c r="B7" s="2">
        <v>3.0023868312757203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I244"/>
  <sheetViews>
    <sheetView topLeftCell="D88" workbookViewId="0">
      <selection activeCell="I17" sqref="I17"/>
    </sheetView>
  </sheetViews>
  <sheetFormatPr defaultColWidth="13.453125" defaultRowHeight="14.5" x14ac:dyDescent="0.35"/>
  <cols>
    <col min="9" max="9" width="46" customWidth="1"/>
  </cols>
  <sheetData>
    <row r="1" spans="1:9" x14ac:dyDescent="0.3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</row>
    <row r="2" spans="1:9" x14ac:dyDescent="0.35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</row>
    <row r="3" spans="1:9" x14ac:dyDescent="0.35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H3" s="1" t="s">
        <v>17</v>
      </c>
      <c r="I3" s="1" t="s">
        <v>18</v>
      </c>
    </row>
    <row r="4" spans="1:9" x14ac:dyDescent="0.35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H4" s="1" t="s">
        <v>13</v>
      </c>
      <c r="I4" s="1" t="s">
        <v>24</v>
      </c>
    </row>
    <row r="5" spans="1:9" x14ac:dyDescent="0.35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H5" s="1" t="s">
        <v>12</v>
      </c>
      <c r="I5" s="1" t="s">
        <v>19</v>
      </c>
    </row>
    <row r="6" spans="1:9" x14ac:dyDescent="0.35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H6" s="1" t="s">
        <v>11</v>
      </c>
      <c r="I6" s="1" t="s">
        <v>25</v>
      </c>
    </row>
    <row r="7" spans="1:9" x14ac:dyDescent="0.35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H7" s="1" t="s">
        <v>10</v>
      </c>
      <c r="I7" s="1" t="s">
        <v>20</v>
      </c>
    </row>
    <row r="8" spans="1:9" x14ac:dyDescent="0.35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H8" s="1" t="s">
        <v>21</v>
      </c>
      <c r="I8" s="1" t="s">
        <v>22</v>
      </c>
    </row>
    <row r="9" spans="1:9" x14ac:dyDescent="0.35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H9" s="1" t="s">
        <v>15</v>
      </c>
      <c r="I9" s="1" t="s">
        <v>23</v>
      </c>
    </row>
    <row r="10" spans="1:9" x14ac:dyDescent="0.35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</row>
    <row r="11" spans="1:9" x14ac:dyDescent="0.35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</row>
    <row r="12" spans="1:9" x14ac:dyDescent="0.35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</row>
    <row r="13" spans="1:9" x14ac:dyDescent="0.35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</row>
    <row r="14" spans="1:9" x14ac:dyDescent="0.35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</row>
    <row r="15" spans="1:9" x14ac:dyDescent="0.35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</row>
    <row r="16" spans="1:9" x14ac:dyDescent="0.35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</row>
    <row r="17" spans="1:7" x14ac:dyDescent="0.35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</row>
    <row r="18" spans="1:7" x14ac:dyDescent="0.35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</row>
    <row r="19" spans="1:7" x14ac:dyDescent="0.35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</row>
    <row r="20" spans="1:7" x14ac:dyDescent="0.35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</row>
    <row r="21" spans="1:7" x14ac:dyDescent="0.35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</row>
    <row r="22" spans="1:7" x14ac:dyDescent="0.35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</row>
    <row r="23" spans="1:7" x14ac:dyDescent="0.35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</row>
    <row r="24" spans="1:7" x14ac:dyDescent="0.35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</row>
    <row r="25" spans="1:7" x14ac:dyDescent="0.35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</row>
    <row r="26" spans="1:7" x14ac:dyDescent="0.35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</row>
    <row r="27" spans="1:7" x14ac:dyDescent="0.35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</row>
    <row r="28" spans="1:7" x14ac:dyDescent="0.35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</row>
    <row r="29" spans="1:7" x14ac:dyDescent="0.35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</row>
    <row r="30" spans="1:7" x14ac:dyDescent="0.35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</row>
    <row r="31" spans="1:7" x14ac:dyDescent="0.35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</row>
    <row r="32" spans="1:7" x14ac:dyDescent="0.35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</row>
    <row r="33" spans="1:7" x14ac:dyDescent="0.35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</row>
    <row r="34" spans="1:7" x14ac:dyDescent="0.35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</row>
    <row r="35" spans="1:7" x14ac:dyDescent="0.35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</row>
    <row r="36" spans="1:7" x14ac:dyDescent="0.35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</row>
    <row r="37" spans="1:7" x14ac:dyDescent="0.35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</row>
    <row r="38" spans="1:7" x14ac:dyDescent="0.35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</row>
    <row r="39" spans="1:7" x14ac:dyDescent="0.35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</row>
    <row r="40" spans="1:7" x14ac:dyDescent="0.35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</row>
    <row r="41" spans="1:7" x14ac:dyDescent="0.35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</row>
    <row r="42" spans="1:7" x14ac:dyDescent="0.35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</row>
    <row r="43" spans="1:7" x14ac:dyDescent="0.35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</row>
    <row r="44" spans="1:7" x14ac:dyDescent="0.35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</row>
    <row r="45" spans="1:7" x14ac:dyDescent="0.35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</row>
    <row r="46" spans="1:7" x14ac:dyDescent="0.35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</row>
    <row r="47" spans="1:7" x14ac:dyDescent="0.35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</row>
    <row r="48" spans="1:7" x14ac:dyDescent="0.35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</row>
    <row r="49" spans="1:7" x14ac:dyDescent="0.35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</row>
    <row r="50" spans="1:7" x14ac:dyDescent="0.35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</row>
    <row r="51" spans="1:7" x14ac:dyDescent="0.35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</row>
    <row r="52" spans="1:7" x14ac:dyDescent="0.35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</row>
    <row r="53" spans="1:7" x14ac:dyDescent="0.35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</row>
    <row r="54" spans="1:7" x14ac:dyDescent="0.35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</row>
    <row r="55" spans="1:7" x14ac:dyDescent="0.35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</row>
    <row r="56" spans="1:7" x14ac:dyDescent="0.35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</row>
    <row r="57" spans="1:7" x14ac:dyDescent="0.35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</row>
    <row r="58" spans="1:7" x14ac:dyDescent="0.35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</row>
    <row r="59" spans="1:7" x14ac:dyDescent="0.35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</row>
    <row r="60" spans="1:7" x14ac:dyDescent="0.35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</row>
    <row r="61" spans="1:7" x14ac:dyDescent="0.35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</row>
    <row r="62" spans="1:7" x14ac:dyDescent="0.35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</row>
    <row r="63" spans="1:7" x14ac:dyDescent="0.35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</row>
    <row r="64" spans="1:7" x14ac:dyDescent="0.35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</row>
    <row r="65" spans="1:7" x14ac:dyDescent="0.35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</row>
    <row r="66" spans="1:7" x14ac:dyDescent="0.35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</row>
    <row r="67" spans="1:7" x14ac:dyDescent="0.35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</row>
    <row r="68" spans="1:7" x14ac:dyDescent="0.35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</row>
    <row r="69" spans="1:7" x14ac:dyDescent="0.35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</row>
    <row r="70" spans="1:7" x14ac:dyDescent="0.35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</row>
    <row r="71" spans="1:7" x14ac:dyDescent="0.35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</row>
    <row r="72" spans="1:7" x14ac:dyDescent="0.35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</row>
    <row r="73" spans="1:7" x14ac:dyDescent="0.35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</row>
    <row r="74" spans="1:7" x14ac:dyDescent="0.35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</row>
    <row r="75" spans="1:7" x14ac:dyDescent="0.35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</row>
    <row r="76" spans="1:7" x14ac:dyDescent="0.35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</row>
    <row r="77" spans="1:7" x14ac:dyDescent="0.35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</row>
    <row r="78" spans="1:7" x14ac:dyDescent="0.35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</row>
    <row r="79" spans="1:7" x14ac:dyDescent="0.35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</row>
    <row r="80" spans="1:7" x14ac:dyDescent="0.35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</row>
    <row r="81" spans="1:7" x14ac:dyDescent="0.35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</row>
    <row r="82" spans="1:7" x14ac:dyDescent="0.35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</row>
    <row r="83" spans="1:7" x14ac:dyDescent="0.35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</row>
    <row r="84" spans="1:7" x14ac:dyDescent="0.35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</row>
    <row r="85" spans="1:7" x14ac:dyDescent="0.35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</row>
    <row r="86" spans="1:7" x14ac:dyDescent="0.35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</row>
    <row r="87" spans="1:7" x14ac:dyDescent="0.35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</row>
    <row r="88" spans="1:7" x14ac:dyDescent="0.35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</row>
    <row r="89" spans="1:7" x14ac:dyDescent="0.35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</row>
    <row r="90" spans="1:7" x14ac:dyDescent="0.35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</row>
    <row r="91" spans="1:7" x14ac:dyDescent="0.35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</row>
    <row r="92" spans="1:7" x14ac:dyDescent="0.35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</row>
    <row r="93" spans="1:7" x14ac:dyDescent="0.35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</row>
    <row r="94" spans="1:7" x14ac:dyDescent="0.35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</row>
    <row r="95" spans="1:7" x14ac:dyDescent="0.35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</row>
    <row r="96" spans="1:7" x14ac:dyDescent="0.35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</row>
    <row r="97" spans="1:7" x14ac:dyDescent="0.35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</row>
    <row r="98" spans="1:7" x14ac:dyDescent="0.35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</row>
    <row r="99" spans="1:7" x14ac:dyDescent="0.35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</row>
    <row r="100" spans="1:7" x14ac:dyDescent="0.35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</row>
    <row r="101" spans="1:7" x14ac:dyDescent="0.35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</row>
    <row r="102" spans="1:7" x14ac:dyDescent="0.35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</row>
    <row r="103" spans="1:7" x14ac:dyDescent="0.35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</row>
    <row r="104" spans="1:7" x14ac:dyDescent="0.35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</row>
    <row r="105" spans="1:7" x14ac:dyDescent="0.35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</row>
    <row r="106" spans="1:7" x14ac:dyDescent="0.35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</row>
    <row r="107" spans="1:7" x14ac:dyDescent="0.35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</row>
    <row r="108" spans="1:7" x14ac:dyDescent="0.35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</row>
    <row r="109" spans="1:7" x14ac:dyDescent="0.35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</row>
    <row r="110" spans="1:7" x14ac:dyDescent="0.35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</row>
    <row r="111" spans="1:7" x14ac:dyDescent="0.35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</row>
    <row r="112" spans="1:7" x14ac:dyDescent="0.35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</row>
    <row r="113" spans="1:7" x14ac:dyDescent="0.35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</row>
    <row r="114" spans="1:7" x14ac:dyDescent="0.35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</row>
    <row r="115" spans="1:7" x14ac:dyDescent="0.35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</row>
    <row r="116" spans="1:7" x14ac:dyDescent="0.35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</row>
    <row r="117" spans="1:7" x14ac:dyDescent="0.35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</row>
    <row r="118" spans="1:7" x14ac:dyDescent="0.35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</row>
    <row r="119" spans="1:7" x14ac:dyDescent="0.35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</row>
    <row r="120" spans="1:7" x14ac:dyDescent="0.35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</row>
    <row r="121" spans="1:7" x14ac:dyDescent="0.35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</row>
    <row r="122" spans="1:7" x14ac:dyDescent="0.35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</row>
    <row r="123" spans="1:7" x14ac:dyDescent="0.35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</row>
    <row r="124" spans="1:7" x14ac:dyDescent="0.35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</row>
    <row r="125" spans="1:7" x14ac:dyDescent="0.35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</row>
    <row r="126" spans="1:7" x14ac:dyDescent="0.35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</row>
    <row r="127" spans="1:7" x14ac:dyDescent="0.35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</row>
    <row r="128" spans="1:7" x14ac:dyDescent="0.35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</row>
    <row r="129" spans="1:7" x14ac:dyDescent="0.35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</row>
    <row r="130" spans="1:7" x14ac:dyDescent="0.35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</row>
    <row r="131" spans="1:7" x14ac:dyDescent="0.35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</row>
    <row r="132" spans="1:7" x14ac:dyDescent="0.35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</row>
    <row r="133" spans="1:7" x14ac:dyDescent="0.35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</row>
    <row r="134" spans="1:7" x14ac:dyDescent="0.35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</row>
    <row r="135" spans="1:7" x14ac:dyDescent="0.35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</row>
    <row r="136" spans="1:7" x14ac:dyDescent="0.35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</row>
    <row r="137" spans="1:7" x14ac:dyDescent="0.35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</row>
    <row r="138" spans="1:7" x14ac:dyDescent="0.35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</row>
    <row r="139" spans="1:7" x14ac:dyDescent="0.35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</row>
    <row r="140" spans="1:7" x14ac:dyDescent="0.35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</row>
    <row r="141" spans="1:7" x14ac:dyDescent="0.35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</row>
    <row r="142" spans="1:7" x14ac:dyDescent="0.35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</row>
    <row r="143" spans="1:7" x14ac:dyDescent="0.35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</row>
    <row r="144" spans="1:7" x14ac:dyDescent="0.35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</row>
    <row r="145" spans="1:7" x14ac:dyDescent="0.35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</row>
    <row r="146" spans="1:7" x14ac:dyDescent="0.35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</row>
    <row r="147" spans="1:7" x14ac:dyDescent="0.35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</row>
    <row r="148" spans="1:7" x14ac:dyDescent="0.35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</row>
    <row r="149" spans="1:7" x14ac:dyDescent="0.35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</row>
    <row r="150" spans="1:7" x14ac:dyDescent="0.35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</row>
    <row r="151" spans="1:7" x14ac:dyDescent="0.35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</row>
    <row r="152" spans="1:7" x14ac:dyDescent="0.35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</row>
    <row r="153" spans="1:7" x14ac:dyDescent="0.35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</row>
    <row r="154" spans="1:7" x14ac:dyDescent="0.35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</row>
    <row r="155" spans="1:7" x14ac:dyDescent="0.35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</row>
    <row r="156" spans="1:7" x14ac:dyDescent="0.35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</row>
    <row r="157" spans="1:7" x14ac:dyDescent="0.35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</row>
    <row r="158" spans="1:7" x14ac:dyDescent="0.35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</row>
    <row r="159" spans="1:7" x14ac:dyDescent="0.35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</row>
    <row r="160" spans="1:7" x14ac:dyDescent="0.35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</row>
    <row r="161" spans="1:7" x14ac:dyDescent="0.35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</row>
    <row r="162" spans="1:7" x14ac:dyDescent="0.35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</row>
    <row r="163" spans="1:7" x14ac:dyDescent="0.35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</row>
    <row r="164" spans="1:7" x14ac:dyDescent="0.35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</row>
    <row r="165" spans="1:7" x14ac:dyDescent="0.35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</row>
    <row r="166" spans="1:7" x14ac:dyDescent="0.35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</row>
    <row r="167" spans="1:7" x14ac:dyDescent="0.35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</row>
    <row r="168" spans="1:7" x14ac:dyDescent="0.35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</row>
    <row r="169" spans="1:7" x14ac:dyDescent="0.35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</row>
    <row r="170" spans="1:7" x14ac:dyDescent="0.35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</row>
    <row r="171" spans="1:7" x14ac:dyDescent="0.35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</row>
    <row r="172" spans="1:7" x14ac:dyDescent="0.35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</row>
    <row r="173" spans="1:7" x14ac:dyDescent="0.35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</row>
    <row r="174" spans="1:7" x14ac:dyDescent="0.35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</row>
    <row r="175" spans="1:7" x14ac:dyDescent="0.35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</row>
    <row r="176" spans="1:7" x14ac:dyDescent="0.35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</row>
    <row r="177" spans="1:7" x14ac:dyDescent="0.35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</row>
    <row r="178" spans="1:7" x14ac:dyDescent="0.35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</row>
    <row r="179" spans="1:7" x14ac:dyDescent="0.35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</row>
    <row r="180" spans="1:7" x14ac:dyDescent="0.35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</row>
    <row r="181" spans="1:7" x14ac:dyDescent="0.35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</row>
    <row r="182" spans="1:7" x14ac:dyDescent="0.35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</row>
    <row r="183" spans="1:7" x14ac:dyDescent="0.35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</row>
    <row r="184" spans="1:7" x14ac:dyDescent="0.35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</row>
    <row r="185" spans="1:7" x14ac:dyDescent="0.35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</row>
    <row r="186" spans="1:7" x14ac:dyDescent="0.35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</row>
    <row r="187" spans="1:7" x14ac:dyDescent="0.35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</row>
    <row r="188" spans="1:7" x14ac:dyDescent="0.35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</row>
    <row r="189" spans="1:7" x14ac:dyDescent="0.35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</row>
    <row r="190" spans="1:7" x14ac:dyDescent="0.35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</row>
    <row r="191" spans="1:7" x14ac:dyDescent="0.35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</row>
    <row r="192" spans="1:7" x14ac:dyDescent="0.35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</row>
    <row r="193" spans="1:7" x14ac:dyDescent="0.35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</row>
    <row r="194" spans="1:7" x14ac:dyDescent="0.35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</row>
    <row r="195" spans="1:7" x14ac:dyDescent="0.35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</row>
    <row r="196" spans="1:7" x14ac:dyDescent="0.35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</row>
    <row r="197" spans="1:7" x14ac:dyDescent="0.35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</row>
    <row r="198" spans="1:7" x14ac:dyDescent="0.35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</row>
    <row r="199" spans="1:7" x14ac:dyDescent="0.35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</row>
    <row r="200" spans="1:7" x14ac:dyDescent="0.35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</row>
    <row r="201" spans="1:7" x14ac:dyDescent="0.35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</row>
    <row r="202" spans="1:7" x14ac:dyDescent="0.35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</row>
    <row r="203" spans="1:7" x14ac:dyDescent="0.35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</row>
    <row r="204" spans="1:7" x14ac:dyDescent="0.35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16.399999999999999</v>
      </c>
      <c r="G204">
        <v>2.5</v>
      </c>
    </row>
    <row r="205" spans="1:7" x14ac:dyDescent="0.35">
      <c r="A205" t="s">
        <v>5</v>
      </c>
      <c r="B205" t="s">
        <v>6</v>
      </c>
      <c r="C205" t="s">
        <v>1</v>
      </c>
      <c r="D205" t="s">
        <v>7</v>
      </c>
      <c r="E205">
        <v>4</v>
      </c>
      <c r="F205">
        <v>20.53</v>
      </c>
      <c r="G205">
        <v>4</v>
      </c>
    </row>
    <row r="206" spans="1:7" x14ac:dyDescent="0.35">
      <c r="A206" t="s">
        <v>3</v>
      </c>
      <c r="B206" t="s">
        <v>6</v>
      </c>
      <c r="C206" t="s">
        <v>1</v>
      </c>
      <c r="D206" t="s">
        <v>7</v>
      </c>
      <c r="E206">
        <v>3</v>
      </c>
      <c r="F206">
        <v>16.47</v>
      </c>
      <c r="G206">
        <v>3.23</v>
      </c>
    </row>
    <row r="207" spans="1:7" x14ac:dyDescent="0.35">
      <c r="A207" t="s">
        <v>5</v>
      </c>
      <c r="B207" t="s">
        <v>6</v>
      </c>
      <c r="C207" t="s">
        <v>4</v>
      </c>
      <c r="D207" t="s">
        <v>0</v>
      </c>
      <c r="E207">
        <v>3</v>
      </c>
      <c r="F207">
        <v>26.59</v>
      </c>
      <c r="G207">
        <v>3.41</v>
      </c>
    </row>
    <row r="208" spans="1:7" x14ac:dyDescent="0.35">
      <c r="A208" t="s">
        <v>5</v>
      </c>
      <c r="B208" t="s">
        <v>6</v>
      </c>
      <c r="C208" t="s">
        <v>4</v>
      </c>
      <c r="D208" t="s">
        <v>0</v>
      </c>
      <c r="E208">
        <v>4</v>
      </c>
      <c r="F208">
        <v>38.729999999999997</v>
      </c>
      <c r="G208">
        <v>3</v>
      </c>
    </row>
    <row r="209" spans="1:7" x14ac:dyDescent="0.35">
      <c r="A209" t="s">
        <v>5</v>
      </c>
      <c r="B209" t="s">
        <v>6</v>
      </c>
      <c r="C209" t="s">
        <v>4</v>
      </c>
      <c r="D209" t="s">
        <v>0</v>
      </c>
      <c r="E209">
        <v>2</v>
      </c>
      <c r="F209">
        <v>24.27</v>
      </c>
      <c r="G209">
        <v>2.0299999999999998</v>
      </c>
    </row>
    <row r="210" spans="1:7" x14ac:dyDescent="0.35">
      <c r="A210" t="s">
        <v>3</v>
      </c>
      <c r="B210" t="s">
        <v>6</v>
      </c>
      <c r="C210" t="s">
        <v>4</v>
      </c>
      <c r="D210" t="s">
        <v>0</v>
      </c>
      <c r="E210">
        <v>2</v>
      </c>
      <c r="F210">
        <v>12.76</v>
      </c>
      <c r="G210">
        <v>2.23</v>
      </c>
    </row>
    <row r="211" spans="1:7" x14ac:dyDescent="0.35">
      <c r="A211" t="s">
        <v>5</v>
      </c>
      <c r="B211" t="s">
        <v>6</v>
      </c>
      <c r="C211" t="s">
        <v>4</v>
      </c>
      <c r="D211" t="s">
        <v>0</v>
      </c>
      <c r="E211">
        <v>3</v>
      </c>
      <c r="F211">
        <v>30.06</v>
      </c>
      <c r="G211">
        <v>2</v>
      </c>
    </row>
    <row r="212" spans="1:7" x14ac:dyDescent="0.35">
      <c r="A212" t="s">
        <v>5</v>
      </c>
      <c r="B212" t="s">
        <v>6</v>
      </c>
      <c r="C212" t="s">
        <v>4</v>
      </c>
      <c r="D212" t="s">
        <v>0</v>
      </c>
      <c r="E212">
        <v>4</v>
      </c>
      <c r="F212">
        <v>25.89</v>
      </c>
      <c r="G212">
        <v>5.16</v>
      </c>
    </row>
    <row r="213" spans="1:7" x14ac:dyDescent="0.35">
      <c r="A213" t="s">
        <v>5</v>
      </c>
      <c r="B213" t="s">
        <v>2</v>
      </c>
      <c r="C213" t="s">
        <v>4</v>
      </c>
      <c r="D213" t="s">
        <v>0</v>
      </c>
      <c r="E213">
        <v>4</v>
      </c>
      <c r="F213">
        <v>48.33</v>
      </c>
      <c r="G213">
        <v>9</v>
      </c>
    </row>
    <row r="214" spans="1:7" x14ac:dyDescent="0.35">
      <c r="A214" t="s">
        <v>3</v>
      </c>
      <c r="B214" t="s">
        <v>6</v>
      </c>
      <c r="C214" t="s">
        <v>4</v>
      </c>
      <c r="D214" t="s">
        <v>0</v>
      </c>
      <c r="E214">
        <v>2</v>
      </c>
      <c r="F214">
        <v>13.27</v>
      </c>
      <c r="G214">
        <v>2.5</v>
      </c>
    </row>
    <row r="215" spans="1:7" x14ac:dyDescent="0.35">
      <c r="A215" t="s">
        <v>3</v>
      </c>
      <c r="B215" t="s">
        <v>6</v>
      </c>
      <c r="C215" t="s">
        <v>4</v>
      </c>
      <c r="D215" t="s">
        <v>0</v>
      </c>
      <c r="E215">
        <v>3</v>
      </c>
      <c r="F215">
        <v>28.17</v>
      </c>
      <c r="G215">
        <v>6.5</v>
      </c>
    </row>
    <row r="216" spans="1:7" x14ac:dyDescent="0.35">
      <c r="A216" t="s">
        <v>3</v>
      </c>
      <c r="B216" t="s">
        <v>6</v>
      </c>
      <c r="C216" t="s">
        <v>4</v>
      </c>
      <c r="D216" t="s">
        <v>0</v>
      </c>
      <c r="E216">
        <v>2</v>
      </c>
      <c r="F216">
        <v>12.9</v>
      </c>
      <c r="G216">
        <v>1.1000000000000001</v>
      </c>
    </row>
    <row r="217" spans="1:7" x14ac:dyDescent="0.35">
      <c r="A217" t="s">
        <v>5</v>
      </c>
      <c r="B217" t="s">
        <v>6</v>
      </c>
      <c r="C217" t="s">
        <v>4</v>
      </c>
      <c r="D217" t="s">
        <v>0</v>
      </c>
      <c r="E217">
        <v>5</v>
      </c>
      <c r="F217">
        <v>28.15</v>
      </c>
      <c r="G217">
        <v>3</v>
      </c>
    </row>
    <row r="218" spans="1:7" x14ac:dyDescent="0.35">
      <c r="A218" t="s">
        <v>5</v>
      </c>
      <c r="B218" t="s">
        <v>6</v>
      </c>
      <c r="C218" t="s">
        <v>4</v>
      </c>
      <c r="D218" t="s">
        <v>0</v>
      </c>
      <c r="E218">
        <v>2</v>
      </c>
      <c r="F218">
        <v>11.59</v>
      </c>
      <c r="G218">
        <v>1.5</v>
      </c>
    </row>
    <row r="219" spans="1:7" x14ac:dyDescent="0.35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7.74</v>
      </c>
      <c r="G219">
        <v>1.44</v>
      </c>
    </row>
    <row r="220" spans="1:7" x14ac:dyDescent="0.35">
      <c r="A220" t="s">
        <v>3</v>
      </c>
      <c r="B220" t="s">
        <v>6</v>
      </c>
      <c r="C220" t="s">
        <v>4</v>
      </c>
      <c r="D220" t="s">
        <v>0</v>
      </c>
      <c r="E220">
        <v>4</v>
      </c>
      <c r="F220">
        <v>30.14</v>
      </c>
      <c r="G220">
        <v>3.09</v>
      </c>
    </row>
    <row r="221" spans="1:7" x14ac:dyDescent="0.35">
      <c r="A221" t="s">
        <v>5</v>
      </c>
      <c r="B221" t="s">
        <v>6</v>
      </c>
      <c r="C221" t="s">
        <v>8</v>
      </c>
      <c r="D221" t="s">
        <v>7</v>
      </c>
      <c r="E221">
        <v>2</v>
      </c>
      <c r="F221">
        <v>12.16</v>
      </c>
      <c r="G221">
        <v>2.2000000000000002</v>
      </c>
    </row>
    <row r="222" spans="1:7" x14ac:dyDescent="0.35">
      <c r="A222" t="s">
        <v>3</v>
      </c>
      <c r="B222" t="s">
        <v>6</v>
      </c>
      <c r="C222" t="s">
        <v>8</v>
      </c>
      <c r="D222" t="s">
        <v>7</v>
      </c>
      <c r="E222">
        <v>2</v>
      </c>
      <c r="F222">
        <v>13.42</v>
      </c>
      <c r="G222">
        <v>3.48</v>
      </c>
    </row>
    <row r="223" spans="1:7" x14ac:dyDescent="0.35">
      <c r="A223" t="s">
        <v>5</v>
      </c>
      <c r="B223" t="s">
        <v>6</v>
      </c>
      <c r="C223" t="s">
        <v>8</v>
      </c>
      <c r="D223" t="s">
        <v>7</v>
      </c>
      <c r="E223">
        <v>1</v>
      </c>
      <c r="F223">
        <v>8.58</v>
      </c>
      <c r="G223">
        <v>1.92</v>
      </c>
    </row>
    <row r="224" spans="1:7" x14ac:dyDescent="0.35">
      <c r="A224" t="s">
        <v>3</v>
      </c>
      <c r="B224" t="s">
        <v>2</v>
      </c>
      <c r="C224" t="s">
        <v>8</v>
      </c>
      <c r="D224" t="s">
        <v>7</v>
      </c>
      <c r="E224">
        <v>3</v>
      </c>
      <c r="F224">
        <v>15.98</v>
      </c>
      <c r="G224">
        <v>3</v>
      </c>
    </row>
    <row r="225" spans="1:7" x14ac:dyDescent="0.35">
      <c r="A225" t="s">
        <v>5</v>
      </c>
      <c r="B225" t="s">
        <v>6</v>
      </c>
      <c r="C225" t="s">
        <v>8</v>
      </c>
      <c r="D225" t="s">
        <v>7</v>
      </c>
      <c r="E225">
        <v>2</v>
      </c>
      <c r="F225">
        <v>13.42</v>
      </c>
      <c r="G225">
        <v>1.58</v>
      </c>
    </row>
    <row r="226" spans="1:7" x14ac:dyDescent="0.35">
      <c r="A226" t="s">
        <v>3</v>
      </c>
      <c r="B226" t="s">
        <v>6</v>
      </c>
      <c r="C226" t="s">
        <v>8</v>
      </c>
      <c r="D226" t="s">
        <v>7</v>
      </c>
      <c r="E226">
        <v>2</v>
      </c>
      <c r="F226">
        <v>16.27</v>
      </c>
      <c r="G226">
        <v>2.5</v>
      </c>
    </row>
    <row r="227" spans="1:7" x14ac:dyDescent="0.35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10.09</v>
      </c>
      <c r="G227">
        <v>2</v>
      </c>
    </row>
    <row r="228" spans="1:7" x14ac:dyDescent="0.35">
      <c r="A228" t="s">
        <v>5</v>
      </c>
      <c r="B228" t="s">
        <v>2</v>
      </c>
      <c r="C228" t="s">
        <v>4</v>
      </c>
      <c r="D228" t="s">
        <v>0</v>
      </c>
      <c r="E228">
        <v>4</v>
      </c>
      <c r="F228">
        <v>20.45</v>
      </c>
      <c r="G228">
        <v>3</v>
      </c>
    </row>
    <row r="229" spans="1:7" x14ac:dyDescent="0.35">
      <c r="A229" t="s">
        <v>5</v>
      </c>
      <c r="B229" t="s">
        <v>2</v>
      </c>
      <c r="C229" t="s">
        <v>4</v>
      </c>
      <c r="D229" t="s">
        <v>0</v>
      </c>
      <c r="E229">
        <v>2</v>
      </c>
      <c r="F229">
        <v>13.28</v>
      </c>
      <c r="G229">
        <v>2.72</v>
      </c>
    </row>
    <row r="230" spans="1:7" x14ac:dyDescent="0.35">
      <c r="A230" t="s">
        <v>3</v>
      </c>
      <c r="B230" t="s">
        <v>6</v>
      </c>
      <c r="C230" t="s">
        <v>4</v>
      </c>
      <c r="D230" t="s">
        <v>0</v>
      </c>
      <c r="E230">
        <v>2</v>
      </c>
      <c r="F230">
        <v>22.12</v>
      </c>
      <c r="G230">
        <v>2.88</v>
      </c>
    </row>
    <row r="231" spans="1:7" x14ac:dyDescent="0.35">
      <c r="A231" t="s">
        <v>5</v>
      </c>
      <c r="B231" t="s">
        <v>6</v>
      </c>
      <c r="C231" t="s">
        <v>4</v>
      </c>
      <c r="D231" t="s">
        <v>0</v>
      </c>
      <c r="E231">
        <v>4</v>
      </c>
      <c r="F231">
        <v>24.01</v>
      </c>
      <c r="G231">
        <v>2</v>
      </c>
    </row>
    <row r="232" spans="1:7" x14ac:dyDescent="0.35">
      <c r="A232" t="s">
        <v>5</v>
      </c>
      <c r="B232" t="s">
        <v>6</v>
      </c>
      <c r="C232" t="s">
        <v>4</v>
      </c>
      <c r="D232" t="s">
        <v>0</v>
      </c>
      <c r="E232">
        <v>3</v>
      </c>
      <c r="F232">
        <v>15.69</v>
      </c>
      <c r="G232">
        <v>3</v>
      </c>
    </row>
    <row r="233" spans="1:7" x14ac:dyDescent="0.35">
      <c r="A233" t="s">
        <v>5</v>
      </c>
      <c r="B233" t="s">
        <v>2</v>
      </c>
      <c r="C233" t="s">
        <v>4</v>
      </c>
      <c r="D233" t="s">
        <v>0</v>
      </c>
      <c r="E233">
        <v>2</v>
      </c>
      <c r="F233">
        <v>11.61</v>
      </c>
      <c r="G233">
        <v>3.39</v>
      </c>
    </row>
    <row r="234" spans="1:7" x14ac:dyDescent="0.35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10.77</v>
      </c>
      <c r="G234">
        <v>1.47</v>
      </c>
    </row>
    <row r="235" spans="1:7" x14ac:dyDescent="0.35">
      <c r="A235" t="s">
        <v>5</v>
      </c>
      <c r="B235" t="s">
        <v>6</v>
      </c>
      <c r="C235" t="s">
        <v>4</v>
      </c>
      <c r="D235" t="s">
        <v>0</v>
      </c>
      <c r="E235">
        <v>2</v>
      </c>
      <c r="F235">
        <v>15.53</v>
      </c>
      <c r="G235">
        <v>3</v>
      </c>
    </row>
    <row r="236" spans="1:7" x14ac:dyDescent="0.35">
      <c r="A236" t="s">
        <v>5</v>
      </c>
      <c r="B236" t="s">
        <v>2</v>
      </c>
      <c r="C236" t="s">
        <v>4</v>
      </c>
      <c r="D236" t="s">
        <v>0</v>
      </c>
      <c r="E236">
        <v>2</v>
      </c>
      <c r="F236">
        <v>10.07</v>
      </c>
      <c r="G236">
        <v>1.25</v>
      </c>
    </row>
    <row r="237" spans="1:7" x14ac:dyDescent="0.35">
      <c r="A237" t="s">
        <v>5</v>
      </c>
      <c r="B237" t="s">
        <v>6</v>
      </c>
      <c r="C237" t="s">
        <v>4</v>
      </c>
      <c r="D237" t="s">
        <v>0</v>
      </c>
      <c r="E237">
        <v>2</v>
      </c>
      <c r="F237">
        <v>12.6</v>
      </c>
      <c r="G237">
        <v>1</v>
      </c>
    </row>
    <row r="238" spans="1:7" x14ac:dyDescent="0.35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32.83</v>
      </c>
      <c r="G238">
        <v>1.17</v>
      </c>
    </row>
    <row r="239" spans="1:7" x14ac:dyDescent="0.35">
      <c r="A239" t="s">
        <v>3</v>
      </c>
      <c r="B239" t="s">
        <v>2</v>
      </c>
      <c r="C239" t="s">
        <v>4</v>
      </c>
      <c r="D239" t="s">
        <v>0</v>
      </c>
      <c r="E239">
        <v>3</v>
      </c>
      <c r="F239">
        <v>35.83</v>
      </c>
      <c r="G239">
        <v>4.67</v>
      </c>
    </row>
    <row r="240" spans="1:7" x14ac:dyDescent="0.35">
      <c r="A240" t="s">
        <v>5</v>
      </c>
      <c r="B240" t="s">
        <v>2</v>
      </c>
      <c r="C240" t="s">
        <v>4</v>
      </c>
      <c r="D240" t="s">
        <v>0</v>
      </c>
      <c r="E240">
        <v>3</v>
      </c>
      <c r="F240">
        <v>29.03</v>
      </c>
      <c r="G240">
        <v>5.92</v>
      </c>
    </row>
    <row r="241" spans="1:7" x14ac:dyDescent="0.35">
      <c r="A241" t="s">
        <v>3</v>
      </c>
      <c r="B241" t="s">
        <v>6</v>
      </c>
      <c r="C241" t="s">
        <v>4</v>
      </c>
      <c r="D241" t="s">
        <v>0</v>
      </c>
      <c r="E241">
        <v>2</v>
      </c>
      <c r="F241">
        <v>27.18</v>
      </c>
      <c r="G241">
        <v>2</v>
      </c>
    </row>
    <row r="242" spans="1:7" x14ac:dyDescent="0.35">
      <c r="A242" t="s">
        <v>5</v>
      </c>
      <c r="B242" t="s">
        <v>6</v>
      </c>
      <c r="C242" t="s">
        <v>4</v>
      </c>
      <c r="D242" t="s">
        <v>0</v>
      </c>
      <c r="E242">
        <v>2</v>
      </c>
      <c r="F242">
        <v>22.67</v>
      </c>
      <c r="G242">
        <v>2</v>
      </c>
    </row>
    <row r="243" spans="1:7" x14ac:dyDescent="0.35">
      <c r="A243" t="s">
        <v>5</v>
      </c>
      <c r="B243" t="s">
        <v>2</v>
      </c>
      <c r="C243" t="s">
        <v>4</v>
      </c>
      <c r="D243" t="s">
        <v>0</v>
      </c>
      <c r="E243">
        <v>2</v>
      </c>
      <c r="F243">
        <v>17.82</v>
      </c>
      <c r="G243">
        <v>1.75</v>
      </c>
    </row>
    <row r="244" spans="1:7" x14ac:dyDescent="0.35">
      <c r="A244" t="s">
        <v>3</v>
      </c>
      <c r="B244" t="s">
        <v>2</v>
      </c>
      <c r="C244" t="s">
        <v>1</v>
      </c>
      <c r="D244" t="s">
        <v>0</v>
      </c>
      <c r="E244">
        <v>2</v>
      </c>
      <c r="F244">
        <v>18.78</v>
      </c>
      <c r="G244">
        <v>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46"/>
  <sheetViews>
    <sheetView topLeftCell="E17" zoomScaleNormal="100" workbookViewId="0">
      <selection activeCell="Q17" sqref="Q17"/>
    </sheetView>
  </sheetViews>
  <sheetFormatPr defaultRowHeight="14.5" x14ac:dyDescent="0.35"/>
  <sheetData>
    <row r="1" spans="1:24" ht="15.5" x14ac:dyDescent="0.35">
      <c r="A1" s="25" t="s">
        <v>53</v>
      </c>
      <c r="B1" s="25"/>
      <c r="C1" s="25"/>
      <c r="D1" s="25"/>
      <c r="E1" s="25"/>
      <c r="F1" s="25"/>
      <c r="G1" s="25"/>
      <c r="H1" s="25"/>
      <c r="I1" s="25"/>
      <c r="J1" s="25"/>
      <c r="M1" s="18"/>
      <c r="N1" s="26" t="s">
        <v>54</v>
      </c>
      <c r="O1" s="26"/>
      <c r="P1" s="26"/>
      <c r="Q1" s="26"/>
      <c r="R1" s="26"/>
      <c r="S1" s="26"/>
      <c r="T1" s="26"/>
      <c r="U1" s="26"/>
      <c r="V1" s="26"/>
      <c r="W1" s="26"/>
      <c r="X1" s="26"/>
    </row>
    <row r="2" spans="1:24" x14ac:dyDescent="0.35">
      <c r="A2" s="14" t="s">
        <v>14</v>
      </c>
      <c r="B2" s="14" t="s">
        <v>13</v>
      </c>
      <c r="C2" s="15" t="s">
        <v>9</v>
      </c>
      <c r="D2" s="15" t="s">
        <v>8</v>
      </c>
      <c r="E2" s="15" t="s">
        <v>4</v>
      </c>
      <c r="F2" s="15" t="s">
        <v>1</v>
      </c>
      <c r="G2" s="14" t="s">
        <v>11</v>
      </c>
      <c r="H2" s="14" t="s">
        <v>10</v>
      </c>
      <c r="I2" s="14" t="s">
        <v>16</v>
      </c>
      <c r="J2" s="14" t="s">
        <v>15</v>
      </c>
    </row>
    <row r="3" spans="1:24" ht="15" thickBot="1" x14ac:dyDescent="0.4">
      <c r="A3">
        <f>IF(tips!A2="Male",1,IF(tips!A2="Female",0))</f>
        <v>0</v>
      </c>
      <c r="B3">
        <f>IF(tips!B2="Yes",1,IF(tips!B2="No",0))</f>
        <v>0</v>
      </c>
      <c r="C3">
        <f>IF(tips!C4=correlation!$C$2,1,0)</f>
        <v>1</v>
      </c>
      <c r="D3">
        <f>IF(tips!C4=correlation!$D$2,1,0)</f>
        <v>0</v>
      </c>
      <c r="E3">
        <f>IF(tips!C4=correlation!$E$2,1,0)</f>
        <v>0</v>
      </c>
      <c r="F3">
        <f>IF(tips!C4=correlation!$F$2,1,0)</f>
        <v>0</v>
      </c>
      <c r="G3" s="16">
        <f>IF(tips!D2="Dinner",1,IF(tips!D2="Lunch",0,""))</f>
        <v>1</v>
      </c>
      <c r="H3" s="12">
        <v>2</v>
      </c>
      <c r="I3" s="12">
        <v>16.989999999999998</v>
      </c>
      <c r="J3" s="17">
        <v>1.01</v>
      </c>
    </row>
    <row r="4" spans="1:24" x14ac:dyDescent="0.35">
      <c r="A4">
        <f>IF(tips!A3="Male",1,IF(tips!A3="Female",0))</f>
        <v>1</v>
      </c>
      <c r="B4">
        <f>IF(tips!B3="Yes",1,IF(tips!B3="No",0))</f>
        <v>0</v>
      </c>
      <c r="C4">
        <f>IF(tips!C3=correlation!$C$2,1,0)</f>
        <v>1</v>
      </c>
      <c r="D4">
        <f>IF(tips!C5=correlation!$D$2,1,0)</f>
        <v>0</v>
      </c>
      <c r="E4">
        <f>IF(tips!C5=correlation!$E$2,1,0)</f>
        <v>0</v>
      </c>
      <c r="F4">
        <f>IF(tips!C5=correlation!$F$2,1,0)</f>
        <v>0</v>
      </c>
      <c r="G4" s="16">
        <f>IF(tips!D3="Dinner",1,IF(tips!D3="Lunch",0,""))</f>
        <v>1</v>
      </c>
      <c r="H4" s="13">
        <v>3</v>
      </c>
      <c r="I4" s="13">
        <v>10.34</v>
      </c>
      <c r="J4" s="17">
        <v>1.66</v>
      </c>
      <c r="N4" s="21"/>
      <c r="O4" s="21" t="s">
        <v>14</v>
      </c>
      <c r="P4" s="21" t="s">
        <v>13</v>
      </c>
      <c r="Q4" s="21" t="s">
        <v>9</v>
      </c>
      <c r="R4" s="21" t="s">
        <v>8</v>
      </c>
      <c r="S4" s="21" t="s">
        <v>4</v>
      </c>
      <c r="T4" s="21" t="s">
        <v>1</v>
      </c>
      <c r="U4" s="21" t="s">
        <v>11</v>
      </c>
      <c r="V4" s="21" t="s">
        <v>10</v>
      </c>
      <c r="W4" s="21" t="s">
        <v>16</v>
      </c>
      <c r="X4" s="21" t="s">
        <v>15</v>
      </c>
    </row>
    <row r="5" spans="1:24" x14ac:dyDescent="0.35">
      <c r="A5">
        <f>IF(tips!A4="Male",1,IF(tips!A4="Female",0))</f>
        <v>1</v>
      </c>
      <c r="B5">
        <f>IF(tips!B4="Yes",1,IF(tips!B4="No",0))</f>
        <v>0</v>
      </c>
      <c r="C5">
        <f>IF(tips!C4=correlation!$C$2,1,0)</f>
        <v>1</v>
      </c>
      <c r="D5">
        <f>IF(tips!C6=correlation!$D$2,1,0)</f>
        <v>0</v>
      </c>
      <c r="E5">
        <f>IF(tips!C6=correlation!$E$2,1,0)</f>
        <v>0</v>
      </c>
      <c r="F5">
        <f>IF(tips!C6=correlation!$F$2,1,0)</f>
        <v>0</v>
      </c>
      <c r="G5" s="16">
        <f>IF(tips!D4="Dinner",1,IF(tips!D4="Lunch",0,""))</f>
        <v>1</v>
      </c>
      <c r="H5" s="12">
        <v>3</v>
      </c>
      <c r="I5" s="12">
        <v>21.01</v>
      </c>
      <c r="J5" s="17">
        <v>3.5</v>
      </c>
      <c r="N5" s="22" t="s">
        <v>14</v>
      </c>
      <c r="O5" s="19">
        <v>1</v>
      </c>
      <c r="P5" s="19"/>
      <c r="Q5" s="19"/>
      <c r="R5" s="19"/>
      <c r="S5" s="19"/>
      <c r="T5" s="19"/>
      <c r="U5" s="19"/>
      <c r="V5" s="19"/>
      <c r="W5" s="19"/>
      <c r="X5" s="19"/>
    </row>
    <row r="6" spans="1:24" x14ac:dyDescent="0.35">
      <c r="A6">
        <f>IF(tips!A5="Male",1,IF(tips!A5="Female",0))</f>
        <v>1</v>
      </c>
      <c r="B6">
        <f>IF(tips!B5="Yes",1,IF(tips!B5="No",0))</f>
        <v>0</v>
      </c>
      <c r="C6">
        <f>IF(tips!C5=correlation!$C$2,1,0)</f>
        <v>1</v>
      </c>
      <c r="D6">
        <f>IF(tips!C7=correlation!$D$2,1,0)</f>
        <v>0</v>
      </c>
      <c r="E6">
        <f>IF(tips!C7=correlation!$E$2,1,0)</f>
        <v>0</v>
      </c>
      <c r="F6">
        <f>IF(tips!C7=correlation!$F$2,1,0)</f>
        <v>0</v>
      </c>
      <c r="G6" s="16">
        <f>IF(tips!D5="Dinner",1,IF(tips!D5="Lunch",0,""))</f>
        <v>1</v>
      </c>
      <c r="H6" s="13">
        <v>2</v>
      </c>
      <c r="I6" s="13">
        <v>23.68</v>
      </c>
      <c r="J6" s="17">
        <v>3.31</v>
      </c>
      <c r="N6" s="22" t="s">
        <v>13</v>
      </c>
      <c r="O6" s="19">
        <v>9.9301879660361556E-3</v>
      </c>
      <c r="P6" s="19">
        <v>1</v>
      </c>
      <c r="Q6" s="19"/>
      <c r="R6" s="19"/>
      <c r="S6" s="19"/>
      <c r="T6" s="19"/>
      <c r="U6" s="19"/>
      <c r="V6" s="19"/>
      <c r="W6" s="19"/>
      <c r="X6" s="19"/>
    </row>
    <row r="7" spans="1:24" x14ac:dyDescent="0.35">
      <c r="A7">
        <f>IF(tips!A6="Male",1,IF(tips!A6="Female",0))</f>
        <v>0</v>
      </c>
      <c r="B7">
        <f>IF(tips!B6="Yes",1,IF(tips!B6="No",0))</f>
        <v>0</v>
      </c>
      <c r="C7">
        <f>IF(tips!C6=correlation!$C$2,1,0)</f>
        <v>1</v>
      </c>
      <c r="D7">
        <f>IF(tips!C8=correlation!$D$2,1,0)</f>
        <v>0</v>
      </c>
      <c r="E7">
        <f>IF(tips!C8=correlation!$E$2,1,0)</f>
        <v>0</v>
      </c>
      <c r="F7">
        <f>IF(tips!C8=correlation!$F$2,1,0)</f>
        <v>0</v>
      </c>
      <c r="G7" s="16">
        <f>IF(tips!D6="Dinner",1,IF(tips!D6="Lunch",0,""))</f>
        <v>1</v>
      </c>
      <c r="H7" s="12">
        <v>4</v>
      </c>
      <c r="I7" s="12">
        <v>24.59</v>
      </c>
      <c r="J7" s="17">
        <v>3.61</v>
      </c>
      <c r="N7" s="22" t="s">
        <v>9</v>
      </c>
      <c r="O7" s="19">
        <v>0.16515495427572438</v>
      </c>
      <c r="P7" s="19">
        <v>-0.17886122255687062</v>
      </c>
      <c r="Q7" s="19">
        <v>1</v>
      </c>
      <c r="R7" s="19"/>
      <c r="S7" s="19"/>
      <c r="T7" s="19"/>
      <c r="U7" s="19"/>
      <c r="V7" s="19"/>
      <c r="W7" s="19"/>
      <c r="X7" s="19"/>
    </row>
    <row r="8" spans="1:24" x14ac:dyDescent="0.35">
      <c r="A8">
        <f>IF(tips!A7="Male",1,IF(tips!A7="Female",0))</f>
        <v>1</v>
      </c>
      <c r="B8">
        <f>IF(tips!B7="Yes",1,IF(tips!B7="No",0))</f>
        <v>0</v>
      </c>
      <c r="C8">
        <f>IF(tips!C7=correlation!$C$2,1,0)</f>
        <v>1</v>
      </c>
      <c r="D8">
        <f>IF(tips!C9=correlation!$D$2,1,0)</f>
        <v>0</v>
      </c>
      <c r="E8">
        <f>IF(tips!C9=correlation!$E$2,1,0)</f>
        <v>0</v>
      </c>
      <c r="F8">
        <f>IF(tips!C9=correlation!$F$2,1,0)</f>
        <v>0</v>
      </c>
      <c r="G8" s="16">
        <f>IF(tips!D7="Dinner",1,IF(tips!D7="Lunch",0,""))</f>
        <v>1</v>
      </c>
      <c r="H8" s="13">
        <v>4</v>
      </c>
      <c r="I8" s="13">
        <v>25.29</v>
      </c>
      <c r="J8" s="17">
        <v>4.71</v>
      </c>
      <c r="N8" s="22" t="s">
        <v>8</v>
      </c>
      <c r="O8" s="19">
        <v>2.3217358444277181E-2</v>
      </c>
      <c r="P8" s="19">
        <v>0.18350327383391421</v>
      </c>
      <c r="Q8" s="19">
        <v>-0.19647231024037143</v>
      </c>
      <c r="R8" s="19">
        <v>1</v>
      </c>
      <c r="S8" s="19"/>
      <c r="T8" s="19"/>
      <c r="U8" s="19"/>
      <c r="V8" s="19"/>
      <c r="W8" s="19"/>
      <c r="X8" s="19"/>
    </row>
    <row r="9" spans="1:24" x14ac:dyDescent="0.35">
      <c r="A9">
        <f>IF(tips!A8="Male",1,IF(tips!A8="Female",0))</f>
        <v>1</v>
      </c>
      <c r="B9">
        <f>IF(tips!B8="Yes",1,IF(tips!B8="No",0))</f>
        <v>0</v>
      </c>
      <c r="C9">
        <f>IF(tips!C8=correlation!$C$2,1,0)</f>
        <v>1</v>
      </c>
      <c r="D9">
        <f>IF(tips!C10=correlation!$D$2,1,0)</f>
        <v>0</v>
      </c>
      <c r="E9">
        <f>IF(tips!C10=correlation!$E$2,1,0)</f>
        <v>0</v>
      </c>
      <c r="F9">
        <f>IF(tips!C10=correlation!$F$2,1,0)</f>
        <v>0</v>
      </c>
      <c r="G9" s="16">
        <f>IF(tips!D8="Dinner",1,IF(tips!D8="Lunch",0,""))</f>
        <v>1</v>
      </c>
      <c r="H9" s="12">
        <v>2</v>
      </c>
      <c r="I9" s="12">
        <v>8.77</v>
      </c>
      <c r="J9" s="17">
        <v>2</v>
      </c>
      <c r="N9" s="22" t="s">
        <v>4</v>
      </c>
      <c r="O9" s="19">
        <v>-2.1718326267037864E-2</v>
      </c>
      <c r="P9" s="19">
        <v>0.1603662603531209</v>
      </c>
      <c r="Q9" s="19">
        <v>-0.39269688562916027</v>
      </c>
      <c r="R9" s="19">
        <v>-0.2174954211972247</v>
      </c>
      <c r="S9" s="19">
        <v>1</v>
      </c>
      <c r="T9" s="19"/>
      <c r="U9" s="19"/>
      <c r="V9" s="19"/>
      <c r="W9" s="19"/>
      <c r="X9" s="19"/>
    </row>
    <row r="10" spans="1:24" x14ac:dyDescent="0.35">
      <c r="A10">
        <f>IF(tips!A9="Male",1,IF(tips!A9="Female",0))</f>
        <v>1</v>
      </c>
      <c r="B10">
        <f>IF(tips!B9="Yes",1,IF(tips!B9="No",0))</f>
        <v>0</v>
      </c>
      <c r="C10">
        <f>IF(tips!C9=correlation!$C$2,1,0)</f>
        <v>1</v>
      </c>
      <c r="D10">
        <f>IF(tips!C11=correlation!$D$2,1,0)</f>
        <v>0</v>
      </c>
      <c r="E10">
        <f>IF(tips!C11=correlation!$E$2,1,0)</f>
        <v>0</v>
      </c>
      <c r="F10">
        <f>IF(tips!C11=correlation!$F$2,1,0)</f>
        <v>0</v>
      </c>
      <c r="G10" s="16">
        <f>IF(tips!D9="Dinner",1,IF(tips!D9="Lunch",0,""))</f>
        <v>1</v>
      </c>
      <c r="H10" s="13">
        <v>4</v>
      </c>
      <c r="I10" s="13">
        <v>26.88</v>
      </c>
      <c r="J10" s="17">
        <v>3.12</v>
      </c>
      <c r="N10" s="22" t="s">
        <v>1</v>
      </c>
      <c r="O10" s="19">
        <v>-0.16694800287091896</v>
      </c>
      <c r="P10" s="19">
        <v>-9.968679787255455E-2</v>
      </c>
      <c r="Q10" s="19">
        <v>-0.30866673050557314</v>
      </c>
      <c r="R10" s="19">
        <v>-0.16860949002232486</v>
      </c>
      <c r="S10" s="19">
        <v>-0.43234112732932001</v>
      </c>
      <c r="T10" s="19">
        <v>1</v>
      </c>
      <c r="U10" s="19"/>
      <c r="V10" s="19"/>
      <c r="W10" s="19"/>
      <c r="X10" s="19"/>
    </row>
    <row r="11" spans="1:24" x14ac:dyDescent="0.35">
      <c r="A11">
        <f>IF(tips!A10="Male",1,IF(tips!A10="Female",0))</f>
        <v>1</v>
      </c>
      <c r="B11">
        <f>IF(tips!B10="Yes",1,IF(tips!B10="No",0))</f>
        <v>0</v>
      </c>
      <c r="C11">
        <f>IF(tips!C10=correlation!$C$2,1,0)</f>
        <v>1</v>
      </c>
      <c r="D11">
        <f>IF(tips!C12=correlation!$D$2,1,0)</f>
        <v>0</v>
      </c>
      <c r="E11">
        <f>IF(tips!C12=correlation!$E$2,1,0)</f>
        <v>0</v>
      </c>
      <c r="F11">
        <f>IF(tips!C12=correlation!$F$2,1,0)</f>
        <v>0</v>
      </c>
      <c r="G11" s="16">
        <f>IF(tips!D10="Dinner",1,IF(tips!D10="Lunch",0,""))</f>
        <v>1</v>
      </c>
      <c r="H11" s="12">
        <v>2</v>
      </c>
      <c r="I11" s="12">
        <v>15.04</v>
      </c>
      <c r="J11" s="17">
        <v>1.96</v>
      </c>
      <c r="N11" s="22" t="s">
        <v>11</v>
      </c>
      <c r="O11" s="19">
        <v>0.19812862318292873</v>
      </c>
      <c r="P11" s="19">
        <v>6.3911230776324296E-2</v>
      </c>
      <c r="Q11" s="19">
        <v>0.416226405037461</v>
      </c>
      <c r="R11" s="19">
        <v>-6.0415618251569478E-2</v>
      </c>
      <c r="S11" s="19">
        <v>0.38393034816989896</v>
      </c>
      <c r="T11" s="19">
        <v>-0.78964849165369577</v>
      </c>
      <c r="U11" s="19">
        <v>1</v>
      </c>
      <c r="V11" s="19"/>
      <c r="W11" s="19"/>
      <c r="X11" s="19"/>
    </row>
    <row r="12" spans="1:24" x14ac:dyDescent="0.35">
      <c r="A12">
        <f>IF(tips!A11="Male",1,IF(tips!A11="Female",0))</f>
        <v>1</v>
      </c>
      <c r="B12">
        <f>IF(tips!B11="Yes",1,IF(tips!B11="No",0))</f>
        <v>0</v>
      </c>
      <c r="C12">
        <f>IF(tips!C11=correlation!$C$2,1,0)</f>
        <v>1</v>
      </c>
      <c r="D12">
        <f>IF(tips!C13=correlation!$D$2,1,0)</f>
        <v>0</v>
      </c>
      <c r="E12">
        <f>IF(tips!C13=correlation!$E$2,1,0)</f>
        <v>0</v>
      </c>
      <c r="F12">
        <f>IF(tips!C13=correlation!$F$2,1,0)</f>
        <v>0</v>
      </c>
      <c r="G12" s="16">
        <f>IF(tips!D11="Dinner",1,IF(tips!D11="Lunch",0,""))</f>
        <v>1</v>
      </c>
      <c r="H12" s="13">
        <v>2</v>
      </c>
      <c r="I12" s="13">
        <v>14.78</v>
      </c>
      <c r="J12" s="17">
        <v>3.23</v>
      </c>
      <c r="N12" s="22" t="s">
        <v>10</v>
      </c>
      <c r="O12" s="19">
        <v>8.3248016742296649E-2</v>
      </c>
      <c r="P12" s="19">
        <v>-0.13056441135746866</v>
      </c>
      <c r="Q12" s="19">
        <v>0.19171283613071702</v>
      </c>
      <c r="R12" s="19">
        <v>-0.11077590480267668</v>
      </c>
      <c r="S12" s="19">
        <v>2.1185694680911403E-3</v>
      </c>
      <c r="T12" s="19">
        <v>-6.8834153950937449E-2</v>
      </c>
      <c r="U12" s="19">
        <v>0.10004530325852386</v>
      </c>
      <c r="V12" s="19">
        <v>1</v>
      </c>
      <c r="W12" s="19"/>
      <c r="X12" s="19"/>
    </row>
    <row r="13" spans="1:24" x14ac:dyDescent="0.35">
      <c r="A13">
        <f>IF(tips!A12="Male",1,IF(tips!A12="Female",0))</f>
        <v>1</v>
      </c>
      <c r="B13">
        <f>IF(tips!B12="Yes",1,IF(tips!B12="No",0))</f>
        <v>0</v>
      </c>
      <c r="C13">
        <f>IF(tips!C12=correlation!$C$2,1,0)</f>
        <v>1</v>
      </c>
      <c r="D13">
        <f>IF(tips!C14=correlation!$D$2,1,0)</f>
        <v>0</v>
      </c>
      <c r="E13">
        <f>IF(tips!C14=correlation!$E$2,1,0)</f>
        <v>0</v>
      </c>
      <c r="F13">
        <f>IF(tips!C14=correlation!$F$2,1,0)</f>
        <v>0</v>
      </c>
      <c r="G13" s="16">
        <f>IF(tips!D12="Dinner",1,IF(tips!D12="Lunch",0,""))</f>
        <v>1</v>
      </c>
      <c r="H13" s="12">
        <v>2</v>
      </c>
      <c r="I13" s="12">
        <v>10.27</v>
      </c>
      <c r="J13" s="17">
        <v>1.71</v>
      </c>
      <c r="N13" s="22" t="s">
        <v>16</v>
      </c>
      <c r="O13" s="19">
        <v>0.14134974370169556</v>
      </c>
      <c r="P13" s="19">
        <v>9.0136101893482673E-2</v>
      </c>
      <c r="Q13" s="19">
        <v>0.12109649647144587</v>
      </c>
      <c r="R13" s="19">
        <v>-3.4346230328216452E-2</v>
      </c>
      <c r="S13" s="19">
        <v>3.2323818574981969E-2</v>
      </c>
      <c r="T13" s="19">
        <v>-0.11434269981544391</v>
      </c>
      <c r="U13" s="19">
        <v>0.17923185392494193</v>
      </c>
      <c r="V13" s="19">
        <v>0.59758893106572075</v>
      </c>
      <c r="W13" s="19">
        <v>1</v>
      </c>
      <c r="X13" s="19"/>
    </row>
    <row r="14" spans="1:24" ht="15" thickBot="1" x14ac:dyDescent="0.4">
      <c r="A14">
        <f>IF(tips!A13="Male",1,IF(tips!A13="Female",0))</f>
        <v>0</v>
      </c>
      <c r="B14">
        <f>IF(tips!B13="Yes",1,IF(tips!B13="No",0))</f>
        <v>0</v>
      </c>
      <c r="C14">
        <f>IF(tips!C13=correlation!$C$2,1,0)</f>
        <v>1</v>
      </c>
      <c r="D14">
        <f>IF(tips!C15=correlation!$D$2,1,0)</f>
        <v>0</v>
      </c>
      <c r="E14">
        <f>IF(tips!C15=correlation!$E$2,1,0)</f>
        <v>0</v>
      </c>
      <c r="F14">
        <f>IF(tips!C15=correlation!$F$2,1,0)</f>
        <v>0</v>
      </c>
      <c r="G14" s="16">
        <f>IF(tips!D13="Dinner",1,IF(tips!D13="Lunch",0,""))</f>
        <v>1</v>
      </c>
      <c r="H14" s="13">
        <v>4</v>
      </c>
      <c r="I14" s="13">
        <v>35.26</v>
      </c>
      <c r="J14" s="17">
        <v>5</v>
      </c>
      <c r="N14" s="23" t="s">
        <v>15</v>
      </c>
      <c r="O14" s="20">
        <v>6.7120396092915799E-2</v>
      </c>
      <c r="P14" s="20">
        <v>5.5671597103960864E-2</v>
      </c>
      <c r="Q14" s="20">
        <v>0.12523405875355972</v>
      </c>
      <c r="R14" s="20">
        <v>-1.8912589816609024E-2</v>
      </c>
      <c r="S14" s="20">
        <v>1.334039850438431E-2</v>
      </c>
      <c r="T14" s="20">
        <v>-0.10957360981166327</v>
      </c>
      <c r="U14" s="20">
        <v>0.11656655711379994</v>
      </c>
      <c r="V14" s="24">
        <v>0.373906789740026</v>
      </c>
      <c r="W14" s="24">
        <v>0.55400587839654103</v>
      </c>
      <c r="X14" s="20">
        <v>1</v>
      </c>
    </row>
    <row r="15" spans="1:24" x14ac:dyDescent="0.35">
      <c r="A15">
        <f>IF(tips!A14="Male",1,IF(tips!A14="Female",0))</f>
        <v>1</v>
      </c>
      <c r="B15">
        <f>IF(tips!B14="Yes",1,IF(tips!B14="No",0))</f>
        <v>0</v>
      </c>
      <c r="C15">
        <f>IF(tips!C14=correlation!$C$2,1,0)</f>
        <v>1</v>
      </c>
      <c r="D15">
        <f>IF(tips!C16=correlation!$D$2,1,0)</f>
        <v>0</v>
      </c>
      <c r="E15">
        <f>IF(tips!C16=correlation!$E$2,1,0)</f>
        <v>0</v>
      </c>
      <c r="F15">
        <f>IF(tips!C16=correlation!$F$2,1,0)</f>
        <v>0</v>
      </c>
      <c r="G15" s="16">
        <f>IF(tips!D14="Dinner",1,IF(tips!D14="Lunch",0,""))</f>
        <v>1</v>
      </c>
      <c r="H15" s="12">
        <v>2</v>
      </c>
      <c r="I15" s="12">
        <v>15.42</v>
      </c>
      <c r="J15" s="17">
        <v>1.57</v>
      </c>
    </row>
    <row r="16" spans="1:24" x14ac:dyDescent="0.35">
      <c r="A16">
        <f>IF(tips!A15="Male",1,IF(tips!A15="Female",0))</f>
        <v>1</v>
      </c>
      <c r="B16">
        <f>IF(tips!B15="Yes",1,IF(tips!B15="No",0))</f>
        <v>0</v>
      </c>
      <c r="C16">
        <f>IF(tips!C15=correlation!$C$2,1,0)</f>
        <v>1</v>
      </c>
      <c r="D16">
        <f>IF(tips!C17=correlation!$D$2,1,0)</f>
        <v>0</v>
      </c>
      <c r="E16">
        <f>IF(tips!C17=correlation!$E$2,1,0)</f>
        <v>0</v>
      </c>
      <c r="F16">
        <f>IF(tips!C17=correlation!$F$2,1,0)</f>
        <v>0</v>
      </c>
      <c r="G16" s="16">
        <f>IF(tips!D15="Dinner",1,IF(tips!D15="Lunch",0,""))</f>
        <v>1</v>
      </c>
      <c r="H16" s="13">
        <v>4</v>
      </c>
      <c r="I16" s="13">
        <v>18.43</v>
      </c>
      <c r="J16" s="17">
        <v>3</v>
      </c>
    </row>
    <row r="17" spans="1:10" x14ac:dyDescent="0.35">
      <c r="A17">
        <f>IF(tips!A16="Male",1,IF(tips!A16="Female",0))</f>
        <v>0</v>
      </c>
      <c r="B17">
        <f>IF(tips!B16="Yes",1,IF(tips!B16="No",0))</f>
        <v>0</v>
      </c>
      <c r="C17">
        <f>IF(tips!C16=correlation!$C$2,1,0)</f>
        <v>1</v>
      </c>
      <c r="D17">
        <f>IF(tips!C18=correlation!$D$2,1,0)</f>
        <v>0</v>
      </c>
      <c r="E17">
        <f>IF(tips!C18=correlation!$E$2,1,0)</f>
        <v>0</v>
      </c>
      <c r="F17">
        <f>IF(tips!C18=correlation!$F$2,1,0)</f>
        <v>0</v>
      </c>
      <c r="G17" s="16">
        <f>IF(tips!D16="Dinner",1,IF(tips!D16="Lunch",0,""))</f>
        <v>1</v>
      </c>
      <c r="H17" s="12">
        <v>2</v>
      </c>
      <c r="I17" s="12">
        <v>14.83</v>
      </c>
      <c r="J17" s="17">
        <v>3.02</v>
      </c>
    </row>
    <row r="18" spans="1:10" x14ac:dyDescent="0.35">
      <c r="A18">
        <f>IF(tips!A17="Male",1,IF(tips!A17="Female",0))</f>
        <v>1</v>
      </c>
      <c r="B18">
        <f>IF(tips!B17="Yes",1,IF(tips!B17="No",0))</f>
        <v>0</v>
      </c>
      <c r="C18">
        <f>IF(tips!C17=correlation!$C$2,1,0)</f>
        <v>1</v>
      </c>
      <c r="D18">
        <f>IF(tips!C19=correlation!$D$2,1,0)</f>
        <v>0</v>
      </c>
      <c r="E18">
        <f>IF(tips!C19=correlation!$E$2,1,0)</f>
        <v>0</v>
      </c>
      <c r="F18">
        <f>IF(tips!C19=correlation!$F$2,1,0)</f>
        <v>0</v>
      </c>
      <c r="G18" s="16">
        <f>IF(tips!D17="Dinner",1,IF(tips!D17="Lunch",0,""))</f>
        <v>1</v>
      </c>
      <c r="H18" s="13">
        <v>2</v>
      </c>
      <c r="I18" s="13">
        <v>21.58</v>
      </c>
      <c r="J18" s="17">
        <v>3.92</v>
      </c>
    </row>
    <row r="19" spans="1:10" x14ac:dyDescent="0.35">
      <c r="A19">
        <f>IF(tips!A18="Male",1,IF(tips!A18="Female",0))</f>
        <v>0</v>
      </c>
      <c r="B19">
        <f>IF(tips!B18="Yes",1,IF(tips!B18="No",0))</f>
        <v>0</v>
      </c>
      <c r="C19">
        <f>IF(tips!C18=correlation!$C$2,1,0)</f>
        <v>1</v>
      </c>
      <c r="D19">
        <f>IF(tips!C20=correlation!$D$2,1,0)</f>
        <v>0</v>
      </c>
      <c r="E19">
        <f>IF(tips!C20=correlation!$E$2,1,0)</f>
        <v>0</v>
      </c>
      <c r="F19">
        <f>IF(tips!C20=correlation!$F$2,1,0)</f>
        <v>0</v>
      </c>
      <c r="G19" s="16">
        <f>IF(tips!D18="Dinner",1,IF(tips!D18="Lunch",0,""))</f>
        <v>1</v>
      </c>
      <c r="H19" s="12">
        <v>3</v>
      </c>
      <c r="I19" s="12">
        <v>10.33</v>
      </c>
      <c r="J19" s="17">
        <v>1.67</v>
      </c>
    </row>
    <row r="20" spans="1:10" x14ac:dyDescent="0.35">
      <c r="A20">
        <f>IF(tips!A19="Male",1,IF(tips!A19="Female",0))</f>
        <v>1</v>
      </c>
      <c r="B20">
        <f>IF(tips!B19="Yes",1,IF(tips!B19="No",0))</f>
        <v>0</v>
      </c>
      <c r="C20">
        <f>IF(tips!C19=correlation!$C$2,1,0)</f>
        <v>1</v>
      </c>
      <c r="D20">
        <f>IF(tips!C21=correlation!$D$2,1,0)</f>
        <v>0</v>
      </c>
      <c r="E20">
        <f>IF(tips!C21=correlation!$E$2,1,0)</f>
        <v>1</v>
      </c>
      <c r="F20">
        <f>IF(tips!C21=correlation!$F$2,1,0)</f>
        <v>0</v>
      </c>
      <c r="G20" s="16">
        <f>IF(tips!D19="Dinner",1,IF(tips!D19="Lunch",0,""))</f>
        <v>1</v>
      </c>
      <c r="H20" s="13">
        <v>3</v>
      </c>
      <c r="I20" s="13">
        <v>16.29</v>
      </c>
      <c r="J20" s="17">
        <v>3.71</v>
      </c>
    </row>
    <row r="21" spans="1:10" x14ac:dyDescent="0.35">
      <c r="A21">
        <f>IF(tips!A20="Male",1,IF(tips!A20="Female",0))</f>
        <v>0</v>
      </c>
      <c r="B21">
        <f>IF(tips!B20="Yes",1,IF(tips!B20="No",0))</f>
        <v>0</v>
      </c>
      <c r="C21">
        <f>IF(tips!C20=correlation!$C$2,1,0)</f>
        <v>1</v>
      </c>
      <c r="D21">
        <f>IF(tips!C22=correlation!$D$2,1,0)</f>
        <v>0</v>
      </c>
      <c r="E21">
        <f>IF(tips!C22=correlation!$E$2,1,0)</f>
        <v>1</v>
      </c>
      <c r="F21">
        <f>IF(tips!C22=correlation!$F$2,1,0)</f>
        <v>0</v>
      </c>
      <c r="G21" s="16">
        <f>IF(tips!D20="Dinner",1,IF(tips!D20="Lunch",0,""))</f>
        <v>1</v>
      </c>
      <c r="H21" s="12">
        <v>3</v>
      </c>
      <c r="I21" s="12">
        <v>16.97</v>
      </c>
      <c r="J21" s="17">
        <v>3.5</v>
      </c>
    </row>
    <row r="22" spans="1:10" x14ac:dyDescent="0.35">
      <c r="A22">
        <f>IF(tips!A21="Male",1,IF(tips!A21="Female",0))</f>
        <v>1</v>
      </c>
      <c r="B22">
        <f>IF(tips!B21="Yes",1,IF(tips!B21="No",0))</f>
        <v>0</v>
      </c>
      <c r="C22">
        <f>IF(tips!C21=correlation!$C$2,1,0)</f>
        <v>0</v>
      </c>
      <c r="D22">
        <f>IF(tips!C23=correlation!$D$2,1,0)</f>
        <v>0</v>
      </c>
      <c r="E22">
        <f>IF(tips!C23=correlation!$E$2,1,0)</f>
        <v>1</v>
      </c>
      <c r="F22">
        <f>IF(tips!C23=correlation!$F$2,1,0)</f>
        <v>0</v>
      </c>
      <c r="G22" s="16">
        <f>IF(tips!D21="Dinner",1,IF(tips!D21="Lunch",0,""))</f>
        <v>1</v>
      </c>
      <c r="H22" s="13">
        <v>3</v>
      </c>
      <c r="I22" s="13">
        <v>20.65</v>
      </c>
      <c r="J22" s="17">
        <v>3.35</v>
      </c>
    </row>
    <row r="23" spans="1:10" x14ac:dyDescent="0.35">
      <c r="A23">
        <f>IF(tips!A22="Male",1,IF(tips!A22="Female",0))</f>
        <v>1</v>
      </c>
      <c r="B23">
        <f>IF(tips!B22="Yes",1,IF(tips!B22="No",0))</f>
        <v>0</v>
      </c>
      <c r="C23">
        <f>IF(tips!C22=correlation!$C$2,1,0)</f>
        <v>0</v>
      </c>
      <c r="D23">
        <f>IF(tips!C24=correlation!$D$2,1,0)</f>
        <v>0</v>
      </c>
      <c r="E23">
        <f>IF(tips!C24=correlation!$E$2,1,0)</f>
        <v>1</v>
      </c>
      <c r="F23">
        <f>IF(tips!C24=correlation!$F$2,1,0)</f>
        <v>0</v>
      </c>
      <c r="G23" s="16">
        <f>IF(tips!D22="Dinner",1,IF(tips!D22="Lunch",0,""))</f>
        <v>1</v>
      </c>
      <c r="H23" s="12">
        <v>2</v>
      </c>
      <c r="I23" s="12">
        <v>17.920000000000002</v>
      </c>
      <c r="J23" s="17">
        <v>4.08</v>
      </c>
    </row>
    <row r="24" spans="1:10" x14ac:dyDescent="0.35">
      <c r="A24">
        <f>IF(tips!A23="Male",1,IF(tips!A23="Female",0))</f>
        <v>0</v>
      </c>
      <c r="B24">
        <f>IF(tips!B23="Yes",1,IF(tips!B23="No",0))</f>
        <v>0</v>
      </c>
      <c r="C24">
        <f>IF(tips!C23=correlation!$C$2,1,0)</f>
        <v>0</v>
      </c>
      <c r="D24">
        <f>IF(tips!C25=correlation!$D$2,1,0)</f>
        <v>0</v>
      </c>
      <c r="E24">
        <f>IF(tips!C25=correlation!$E$2,1,0)</f>
        <v>1</v>
      </c>
      <c r="F24">
        <f>IF(tips!C25=correlation!$F$2,1,0)</f>
        <v>0</v>
      </c>
      <c r="G24" s="16">
        <f>IF(tips!D23="Dinner",1,IF(tips!D23="Lunch",0,""))</f>
        <v>1</v>
      </c>
      <c r="H24" s="13">
        <v>2</v>
      </c>
      <c r="I24" s="13">
        <v>20.29</v>
      </c>
      <c r="J24" s="17">
        <v>2.75</v>
      </c>
    </row>
    <row r="25" spans="1:10" x14ac:dyDescent="0.35">
      <c r="A25">
        <f>IF(tips!A24="Male",1,IF(tips!A24="Female",0))</f>
        <v>0</v>
      </c>
      <c r="B25">
        <f>IF(tips!B24="Yes",1,IF(tips!B24="No",0))</f>
        <v>0</v>
      </c>
      <c r="C25">
        <f>IF(tips!C24=correlation!$C$2,1,0)</f>
        <v>0</v>
      </c>
      <c r="D25">
        <f>IF(tips!C26=correlation!$D$2,1,0)</f>
        <v>0</v>
      </c>
      <c r="E25">
        <f>IF(tips!C26=correlation!$E$2,1,0)</f>
        <v>1</v>
      </c>
      <c r="F25">
        <f>IF(tips!C26=correlation!$F$2,1,0)</f>
        <v>0</v>
      </c>
      <c r="G25" s="16">
        <f>IF(tips!D24="Dinner",1,IF(tips!D24="Lunch",0,""))</f>
        <v>1</v>
      </c>
      <c r="H25" s="12">
        <v>2</v>
      </c>
      <c r="I25" s="12">
        <v>15.77</v>
      </c>
      <c r="J25" s="17">
        <v>2.23</v>
      </c>
    </row>
    <row r="26" spans="1:10" x14ac:dyDescent="0.35">
      <c r="A26">
        <f>IF(tips!A25="Male",1,IF(tips!A25="Female",0))</f>
        <v>1</v>
      </c>
      <c r="B26">
        <f>IF(tips!B25="Yes",1,IF(tips!B25="No",0))</f>
        <v>0</v>
      </c>
      <c r="C26">
        <f>IF(tips!C25=correlation!$C$2,1,0)</f>
        <v>0</v>
      </c>
      <c r="D26">
        <f>IF(tips!C27=correlation!$D$2,1,0)</f>
        <v>0</v>
      </c>
      <c r="E26">
        <f>IF(tips!C27=correlation!$E$2,1,0)</f>
        <v>1</v>
      </c>
      <c r="F26">
        <f>IF(tips!C27=correlation!$F$2,1,0)</f>
        <v>0</v>
      </c>
      <c r="G26" s="16">
        <f>IF(tips!D25="Dinner",1,IF(tips!D25="Lunch",0,""))</f>
        <v>1</v>
      </c>
      <c r="H26" s="13">
        <v>4</v>
      </c>
      <c r="I26" s="13">
        <v>39.42</v>
      </c>
      <c r="J26" s="17">
        <v>7.58</v>
      </c>
    </row>
    <row r="27" spans="1:10" x14ac:dyDescent="0.35">
      <c r="A27">
        <f>IF(tips!A26="Male",1,IF(tips!A26="Female",0))</f>
        <v>1</v>
      </c>
      <c r="B27">
        <f>IF(tips!B26="Yes",1,IF(tips!B26="No",0))</f>
        <v>0</v>
      </c>
      <c r="C27">
        <f>IF(tips!C26=correlation!$C$2,1,0)</f>
        <v>0</v>
      </c>
      <c r="D27">
        <f>IF(tips!C28=correlation!$D$2,1,0)</f>
        <v>0</v>
      </c>
      <c r="E27">
        <f>IF(tips!C28=correlation!$E$2,1,0)</f>
        <v>1</v>
      </c>
      <c r="F27">
        <f>IF(tips!C28=correlation!$F$2,1,0)</f>
        <v>0</v>
      </c>
      <c r="G27" s="16">
        <f>IF(tips!D26="Dinner",1,IF(tips!D26="Lunch",0,""))</f>
        <v>1</v>
      </c>
      <c r="H27" s="12">
        <v>2</v>
      </c>
      <c r="I27" s="12">
        <v>19.82</v>
      </c>
      <c r="J27" s="17">
        <v>3.18</v>
      </c>
    </row>
    <row r="28" spans="1:10" x14ac:dyDescent="0.35">
      <c r="A28">
        <f>IF(tips!A27="Male",1,IF(tips!A27="Female",0))</f>
        <v>1</v>
      </c>
      <c r="B28">
        <f>IF(tips!B27="Yes",1,IF(tips!B27="No",0))</f>
        <v>0</v>
      </c>
      <c r="C28">
        <f>IF(tips!C27=correlation!$C$2,1,0)</f>
        <v>0</v>
      </c>
      <c r="D28">
        <f>IF(tips!C29=correlation!$D$2,1,0)</f>
        <v>0</v>
      </c>
      <c r="E28">
        <f>IF(tips!C29=correlation!$E$2,1,0)</f>
        <v>1</v>
      </c>
      <c r="F28">
        <f>IF(tips!C29=correlation!$F$2,1,0)</f>
        <v>0</v>
      </c>
      <c r="G28" s="16">
        <f>IF(tips!D27="Dinner",1,IF(tips!D27="Lunch",0,""))</f>
        <v>1</v>
      </c>
      <c r="H28" s="13">
        <v>4</v>
      </c>
      <c r="I28" s="13">
        <v>17.809999999999999</v>
      </c>
      <c r="J28" s="17">
        <v>2.34</v>
      </c>
    </row>
    <row r="29" spans="1:10" x14ac:dyDescent="0.35">
      <c r="A29">
        <f>IF(tips!A28="Male",1,IF(tips!A28="Female",0))</f>
        <v>1</v>
      </c>
      <c r="B29">
        <f>IF(tips!B28="Yes",1,IF(tips!B28="No",0))</f>
        <v>0</v>
      </c>
      <c r="C29">
        <f>IF(tips!C28=correlation!$C$2,1,0)</f>
        <v>0</v>
      </c>
      <c r="D29">
        <f>IF(tips!C30=correlation!$D$2,1,0)</f>
        <v>0</v>
      </c>
      <c r="E29">
        <f>IF(tips!C30=correlation!$E$2,1,0)</f>
        <v>1</v>
      </c>
      <c r="F29">
        <f>IF(tips!C30=correlation!$F$2,1,0)</f>
        <v>0</v>
      </c>
      <c r="G29" s="16">
        <f>IF(tips!D28="Dinner",1,IF(tips!D28="Lunch",0,""))</f>
        <v>1</v>
      </c>
      <c r="H29" s="12">
        <v>2</v>
      </c>
      <c r="I29" s="12">
        <v>13.37</v>
      </c>
      <c r="J29" s="17">
        <v>2</v>
      </c>
    </row>
    <row r="30" spans="1:10" x14ac:dyDescent="0.35">
      <c r="A30">
        <f>IF(tips!A29="Male",1,IF(tips!A29="Female",0))</f>
        <v>1</v>
      </c>
      <c r="B30">
        <f>IF(tips!B29="Yes",1,IF(tips!B29="No",0))</f>
        <v>0</v>
      </c>
      <c r="C30">
        <f>IF(tips!C29=correlation!$C$2,1,0)</f>
        <v>0</v>
      </c>
      <c r="D30">
        <f>IF(tips!C31=correlation!$D$2,1,0)</f>
        <v>0</v>
      </c>
      <c r="E30">
        <f>IF(tips!C31=correlation!$E$2,1,0)</f>
        <v>1</v>
      </c>
      <c r="F30">
        <f>IF(tips!C31=correlation!$F$2,1,0)</f>
        <v>0</v>
      </c>
      <c r="G30" s="16">
        <f>IF(tips!D29="Dinner",1,IF(tips!D29="Lunch",0,""))</f>
        <v>1</v>
      </c>
      <c r="H30" s="13">
        <v>2</v>
      </c>
      <c r="I30" s="13">
        <v>12.69</v>
      </c>
      <c r="J30" s="17">
        <v>2</v>
      </c>
    </row>
    <row r="31" spans="1:10" x14ac:dyDescent="0.35">
      <c r="A31">
        <f>IF(tips!A30="Male",1,IF(tips!A30="Female",0))</f>
        <v>1</v>
      </c>
      <c r="B31">
        <f>IF(tips!B30="Yes",1,IF(tips!B30="No",0))</f>
        <v>0</v>
      </c>
      <c r="C31">
        <f>IF(tips!C30=correlation!$C$2,1,0)</f>
        <v>0</v>
      </c>
      <c r="D31">
        <f>IF(tips!C32=correlation!$D$2,1,0)</f>
        <v>0</v>
      </c>
      <c r="E31">
        <f>IF(tips!C32=correlation!$E$2,1,0)</f>
        <v>1</v>
      </c>
      <c r="F31">
        <f>IF(tips!C32=correlation!$F$2,1,0)</f>
        <v>0</v>
      </c>
      <c r="G31" s="16">
        <f>IF(tips!D30="Dinner",1,IF(tips!D30="Lunch",0,""))</f>
        <v>1</v>
      </c>
      <c r="H31" s="12">
        <v>2</v>
      </c>
      <c r="I31" s="12">
        <v>21.7</v>
      </c>
      <c r="J31" s="17">
        <v>4.3</v>
      </c>
    </row>
    <row r="32" spans="1:10" x14ac:dyDescent="0.35">
      <c r="A32">
        <f>IF(tips!A31="Male",1,IF(tips!A31="Female",0))</f>
        <v>0</v>
      </c>
      <c r="B32">
        <f>IF(tips!B31="Yes",1,IF(tips!B31="No",0))</f>
        <v>0</v>
      </c>
      <c r="C32">
        <f>IF(tips!C31=correlation!$C$2,1,0)</f>
        <v>0</v>
      </c>
      <c r="D32">
        <f>IF(tips!C33=correlation!$D$2,1,0)</f>
        <v>0</v>
      </c>
      <c r="E32">
        <f>IF(tips!C33=correlation!$E$2,1,0)</f>
        <v>1</v>
      </c>
      <c r="F32">
        <f>IF(tips!C33=correlation!$F$2,1,0)</f>
        <v>0</v>
      </c>
      <c r="G32" s="16">
        <f>IF(tips!D31="Dinner",1,IF(tips!D31="Lunch",0,""))</f>
        <v>1</v>
      </c>
      <c r="H32" s="13">
        <v>2</v>
      </c>
      <c r="I32" s="13">
        <v>19.649999999999999</v>
      </c>
      <c r="J32" s="17">
        <v>3</v>
      </c>
    </row>
    <row r="33" spans="1:10" x14ac:dyDescent="0.35">
      <c r="A33">
        <f>IF(tips!A32="Male",1,IF(tips!A32="Female",0))</f>
        <v>1</v>
      </c>
      <c r="B33">
        <f>IF(tips!B32="Yes",1,IF(tips!B32="No",0))</f>
        <v>0</v>
      </c>
      <c r="C33">
        <f>IF(tips!C32=correlation!$C$2,1,0)</f>
        <v>0</v>
      </c>
      <c r="D33">
        <f>IF(tips!C34=correlation!$D$2,1,0)</f>
        <v>0</v>
      </c>
      <c r="E33">
        <f>IF(tips!C34=correlation!$E$2,1,0)</f>
        <v>1</v>
      </c>
      <c r="F33">
        <f>IF(tips!C34=correlation!$F$2,1,0)</f>
        <v>0</v>
      </c>
      <c r="G33" s="16">
        <f>IF(tips!D32="Dinner",1,IF(tips!D32="Lunch",0,""))</f>
        <v>1</v>
      </c>
      <c r="H33" s="12">
        <v>2</v>
      </c>
      <c r="I33" s="12">
        <v>9.5500000000000007</v>
      </c>
      <c r="J33" s="17">
        <v>1.45</v>
      </c>
    </row>
    <row r="34" spans="1:10" x14ac:dyDescent="0.35">
      <c r="A34">
        <f>IF(tips!A33="Male",1,IF(tips!A33="Female",0))</f>
        <v>1</v>
      </c>
      <c r="B34">
        <f>IF(tips!B33="Yes",1,IF(tips!B33="No",0))</f>
        <v>0</v>
      </c>
      <c r="C34">
        <f>IF(tips!C33=correlation!$C$2,1,0)</f>
        <v>0</v>
      </c>
      <c r="D34">
        <f>IF(tips!C35=correlation!$D$2,1,0)</f>
        <v>0</v>
      </c>
      <c r="E34">
        <f>IF(tips!C35=correlation!$E$2,1,0)</f>
        <v>1</v>
      </c>
      <c r="F34">
        <f>IF(tips!C35=correlation!$F$2,1,0)</f>
        <v>0</v>
      </c>
      <c r="G34" s="16">
        <f>IF(tips!D33="Dinner",1,IF(tips!D33="Lunch",0,""))</f>
        <v>1</v>
      </c>
      <c r="H34" s="13">
        <v>4</v>
      </c>
      <c r="I34" s="13">
        <v>18.350000000000001</v>
      </c>
      <c r="J34" s="17">
        <v>2.5</v>
      </c>
    </row>
    <row r="35" spans="1:10" x14ac:dyDescent="0.35">
      <c r="A35">
        <f>IF(tips!A34="Male",1,IF(tips!A34="Female",0))</f>
        <v>0</v>
      </c>
      <c r="B35">
        <f>IF(tips!B34="Yes",1,IF(tips!B34="No",0))</f>
        <v>0</v>
      </c>
      <c r="C35">
        <f>IF(tips!C34=correlation!$C$2,1,0)</f>
        <v>0</v>
      </c>
      <c r="D35">
        <f>IF(tips!C36=correlation!$D$2,1,0)</f>
        <v>0</v>
      </c>
      <c r="E35">
        <f>IF(tips!C36=correlation!$E$2,1,0)</f>
        <v>1</v>
      </c>
      <c r="F35">
        <f>IF(tips!C36=correlation!$F$2,1,0)</f>
        <v>0</v>
      </c>
      <c r="G35" s="16">
        <f>IF(tips!D34="Dinner",1,IF(tips!D34="Lunch",0,""))</f>
        <v>1</v>
      </c>
      <c r="H35" s="12">
        <v>2</v>
      </c>
      <c r="I35" s="12">
        <v>15.06</v>
      </c>
      <c r="J35" s="17">
        <v>3</v>
      </c>
    </row>
    <row r="36" spans="1:10" x14ac:dyDescent="0.35">
      <c r="A36">
        <f>IF(tips!A35="Male",1,IF(tips!A35="Female",0))</f>
        <v>0</v>
      </c>
      <c r="B36">
        <f>IF(tips!B35="Yes",1,IF(tips!B35="No",0))</f>
        <v>0</v>
      </c>
      <c r="C36">
        <f>IF(tips!C35=correlation!$C$2,1,0)</f>
        <v>0</v>
      </c>
      <c r="D36">
        <f>IF(tips!C37=correlation!$D$2,1,0)</f>
        <v>0</v>
      </c>
      <c r="E36">
        <f>IF(tips!C37=correlation!$E$2,1,0)</f>
        <v>1</v>
      </c>
      <c r="F36">
        <f>IF(tips!C37=correlation!$F$2,1,0)</f>
        <v>0</v>
      </c>
      <c r="G36" s="16">
        <f>IF(tips!D35="Dinner",1,IF(tips!D35="Lunch",0,""))</f>
        <v>1</v>
      </c>
      <c r="H36" s="13">
        <v>4</v>
      </c>
      <c r="I36" s="13">
        <v>20.69</v>
      </c>
      <c r="J36" s="17">
        <v>2.4500000000000002</v>
      </c>
    </row>
    <row r="37" spans="1:10" x14ac:dyDescent="0.35">
      <c r="A37">
        <f>IF(tips!A36="Male",1,IF(tips!A36="Female",0))</f>
        <v>1</v>
      </c>
      <c r="B37">
        <f>IF(tips!B36="Yes",1,IF(tips!B36="No",0))</f>
        <v>0</v>
      </c>
      <c r="C37">
        <f>IF(tips!C36=correlation!$C$2,1,0)</f>
        <v>0</v>
      </c>
      <c r="D37">
        <f>IF(tips!C38=correlation!$D$2,1,0)</f>
        <v>0</v>
      </c>
      <c r="E37">
        <f>IF(tips!C38=correlation!$E$2,1,0)</f>
        <v>1</v>
      </c>
      <c r="F37">
        <f>IF(tips!C38=correlation!$F$2,1,0)</f>
        <v>0</v>
      </c>
      <c r="G37" s="16">
        <f>IF(tips!D36="Dinner",1,IF(tips!D36="Lunch",0,""))</f>
        <v>1</v>
      </c>
      <c r="H37" s="12">
        <v>2</v>
      </c>
      <c r="I37" s="12">
        <v>17.78</v>
      </c>
      <c r="J37" s="17">
        <v>3.27</v>
      </c>
    </row>
    <row r="38" spans="1:10" x14ac:dyDescent="0.35">
      <c r="A38">
        <f>IF(tips!A37="Male",1,IF(tips!A37="Female",0))</f>
        <v>1</v>
      </c>
      <c r="B38">
        <f>IF(tips!B37="Yes",1,IF(tips!B37="No",0))</f>
        <v>0</v>
      </c>
      <c r="C38">
        <f>IF(tips!C37=correlation!$C$2,1,0)</f>
        <v>0</v>
      </c>
      <c r="D38">
        <f>IF(tips!C39=correlation!$D$2,1,0)</f>
        <v>0</v>
      </c>
      <c r="E38">
        <f>IF(tips!C39=correlation!$E$2,1,0)</f>
        <v>1</v>
      </c>
      <c r="F38">
        <f>IF(tips!C39=correlation!$F$2,1,0)</f>
        <v>0</v>
      </c>
      <c r="G38" s="16">
        <f>IF(tips!D37="Dinner",1,IF(tips!D37="Lunch",0,""))</f>
        <v>1</v>
      </c>
      <c r="H38" s="13">
        <v>3</v>
      </c>
      <c r="I38" s="13">
        <v>24.06</v>
      </c>
      <c r="J38" s="17">
        <v>3.6</v>
      </c>
    </row>
    <row r="39" spans="1:10" x14ac:dyDescent="0.35">
      <c r="A39">
        <f>IF(tips!A38="Male",1,IF(tips!A38="Female",0))</f>
        <v>1</v>
      </c>
      <c r="B39">
        <f>IF(tips!B38="Yes",1,IF(tips!B38="No",0))</f>
        <v>0</v>
      </c>
      <c r="C39">
        <f>IF(tips!C38=correlation!$C$2,1,0)</f>
        <v>0</v>
      </c>
      <c r="D39">
        <f>IF(tips!C40=correlation!$D$2,1,0)</f>
        <v>0</v>
      </c>
      <c r="E39">
        <f>IF(tips!C40=correlation!$E$2,1,0)</f>
        <v>1</v>
      </c>
      <c r="F39">
        <f>IF(tips!C40=correlation!$F$2,1,0)</f>
        <v>0</v>
      </c>
      <c r="G39" s="16">
        <f>IF(tips!D38="Dinner",1,IF(tips!D38="Lunch",0,""))</f>
        <v>1</v>
      </c>
      <c r="H39" s="12">
        <v>3</v>
      </c>
      <c r="I39" s="12">
        <v>16.309999999999999</v>
      </c>
      <c r="J39" s="17">
        <v>2</v>
      </c>
    </row>
    <row r="40" spans="1:10" x14ac:dyDescent="0.35">
      <c r="A40">
        <f>IF(tips!A39="Male",1,IF(tips!A39="Female",0))</f>
        <v>0</v>
      </c>
      <c r="B40">
        <f>IF(tips!B39="Yes",1,IF(tips!B39="No",0))</f>
        <v>0</v>
      </c>
      <c r="C40">
        <f>IF(tips!C39=correlation!$C$2,1,0)</f>
        <v>0</v>
      </c>
      <c r="D40">
        <f>IF(tips!C41=correlation!$D$2,1,0)</f>
        <v>0</v>
      </c>
      <c r="E40">
        <f>IF(tips!C41=correlation!$E$2,1,0)</f>
        <v>1</v>
      </c>
      <c r="F40">
        <f>IF(tips!C41=correlation!$F$2,1,0)</f>
        <v>0</v>
      </c>
      <c r="G40" s="16">
        <f>IF(tips!D39="Dinner",1,IF(tips!D39="Lunch",0,""))</f>
        <v>1</v>
      </c>
      <c r="H40" s="13">
        <v>3</v>
      </c>
      <c r="I40" s="13">
        <v>16.93</v>
      </c>
      <c r="J40" s="17">
        <v>3.07</v>
      </c>
    </row>
    <row r="41" spans="1:10" x14ac:dyDescent="0.35">
      <c r="A41">
        <f>IF(tips!A40="Male",1,IF(tips!A40="Female",0))</f>
        <v>1</v>
      </c>
      <c r="B41">
        <f>IF(tips!B40="Yes",1,IF(tips!B40="No",0))</f>
        <v>0</v>
      </c>
      <c r="C41">
        <f>IF(tips!C40=correlation!$C$2,1,0)</f>
        <v>0</v>
      </c>
      <c r="D41">
        <f>IF(tips!C42=correlation!$D$2,1,0)</f>
        <v>0</v>
      </c>
      <c r="E41">
        <f>IF(tips!C42=correlation!$E$2,1,0)</f>
        <v>1</v>
      </c>
      <c r="F41">
        <f>IF(tips!C42=correlation!$F$2,1,0)</f>
        <v>0</v>
      </c>
      <c r="G41" s="16">
        <f>IF(tips!D40="Dinner",1,IF(tips!D40="Lunch",0,""))</f>
        <v>1</v>
      </c>
      <c r="H41" s="12">
        <v>3</v>
      </c>
      <c r="I41" s="12">
        <v>18.690000000000001</v>
      </c>
      <c r="J41" s="17">
        <v>2.31</v>
      </c>
    </row>
    <row r="42" spans="1:10" x14ac:dyDescent="0.35">
      <c r="A42">
        <f>IF(tips!A41="Male",1,IF(tips!A41="Female",0))</f>
        <v>1</v>
      </c>
      <c r="B42">
        <f>IF(tips!B41="Yes",1,IF(tips!B41="No",0))</f>
        <v>0</v>
      </c>
      <c r="C42">
        <f>IF(tips!C41=correlation!$C$2,1,0)</f>
        <v>0</v>
      </c>
      <c r="D42">
        <f>IF(tips!C43=correlation!$D$2,1,0)</f>
        <v>0</v>
      </c>
      <c r="E42">
        <f>IF(tips!C43=correlation!$E$2,1,0)</f>
        <v>0</v>
      </c>
      <c r="F42">
        <f>IF(tips!C43=correlation!$F$2,1,0)</f>
        <v>0</v>
      </c>
      <c r="G42" s="16">
        <f>IF(tips!D41="Dinner",1,IF(tips!D41="Lunch",0,""))</f>
        <v>1</v>
      </c>
      <c r="H42" s="13">
        <v>3</v>
      </c>
      <c r="I42" s="13">
        <v>31.27</v>
      </c>
      <c r="J42" s="17">
        <v>5</v>
      </c>
    </row>
    <row r="43" spans="1:10" x14ac:dyDescent="0.35">
      <c r="A43">
        <f>IF(tips!A42="Male",1,IF(tips!A42="Female",0))</f>
        <v>1</v>
      </c>
      <c r="B43">
        <f>IF(tips!B42="Yes",1,IF(tips!B42="No",0))</f>
        <v>0</v>
      </c>
      <c r="C43">
        <f>IF(tips!C42=correlation!$C$2,1,0)</f>
        <v>0</v>
      </c>
      <c r="D43">
        <f>IF(tips!C44=correlation!$D$2,1,0)</f>
        <v>0</v>
      </c>
      <c r="E43">
        <f>IF(tips!C44=correlation!$E$2,1,0)</f>
        <v>0</v>
      </c>
      <c r="F43">
        <f>IF(tips!C44=correlation!$F$2,1,0)</f>
        <v>0</v>
      </c>
      <c r="G43" s="16">
        <f>IF(tips!D42="Dinner",1,IF(tips!D42="Lunch",0,""))</f>
        <v>1</v>
      </c>
      <c r="H43" s="12">
        <v>3</v>
      </c>
      <c r="I43" s="12">
        <v>16.04</v>
      </c>
      <c r="J43" s="17">
        <v>2.2400000000000002</v>
      </c>
    </row>
    <row r="44" spans="1:10" x14ac:dyDescent="0.35">
      <c r="A44">
        <f>IF(tips!A43="Male",1,IF(tips!A43="Female",0))</f>
        <v>1</v>
      </c>
      <c r="B44">
        <f>IF(tips!B43="Yes",1,IF(tips!B43="No",0))</f>
        <v>0</v>
      </c>
      <c r="C44">
        <f>IF(tips!C43=correlation!$C$2,1,0)</f>
        <v>1</v>
      </c>
      <c r="D44">
        <f>IF(tips!C45=correlation!$D$2,1,0)</f>
        <v>0</v>
      </c>
      <c r="E44">
        <f>IF(tips!C45=correlation!$E$2,1,0)</f>
        <v>0</v>
      </c>
      <c r="F44">
        <f>IF(tips!C45=correlation!$F$2,1,0)</f>
        <v>0</v>
      </c>
      <c r="G44" s="16">
        <f>IF(tips!D43="Dinner",1,IF(tips!D43="Lunch",0,""))</f>
        <v>1</v>
      </c>
      <c r="H44" s="13">
        <v>2</v>
      </c>
      <c r="I44" s="13">
        <v>17.46</v>
      </c>
      <c r="J44" s="17">
        <v>2.54</v>
      </c>
    </row>
    <row r="45" spans="1:10" x14ac:dyDescent="0.35">
      <c r="A45">
        <f>IF(tips!A44="Male",1,IF(tips!A44="Female",0))</f>
        <v>1</v>
      </c>
      <c r="B45">
        <f>IF(tips!B44="Yes",1,IF(tips!B44="No",0))</f>
        <v>0</v>
      </c>
      <c r="C45">
        <f>IF(tips!C44=correlation!$C$2,1,0)</f>
        <v>1</v>
      </c>
      <c r="D45">
        <f>IF(tips!C46=correlation!$D$2,1,0)</f>
        <v>0</v>
      </c>
      <c r="E45">
        <f>IF(tips!C46=correlation!$E$2,1,0)</f>
        <v>0</v>
      </c>
      <c r="F45">
        <f>IF(tips!C46=correlation!$F$2,1,0)</f>
        <v>0</v>
      </c>
      <c r="G45" s="16">
        <f>IF(tips!D44="Dinner",1,IF(tips!D44="Lunch",0,""))</f>
        <v>1</v>
      </c>
      <c r="H45" s="12">
        <v>2</v>
      </c>
      <c r="I45" s="12">
        <v>13.94</v>
      </c>
      <c r="J45" s="17">
        <v>3.06</v>
      </c>
    </row>
    <row r="46" spans="1:10" x14ac:dyDescent="0.35">
      <c r="A46">
        <f>IF(tips!A45="Male",1,IF(tips!A45="Female",0))</f>
        <v>1</v>
      </c>
      <c r="B46">
        <f>IF(tips!B45="Yes",1,IF(tips!B45="No",0))</f>
        <v>0</v>
      </c>
      <c r="C46">
        <f>IF(tips!C45=correlation!$C$2,1,0)</f>
        <v>1</v>
      </c>
      <c r="D46">
        <f>IF(tips!C47=correlation!$D$2,1,0)</f>
        <v>0</v>
      </c>
      <c r="E46">
        <f>IF(tips!C47=correlation!$E$2,1,0)</f>
        <v>0</v>
      </c>
      <c r="F46">
        <f>IF(tips!C47=correlation!$F$2,1,0)</f>
        <v>0</v>
      </c>
      <c r="G46" s="16">
        <f>IF(tips!D45="Dinner",1,IF(tips!D45="Lunch",0,""))</f>
        <v>1</v>
      </c>
      <c r="H46" s="13">
        <v>2</v>
      </c>
      <c r="I46" s="13">
        <v>9.68</v>
      </c>
      <c r="J46" s="17">
        <v>1.32</v>
      </c>
    </row>
    <row r="47" spans="1:10" x14ac:dyDescent="0.35">
      <c r="A47">
        <f>IF(tips!A46="Male",1,IF(tips!A46="Female",0))</f>
        <v>1</v>
      </c>
      <c r="B47">
        <f>IF(tips!B46="Yes",1,IF(tips!B46="No",0))</f>
        <v>0</v>
      </c>
      <c r="C47">
        <f>IF(tips!C46=correlation!$C$2,1,0)</f>
        <v>1</v>
      </c>
      <c r="D47">
        <f>IF(tips!C48=correlation!$D$2,1,0)</f>
        <v>0</v>
      </c>
      <c r="E47">
        <f>IF(tips!C48=correlation!$E$2,1,0)</f>
        <v>0</v>
      </c>
      <c r="F47">
        <f>IF(tips!C48=correlation!$F$2,1,0)</f>
        <v>0</v>
      </c>
      <c r="G47" s="16">
        <f>IF(tips!D46="Dinner",1,IF(tips!D46="Lunch",0,""))</f>
        <v>1</v>
      </c>
      <c r="H47" s="12">
        <v>4</v>
      </c>
      <c r="I47" s="12">
        <v>30.4</v>
      </c>
      <c r="J47" s="17">
        <v>5.6</v>
      </c>
    </row>
    <row r="48" spans="1:10" x14ac:dyDescent="0.35">
      <c r="A48">
        <f>IF(tips!A47="Male",1,IF(tips!A47="Female",0))</f>
        <v>1</v>
      </c>
      <c r="B48">
        <f>IF(tips!B47="Yes",1,IF(tips!B47="No",0))</f>
        <v>0</v>
      </c>
      <c r="C48">
        <f>IF(tips!C47=correlation!$C$2,1,0)</f>
        <v>1</v>
      </c>
      <c r="D48">
        <f>IF(tips!C49=correlation!$D$2,1,0)</f>
        <v>0</v>
      </c>
      <c r="E48">
        <f>IF(tips!C49=correlation!$E$2,1,0)</f>
        <v>0</v>
      </c>
      <c r="F48">
        <f>IF(tips!C49=correlation!$F$2,1,0)</f>
        <v>0</v>
      </c>
      <c r="G48" s="16">
        <f>IF(tips!D47="Dinner",1,IF(tips!D47="Lunch",0,""))</f>
        <v>1</v>
      </c>
      <c r="H48" s="13">
        <v>2</v>
      </c>
      <c r="I48" s="13">
        <v>18.29</v>
      </c>
      <c r="J48" s="17">
        <v>3</v>
      </c>
    </row>
    <row r="49" spans="1:10" x14ac:dyDescent="0.35">
      <c r="A49">
        <f>IF(tips!A48="Male",1,IF(tips!A48="Female",0))</f>
        <v>1</v>
      </c>
      <c r="B49">
        <f>IF(tips!B48="Yes",1,IF(tips!B48="No",0))</f>
        <v>0</v>
      </c>
      <c r="C49">
        <f>IF(tips!C48=correlation!$C$2,1,0)</f>
        <v>1</v>
      </c>
      <c r="D49">
        <f>IF(tips!C50=correlation!$D$2,1,0)</f>
        <v>0</v>
      </c>
      <c r="E49">
        <f>IF(tips!C50=correlation!$E$2,1,0)</f>
        <v>0</v>
      </c>
      <c r="F49">
        <f>IF(tips!C50=correlation!$F$2,1,0)</f>
        <v>0</v>
      </c>
      <c r="G49" s="16">
        <f>IF(tips!D48="Dinner",1,IF(tips!D48="Lunch",0,""))</f>
        <v>1</v>
      </c>
      <c r="H49" s="12">
        <v>2</v>
      </c>
      <c r="I49" s="12">
        <v>22.23</v>
      </c>
      <c r="J49" s="17">
        <v>5</v>
      </c>
    </row>
    <row r="50" spans="1:10" x14ac:dyDescent="0.35">
      <c r="A50">
        <f>IF(tips!A49="Male",1,IF(tips!A49="Female",0))</f>
        <v>1</v>
      </c>
      <c r="B50">
        <f>IF(tips!B49="Yes",1,IF(tips!B49="No",0))</f>
        <v>0</v>
      </c>
      <c r="C50">
        <f>IF(tips!C49=correlation!$C$2,1,0)</f>
        <v>1</v>
      </c>
      <c r="D50">
        <f>IF(tips!C51=correlation!$D$2,1,0)</f>
        <v>0</v>
      </c>
      <c r="E50">
        <f>IF(tips!C51=correlation!$E$2,1,0)</f>
        <v>0</v>
      </c>
      <c r="F50">
        <f>IF(tips!C51=correlation!$F$2,1,0)</f>
        <v>0</v>
      </c>
      <c r="G50" s="16">
        <f>IF(tips!D49="Dinner",1,IF(tips!D49="Lunch",0,""))</f>
        <v>1</v>
      </c>
      <c r="H50" s="13">
        <v>4</v>
      </c>
      <c r="I50" s="13">
        <v>32.4</v>
      </c>
      <c r="J50" s="17">
        <v>6</v>
      </c>
    </row>
    <row r="51" spans="1:10" x14ac:dyDescent="0.35">
      <c r="A51">
        <f>IF(tips!A50="Male",1,IF(tips!A50="Female",0))</f>
        <v>1</v>
      </c>
      <c r="B51">
        <f>IF(tips!B50="Yes",1,IF(tips!B50="No",0))</f>
        <v>0</v>
      </c>
      <c r="C51">
        <f>IF(tips!C50=correlation!$C$2,1,0)</f>
        <v>1</v>
      </c>
      <c r="D51">
        <f>IF(tips!C52=correlation!$D$2,1,0)</f>
        <v>0</v>
      </c>
      <c r="E51">
        <f>IF(tips!C52=correlation!$E$2,1,0)</f>
        <v>0</v>
      </c>
      <c r="F51">
        <f>IF(tips!C52=correlation!$F$2,1,0)</f>
        <v>0</v>
      </c>
      <c r="G51" s="16">
        <f>IF(tips!D50="Dinner",1,IF(tips!D50="Lunch",0,""))</f>
        <v>1</v>
      </c>
      <c r="H51" s="12">
        <v>3</v>
      </c>
      <c r="I51" s="12">
        <v>28.55</v>
      </c>
      <c r="J51" s="17">
        <v>2.0499999999999998</v>
      </c>
    </row>
    <row r="52" spans="1:10" x14ac:dyDescent="0.35">
      <c r="A52">
        <f>IF(tips!A51="Male",1,IF(tips!A51="Female",0))</f>
        <v>1</v>
      </c>
      <c r="B52">
        <f>IF(tips!B51="Yes",1,IF(tips!B51="No",0))</f>
        <v>0</v>
      </c>
      <c r="C52">
        <f>IF(tips!C51=correlation!$C$2,1,0)</f>
        <v>1</v>
      </c>
      <c r="D52">
        <f>IF(tips!C53=correlation!$D$2,1,0)</f>
        <v>0</v>
      </c>
      <c r="E52">
        <f>IF(tips!C53=correlation!$E$2,1,0)</f>
        <v>0</v>
      </c>
      <c r="F52">
        <f>IF(tips!C53=correlation!$F$2,1,0)</f>
        <v>0</v>
      </c>
      <c r="G52" s="16">
        <f>IF(tips!D51="Dinner",1,IF(tips!D51="Lunch",0,""))</f>
        <v>1</v>
      </c>
      <c r="H52" s="13">
        <v>2</v>
      </c>
      <c r="I52" s="13">
        <v>18.04</v>
      </c>
      <c r="J52" s="17">
        <v>3</v>
      </c>
    </row>
    <row r="53" spans="1:10" x14ac:dyDescent="0.35">
      <c r="A53">
        <f>IF(tips!A52="Male",1,IF(tips!A52="Female",0))</f>
        <v>1</v>
      </c>
      <c r="B53">
        <f>IF(tips!B52="Yes",1,IF(tips!B52="No",0))</f>
        <v>0</v>
      </c>
      <c r="C53">
        <f>IF(tips!C52=correlation!$C$2,1,0)</f>
        <v>1</v>
      </c>
      <c r="D53">
        <f>IF(tips!C54=correlation!$D$2,1,0)</f>
        <v>0</v>
      </c>
      <c r="E53">
        <f>IF(tips!C54=correlation!$E$2,1,0)</f>
        <v>0</v>
      </c>
      <c r="F53">
        <f>IF(tips!C54=correlation!$F$2,1,0)</f>
        <v>0</v>
      </c>
      <c r="G53" s="16">
        <f>IF(tips!D52="Dinner",1,IF(tips!D52="Lunch",0,""))</f>
        <v>1</v>
      </c>
      <c r="H53" s="12">
        <v>2</v>
      </c>
      <c r="I53" s="12">
        <v>12.54</v>
      </c>
      <c r="J53" s="17">
        <v>2.5</v>
      </c>
    </row>
    <row r="54" spans="1:10" x14ac:dyDescent="0.35">
      <c r="A54">
        <f>IF(tips!A53="Male",1,IF(tips!A53="Female",0))</f>
        <v>0</v>
      </c>
      <c r="B54">
        <f>IF(tips!B53="Yes",1,IF(tips!B53="No",0))</f>
        <v>0</v>
      </c>
      <c r="C54">
        <f>IF(tips!C53=correlation!$C$2,1,0)</f>
        <v>1</v>
      </c>
      <c r="D54">
        <f>IF(tips!C55=correlation!$D$2,1,0)</f>
        <v>0</v>
      </c>
      <c r="E54">
        <f>IF(tips!C55=correlation!$E$2,1,0)</f>
        <v>0</v>
      </c>
      <c r="F54">
        <f>IF(tips!C55=correlation!$F$2,1,0)</f>
        <v>0</v>
      </c>
      <c r="G54" s="16">
        <f>IF(tips!D53="Dinner",1,IF(tips!D53="Lunch",0,""))</f>
        <v>1</v>
      </c>
      <c r="H54" s="13">
        <v>2</v>
      </c>
      <c r="I54" s="13">
        <v>10.29</v>
      </c>
      <c r="J54" s="17">
        <v>2.6</v>
      </c>
    </row>
    <row r="55" spans="1:10" x14ac:dyDescent="0.35">
      <c r="A55">
        <f>IF(tips!A54="Male",1,IF(tips!A54="Female",0))</f>
        <v>0</v>
      </c>
      <c r="B55">
        <f>IF(tips!B54="Yes",1,IF(tips!B54="No",0))</f>
        <v>0</v>
      </c>
      <c r="C55">
        <f>IF(tips!C54=correlation!$C$2,1,0)</f>
        <v>1</v>
      </c>
      <c r="D55">
        <f>IF(tips!C56=correlation!$D$2,1,0)</f>
        <v>0</v>
      </c>
      <c r="E55">
        <f>IF(tips!C56=correlation!$E$2,1,0)</f>
        <v>0</v>
      </c>
      <c r="F55">
        <f>IF(tips!C56=correlation!$F$2,1,0)</f>
        <v>0</v>
      </c>
      <c r="G55" s="16">
        <f>IF(tips!D54="Dinner",1,IF(tips!D54="Lunch",0,""))</f>
        <v>1</v>
      </c>
      <c r="H55" s="12">
        <v>4</v>
      </c>
      <c r="I55" s="12">
        <v>34.81</v>
      </c>
      <c r="J55" s="17">
        <v>5.2</v>
      </c>
    </row>
    <row r="56" spans="1:10" x14ac:dyDescent="0.35">
      <c r="A56">
        <f>IF(tips!A55="Male",1,IF(tips!A55="Female",0))</f>
        <v>1</v>
      </c>
      <c r="B56">
        <f>IF(tips!B55="Yes",1,IF(tips!B55="No",0))</f>
        <v>0</v>
      </c>
      <c r="C56">
        <f>IF(tips!C55=correlation!$C$2,1,0)</f>
        <v>1</v>
      </c>
      <c r="D56">
        <f>IF(tips!C57=correlation!$D$2,1,0)</f>
        <v>0</v>
      </c>
      <c r="E56">
        <f>IF(tips!C57=correlation!$E$2,1,0)</f>
        <v>0</v>
      </c>
      <c r="F56">
        <f>IF(tips!C57=correlation!$F$2,1,0)</f>
        <v>0</v>
      </c>
      <c r="G56" s="16">
        <f>IF(tips!D55="Dinner",1,IF(tips!D55="Lunch",0,""))</f>
        <v>1</v>
      </c>
      <c r="H56" s="13">
        <v>2</v>
      </c>
      <c r="I56" s="13">
        <v>9.94</v>
      </c>
      <c r="J56" s="17">
        <v>1.56</v>
      </c>
    </row>
    <row r="57" spans="1:10" x14ac:dyDescent="0.35">
      <c r="A57">
        <f>IF(tips!A56="Male",1,IF(tips!A56="Female",0))</f>
        <v>1</v>
      </c>
      <c r="B57">
        <f>IF(tips!B56="Yes",1,IF(tips!B56="No",0))</f>
        <v>0</v>
      </c>
      <c r="C57">
        <f>IF(tips!C56=correlation!$C$2,1,0)</f>
        <v>1</v>
      </c>
      <c r="D57">
        <f>IF(tips!C58=correlation!$D$2,1,0)</f>
        <v>0</v>
      </c>
      <c r="E57">
        <f>IF(tips!C58=correlation!$E$2,1,0)</f>
        <v>1</v>
      </c>
      <c r="F57">
        <f>IF(tips!C58=correlation!$F$2,1,0)</f>
        <v>0</v>
      </c>
      <c r="G57" s="16">
        <f>IF(tips!D56="Dinner",1,IF(tips!D56="Lunch",0,""))</f>
        <v>1</v>
      </c>
      <c r="H57" s="12">
        <v>4</v>
      </c>
      <c r="I57" s="12">
        <v>25.56</v>
      </c>
      <c r="J57" s="17">
        <v>4.34</v>
      </c>
    </row>
    <row r="58" spans="1:10" x14ac:dyDescent="0.35">
      <c r="A58">
        <f>IF(tips!A57="Male",1,IF(tips!A57="Female",0))</f>
        <v>1</v>
      </c>
      <c r="B58">
        <f>IF(tips!B57="Yes",1,IF(tips!B57="No",0))</f>
        <v>0</v>
      </c>
      <c r="C58">
        <f>IF(tips!C57=correlation!$C$2,1,0)</f>
        <v>1</v>
      </c>
      <c r="D58">
        <f>IF(tips!C59=correlation!$D$2,1,0)</f>
        <v>0</v>
      </c>
      <c r="E58">
        <f>IF(tips!C59=correlation!$E$2,1,0)</f>
        <v>1</v>
      </c>
      <c r="F58">
        <f>IF(tips!C59=correlation!$F$2,1,0)</f>
        <v>0</v>
      </c>
      <c r="G58" s="16">
        <f>IF(tips!D57="Dinner",1,IF(tips!D57="Lunch",0,""))</f>
        <v>1</v>
      </c>
      <c r="H58" s="13">
        <v>2</v>
      </c>
      <c r="I58" s="13">
        <v>19.489999999999998</v>
      </c>
      <c r="J58" s="17">
        <v>3.51</v>
      </c>
    </row>
    <row r="59" spans="1:10" x14ac:dyDescent="0.35">
      <c r="A59">
        <f>IF(tips!A58="Male",1,IF(tips!A58="Female",0))</f>
        <v>1</v>
      </c>
      <c r="B59">
        <f>IF(tips!B58="Yes",1,IF(tips!B58="No",0))</f>
        <v>1</v>
      </c>
      <c r="C59">
        <f>IF(tips!C58=correlation!$C$2,1,0)</f>
        <v>0</v>
      </c>
      <c r="D59">
        <f>IF(tips!C60=correlation!$D$2,1,0)</f>
        <v>0</v>
      </c>
      <c r="E59">
        <f>IF(tips!C60=correlation!$E$2,1,0)</f>
        <v>1</v>
      </c>
      <c r="F59">
        <f>IF(tips!C60=correlation!$F$2,1,0)</f>
        <v>0</v>
      </c>
      <c r="G59" s="16">
        <f>IF(tips!D58="Dinner",1,IF(tips!D58="Lunch",0,""))</f>
        <v>1</v>
      </c>
      <c r="H59" s="12">
        <v>4</v>
      </c>
      <c r="I59" s="12">
        <v>38.01</v>
      </c>
      <c r="J59" s="17">
        <v>3</v>
      </c>
    </row>
    <row r="60" spans="1:10" x14ac:dyDescent="0.35">
      <c r="A60">
        <f>IF(tips!A59="Male",1,IF(tips!A59="Female",0))</f>
        <v>0</v>
      </c>
      <c r="B60">
        <f>IF(tips!B59="Yes",1,IF(tips!B59="No",0))</f>
        <v>0</v>
      </c>
      <c r="C60">
        <f>IF(tips!C59=correlation!$C$2,1,0)</f>
        <v>0</v>
      </c>
      <c r="D60">
        <f>IF(tips!C61=correlation!$D$2,1,0)</f>
        <v>0</v>
      </c>
      <c r="E60">
        <f>IF(tips!C61=correlation!$E$2,1,0)</f>
        <v>1</v>
      </c>
      <c r="F60">
        <f>IF(tips!C61=correlation!$F$2,1,0)</f>
        <v>0</v>
      </c>
      <c r="G60" s="16">
        <f>IF(tips!D59="Dinner",1,IF(tips!D59="Lunch",0,""))</f>
        <v>1</v>
      </c>
      <c r="H60" s="13">
        <v>2</v>
      </c>
      <c r="I60" s="13">
        <v>26.41</v>
      </c>
      <c r="J60" s="17">
        <v>1.5</v>
      </c>
    </row>
    <row r="61" spans="1:10" x14ac:dyDescent="0.35">
      <c r="A61">
        <f>IF(tips!A60="Male",1,IF(tips!A60="Female",0))</f>
        <v>1</v>
      </c>
      <c r="B61">
        <f>IF(tips!B60="Yes",1,IF(tips!B60="No",0))</f>
        <v>1</v>
      </c>
      <c r="C61">
        <f>IF(tips!C60=correlation!$C$2,1,0)</f>
        <v>0</v>
      </c>
      <c r="D61">
        <f>IF(tips!C62=correlation!$D$2,1,0)</f>
        <v>0</v>
      </c>
      <c r="E61">
        <f>IF(tips!C62=correlation!$E$2,1,0)</f>
        <v>1</v>
      </c>
      <c r="F61">
        <f>IF(tips!C62=correlation!$F$2,1,0)</f>
        <v>0</v>
      </c>
      <c r="G61" s="16">
        <f>IF(tips!D60="Dinner",1,IF(tips!D60="Lunch",0,""))</f>
        <v>1</v>
      </c>
      <c r="H61" s="12">
        <v>2</v>
      </c>
      <c r="I61" s="12">
        <v>11.24</v>
      </c>
      <c r="J61" s="17">
        <v>1.76</v>
      </c>
    </row>
    <row r="62" spans="1:10" x14ac:dyDescent="0.35">
      <c r="A62">
        <f>IF(tips!A61="Male",1,IF(tips!A61="Female",0))</f>
        <v>1</v>
      </c>
      <c r="B62">
        <f>IF(tips!B61="Yes",1,IF(tips!B61="No",0))</f>
        <v>0</v>
      </c>
      <c r="C62">
        <f>IF(tips!C61=correlation!$C$2,1,0)</f>
        <v>0</v>
      </c>
      <c r="D62">
        <f>IF(tips!C63=correlation!$D$2,1,0)</f>
        <v>0</v>
      </c>
      <c r="E62">
        <f>IF(tips!C63=correlation!$E$2,1,0)</f>
        <v>1</v>
      </c>
      <c r="F62">
        <f>IF(tips!C63=correlation!$F$2,1,0)</f>
        <v>0</v>
      </c>
      <c r="G62" s="16">
        <f>IF(tips!D61="Dinner",1,IF(tips!D61="Lunch",0,""))</f>
        <v>1</v>
      </c>
      <c r="H62" s="13">
        <v>4</v>
      </c>
      <c r="I62" s="13">
        <v>48.27</v>
      </c>
      <c r="J62" s="17">
        <v>6.73</v>
      </c>
    </row>
    <row r="63" spans="1:10" x14ac:dyDescent="0.35">
      <c r="A63">
        <f>IF(tips!A62="Male",1,IF(tips!A62="Female",0))</f>
        <v>1</v>
      </c>
      <c r="B63">
        <f>IF(tips!B62="Yes",1,IF(tips!B62="No",0))</f>
        <v>1</v>
      </c>
      <c r="C63">
        <f>IF(tips!C62=correlation!$C$2,1,0)</f>
        <v>0</v>
      </c>
      <c r="D63">
        <f>IF(tips!C64=correlation!$D$2,1,0)</f>
        <v>0</v>
      </c>
      <c r="E63">
        <f>IF(tips!C64=correlation!$E$2,1,0)</f>
        <v>1</v>
      </c>
      <c r="F63">
        <f>IF(tips!C64=correlation!$F$2,1,0)</f>
        <v>0</v>
      </c>
      <c r="G63" s="16">
        <f>IF(tips!D62="Dinner",1,IF(tips!D62="Lunch",0,""))</f>
        <v>1</v>
      </c>
      <c r="H63" s="12">
        <v>2</v>
      </c>
      <c r="I63" s="12">
        <v>20.29</v>
      </c>
      <c r="J63" s="17">
        <v>3.21</v>
      </c>
    </row>
    <row r="64" spans="1:10" x14ac:dyDescent="0.35">
      <c r="A64">
        <f>IF(tips!A63="Male",1,IF(tips!A63="Female",0))</f>
        <v>1</v>
      </c>
      <c r="B64">
        <f>IF(tips!B63="Yes",1,IF(tips!B63="No",0))</f>
        <v>1</v>
      </c>
      <c r="C64">
        <f>IF(tips!C63=correlation!$C$2,1,0)</f>
        <v>0</v>
      </c>
      <c r="D64">
        <f>IF(tips!C65=correlation!$D$2,1,0)</f>
        <v>0</v>
      </c>
      <c r="E64">
        <f>IF(tips!C65=correlation!$E$2,1,0)</f>
        <v>1</v>
      </c>
      <c r="F64">
        <f>IF(tips!C65=correlation!$F$2,1,0)</f>
        <v>0</v>
      </c>
      <c r="G64" s="16">
        <f>IF(tips!D63="Dinner",1,IF(tips!D63="Lunch",0,""))</f>
        <v>1</v>
      </c>
      <c r="H64" s="13">
        <v>2</v>
      </c>
      <c r="I64" s="13">
        <v>13.81</v>
      </c>
      <c r="J64" s="17">
        <v>2</v>
      </c>
    </row>
    <row r="65" spans="1:10" x14ac:dyDescent="0.35">
      <c r="A65">
        <f>IF(tips!A64="Male",1,IF(tips!A64="Female",0))</f>
        <v>1</v>
      </c>
      <c r="B65">
        <f>IF(tips!B64="Yes",1,IF(tips!B64="No",0))</f>
        <v>1</v>
      </c>
      <c r="C65">
        <f>IF(tips!C64=correlation!$C$2,1,0)</f>
        <v>0</v>
      </c>
      <c r="D65">
        <f>IF(tips!C66=correlation!$D$2,1,0)</f>
        <v>0</v>
      </c>
      <c r="E65">
        <f>IF(tips!C66=correlation!$E$2,1,0)</f>
        <v>1</v>
      </c>
      <c r="F65">
        <f>IF(tips!C66=correlation!$F$2,1,0)</f>
        <v>0</v>
      </c>
      <c r="G65" s="16">
        <f>IF(tips!D64="Dinner",1,IF(tips!D64="Lunch",0,""))</f>
        <v>1</v>
      </c>
      <c r="H65" s="12">
        <v>2</v>
      </c>
      <c r="I65" s="12">
        <v>11.02</v>
      </c>
      <c r="J65" s="17">
        <v>1.98</v>
      </c>
    </row>
    <row r="66" spans="1:10" x14ac:dyDescent="0.35">
      <c r="A66">
        <f>IF(tips!A65="Male",1,IF(tips!A65="Female",0))</f>
        <v>1</v>
      </c>
      <c r="B66">
        <f>IF(tips!B65="Yes",1,IF(tips!B65="No",0))</f>
        <v>1</v>
      </c>
      <c r="C66">
        <f>IF(tips!C65=correlation!$C$2,1,0)</f>
        <v>0</v>
      </c>
      <c r="D66">
        <f>IF(tips!C67=correlation!$D$2,1,0)</f>
        <v>0</v>
      </c>
      <c r="E66">
        <f>IF(tips!C67=correlation!$E$2,1,0)</f>
        <v>1</v>
      </c>
      <c r="F66">
        <f>IF(tips!C67=correlation!$F$2,1,0)</f>
        <v>0</v>
      </c>
      <c r="G66" s="16">
        <f>IF(tips!D65="Dinner",1,IF(tips!D65="Lunch",0,""))</f>
        <v>1</v>
      </c>
      <c r="H66" s="13">
        <v>4</v>
      </c>
      <c r="I66" s="13">
        <v>18.29</v>
      </c>
      <c r="J66" s="17">
        <v>3.76</v>
      </c>
    </row>
    <row r="67" spans="1:10" x14ac:dyDescent="0.35">
      <c r="A67">
        <f>IF(tips!A66="Male",1,IF(tips!A66="Female",0))</f>
        <v>1</v>
      </c>
      <c r="B67">
        <f>IF(tips!B66="Yes",1,IF(tips!B66="No",0))</f>
        <v>0</v>
      </c>
      <c r="C67">
        <f>IF(tips!C66=correlation!$C$2,1,0)</f>
        <v>0</v>
      </c>
      <c r="D67">
        <f>IF(tips!C68=correlation!$D$2,1,0)</f>
        <v>0</v>
      </c>
      <c r="E67">
        <f>IF(tips!C68=correlation!$E$2,1,0)</f>
        <v>1</v>
      </c>
      <c r="F67">
        <f>IF(tips!C68=correlation!$F$2,1,0)</f>
        <v>0</v>
      </c>
      <c r="G67" s="16">
        <f>IF(tips!D66="Dinner",1,IF(tips!D66="Lunch",0,""))</f>
        <v>1</v>
      </c>
      <c r="H67" s="12">
        <v>3</v>
      </c>
      <c r="I67" s="12">
        <v>17.59</v>
      </c>
      <c r="J67" s="17">
        <v>2.64</v>
      </c>
    </row>
    <row r="68" spans="1:10" x14ac:dyDescent="0.35">
      <c r="A68">
        <f>IF(tips!A67="Male",1,IF(tips!A67="Female",0))</f>
        <v>1</v>
      </c>
      <c r="B68">
        <f>IF(tips!B67="Yes",1,IF(tips!B67="No",0))</f>
        <v>0</v>
      </c>
      <c r="C68">
        <f>IF(tips!C67=correlation!$C$2,1,0)</f>
        <v>0</v>
      </c>
      <c r="D68">
        <f>IF(tips!C69=correlation!$D$2,1,0)</f>
        <v>0</v>
      </c>
      <c r="E68">
        <f>IF(tips!C69=correlation!$E$2,1,0)</f>
        <v>1</v>
      </c>
      <c r="F68">
        <f>IF(tips!C69=correlation!$F$2,1,0)</f>
        <v>0</v>
      </c>
      <c r="G68" s="16">
        <f>IF(tips!D67="Dinner",1,IF(tips!D67="Lunch",0,""))</f>
        <v>1</v>
      </c>
      <c r="H68" s="13">
        <v>3</v>
      </c>
      <c r="I68" s="13">
        <v>20.079999999999998</v>
      </c>
      <c r="J68" s="17">
        <v>3.15</v>
      </c>
    </row>
    <row r="69" spans="1:10" x14ac:dyDescent="0.35">
      <c r="A69">
        <f>IF(tips!A68="Male",1,IF(tips!A68="Female",0))</f>
        <v>0</v>
      </c>
      <c r="B69">
        <f>IF(tips!B68="Yes",1,IF(tips!B68="No",0))</f>
        <v>0</v>
      </c>
      <c r="C69">
        <f>IF(tips!C68=correlation!$C$2,1,0)</f>
        <v>0</v>
      </c>
      <c r="D69">
        <f>IF(tips!C70=correlation!$D$2,1,0)</f>
        <v>0</v>
      </c>
      <c r="E69">
        <f>IF(tips!C70=correlation!$E$2,1,0)</f>
        <v>1</v>
      </c>
      <c r="F69">
        <f>IF(tips!C70=correlation!$F$2,1,0)</f>
        <v>0</v>
      </c>
      <c r="G69" s="16">
        <f>IF(tips!D68="Dinner",1,IF(tips!D68="Lunch",0,""))</f>
        <v>1</v>
      </c>
      <c r="H69" s="12">
        <v>2</v>
      </c>
      <c r="I69" s="12">
        <v>16.45</v>
      </c>
      <c r="J69" s="17">
        <v>2.4700000000000002</v>
      </c>
    </row>
    <row r="70" spans="1:10" x14ac:dyDescent="0.35">
      <c r="A70">
        <f>IF(tips!A69="Male",1,IF(tips!A69="Female",0))</f>
        <v>0</v>
      </c>
      <c r="B70">
        <f>IF(tips!B69="Yes",1,IF(tips!B69="No",0))</f>
        <v>1</v>
      </c>
      <c r="C70">
        <f>IF(tips!C69=correlation!$C$2,1,0)</f>
        <v>0</v>
      </c>
      <c r="D70">
        <f>IF(tips!C71=correlation!$D$2,1,0)</f>
        <v>0</v>
      </c>
      <c r="E70">
        <f>IF(tips!C71=correlation!$E$2,1,0)</f>
        <v>1</v>
      </c>
      <c r="F70">
        <f>IF(tips!C71=correlation!$F$2,1,0)</f>
        <v>0</v>
      </c>
      <c r="G70" s="16">
        <f>IF(tips!D69="Dinner",1,IF(tips!D69="Lunch",0,""))</f>
        <v>1</v>
      </c>
      <c r="H70" s="13">
        <v>1</v>
      </c>
      <c r="I70" s="13">
        <v>3.07</v>
      </c>
      <c r="J70" s="17">
        <v>1</v>
      </c>
    </row>
    <row r="71" spans="1:10" x14ac:dyDescent="0.35">
      <c r="A71">
        <f>IF(tips!A70="Male",1,IF(tips!A70="Female",0))</f>
        <v>1</v>
      </c>
      <c r="B71">
        <f>IF(tips!B70="Yes",1,IF(tips!B70="No",0))</f>
        <v>0</v>
      </c>
      <c r="C71">
        <f>IF(tips!C70=correlation!$C$2,1,0)</f>
        <v>0</v>
      </c>
      <c r="D71">
        <f>IF(tips!C72=correlation!$D$2,1,0)</f>
        <v>0</v>
      </c>
      <c r="E71">
        <f>IF(tips!C72=correlation!$E$2,1,0)</f>
        <v>1</v>
      </c>
      <c r="F71">
        <f>IF(tips!C72=correlation!$F$2,1,0)</f>
        <v>0</v>
      </c>
      <c r="G71" s="16">
        <f>IF(tips!D70="Dinner",1,IF(tips!D70="Lunch",0,""))</f>
        <v>1</v>
      </c>
      <c r="H71" s="12">
        <v>2</v>
      </c>
      <c r="I71" s="12">
        <v>20.23</v>
      </c>
      <c r="J71" s="17">
        <v>2.0099999999999998</v>
      </c>
    </row>
    <row r="72" spans="1:10" x14ac:dyDescent="0.35">
      <c r="A72">
        <f>IF(tips!A71="Male",1,IF(tips!A71="Female",0))</f>
        <v>1</v>
      </c>
      <c r="B72">
        <f>IF(tips!B71="Yes",1,IF(tips!B71="No",0))</f>
        <v>1</v>
      </c>
      <c r="C72">
        <f>IF(tips!C71=correlation!$C$2,1,0)</f>
        <v>0</v>
      </c>
      <c r="D72">
        <f>IF(tips!C73=correlation!$D$2,1,0)</f>
        <v>0</v>
      </c>
      <c r="E72">
        <f>IF(tips!C73=correlation!$E$2,1,0)</f>
        <v>1</v>
      </c>
      <c r="F72">
        <f>IF(tips!C73=correlation!$F$2,1,0)</f>
        <v>0</v>
      </c>
      <c r="G72" s="16">
        <f>IF(tips!D71="Dinner",1,IF(tips!D71="Lunch",0,""))</f>
        <v>1</v>
      </c>
      <c r="H72" s="13">
        <v>2</v>
      </c>
      <c r="I72" s="13">
        <v>15.01</v>
      </c>
      <c r="J72" s="17">
        <v>2.09</v>
      </c>
    </row>
    <row r="73" spans="1:10" x14ac:dyDescent="0.35">
      <c r="A73">
        <f>IF(tips!A72="Male",1,IF(tips!A72="Female",0))</f>
        <v>1</v>
      </c>
      <c r="B73">
        <f>IF(tips!B72="Yes",1,IF(tips!B72="No",0))</f>
        <v>0</v>
      </c>
      <c r="C73">
        <f>IF(tips!C72=correlation!$C$2,1,0)</f>
        <v>0</v>
      </c>
      <c r="D73">
        <f>IF(tips!C74=correlation!$D$2,1,0)</f>
        <v>0</v>
      </c>
      <c r="E73">
        <f>IF(tips!C74=correlation!$E$2,1,0)</f>
        <v>1</v>
      </c>
      <c r="F73">
        <f>IF(tips!C74=correlation!$F$2,1,0)</f>
        <v>0</v>
      </c>
      <c r="G73" s="16">
        <f>IF(tips!D72="Dinner",1,IF(tips!D72="Lunch",0,""))</f>
        <v>1</v>
      </c>
      <c r="H73" s="12">
        <v>2</v>
      </c>
      <c r="I73" s="12">
        <v>12.02</v>
      </c>
      <c r="J73" s="17">
        <v>1.97</v>
      </c>
    </row>
    <row r="74" spans="1:10" x14ac:dyDescent="0.35">
      <c r="A74">
        <f>IF(tips!A73="Male",1,IF(tips!A73="Female",0))</f>
        <v>0</v>
      </c>
      <c r="B74">
        <f>IF(tips!B73="Yes",1,IF(tips!B73="No",0))</f>
        <v>0</v>
      </c>
      <c r="C74">
        <f>IF(tips!C73=correlation!$C$2,1,0)</f>
        <v>0</v>
      </c>
      <c r="D74">
        <f>IF(tips!C75=correlation!$D$2,1,0)</f>
        <v>0</v>
      </c>
      <c r="E74">
        <f>IF(tips!C75=correlation!$E$2,1,0)</f>
        <v>1</v>
      </c>
      <c r="F74">
        <f>IF(tips!C75=correlation!$F$2,1,0)</f>
        <v>0</v>
      </c>
      <c r="G74" s="16">
        <f>IF(tips!D73="Dinner",1,IF(tips!D73="Lunch",0,""))</f>
        <v>1</v>
      </c>
      <c r="H74" s="13">
        <v>3</v>
      </c>
      <c r="I74" s="13">
        <v>17.07</v>
      </c>
      <c r="J74" s="17">
        <v>3</v>
      </c>
    </row>
    <row r="75" spans="1:10" x14ac:dyDescent="0.35">
      <c r="A75">
        <f>IF(tips!A74="Male",1,IF(tips!A74="Female",0))</f>
        <v>0</v>
      </c>
      <c r="B75">
        <f>IF(tips!B74="Yes",1,IF(tips!B74="No",0))</f>
        <v>1</v>
      </c>
      <c r="C75">
        <f>IF(tips!C74=correlation!$C$2,1,0)</f>
        <v>0</v>
      </c>
      <c r="D75">
        <f>IF(tips!C76=correlation!$D$2,1,0)</f>
        <v>0</v>
      </c>
      <c r="E75">
        <f>IF(tips!C76=correlation!$E$2,1,0)</f>
        <v>1</v>
      </c>
      <c r="F75">
        <f>IF(tips!C76=correlation!$F$2,1,0)</f>
        <v>0</v>
      </c>
      <c r="G75" s="16">
        <f>IF(tips!D74="Dinner",1,IF(tips!D74="Lunch",0,""))</f>
        <v>1</v>
      </c>
      <c r="H75" s="12">
        <v>2</v>
      </c>
      <c r="I75" s="12">
        <v>26.86</v>
      </c>
      <c r="J75" s="17">
        <v>3.14</v>
      </c>
    </row>
    <row r="76" spans="1:10" x14ac:dyDescent="0.35">
      <c r="A76">
        <f>IF(tips!A75="Male",1,IF(tips!A75="Female",0))</f>
        <v>0</v>
      </c>
      <c r="B76">
        <f>IF(tips!B75="Yes",1,IF(tips!B75="No",0))</f>
        <v>1</v>
      </c>
      <c r="C76">
        <f>IF(tips!C75=correlation!$C$2,1,0)</f>
        <v>0</v>
      </c>
      <c r="D76">
        <f>IF(tips!C77=correlation!$D$2,1,0)</f>
        <v>0</v>
      </c>
      <c r="E76">
        <f>IF(tips!C77=correlation!$E$2,1,0)</f>
        <v>1</v>
      </c>
      <c r="F76">
        <f>IF(tips!C77=correlation!$F$2,1,0)</f>
        <v>0</v>
      </c>
      <c r="G76" s="16">
        <f>IF(tips!D75="Dinner",1,IF(tips!D75="Lunch",0,""))</f>
        <v>1</v>
      </c>
      <c r="H76" s="13">
        <v>2</v>
      </c>
      <c r="I76" s="13">
        <v>25.28</v>
      </c>
      <c r="J76" s="17">
        <v>5</v>
      </c>
    </row>
    <row r="77" spans="1:10" x14ac:dyDescent="0.35">
      <c r="A77">
        <f>IF(tips!A76="Male",1,IF(tips!A76="Female",0))</f>
        <v>0</v>
      </c>
      <c r="B77">
        <f>IF(tips!B76="Yes",1,IF(tips!B76="No",0))</f>
        <v>0</v>
      </c>
      <c r="C77">
        <f>IF(tips!C76=correlation!$C$2,1,0)</f>
        <v>0</v>
      </c>
      <c r="D77">
        <f>IF(tips!C78=correlation!$D$2,1,0)</f>
        <v>0</v>
      </c>
      <c r="E77">
        <f>IF(tips!C78=correlation!$E$2,1,0)</f>
        <v>1</v>
      </c>
      <c r="F77">
        <f>IF(tips!C78=correlation!$F$2,1,0)</f>
        <v>0</v>
      </c>
      <c r="G77" s="16">
        <f>IF(tips!D76="Dinner",1,IF(tips!D76="Lunch",0,""))</f>
        <v>1</v>
      </c>
      <c r="H77" s="12">
        <v>2</v>
      </c>
      <c r="I77" s="12">
        <v>14.73</v>
      </c>
      <c r="J77" s="17">
        <v>2.2000000000000002</v>
      </c>
    </row>
    <row r="78" spans="1:10" x14ac:dyDescent="0.35">
      <c r="A78">
        <f>IF(tips!A77="Male",1,IF(tips!A77="Female",0))</f>
        <v>1</v>
      </c>
      <c r="B78">
        <f>IF(tips!B77="Yes",1,IF(tips!B77="No",0))</f>
        <v>0</v>
      </c>
      <c r="C78">
        <f>IF(tips!C77=correlation!$C$2,1,0)</f>
        <v>0</v>
      </c>
      <c r="D78">
        <f>IF(tips!C79=correlation!$D$2,1,0)</f>
        <v>0</v>
      </c>
      <c r="E78">
        <f>IF(tips!C79=correlation!$E$2,1,0)</f>
        <v>0</v>
      </c>
      <c r="F78">
        <f>IF(tips!C79=correlation!$F$2,1,0)</f>
        <v>1</v>
      </c>
      <c r="G78" s="16">
        <f>IF(tips!D77="Dinner",1,IF(tips!D77="Lunch",0,""))</f>
        <v>1</v>
      </c>
      <c r="H78" s="13">
        <v>2</v>
      </c>
      <c r="I78" s="13">
        <v>10.51</v>
      </c>
      <c r="J78" s="17">
        <v>1.25</v>
      </c>
    </row>
    <row r="79" spans="1:10" x14ac:dyDescent="0.35">
      <c r="A79">
        <f>IF(tips!A78="Male",1,IF(tips!A78="Female",0))</f>
        <v>1</v>
      </c>
      <c r="B79">
        <f>IF(tips!B78="Yes",1,IF(tips!B78="No",0))</f>
        <v>1</v>
      </c>
      <c r="C79">
        <f>IF(tips!C78=correlation!$C$2,1,0)</f>
        <v>0</v>
      </c>
      <c r="D79">
        <f>IF(tips!C80=correlation!$D$2,1,0)</f>
        <v>0</v>
      </c>
      <c r="E79">
        <f>IF(tips!C80=correlation!$E$2,1,0)</f>
        <v>0</v>
      </c>
      <c r="F79">
        <f>IF(tips!C80=correlation!$F$2,1,0)</f>
        <v>1</v>
      </c>
      <c r="G79" s="16">
        <f>IF(tips!D78="Dinner",1,IF(tips!D78="Lunch",0,""))</f>
        <v>1</v>
      </c>
      <c r="H79" s="12">
        <v>2</v>
      </c>
      <c r="I79" s="12">
        <v>17.920000000000002</v>
      </c>
      <c r="J79" s="17">
        <v>3.08</v>
      </c>
    </row>
    <row r="80" spans="1:10" x14ac:dyDescent="0.35">
      <c r="A80">
        <f>IF(tips!A79="Male",1,IF(tips!A79="Female",0))</f>
        <v>1</v>
      </c>
      <c r="B80">
        <f>IF(tips!B79="Yes",1,IF(tips!B79="No",0))</f>
        <v>0</v>
      </c>
      <c r="C80">
        <f>IF(tips!C79=correlation!$C$2,1,0)</f>
        <v>0</v>
      </c>
      <c r="D80">
        <f>IF(tips!C81=correlation!$D$2,1,0)</f>
        <v>0</v>
      </c>
      <c r="E80">
        <f>IF(tips!C81=correlation!$E$2,1,0)</f>
        <v>0</v>
      </c>
      <c r="F80">
        <f>IF(tips!C81=correlation!$F$2,1,0)</f>
        <v>1</v>
      </c>
      <c r="G80" s="16">
        <f>IF(tips!D79="Dinner",1,IF(tips!D79="Lunch",0,""))</f>
        <v>0</v>
      </c>
      <c r="H80" s="13">
        <v>4</v>
      </c>
      <c r="I80" s="13">
        <v>27.2</v>
      </c>
      <c r="J80" s="17">
        <v>4</v>
      </c>
    </row>
    <row r="81" spans="1:10" x14ac:dyDescent="0.35">
      <c r="A81">
        <f>IF(tips!A80="Male",1,IF(tips!A80="Female",0))</f>
        <v>1</v>
      </c>
      <c r="B81">
        <f>IF(tips!B80="Yes",1,IF(tips!B80="No",0))</f>
        <v>0</v>
      </c>
      <c r="C81">
        <f>IF(tips!C80=correlation!$C$2,1,0)</f>
        <v>0</v>
      </c>
      <c r="D81">
        <f>IF(tips!C82=correlation!$D$2,1,0)</f>
        <v>0</v>
      </c>
      <c r="E81">
        <f>IF(tips!C82=correlation!$E$2,1,0)</f>
        <v>0</v>
      </c>
      <c r="F81">
        <f>IF(tips!C82=correlation!$F$2,1,0)</f>
        <v>1</v>
      </c>
      <c r="G81" s="16">
        <f>IF(tips!D80="Dinner",1,IF(tips!D80="Lunch",0,""))</f>
        <v>0</v>
      </c>
      <c r="H81" s="12">
        <v>2</v>
      </c>
      <c r="I81" s="12">
        <v>22.76</v>
      </c>
      <c r="J81" s="17">
        <v>3</v>
      </c>
    </row>
    <row r="82" spans="1:10" x14ac:dyDescent="0.35">
      <c r="A82">
        <f>IF(tips!A81="Male",1,IF(tips!A81="Female",0))</f>
        <v>1</v>
      </c>
      <c r="B82">
        <f>IF(tips!B81="Yes",1,IF(tips!B81="No",0))</f>
        <v>0</v>
      </c>
      <c r="C82">
        <f>IF(tips!C81=correlation!$C$2,1,0)</f>
        <v>0</v>
      </c>
      <c r="D82">
        <f>IF(tips!C83=correlation!$D$2,1,0)</f>
        <v>0</v>
      </c>
      <c r="E82">
        <f>IF(tips!C83=correlation!$E$2,1,0)</f>
        <v>0</v>
      </c>
      <c r="F82">
        <f>IF(tips!C83=correlation!$F$2,1,0)</f>
        <v>1</v>
      </c>
      <c r="G82" s="16">
        <f>IF(tips!D81="Dinner",1,IF(tips!D81="Lunch",0,""))</f>
        <v>0</v>
      </c>
      <c r="H82" s="13">
        <v>2</v>
      </c>
      <c r="I82" s="13">
        <v>17.29</v>
      </c>
      <c r="J82" s="17">
        <v>2.71</v>
      </c>
    </row>
    <row r="83" spans="1:10" x14ac:dyDescent="0.35">
      <c r="A83">
        <f>IF(tips!A82="Male",1,IF(tips!A82="Female",0))</f>
        <v>1</v>
      </c>
      <c r="B83">
        <f>IF(tips!B82="Yes",1,IF(tips!B82="No",0))</f>
        <v>1</v>
      </c>
      <c r="C83">
        <f>IF(tips!C82=correlation!$C$2,1,0)</f>
        <v>0</v>
      </c>
      <c r="D83">
        <f>IF(tips!C84=correlation!$D$2,1,0)</f>
        <v>0</v>
      </c>
      <c r="E83">
        <f>IF(tips!C84=correlation!$E$2,1,0)</f>
        <v>0</v>
      </c>
      <c r="F83">
        <f>IF(tips!C84=correlation!$F$2,1,0)</f>
        <v>1</v>
      </c>
      <c r="G83" s="16">
        <f>IF(tips!D82="Dinner",1,IF(tips!D82="Lunch",0,""))</f>
        <v>0</v>
      </c>
      <c r="H83" s="12">
        <v>2</v>
      </c>
      <c r="I83" s="12">
        <v>19.440000000000001</v>
      </c>
      <c r="J83" s="17">
        <v>3</v>
      </c>
    </row>
    <row r="84" spans="1:10" x14ac:dyDescent="0.35">
      <c r="A84">
        <f>IF(tips!A83="Male",1,IF(tips!A83="Female",0))</f>
        <v>1</v>
      </c>
      <c r="B84">
        <f>IF(tips!B83="Yes",1,IF(tips!B83="No",0))</f>
        <v>0</v>
      </c>
      <c r="C84">
        <f>IF(tips!C83=correlation!$C$2,1,0)</f>
        <v>0</v>
      </c>
      <c r="D84">
        <f>IF(tips!C85=correlation!$D$2,1,0)</f>
        <v>0</v>
      </c>
      <c r="E84">
        <f>IF(tips!C85=correlation!$E$2,1,0)</f>
        <v>0</v>
      </c>
      <c r="F84">
        <f>IF(tips!C85=correlation!$F$2,1,0)</f>
        <v>1</v>
      </c>
      <c r="G84" s="16">
        <f>IF(tips!D83="Dinner",1,IF(tips!D83="Lunch",0,""))</f>
        <v>0</v>
      </c>
      <c r="H84" s="13">
        <v>2</v>
      </c>
      <c r="I84" s="13">
        <v>16.66</v>
      </c>
      <c r="J84" s="17">
        <v>3.4</v>
      </c>
    </row>
    <row r="85" spans="1:10" x14ac:dyDescent="0.35">
      <c r="A85">
        <f>IF(tips!A84="Male",1,IF(tips!A84="Female",0))</f>
        <v>0</v>
      </c>
      <c r="B85">
        <f>IF(tips!B84="Yes",1,IF(tips!B84="No",0))</f>
        <v>0</v>
      </c>
      <c r="C85">
        <f>IF(tips!C84=correlation!$C$2,1,0)</f>
        <v>0</v>
      </c>
      <c r="D85">
        <f>IF(tips!C86=correlation!$D$2,1,0)</f>
        <v>0</v>
      </c>
      <c r="E85">
        <f>IF(tips!C86=correlation!$E$2,1,0)</f>
        <v>0</v>
      </c>
      <c r="F85">
        <f>IF(tips!C86=correlation!$F$2,1,0)</f>
        <v>1</v>
      </c>
      <c r="G85" s="16">
        <f>IF(tips!D84="Dinner",1,IF(tips!D84="Lunch",0,""))</f>
        <v>0</v>
      </c>
      <c r="H85" s="12">
        <v>1</v>
      </c>
      <c r="I85" s="12">
        <v>10.07</v>
      </c>
      <c r="J85" s="17">
        <v>1.83</v>
      </c>
    </row>
    <row r="86" spans="1:10" x14ac:dyDescent="0.35">
      <c r="A86">
        <f>IF(tips!A85="Male",1,IF(tips!A85="Female",0))</f>
        <v>1</v>
      </c>
      <c r="B86">
        <f>IF(tips!B85="Yes",1,IF(tips!B85="No",0))</f>
        <v>1</v>
      </c>
      <c r="C86">
        <f>IF(tips!C85=correlation!$C$2,1,0)</f>
        <v>0</v>
      </c>
      <c r="D86">
        <f>IF(tips!C87=correlation!$D$2,1,0)</f>
        <v>0</v>
      </c>
      <c r="E86">
        <f>IF(tips!C87=correlation!$E$2,1,0)</f>
        <v>0</v>
      </c>
      <c r="F86">
        <f>IF(tips!C87=correlation!$F$2,1,0)</f>
        <v>1</v>
      </c>
      <c r="G86" s="16">
        <f>IF(tips!D85="Dinner",1,IF(tips!D85="Lunch",0,""))</f>
        <v>0</v>
      </c>
      <c r="H86" s="13">
        <v>2</v>
      </c>
      <c r="I86" s="13">
        <v>32.68</v>
      </c>
      <c r="J86" s="17">
        <v>5</v>
      </c>
    </row>
    <row r="87" spans="1:10" x14ac:dyDescent="0.35">
      <c r="A87">
        <f>IF(tips!A86="Male",1,IF(tips!A86="Female",0))</f>
        <v>1</v>
      </c>
      <c r="B87">
        <f>IF(tips!B86="Yes",1,IF(tips!B86="No",0))</f>
        <v>0</v>
      </c>
      <c r="C87">
        <f>IF(tips!C86=correlation!$C$2,1,0)</f>
        <v>0</v>
      </c>
      <c r="D87">
        <f>IF(tips!C88=correlation!$D$2,1,0)</f>
        <v>0</v>
      </c>
      <c r="E87">
        <f>IF(tips!C88=correlation!$E$2,1,0)</f>
        <v>0</v>
      </c>
      <c r="F87">
        <f>IF(tips!C88=correlation!$F$2,1,0)</f>
        <v>1</v>
      </c>
      <c r="G87" s="16">
        <f>IF(tips!D86="Dinner",1,IF(tips!D86="Lunch",0,""))</f>
        <v>0</v>
      </c>
      <c r="H87" s="12">
        <v>2</v>
      </c>
      <c r="I87" s="12">
        <v>15.98</v>
      </c>
      <c r="J87" s="17">
        <v>2.0299999999999998</v>
      </c>
    </row>
    <row r="88" spans="1:10" x14ac:dyDescent="0.35">
      <c r="A88">
        <f>IF(tips!A87="Male",1,IF(tips!A87="Female",0))</f>
        <v>0</v>
      </c>
      <c r="B88">
        <f>IF(tips!B87="Yes",1,IF(tips!B87="No",0))</f>
        <v>0</v>
      </c>
      <c r="C88">
        <f>IF(tips!C87=correlation!$C$2,1,0)</f>
        <v>0</v>
      </c>
      <c r="D88">
        <f>IF(tips!C89=correlation!$D$2,1,0)</f>
        <v>0</v>
      </c>
      <c r="E88">
        <f>IF(tips!C89=correlation!$E$2,1,0)</f>
        <v>0</v>
      </c>
      <c r="F88">
        <f>IF(tips!C89=correlation!$F$2,1,0)</f>
        <v>1</v>
      </c>
      <c r="G88" s="16">
        <f>IF(tips!D87="Dinner",1,IF(tips!D87="Lunch",0,""))</f>
        <v>0</v>
      </c>
      <c r="H88" s="13">
        <v>4</v>
      </c>
      <c r="I88" s="13">
        <v>34.83</v>
      </c>
      <c r="J88" s="17">
        <v>5.17</v>
      </c>
    </row>
    <row r="89" spans="1:10" x14ac:dyDescent="0.35">
      <c r="A89">
        <f>IF(tips!A88="Male",1,IF(tips!A88="Female",0))</f>
        <v>1</v>
      </c>
      <c r="B89">
        <f>IF(tips!B88="Yes",1,IF(tips!B88="No",0))</f>
        <v>0</v>
      </c>
      <c r="C89">
        <f>IF(tips!C88=correlation!$C$2,1,0)</f>
        <v>0</v>
      </c>
      <c r="D89">
        <f>IF(tips!C90=correlation!$D$2,1,0)</f>
        <v>0</v>
      </c>
      <c r="E89">
        <f>IF(tips!C90=correlation!$E$2,1,0)</f>
        <v>0</v>
      </c>
      <c r="F89">
        <f>IF(tips!C90=correlation!$F$2,1,0)</f>
        <v>1</v>
      </c>
      <c r="G89" s="16">
        <f>IF(tips!D88="Dinner",1,IF(tips!D88="Lunch",0,""))</f>
        <v>0</v>
      </c>
      <c r="H89" s="12">
        <v>2</v>
      </c>
      <c r="I89" s="12">
        <v>13.03</v>
      </c>
      <c r="J89" s="17">
        <v>2</v>
      </c>
    </row>
    <row r="90" spans="1:10" x14ac:dyDescent="0.35">
      <c r="A90">
        <f>IF(tips!A89="Male",1,IF(tips!A89="Female",0))</f>
        <v>1</v>
      </c>
      <c r="B90">
        <f>IF(tips!B89="Yes",1,IF(tips!B89="No",0))</f>
        <v>0</v>
      </c>
      <c r="C90">
        <f>IF(tips!C89=correlation!$C$2,1,0)</f>
        <v>0</v>
      </c>
      <c r="D90">
        <f>IF(tips!C91=correlation!$D$2,1,0)</f>
        <v>0</v>
      </c>
      <c r="E90">
        <f>IF(tips!C91=correlation!$E$2,1,0)</f>
        <v>0</v>
      </c>
      <c r="F90">
        <f>IF(tips!C91=correlation!$F$2,1,0)</f>
        <v>1</v>
      </c>
      <c r="G90" s="16">
        <f>IF(tips!D89="Dinner",1,IF(tips!D89="Lunch",0,""))</f>
        <v>0</v>
      </c>
      <c r="H90" s="13">
        <v>2</v>
      </c>
      <c r="I90" s="13">
        <v>18.28</v>
      </c>
      <c r="J90" s="17">
        <v>4</v>
      </c>
    </row>
    <row r="91" spans="1:10" x14ac:dyDescent="0.35">
      <c r="A91">
        <f>IF(tips!A90="Male",1,IF(tips!A90="Female",0))</f>
        <v>1</v>
      </c>
      <c r="B91">
        <f>IF(tips!B90="Yes",1,IF(tips!B90="No",0))</f>
        <v>0</v>
      </c>
      <c r="C91">
        <f>IF(tips!C90=correlation!$C$2,1,0)</f>
        <v>0</v>
      </c>
      <c r="D91">
        <f>IF(tips!C92=correlation!$D$2,1,0)</f>
        <v>1</v>
      </c>
      <c r="E91">
        <f>IF(tips!C92=correlation!$E$2,1,0)</f>
        <v>0</v>
      </c>
      <c r="F91">
        <f>IF(tips!C92=correlation!$F$2,1,0)</f>
        <v>0</v>
      </c>
      <c r="G91" s="16">
        <f>IF(tips!D90="Dinner",1,IF(tips!D90="Lunch",0,""))</f>
        <v>0</v>
      </c>
      <c r="H91" s="12">
        <v>2</v>
      </c>
      <c r="I91" s="12">
        <v>24.71</v>
      </c>
      <c r="J91" s="17">
        <v>5.85</v>
      </c>
    </row>
    <row r="92" spans="1:10" x14ac:dyDescent="0.35">
      <c r="A92">
        <f>IF(tips!A91="Male",1,IF(tips!A91="Female",0))</f>
        <v>1</v>
      </c>
      <c r="B92">
        <f>IF(tips!B91="Yes",1,IF(tips!B91="No",0))</f>
        <v>0</v>
      </c>
      <c r="C92">
        <f>IF(tips!C91=correlation!$C$2,1,0)</f>
        <v>0</v>
      </c>
      <c r="D92">
        <f>IF(tips!C93=correlation!$D$2,1,0)</f>
        <v>1</v>
      </c>
      <c r="E92">
        <f>IF(tips!C93=correlation!$E$2,1,0)</f>
        <v>0</v>
      </c>
      <c r="F92">
        <f>IF(tips!C93=correlation!$F$2,1,0)</f>
        <v>0</v>
      </c>
      <c r="G92" s="16">
        <f>IF(tips!D91="Dinner",1,IF(tips!D91="Lunch",0,""))</f>
        <v>0</v>
      </c>
      <c r="H92" s="13">
        <v>2</v>
      </c>
      <c r="I92" s="13">
        <v>21.16</v>
      </c>
      <c r="J92" s="17">
        <v>3</v>
      </c>
    </row>
    <row r="93" spans="1:10" x14ac:dyDescent="0.35">
      <c r="A93">
        <f>IF(tips!A92="Male",1,IF(tips!A92="Female",0))</f>
        <v>1</v>
      </c>
      <c r="B93">
        <f>IF(tips!B92="Yes",1,IF(tips!B92="No",0))</f>
        <v>1</v>
      </c>
      <c r="C93">
        <f>IF(tips!C92=correlation!$C$2,1,0)</f>
        <v>0</v>
      </c>
      <c r="D93">
        <f>IF(tips!C94=correlation!$D$2,1,0)</f>
        <v>1</v>
      </c>
      <c r="E93">
        <f>IF(tips!C94=correlation!$E$2,1,0)</f>
        <v>0</v>
      </c>
      <c r="F93">
        <f>IF(tips!C94=correlation!$F$2,1,0)</f>
        <v>0</v>
      </c>
      <c r="G93" s="16">
        <f>IF(tips!D92="Dinner",1,IF(tips!D92="Lunch",0,""))</f>
        <v>1</v>
      </c>
      <c r="H93" s="12">
        <v>2</v>
      </c>
      <c r="I93" s="12">
        <v>28.97</v>
      </c>
      <c r="J93" s="17">
        <v>3</v>
      </c>
    </row>
    <row r="94" spans="1:10" x14ac:dyDescent="0.35">
      <c r="A94">
        <f>IF(tips!A93="Male",1,IF(tips!A93="Female",0))</f>
        <v>1</v>
      </c>
      <c r="B94">
        <f>IF(tips!B93="Yes",1,IF(tips!B93="No",0))</f>
        <v>0</v>
      </c>
      <c r="C94">
        <f>IF(tips!C93=correlation!$C$2,1,0)</f>
        <v>0</v>
      </c>
      <c r="D94">
        <f>IF(tips!C95=correlation!$D$2,1,0)</f>
        <v>1</v>
      </c>
      <c r="E94">
        <f>IF(tips!C95=correlation!$E$2,1,0)</f>
        <v>0</v>
      </c>
      <c r="F94">
        <f>IF(tips!C95=correlation!$F$2,1,0)</f>
        <v>0</v>
      </c>
      <c r="G94" s="16">
        <f>IF(tips!D93="Dinner",1,IF(tips!D93="Lunch",0,""))</f>
        <v>1</v>
      </c>
      <c r="H94" s="13">
        <v>2</v>
      </c>
      <c r="I94" s="13">
        <v>22.49</v>
      </c>
      <c r="J94" s="17">
        <v>3.5</v>
      </c>
    </row>
    <row r="95" spans="1:10" x14ac:dyDescent="0.35">
      <c r="A95">
        <f>IF(tips!A94="Male",1,IF(tips!A94="Female",0))</f>
        <v>0</v>
      </c>
      <c r="B95">
        <f>IF(tips!B94="Yes",1,IF(tips!B94="No",0))</f>
        <v>1</v>
      </c>
      <c r="C95">
        <f>IF(tips!C94=correlation!$C$2,1,0)</f>
        <v>0</v>
      </c>
      <c r="D95">
        <f>IF(tips!C96=correlation!$D$2,1,0)</f>
        <v>1</v>
      </c>
      <c r="E95">
        <f>IF(tips!C96=correlation!$E$2,1,0)</f>
        <v>0</v>
      </c>
      <c r="F95">
        <f>IF(tips!C96=correlation!$F$2,1,0)</f>
        <v>0</v>
      </c>
      <c r="G95" s="16">
        <f>IF(tips!D94="Dinner",1,IF(tips!D94="Lunch",0,""))</f>
        <v>1</v>
      </c>
      <c r="H95" s="12">
        <v>2</v>
      </c>
      <c r="I95" s="12">
        <v>5.75</v>
      </c>
      <c r="J95" s="17">
        <v>1</v>
      </c>
    </row>
    <row r="96" spans="1:10" x14ac:dyDescent="0.35">
      <c r="A96">
        <f>IF(tips!A95="Male",1,IF(tips!A95="Female",0))</f>
        <v>0</v>
      </c>
      <c r="B96">
        <f>IF(tips!B95="Yes",1,IF(tips!B95="No",0))</f>
        <v>1</v>
      </c>
      <c r="C96">
        <f>IF(tips!C95=correlation!$C$2,1,0)</f>
        <v>0</v>
      </c>
      <c r="D96">
        <f>IF(tips!C97=correlation!$D$2,1,0)</f>
        <v>1</v>
      </c>
      <c r="E96">
        <f>IF(tips!C97=correlation!$E$2,1,0)</f>
        <v>0</v>
      </c>
      <c r="F96">
        <f>IF(tips!C97=correlation!$F$2,1,0)</f>
        <v>0</v>
      </c>
      <c r="G96" s="16">
        <f>IF(tips!D95="Dinner",1,IF(tips!D95="Lunch",0,""))</f>
        <v>1</v>
      </c>
      <c r="H96" s="13">
        <v>2</v>
      </c>
      <c r="I96" s="13">
        <v>16.32</v>
      </c>
      <c r="J96" s="17">
        <v>4.3</v>
      </c>
    </row>
    <row r="97" spans="1:10" x14ac:dyDescent="0.35">
      <c r="A97">
        <f>IF(tips!A96="Male",1,IF(tips!A96="Female",0))</f>
        <v>0</v>
      </c>
      <c r="B97">
        <f>IF(tips!B96="Yes",1,IF(tips!B96="No",0))</f>
        <v>0</v>
      </c>
      <c r="C97">
        <f>IF(tips!C96=correlation!$C$2,1,0)</f>
        <v>0</v>
      </c>
      <c r="D97">
        <f>IF(tips!C98=correlation!$D$2,1,0)</f>
        <v>1</v>
      </c>
      <c r="E97">
        <f>IF(tips!C98=correlation!$E$2,1,0)</f>
        <v>0</v>
      </c>
      <c r="F97">
        <f>IF(tips!C98=correlation!$F$2,1,0)</f>
        <v>0</v>
      </c>
      <c r="G97" s="16">
        <f>IF(tips!D96="Dinner",1,IF(tips!D96="Lunch",0,""))</f>
        <v>1</v>
      </c>
      <c r="H97" s="12">
        <v>2</v>
      </c>
      <c r="I97" s="12">
        <v>22.75</v>
      </c>
      <c r="J97" s="17">
        <v>3.25</v>
      </c>
    </row>
    <row r="98" spans="1:10" x14ac:dyDescent="0.35">
      <c r="A98">
        <f>IF(tips!A97="Male",1,IF(tips!A97="Female",0))</f>
        <v>1</v>
      </c>
      <c r="B98">
        <f>IF(tips!B97="Yes",1,IF(tips!B97="No",0))</f>
        <v>1</v>
      </c>
      <c r="C98">
        <f>IF(tips!C97=correlation!$C$2,1,0)</f>
        <v>0</v>
      </c>
      <c r="D98">
        <f>IF(tips!C99=correlation!$D$2,1,0)</f>
        <v>1</v>
      </c>
      <c r="E98">
        <f>IF(tips!C99=correlation!$E$2,1,0)</f>
        <v>0</v>
      </c>
      <c r="F98">
        <f>IF(tips!C99=correlation!$F$2,1,0)</f>
        <v>0</v>
      </c>
      <c r="G98" s="16">
        <f>IF(tips!D97="Dinner",1,IF(tips!D97="Lunch",0,""))</f>
        <v>1</v>
      </c>
      <c r="H98" s="13">
        <v>4</v>
      </c>
      <c r="I98" s="13">
        <v>40.17</v>
      </c>
      <c r="J98" s="17">
        <v>4.7300000000000004</v>
      </c>
    </row>
    <row r="99" spans="1:10" x14ac:dyDescent="0.35">
      <c r="A99">
        <f>IF(tips!A98="Male",1,IF(tips!A98="Female",0))</f>
        <v>1</v>
      </c>
      <c r="B99">
        <f>IF(tips!B98="Yes",1,IF(tips!B98="No",0))</f>
        <v>1</v>
      </c>
      <c r="C99">
        <f>IF(tips!C98=correlation!$C$2,1,0)</f>
        <v>0</v>
      </c>
      <c r="D99">
        <f>IF(tips!C100=correlation!$D$2,1,0)</f>
        <v>1</v>
      </c>
      <c r="E99">
        <f>IF(tips!C100=correlation!$E$2,1,0)</f>
        <v>0</v>
      </c>
      <c r="F99">
        <f>IF(tips!C100=correlation!$F$2,1,0)</f>
        <v>0</v>
      </c>
      <c r="G99" s="16">
        <f>IF(tips!D98="Dinner",1,IF(tips!D98="Lunch",0,""))</f>
        <v>1</v>
      </c>
      <c r="H99" s="12">
        <v>2</v>
      </c>
      <c r="I99" s="12">
        <v>27.28</v>
      </c>
      <c r="J99" s="17">
        <v>4</v>
      </c>
    </row>
    <row r="100" spans="1:10" x14ac:dyDescent="0.35">
      <c r="A100">
        <f>IF(tips!A99="Male",1,IF(tips!A99="Female",0))</f>
        <v>1</v>
      </c>
      <c r="B100">
        <f>IF(tips!B99="Yes",1,IF(tips!B99="No",0))</f>
        <v>1</v>
      </c>
      <c r="C100">
        <f>IF(tips!C99=correlation!$C$2,1,0)</f>
        <v>0</v>
      </c>
      <c r="D100">
        <f>IF(tips!C101=correlation!$D$2,1,0)</f>
        <v>1</v>
      </c>
      <c r="E100">
        <f>IF(tips!C101=correlation!$E$2,1,0)</f>
        <v>0</v>
      </c>
      <c r="F100">
        <f>IF(tips!C101=correlation!$F$2,1,0)</f>
        <v>0</v>
      </c>
      <c r="G100" s="16">
        <f>IF(tips!D99="Dinner",1,IF(tips!D99="Lunch",0,""))</f>
        <v>1</v>
      </c>
      <c r="H100" s="13">
        <v>2</v>
      </c>
      <c r="I100" s="13">
        <v>12.03</v>
      </c>
      <c r="J100" s="17">
        <v>1.5</v>
      </c>
    </row>
    <row r="101" spans="1:10" x14ac:dyDescent="0.35">
      <c r="A101">
        <f>IF(tips!A100="Male",1,IF(tips!A100="Female",0))</f>
        <v>1</v>
      </c>
      <c r="B101">
        <f>IF(tips!B100="Yes",1,IF(tips!B100="No",0))</f>
        <v>1</v>
      </c>
      <c r="C101">
        <f>IF(tips!C100=correlation!$C$2,1,0)</f>
        <v>0</v>
      </c>
      <c r="D101">
        <f>IF(tips!C102=correlation!$D$2,1,0)</f>
        <v>1</v>
      </c>
      <c r="E101">
        <f>IF(tips!C102=correlation!$E$2,1,0)</f>
        <v>0</v>
      </c>
      <c r="F101">
        <f>IF(tips!C102=correlation!$F$2,1,0)</f>
        <v>0</v>
      </c>
      <c r="G101" s="16">
        <f>IF(tips!D100="Dinner",1,IF(tips!D100="Lunch",0,""))</f>
        <v>1</v>
      </c>
      <c r="H101" s="12">
        <v>2</v>
      </c>
      <c r="I101" s="12">
        <v>21.01</v>
      </c>
      <c r="J101" s="17">
        <v>3</v>
      </c>
    </row>
    <row r="102" spans="1:10" x14ac:dyDescent="0.35">
      <c r="A102">
        <f>IF(tips!A101="Male",1,IF(tips!A101="Female",0))</f>
        <v>1</v>
      </c>
      <c r="B102">
        <f>IF(tips!B101="Yes",1,IF(tips!B101="No",0))</f>
        <v>0</v>
      </c>
      <c r="C102">
        <f>IF(tips!C101=correlation!$C$2,1,0)</f>
        <v>0</v>
      </c>
      <c r="D102">
        <f>IF(tips!C103=correlation!$D$2,1,0)</f>
        <v>1</v>
      </c>
      <c r="E102">
        <f>IF(tips!C103=correlation!$E$2,1,0)</f>
        <v>0</v>
      </c>
      <c r="F102">
        <f>IF(tips!C103=correlation!$F$2,1,0)</f>
        <v>0</v>
      </c>
      <c r="G102" s="16">
        <f>IF(tips!D101="Dinner",1,IF(tips!D101="Lunch",0,""))</f>
        <v>1</v>
      </c>
      <c r="H102" s="13">
        <v>2</v>
      </c>
      <c r="I102" s="13">
        <v>12.46</v>
      </c>
      <c r="J102" s="17">
        <v>1.5</v>
      </c>
    </row>
    <row r="103" spans="1:10" x14ac:dyDescent="0.35">
      <c r="A103">
        <f>IF(tips!A102="Male",1,IF(tips!A102="Female",0))</f>
        <v>0</v>
      </c>
      <c r="B103">
        <f>IF(tips!B102="Yes",1,IF(tips!B102="No",0))</f>
        <v>1</v>
      </c>
      <c r="C103">
        <f>IF(tips!C102=correlation!$C$2,1,0)</f>
        <v>0</v>
      </c>
      <c r="D103">
        <f>IF(tips!C104=correlation!$D$2,1,0)</f>
        <v>0</v>
      </c>
      <c r="E103">
        <f>IF(tips!C104=correlation!$E$2,1,0)</f>
        <v>1</v>
      </c>
      <c r="F103">
        <f>IF(tips!C104=correlation!$F$2,1,0)</f>
        <v>0</v>
      </c>
      <c r="G103" s="16">
        <f>IF(tips!D102="Dinner",1,IF(tips!D102="Lunch",0,""))</f>
        <v>1</v>
      </c>
      <c r="H103" s="12">
        <v>2</v>
      </c>
      <c r="I103" s="12">
        <v>11.35</v>
      </c>
      <c r="J103" s="17">
        <v>2.5</v>
      </c>
    </row>
    <row r="104" spans="1:10" x14ac:dyDescent="0.35">
      <c r="A104">
        <f>IF(tips!A103="Male",1,IF(tips!A103="Female",0))</f>
        <v>0</v>
      </c>
      <c r="B104">
        <f>IF(tips!B103="Yes",1,IF(tips!B103="No",0))</f>
        <v>1</v>
      </c>
      <c r="C104">
        <f>IF(tips!C103=correlation!$C$2,1,0)</f>
        <v>0</v>
      </c>
      <c r="D104">
        <f>IF(tips!C105=correlation!$D$2,1,0)</f>
        <v>0</v>
      </c>
      <c r="E104">
        <f>IF(tips!C105=correlation!$E$2,1,0)</f>
        <v>1</v>
      </c>
      <c r="F104">
        <f>IF(tips!C105=correlation!$F$2,1,0)</f>
        <v>0</v>
      </c>
      <c r="G104" s="16">
        <f>IF(tips!D103="Dinner",1,IF(tips!D103="Lunch",0,""))</f>
        <v>1</v>
      </c>
      <c r="H104" s="13">
        <v>2</v>
      </c>
      <c r="I104" s="13">
        <v>15.38</v>
      </c>
      <c r="J104" s="17">
        <v>3</v>
      </c>
    </row>
    <row r="105" spans="1:10" x14ac:dyDescent="0.35">
      <c r="A105">
        <f>IF(tips!A104="Male",1,IF(tips!A104="Female",0))</f>
        <v>0</v>
      </c>
      <c r="B105">
        <f>IF(tips!B104="Yes",1,IF(tips!B104="No",0))</f>
        <v>1</v>
      </c>
      <c r="C105">
        <f>IF(tips!C104=correlation!$C$2,1,0)</f>
        <v>0</v>
      </c>
      <c r="D105">
        <f>IF(tips!C106=correlation!$D$2,1,0)</f>
        <v>0</v>
      </c>
      <c r="E105">
        <f>IF(tips!C106=correlation!$E$2,1,0)</f>
        <v>1</v>
      </c>
      <c r="F105">
        <f>IF(tips!C106=correlation!$F$2,1,0)</f>
        <v>0</v>
      </c>
      <c r="G105" s="16">
        <f>IF(tips!D104="Dinner",1,IF(tips!D104="Lunch",0,""))</f>
        <v>1</v>
      </c>
      <c r="H105" s="12">
        <v>3</v>
      </c>
      <c r="I105" s="12">
        <v>44.3</v>
      </c>
      <c r="J105" s="17">
        <v>2.5</v>
      </c>
    </row>
    <row r="106" spans="1:10" x14ac:dyDescent="0.35">
      <c r="A106">
        <f>IF(tips!A105="Male",1,IF(tips!A105="Female",0))</f>
        <v>0</v>
      </c>
      <c r="B106">
        <f>IF(tips!B105="Yes",1,IF(tips!B105="No",0))</f>
        <v>1</v>
      </c>
      <c r="C106">
        <f>IF(tips!C105=correlation!$C$2,1,0)</f>
        <v>0</v>
      </c>
      <c r="D106">
        <f>IF(tips!C107=correlation!$D$2,1,0)</f>
        <v>0</v>
      </c>
      <c r="E106">
        <f>IF(tips!C107=correlation!$E$2,1,0)</f>
        <v>1</v>
      </c>
      <c r="F106">
        <f>IF(tips!C107=correlation!$F$2,1,0)</f>
        <v>0</v>
      </c>
      <c r="G106" s="16">
        <f>IF(tips!D105="Dinner",1,IF(tips!D105="Lunch",0,""))</f>
        <v>1</v>
      </c>
      <c r="H106" s="13">
        <v>2</v>
      </c>
      <c r="I106" s="13">
        <v>22.42</v>
      </c>
      <c r="J106" s="17">
        <v>3.48</v>
      </c>
    </row>
    <row r="107" spans="1:10" x14ac:dyDescent="0.35">
      <c r="A107">
        <f>IF(tips!A106="Male",1,IF(tips!A106="Female",0))</f>
        <v>0</v>
      </c>
      <c r="B107">
        <f>IF(tips!B106="Yes",1,IF(tips!B106="No",0))</f>
        <v>0</v>
      </c>
      <c r="C107">
        <f>IF(tips!C106=correlation!$C$2,1,0)</f>
        <v>0</v>
      </c>
      <c r="D107">
        <f>IF(tips!C108=correlation!$D$2,1,0)</f>
        <v>0</v>
      </c>
      <c r="E107">
        <f>IF(tips!C108=correlation!$E$2,1,0)</f>
        <v>1</v>
      </c>
      <c r="F107">
        <f>IF(tips!C108=correlation!$F$2,1,0)</f>
        <v>0</v>
      </c>
      <c r="G107" s="16">
        <f>IF(tips!D106="Dinner",1,IF(tips!D106="Lunch",0,""))</f>
        <v>1</v>
      </c>
      <c r="H107" s="12">
        <v>2</v>
      </c>
      <c r="I107" s="12">
        <v>20.92</v>
      </c>
      <c r="J107" s="17">
        <v>4.08</v>
      </c>
    </row>
    <row r="108" spans="1:10" x14ac:dyDescent="0.35">
      <c r="A108">
        <f>IF(tips!A107="Male",1,IF(tips!A107="Female",0))</f>
        <v>1</v>
      </c>
      <c r="B108">
        <f>IF(tips!B107="Yes",1,IF(tips!B107="No",0))</f>
        <v>1</v>
      </c>
      <c r="C108">
        <f>IF(tips!C107=correlation!$C$2,1,0)</f>
        <v>0</v>
      </c>
      <c r="D108">
        <f>IF(tips!C109=correlation!$D$2,1,0)</f>
        <v>0</v>
      </c>
      <c r="E108">
        <f>IF(tips!C109=correlation!$E$2,1,0)</f>
        <v>1</v>
      </c>
      <c r="F108">
        <f>IF(tips!C109=correlation!$F$2,1,0)</f>
        <v>0</v>
      </c>
      <c r="G108" s="16">
        <f>IF(tips!D107="Dinner",1,IF(tips!D107="Lunch",0,""))</f>
        <v>1</v>
      </c>
      <c r="H108" s="13">
        <v>2</v>
      </c>
      <c r="I108" s="13">
        <v>15.36</v>
      </c>
      <c r="J108" s="17">
        <v>1.64</v>
      </c>
    </row>
    <row r="109" spans="1:10" x14ac:dyDescent="0.35">
      <c r="A109">
        <f>IF(tips!A108="Male",1,IF(tips!A108="Female",0))</f>
        <v>1</v>
      </c>
      <c r="B109">
        <f>IF(tips!B108="Yes",1,IF(tips!B108="No",0))</f>
        <v>1</v>
      </c>
      <c r="C109">
        <f>IF(tips!C108=correlation!$C$2,1,0)</f>
        <v>0</v>
      </c>
      <c r="D109">
        <f>IF(tips!C110=correlation!$D$2,1,0)</f>
        <v>0</v>
      </c>
      <c r="E109">
        <f>IF(tips!C110=correlation!$E$2,1,0)</f>
        <v>1</v>
      </c>
      <c r="F109">
        <f>IF(tips!C110=correlation!$F$2,1,0)</f>
        <v>0</v>
      </c>
      <c r="G109" s="16">
        <f>IF(tips!D108="Dinner",1,IF(tips!D108="Lunch",0,""))</f>
        <v>1</v>
      </c>
      <c r="H109" s="12">
        <v>2</v>
      </c>
      <c r="I109" s="12">
        <v>20.49</v>
      </c>
      <c r="J109" s="17">
        <v>4.0599999999999996</v>
      </c>
    </row>
    <row r="110" spans="1:10" x14ac:dyDescent="0.35">
      <c r="A110">
        <f>IF(tips!A109="Male",1,IF(tips!A109="Female",0))</f>
        <v>1</v>
      </c>
      <c r="B110">
        <f>IF(tips!B109="Yes",1,IF(tips!B109="No",0))</f>
        <v>1</v>
      </c>
      <c r="C110">
        <f>IF(tips!C109=correlation!$C$2,1,0)</f>
        <v>0</v>
      </c>
      <c r="D110">
        <f>IF(tips!C111=correlation!$D$2,1,0)</f>
        <v>0</v>
      </c>
      <c r="E110">
        <f>IF(tips!C111=correlation!$E$2,1,0)</f>
        <v>1</v>
      </c>
      <c r="F110">
        <f>IF(tips!C111=correlation!$F$2,1,0)</f>
        <v>0</v>
      </c>
      <c r="G110" s="16">
        <f>IF(tips!D109="Dinner",1,IF(tips!D109="Lunch",0,""))</f>
        <v>1</v>
      </c>
      <c r="H110" s="13">
        <v>2</v>
      </c>
      <c r="I110" s="13">
        <v>25.21</v>
      </c>
      <c r="J110" s="17">
        <v>4.29</v>
      </c>
    </row>
    <row r="111" spans="1:10" x14ac:dyDescent="0.35">
      <c r="A111">
        <f>IF(tips!A110="Male",1,IF(tips!A110="Female",0))</f>
        <v>1</v>
      </c>
      <c r="B111">
        <f>IF(tips!B110="Yes",1,IF(tips!B110="No",0))</f>
        <v>0</v>
      </c>
      <c r="C111">
        <f>IF(tips!C110=correlation!$C$2,1,0)</f>
        <v>0</v>
      </c>
      <c r="D111">
        <f>IF(tips!C112=correlation!$D$2,1,0)</f>
        <v>0</v>
      </c>
      <c r="E111">
        <f>IF(tips!C112=correlation!$E$2,1,0)</f>
        <v>1</v>
      </c>
      <c r="F111">
        <f>IF(tips!C112=correlation!$F$2,1,0)</f>
        <v>0</v>
      </c>
      <c r="G111" s="16">
        <f>IF(tips!D110="Dinner",1,IF(tips!D110="Lunch",0,""))</f>
        <v>1</v>
      </c>
      <c r="H111" s="12">
        <v>2</v>
      </c>
      <c r="I111" s="12">
        <v>18.239999999999998</v>
      </c>
      <c r="J111" s="17">
        <v>3.76</v>
      </c>
    </row>
    <row r="112" spans="1:10" x14ac:dyDescent="0.35">
      <c r="A112">
        <f>IF(tips!A111="Male",1,IF(tips!A111="Female",0))</f>
        <v>0</v>
      </c>
      <c r="B112">
        <f>IF(tips!B111="Yes",1,IF(tips!B111="No",0))</f>
        <v>1</v>
      </c>
      <c r="C112">
        <f>IF(tips!C111=correlation!$C$2,1,0)</f>
        <v>0</v>
      </c>
      <c r="D112">
        <f>IF(tips!C113=correlation!$D$2,1,0)</f>
        <v>0</v>
      </c>
      <c r="E112">
        <f>IF(tips!C113=correlation!$E$2,1,0)</f>
        <v>1</v>
      </c>
      <c r="F112">
        <f>IF(tips!C113=correlation!$F$2,1,0)</f>
        <v>0</v>
      </c>
      <c r="G112" s="16">
        <f>IF(tips!D111="Dinner",1,IF(tips!D111="Lunch",0,""))</f>
        <v>1</v>
      </c>
      <c r="H112" s="13">
        <v>2</v>
      </c>
      <c r="I112" s="13">
        <v>14.31</v>
      </c>
      <c r="J112" s="17">
        <v>4</v>
      </c>
    </row>
    <row r="113" spans="1:10" x14ac:dyDescent="0.35">
      <c r="A113">
        <f>IF(tips!A112="Male",1,IF(tips!A112="Female",0))</f>
        <v>1</v>
      </c>
      <c r="B113">
        <f>IF(tips!B112="Yes",1,IF(tips!B112="No",0))</f>
        <v>0</v>
      </c>
      <c r="C113">
        <f>IF(tips!C112=correlation!$C$2,1,0)</f>
        <v>0</v>
      </c>
      <c r="D113">
        <f>IF(tips!C114=correlation!$D$2,1,0)</f>
        <v>0</v>
      </c>
      <c r="E113">
        <f>IF(tips!C114=correlation!$E$2,1,0)</f>
        <v>0</v>
      </c>
      <c r="F113">
        <f>IF(tips!C114=correlation!$F$2,1,0)</f>
        <v>0</v>
      </c>
      <c r="G113" s="16">
        <f>IF(tips!D112="Dinner",1,IF(tips!D112="Lunch",0,""))</f>
        <v>1</v>
      </c>
      <c r="H113" s="12">
        <v>2</v>
      </c>
      <c r="I113" s="12">
        <v>14</v>
      </c>
      <c r="J113" s="17">
        <v>3</v>
      </c>
    </row>
    <row r="114" spans="1:10" x14ac:dyDescent="0.35">
      <c r="A114">
        <f>IF(tips!A113="Male",1,IF(tips!A113="Female",0))</f>
        <v>0</v>
      </c>
      <c r="B114">
        <f>IF(tips!B113="Yes",1,IF(tips!B113="No",0))</f>
        <v>0</v>
      </c>
      <c r="C114">
        <f>IF(tips!C113=correlation!$C$2,1,0)</f>
        <v>0</v>
      </c>
      <c r="D114">
        <f>IF(tips!C115=correlation!$D$2,1,0)</f>
        <v>0</v>
      </c>
      <c r="E114">
        <f>IF(tips!C115=correlation!$E$2,1,0)</f>
        <v>0</v>
      </c>
      <c r="F114">
        <f>IF(tips!C115=correlation!$F$2,1,0)</f>
        <v>0</v>
      </c>
      <c r="G114" s="16">
        <f>IF(tips!D113="Dinner",1,IF(tips!D113="Lunch",0,""))</f>
        <v>1</v>
      </c>
      <c r="H114" s="13">
        <v>1</v>
      </c>
      <c r="I114" s="13">
        <v>7.25</v>
      </c>
      <c r="J114" s="17">
        <v>1</v>
      </c>
    </row>
    <row r="115" spans="1:10" x14ac:dyDescent="0.35">
      <c r="A115">
        <f>IF(tips!A114="Male",1,IF(tips!A114="Female",0))</f>
        <v>1</v>
      </c>
      <c r="B115">
        <f>IF(tips!B114="Yes",1,IF(tips!B114="No",0))</f>
        <v>0</v>
      </c>
      <c r="C115">
        <f>IF(tips!C114=correlation!$C$2,1,0)</f>
        <v>1</v>
      </c>
      <c r="D115">
        <f>IF(tips!C116=correlation!$D$2,1,0)</f>
        <v>0</v>
      </c>
      <c r="E115">
        <f>IF(tips!C116=correlation!$E$2,1,0)</f>
        <v>0</v>
      </c>
      <c r="F115">
        <f>IF(tips!C116=correlation!$F$2,1,0)</f>
        <v>0</v>
      </c>
      <c r="G115" s="16">
        <f>IF(tips!D114="Dinner",1,IF(tips!D114="Lunch",0,""))</f>
        <v>1</v>
      </c>
      <c r="H115" s="12">
        <v>3</v>
      </c>
      <c r="I115" s="12">
        <v>38.07</v>
      </c>
      <c r="J115" s="17">
        <v>4</v>
      </c>
    </row>
    <row r="116" spans="1:10" x14ac:dyDescent="0.35">
      <c r="A116">
        <f>IF(tips!A115="Male",1,IF(tips!A115="Female",0))</f>
        <v>1</v>
      </c>
      <c r="B116">
        <f>IF(tips!B115="Yes",1,IF(tips!B115="No",0))</f>
        <v>0</v>
      </c>
      <c r="C116">
        <f>IF(tips!C115=correlation!$C$2,1,0)</f>
        <v>1</v>
      </c>
      <c r="D116">
        <f>IF(tips!C117=correlation!$D$2,1,0)</f>
        <v>0</v>
      </c>
      <c r="E116">
        <f>IF(tips!C117=correlation!$E$2,1,0)</f>
        <v>0</v>
      </c>
      <c r="F116">
        <f>IF(tips!C117=correlation!$F$2,1,0)</f>
        <v>0</v>
      </c>
      <c r="G116" s="16">
        <f>IF(tips!D115="Dinner",1,IF(tips!D115="Lunch",0,""))</f>
        <v>1</v>
      </c>
      <c r="H116" s="13">
        <v>2</v>
      </c>
      <c r="I116" s="13">
        <v>23.95</v>
      </c>
      <c r="J116" s="17">
        <v>2.5499999999999998</v>
      </c>
    </row>
    <row r="117" spans="1:10" x14ac:dyDescent="0.35">
      <c r="A117">
        <f>IF(tips!A116="Male",1,IF(tips!A116="Female",0))</f>
        <v>0</v>
      </c>
      <c r="B117">
        <f>IF(tips!B116="Yes",1,IF(tips!B116="No",0))</f>
        <v>0</v>
      </c>
      <c r="C117">
        <f>IF(tips!C116=correlation!$C$2,1,0)</f>
        <v>1</v>
      </c>
      <c r="D117">
        <f>IF(tips!C118=correlation!$D$2,1,0)</f>
        <v>0</v>
      </c>
      <c r="E117">
        <f>IF(tips!C118=correlation!$E$2,1,0)</f>
        <v>0</v>
      </c>
      <c r="F117">
        <f>IF(tips!C118=correlation!$F$2,1,0)</f>
        <v>0</v>
      </c>
      <c r="G117" s="16">
        <f>IF(tips!D116="Dinner",1,IF(tips!D116="Lunch",0,""))</f>
        <v>1</v>
      </c>
      <c r="H117" s="12">
        <v>3</v>
      </c>
      <c r="I117" s="12">
        <v>25.71</v>
      </c>
      <c r="J117" s="17">
        <v>4</v>
      </c>
    </row>
    <row r="118" spans="1:10" x14ac:dyDescent="0.35">
      <c r="A118">
        <f>IF(tips!A117="Male",1,IF(tips!A117="Female",0))</f>
        <v>0</v>
      </c>
      <c r="B118">
        <f>IF(tips!B117="Yes",1,IF(tips!B117="No",0))</f>
        <v>0</v>
      </c>
      <c r="C118">
        <f>IF(tips!C117=correlation!$C$2,1,0)</f>
        <v>1</v>
      </c>
      <c r="D118">
        <f>IF(tips!C119=correlation!$D$2,1,0)</f>
        <v>0</v>
      </c>
      <c r="E118">
        <f>IF(tips!C119=correlation!$E$2,1,0)</f>
        <v>0</v>
      </c>
      <c r="F118">
        <f>IF(tips!C119=correlation!$F$2,1,0)</f>
        <v>1</v>
      </c>
      <c r="G118" s="16">
        <f>IF(tips!D117="Dinner",1,IF(tips!D117="Lunch",0,""))</f>
        <v>1</v>
      </c>
      <c r="H118" s="13">
        <v>2</v>
      </c>
      <c r="I118" s="13">
        <v>17.309999999999999</v>
      </c>
      <c r="J118" s="17">
        <v>3.5</v>
      </c>
    </row>
    <row r="119" spans="1:10" x14ac:dyDescent="0.35">
      <c r="A119">
        <f>IF(tips!A118="Male",1,IF(tips!A118="Female",0))</f>
        <v>1</v>
      </c>
      <c r="B119">
        <f>IF(tips!B118="Yes",1,IF(tips!B118="No",0))</f>
        <v>0</v>
      </c>
      <c r="C119">
        <f>IF(tips!C118=correlation!$C$2,1,0)</f>
        <v>1</v>
      </c>
      <c r="D119">
        <f>IF(tips!C120=correlation!$D$2,1,0)</f>
        <v>0</v>
      </c>
      <c r="E119">
        <f>IF(tips!C120=correlation!$E$2,1,0)</f>
        <v>0</v>
      </c>
      <c r="F119">
        <f>IF(tips!C120=correlation!$F$2,1,0)</f>
        <v>1</v>
      </c>
      <c r="G119" s="16">
        <f>IF(tips!D118="Dinner",1,IF(tips!D118="Lunch",0,""))</f>
        <v>1</v>
      </c>
      <c r="H119" s="12">
        <v>4</v>
      </c>
      <c r="I119" s="12">
        <v>29.93</v>
      </c>
      <c r="J119" s="17">
        <v>5.07</v>
      </c>
    </row>
    <row r="120" spans="1:10" x14ac:dyDescent="0.35">
      <c r="A120">
        <f>IF(tips!A119="Male",1,IF(tips!A119="Female",0))</f>
        <v>0</v>
      </c>
      <c r="B120">
        <f>IF(tips!B119="Yes",1,IF(tips!B119="No",0))</f>
        <v>0</v>
      </c>
      <c r="C120">
        <f>IF(tips!C119=correlation!$C$2,1,0)</f>
        <v>0</v>
      </c>
      <c r="D120">
        <f>IF(tips!C121=correlation!$D$2,1,0)</f>
        <v>0</v>
      </c>
      <c r="E120">
        <f>IF(tips!C121=correlation!$E$2,1,0)</f>
        <v>0</v>
      </c>
      <c r="F120">
        <f>IF(tips!C121=correlation!$F$2,1,0)</f>
        <v>1</v>
      </c>
      <c r="G120" s="16">
        <f>IF(tips!D119="Dinner",1,IF(tips!D119="Lunch",0,""))</f>
        <v>0</v>
      </c>
      <c r="H120" s="13">
        <v>2</v>
      </c>
      <c r="I120" s="13">
        <v>10.65</v>
      </c>
      <c r="J120" s="17">
        <v>1.5</v>
      </c>
    </row>
    <row r="121" spans="1:10" x14ac:dyDescent="0.35">
      <c r="A121">
        <f>IF(tips!A120="Male",1,IF(tips!A120="Female",0))</f>
        <v>0</v>
      </c>
      <c r="B121">
        <f>IF(tips!B120="Yes",1,IF(tips!B120="No",0))</f>
        <v>0</v>
      </c>
      <c r="C121">
        <f>IF(tips!C120=correlation!$C$2,1,0)</f>
        <v>0</v>
      </c>
      <c r="D121">
        <f>IF(tips!C122=correlation!$D$2,1,0)</f>
        <v>0</v>
      </c>
      <c r="E121">
        <f>IF(tips!C122=correlation!$E$2,1,0)</f>
        <v>0</v>
      </c>
      <c r="F121">
        <f>IF(tips!C122=correlation!$F$2,1,0)</f>
        <v>1</v>
      </c>
      <c r="G121" s="16">
        <f>IF(tips!D120="Dinner",1,IF(tips!D120="Lunch",0,""))</f>
        <v>0</v>
      </c>
      <c r="H121" s="12">
        <v>2</v>
      </c>
      <c r="I121" s="12">
        <v>12.43</v>
      </c>
      <c r="J121" s="17">
        <v>1.8</v>
      </c>
    </row>
    <row r="122" spans="1:10" x14ac:dyDescent="0.35">
      <c r="A122">
        <f>IF(tips!A121="Male",1,IF(tips!A121="Female",0))</f>
        <v>0</v>
      </c>
      <c r="B122">
        <f>IF(tips!B121="Yes",1,IF(tips!B121="No",0))</f>
        <v>0</v>
      </c>
      <c r="C122">
        <f>IF(tips!C121=correlation!$C$2,1,0)</f>
        <v>0</v>
      </c>
      <c r="D122">
        <f>IF(tips!C123=correlation!$D$2,1,0)</f>
        <v>0</v>
      </c>
      <c r="E122">
        <f>IF(tips!C123=correlation!$E$2,1,0)</f>
        <v>0</v>
      </c>
      <c r="F122">
        <f>IF(tips!C123=correlation!$F$2,1,0)</f>
        <v>1</v>
      </c>
      <c r="G122" s="16">
        <f>IF(tips!D121="Dinner",1,IF(tips!D121="Lunch",0,""))</f>
        <v>0</v>
      </c>
      <c r="H122" s="13">
        <v>4</v>
      </c>
      <c r="I122" s="13">
        <v>24.08</v>
      </c>
      <c r="J122" s="17">
        <v>2.92</v>
      </c>
    </row>
    <row r="123" spans="1:10" x14ac:dyDescent="0.35">
      <c r="A123">
        <f>IF(tips!A122="Male",1,IF(tips!A122="Female",0))</f>
        <v>1</v>
      </c>
      <c r="B123">
        <f>IF(tips!B122="Yes",1,IF(tips!B122="No",0))</f>
        <v>0</v>
      </c>
      <c r="C123">
        <f>IF(tips!C122=correlation!$C$2,1,0)</f>
        <v>0</v>
      </c>
      <c r="D123">
        <f>IF(tips!C124=correlation!$D$2,1,0)</f>
        <v>0</v>
      </c>
      <c r="E123">
        <f>IF(tips!C124=correlation!$E$2,1,0)</f>
        <v>0</v>
      </c>
      <c r="F123">
        <f>IF(tips!C124=correlation!$F$2,1,0)</f>
        <v>1</v>
      </c>
      <c r="G123" s="16">
        <f>IF(tips!D122="Dinner",1,IF(tips!D122="Lunch",0,""))</f>
        <v>0</v>
      </c>
      <c r="H123" s="12">
        <v>2</v>
      </c>
      <c r="I123" s="12">
        <v>11.69</v>
      </c>
      <c r="J123" s="17">
        <v>2.31</v>
      </c>
    </row>
    <row r="124" spans="1:10" x14ac:dyDescent="0.35">
      <c r="A124">
        <f>IF(tips!A123="Male",1,IF(tips!A123="Female",0))</f>
        <v>0</v>
      </c>
      <c r="B124">
        <f>IF(tips!B123="Yes",1,IF(tips!B123="No",0))</f>
        <v>0</v>
      </c>
      <c r="C124">
        <f>IF(tips!C123=correlation!$C$2,1,0)</f>
        <v>0</v>
      </c>
      <c r="D124">
        <f>IF(tips!C125=correlation!$D$2,1,0)</f>
        <v>0</v>
      </c>
      <c r="E124">
        <f>IF(tips!C125=correlation!$E$2,1,0)</f>
        <v>0</v>
      </c>
      <c r="F124">
        <f>IF(tips!C125=correlation!$F$2,1,0)</f>
        <v>1</v>
      </c>
      <c r="G124" s="16">
        <f>IF(tips!D123="Dinner",1,IF(tips!D123="Lunch",0,""))</f>
        <v>0</v>
      </c>
      <c r="H124" s="13">
        <v>2</v>
      </c>
      <c r="I124" s="13">
        <v>13.42</v>
      </c>
      <c r="J124" s="17">
        <v>1.68</v>
      </c>
    </row>
    <row r="125" spans="1:10" x14ac:dyDescent="0.35">
      <c r="A125">
        <f>IF(tips!A124="Male",1,IF(tips!A124="Female",0))</f>
        <v>1</v>
      </c>
      <c r="B125">
        <f>IF(tips!B124="Yes",1,IF(tips!B124="No",0))</f>
        <v>0</v>
      </c>
      <c r="C125">
        <f>IF(tips!C124=correlation!$C$2,1,0)</f>
        <v>0</v>
      </c>
      <c r="D125">
        <f>IF(tips!C126=correlation!$D$2,1,0)</f>
        <v>0</v>
      </c>
      <c r="E125">
        <f>IF(tips!C126=correlation!$E$2,1,0)</f>
        <v>0</v>
      </c>
      <c r="F125">
        <f>IF(tips!C126=correlation!$F$2,1,0)</f>
        <v>1</v>
      </c>
      <c r="G125" s="16">
        <f>IF(tips!D124="Dinner",1,IF(tips!D124="Lunch",0,""))</f>
        <v>0</v>
      </c>
      <c r="H125" s="12">
        <v>2</v>
      </c>
      <c r="I125" s="12">
        <v>14.26</v>
      </c>
      <c r="J125" s="17">
        <v>2.5</v>
      </c>
    </row>
    <row r="126" spans="1:10" x14ac:dyDescent="0.35">
      <c r="A126">
        <f>IF(tips!A125="Male",1,IF(tips!A125="Female",0))</f>
        <v>1</v>
      </c>
      <c r="B126">
        <f>IF(tips!B125="Yes",1,IF(tips!B125="No",0))</f>
        <v>0</v>
      </c>
      <c r="C126">
        <f>IF(tips!C125=correlation!$C$2,1,0)</f>
        <v>0</v>
      </c>
      <c r="D126">
        <f>IF(tips!C127=correlation!$D$2,1,0)</f>
        <v>0</v>
      </c>
      <c r="E126">
        <f>IF(tips!C127=correlation!$E$2,1,0)</f>
        <v>0</v>
      </c>
      <c r="F126">
        <f>IF(tips!C127=correlation!$F$2,1,0)</f>
        <v>1</v>
      </c>
      <c r="G126" s="16">
        <f>IF(tips!D125="Dinner",1,IF(tips!D125="Lunch",0,""))</f>
        <v>0</v>
      </c>
      <c r="H126" s="13">
        <v>2</v>
      </c>
      <c r="I126" s="13">
        <v>15.95</v>
      </c>
      <c r="J126" s="17">
        <v>2</v>
      </c>
    </row>
    <row r="127" spans="1:10" x14ac:dyDescent="0.35">
      <c r="A127">
        <f>IF(tips!A126="Male",1,IF(tips!A126="Female",0))</f>
        <v>0</v>
      </c>
      <c r="B127">
        <f>IF(tips!B126="Yes",1,IF(tips!B126="No",0))</f>
        <v>0</v>
      </c>
      <c r="C127">
        <f>IF(tips!C126=correlation!$C$2,1,0)</f>
        <v>0</v>
      </c>
      <c r="D127">
        <f>IF(tips!C128=correlation!$D$2,1,0)</f>
        <v>0</v>
      </c>
      <c r="E127">
        <f>IF(tips!C128=correlation!$E$2,1,0)</f>
        <v>0</v>
      </c>
      <c r="F127">
        <f>IF(tips!C128=correlation!$F$2,1,0)</f>
        <v>1</v>
      </c>
      <c r="G127" s="16">
        <f>IF(tips!D126="Dinner",1,IF(tips!D126="Lunch",0,""))</f>
        <v>0</v>
      </c>
      <c r="H127" s="12">
        <v>2</v>
      </c>
      <c r="I127" s="12">
        <v>12.48</v>
      </c>
      <c r="J127" s="17">
        <v>2.52</v>
      </c>
    </row>
    <row r="128" spans="1:10" x14ac:dyDescent="0.35">
      <c r="A128">
        <f>IF(tips!A127="Male",1,IF(tips!A127="Female",0))</f>
        <v>0</v>
      </c>
      <c r="B128">
        <f>IF(tips!B127="Yes",1,IF(tips!B127="No",0))</f>
        <v>0</v>
      </c>
      <c r="C128">
        <f>IF(tips!C127=correlation!$C$2,1,0)</f>
        <v>0</v>
      </c>
      <c r="D128">
        <f>IF(tips!C129=correlation!$D$2,1,0)</f>
        <v>0</v>
      </c>
      <c r="E128">
        <f>IF(tips!C129=correlation!$E$2,1,0)</f>
        <v>0</v>
      </c>
      <c r="F128">
        <f>IF(tips!C129=correlation!$F$2,1,0)</f>
        <v>1</v>
      </c>
      <c r="G128" s="16">
        <f>IF(tips!D127="Dinner",1,IF(tips!D127="Lunch",0,""))</f>
        <v>0</v>
      </c>
      <c r="H128" s="13">
        <v>6</v>
      </c>
      <c r="I128" s="13">
        <v>29.8</v>
      </c>
      <c r="J128" s="17">
        <v>4.2</v>
      </c>
    </row>
    <row r="129" spans="1:10" x14ac:dyDescent="0.35">
      <c r="A129">
        <f>IF(tips!A128="Male",1,IF(tips!A128="Female",0))</f>
        <v>1</v>
      </c>
      <c r="B129">
        <f>IF(tips!B128="Yes",1,IF(tips!B128="No",0))</f>
        <v>0</v>
      </c>
      <c r="C129">
        <f>IF(tips!C128=correlation!$C$2,1,0)</f>
        <v>0</v>
      </c>
      <c r="D129">
        <f>IF(tips!C130=correlation!$D$2,1,0)</f>
        <v>0</v>
      </c>
      <c r="E129">
        <f>IF(tips!C130=correlation!$E$2,1,0)</f>
        <v>0</v>
      </c>
      <c r="F129">
        <f>IF(tips!C130=correlation!$F$2,1,0)</f>
        <v>1</v>
      </c>
      <c r="G129" s="16">
        <f>IF(tips!D128="Dinner",1,IF(tips!D128="Lunch",0,""))</f>
        <v>0</v>
      </c>
      <c r="H129" s="12">
        <v>2</v>
      </c>
      <c r="I129" s="12">
        <v>8.52</v>
      </c>
      <c r="J129" s="17">
        <v>1.48</v>
      </c>
    </row>
    <row r="130" spans="1:10" x14ac:dyDescent="0.35">
      <c r="A130">
        <f>IF(tips!A129="Male",1,IF(tips!A129="Female",0))</f>
        <v>0</v>
      </c>
      <c r="B130">
        <f>IF(tips!B129="Yes",1,IF(tips!B129="No",0))</f>
        <v>0</v>
      </c>
      <c r="C130">
        <f>IF(tips!C129=correlation!$C$2,1,0)</f>
        <v>0</v>
      </c>
      <c r="D130">
        <f>IF(tips!C131=correlation!$D$2,1,0)</f>
        <v>0</v>
      </c>
      <c r="E130">
        <f>IF(tips!C131=correlation!$E$2,1,0)</f>
        <v>0</v>
      </c>
      <c r="F130">
        <f>IF(tips!C131=correlation!$F$2,1,0)</f>
        <v>1</v>
      </c>
      <c r="G130" s="16">
        <f>IF(tips!D129="Dinner",1,IF(tips!D129="Lunch",0,""))</f>
        <v>0</v>
      </c>
      <c r="H130" s="13">
        <v>2</v>
      </c>
      <c r="I130" s="13">
        <v>14.52</v>
      </c>
      <c r="J130" s="17">
        <v>2</v>
      </c>
    </row>
    <row r="131" spans="1:10" x14ac:dyDescent="0.35">
      <c r="A131">
        <f>IF(tips!A130="Male",1,IF(tips!A130="Female",0))</f>
        <v>0</v>
      </c>
      <c r="B131">
        <f>IF(tips!B130="Yes",1,IF(tips!B130="No",0))</f>
        <v>0</v>
      </c>
      <c r="C131">
        <f>IF(tips!C130=correlation!$C$2,1,0)</f>
        <v>0</v>
      </c>
      <c r="D131">
        <f>IF(tips!C132=correlation!$D$2,1,0)</f>
        <v>0</v>
      </c>
      <c r="E131">
        <f>IF(tips!C132=correlation!$E$2,1,0)</f>
        <v>0</v>
      </c>
      <c r="F131">
        <f>IF(tips!C132=correlation!$F$2,1,0)</f>
        <v>1</v>
      </c>
      <c r="G131" s="16">
        <f>IF(tips!D130="Dinner",1,IF(tips!D130="Lunch",0,""))</f>
        <v>0</v>
      </c>
      <c r="H131" s="12">
        <v>2</v>
      </c>
      <c r="I131" s="12">
        <v>11.38</v>
      </c>
      <c r="J131" s="17">
        <v>2</v>
      </c>
    </row>
    <row r="132" spans="1:10" x14ac:dyDescent="0.35">
      <c r="A132">
        <f>IF(tips!A131="Male",1,IF(tips!A131="Female",0))</f>
        <v>1</v>
      </c>
      <c r="B132">
        <f>IF(tips!B131="Yes",1,IF(tips!B131="No",0))</f>
        <v>0</v>
      </c>
      <c r="C132">
        <f>IF(tips!C131=correlation!$C$2,1,0)</f>
        <v>0</v>
      </c>
      <c r="D132">
        <f>IF(tips!C133=correlation!$D$2,1,0)</f>
        <v>0</v>
      </c>
      <c r="E132">
        <f>IF(tips!C133=correlation!$E$2,1,0)</f>
        <v>0</v>
      </c>
      <c r="F132">
        <f>IF(tips!C133=correlation!$F$2,1,0)</f>
        <v>1</v>
      </c>
      <c r="G132" s="16">
        <f>IF(tips!D131="Dinner",1,IF(tips!D131="Lunch",0,""))</f>
        <v>0</v>
      </c>
      <c r="H132" s="13">
        <v>3</v>
      </c>
      <c r="I132" s="13">
        <v>22.82</v>
      </c>
      <c r="J132" s="17">
        <v>2.1800000000000002</v>
      </c>
    </row>
    <row r="133" spans="1:10" x14ac:dyDescent="0.35">
      <c r="A133">
        <f>IF(tips!A132="Male",1,IF(tips!A132="Female",0))</f>
        <v>1</v>
      </c>
      <c r="B133">
        <f>IF(tips!B132="Yes",1,IF(tips!B132="No",0))</f>
        <v>0</v>
      </c>
      <c r="C133">
        <f>IF(tips!C132=correlation!$C$2,1,0)</f>
        <v>0</v>
      </c>
      <c r="D133">
        <f>IF(tips!C134=correlation!$D$2,1,0)</f>
        <v>0</v>
      </c>
      <c r="E133">
        <f>IF(tips!C134=correlation!$E$2,1,0)</f>
        <v>0</v>
      </c>
      <c r="F133">
        <f>IF(tips!C134=correlation!$F$2,1,0)</f>
        <v>1</v>
      </c>
      <c r="G133" s="16">
        <f>IF(tips!D132="Dinner",1,IF(tips!D132="Lunch",0,""))</f>
        <v>0</v>
      </c>
      <c r="H133" s="12">
        <v>2</v>
      </c>
      <c r="I133" s="12">
        <v>19.079999999999998</v>
      </c>
      <c r="J133" s="17">
        <v>1.5</v>
      </c>
    </row>
    <row r="134" spans="1:10" x14ac:dyDescent="0.35">
      <c r="A134">
        <f>IF(tips!A133="Male",1,IF(tips!A133="Female",0))</f>
        <v>0</v>
      </c>
      <c r="B134">
        <f>IF(tips!B133="Yes",1,IF(tips!B133="No",0))</f>
        <v>0</v>
      </c>
      <c r="C134">
        <f>IF(tips!C133=correlation!$C$2,1,0)</f>
        <v>0</v>
      </c>
      <c r="D134">
        <f>IF(tips!C135=correlation!$D$2,1,0)</f>
        <v>0</v>
      </c>
      <c r="E134">
        <f>IF(tips!C135=correlation!$E$2,1,0)</f>
        <v>0</v>
      </c>
      <c r="F134">
        <f>IF(tips!C135=correlation!$F$2,1,0)</f>
        <v>1</v>
      </c>
      <c r="G134" s="16">
        <f>IF(tips!D133="Dinner",1,IF(tips!D133="Lunch",0,""))</f>
        <v>0</v>
      </c>
      <c r="H134" s="13">
        <v>2</v>
      </c>
      <c r="I134" s="13">
        <v>20.27</v>
      </c>
      <c r="J134" s="17">
        <v>2.83</v>
      </c>
    </row>
    <row r="135" spans="1:10" x14ac:dyDescent="0.35">
      <c r="A135">
        <f>IF(tips!A134="Male",1,IF(tips!A134="Female",0))</f>
        <v>0</v>
      </c>
      <c r="B135">
        <f>IF(tips!B134="Yes",1,IF(tips!B134="No",0))</f>
        <v>0</v>
      </c>
      <c r="C135">
        <f>IF(tips!C134=correlation!$C$2,1,0)</f>
        <v>0</v>
      </c>
      <c r="D135">
        <f>IF(tips!C136=correlation!$D$2,1,0)</f>
        <v>0</v>
      </c>
      <c r="E135">
        <f>IF(tips!C136=correlation!$E$2,1,0)</f>
        <v>0</v>
      </c>
      <c r="F135">
        <f>IF(tips!C136=correlation!$F$2,1,0)</f>
        <v>1</v>
      </c>
      <c r="G135" s="16">
        <f>IF(tips!D134="Dinner",1,IF(tips!D134="Lunch",0,""))</f>
        <v>0</v>
      </c>
      <c r="H135" s="12">
        <v>2</v>
      </c>
      <c r="I135" s="12">
        <v>11.17</v>
      </c>
      <c r="J135" s="17">
        <v>1.5</v>
      </c>
    </row>
    <row r="136" spans="1:10" x14ac:dyDescent="0.35">
      <c r="A136">
        <f>IF(tips!A135="Male",1,IF(tips!A135="Female",0))</f>
        <v>0</v>
      </c>
      <c r="B136">
        <f>IF(tips!B135="Yes",1,IF(tips!B135="No",0))</f>
        <v>0</v>
      </c>
      <c r="C136">
        <f>IF(tips!C135=correlation!$C$2,1,0)</f>
        <v>0</v>
      </c>
      <c r="D136">
        <f>IF(tips!C137=correlation!$D$2,1,0)</f>
        <v>0</v>
      </c>
      <c r="E136">
        <f>IF(tips!C137=correlation!$E$2,1,0)</f>
        <v>0</v>
      </c>
      <c r="F136">
        <f>IF(tips!C137=correlation!$F$2,1,0)</f>
        <v>1</v>
      </c>
      <c r="G136" s="16">
        <f>IF(tips!D135="Dinner",1,IF(tips!D135="Lunch",0,""))</f>
        <v>0</v>
      </c>
      <c r="H136" s="13">
        <v>2</v>
      </c>
      <c r="I136" s="13">
        <v>12.26</v>
      </c>
      <c r="J136" s="17">
        <v>2</v>
      </c>
    </row>
    <row r="137" spans="1:10" x14ac:dyDescent="0.35">
      <c r="A137">
        <f>IF(tips!A136="Male",1,IF(tips!A136="Female",0))</f>
        <v>0</v>
      </c>
      <c r="B137">
        <f>IF(tips!B136="Yes",1,IF(tips!B136="No",0))</f>
        <v>0</v>
      </c>
      <c r="C137">
        <f>IF(tips!C136=correlation!$C$2,1,0)</f>
        <v>0</v>
      </c>
      <c r="D137">
        <f>IF(tips!C138=correlation!$D$2,1,0)</f>
        <v>0</v>
      </c>
      <c r="E137">
        <f>IF(tips!C138=correlation!$E$2,1,0)</f>
        <v>0</v>
      </c>
      <c r="F137">
        <f>IF(tips!C138=correlation!$F$2,1,0)</f>
        <v>1</v>
      </c>
      <c r="G137" s="16">
        <f>IF(tips!D136="Dinner",1,IF(tips!D136="Lunch",0,""))</f>
        <v>0</v>
      </c>
      <c r="H137" s="12">
        <v>2</v>
      </c>
      <c r="I137" s="12">
        <v>18.260000000000002</v>
      </c>
      <c r="J137" s="17">
        <v>3.25</v>
      </c>
    </row>
    <row r="138" spans="1:10" x14ac:dyDescent="0.35">
      <c r="A138">
        <f>IF(tips!A137="Male",1,IF(tips!A137="Female",0))</f>
        <v>0</v>
      </c>
      <c r="B138">
        <f>IF(tips!B137="Yes",1,IF(tips!B137="No",0))</f>
        <v>0</v>
      </c>
      <c r="C138">
        <f>IF(tips!C137=correlation!$C$2,1,0)</f>
        <v>0</v>
      </c>
      <c r="D138">
        <f>IF(tips!C139=correlation!$D$2,1,0)</f>
        <v>0</v>
      </c>
      <c r="E138">
        <f>IF(tips!C139=correlation!$E$2,1,0)</f>
        <v>0</v>
      </c>
      <c r="F138">
        <f>IF(tips!C139=correlation!$F$2,1,0)</f>
        <v>1</v>
      </c>
      <c r="G138" s="16">
        <f>IF(tips!D137="Dinner",1,IF(tips!D137="Lunch",0,""))</f>
        <v>0</v>
      </c>
      <c r="H138" s="13">
        <v>2</v>
      </c>
      <c r="I138" s="13">
        <v>8.51</v>
      </c>
      <c r="J138" s="17">
        <v>1.25</v>
      </c>
    </row>
    <row r="139" spans="1:10" x14ac:dyDescent="0.35">
      <c r="A139">
        <f>IF(tips!A138="Male",1,IF(tips!A138="Female",0))</f>
        <v>0</v>
      </c>
      <c r="B139">
        <f>IF(tips!B138="Yes",1,IF(tips!B138="No",0))</f>
        <v>0</v>
      </c>
      <c r="C139">
        <f>IF(tips!C138=correlation!$C$2,1,0)</f>
        <v>0</v>
      </c>
      <c r="D139">
        <f>IF(tips!C140=correlation!$D$2,1,0)</f>
        <v>0</v>
      </c>
      <c r="E139">
        <f>IF(tips!C140=correlation!$E$2,1,0)</f>
        <v>0</v>
      </c>
      <c r="F139">
        <f>IF(tips!C140=correlation!$F$2,1,0)</f>
        <v>1</v>
      </c>
      <c r="G139" s="16">
        <f>IF(tips!D138="Dinner",1,IF(tips!D138="Lunch",0,""))</f>
        <v>0</v>
      </c>
      <c r="H139" s="12">
        <v>2</v>
      </c>
      <c r="I139" s="12">
        <v>10.33</v>
      </c>
      <c r="J139" s="17">
        <v>2</v>
      </c>
    </row>
    <row r="140" spans="1:10" x14ac:dyDescent="0.35">
      <c r="A140">
        <f>IF(tips!A139="Male",1,IF(tips!A139="Female",0))</f>
        <v>0</v>
      </c>
      <c r="B140">
        <f>IF(tips!B139="Yes",1,IF(tips!B139="No",0))</f>
        <v>0</v>
      </c>
      <c r="C140">
        <f>IF(tips!C139=correlation!$C$2,1,0)</f>
        <v>0</v>
      </c>
      <c r="D140">
        <f>IF(tips!C141=correlation!$D$2,1,0)</f>
        <v>0</v>
      </c>
      <c r="E140">
        <f>IF(tips!C141=correlation!$E$2,1,0)</f>
        <v>0</v>
      </c>
      <c r="F140">
        <f>IF(tips!C141=correlation!$F$2,1,0)</f>
        <v>1</v>
      </c>
      <c r="G140" s="16">
        <f>IF(tips!D139="Dinner",1,IF(tips!D139="Lunch",0,""))</f>
        <v>0</v>
      </c>
      <c r="H140" s="13">
        <v>2</v>
      </c>
      <c r="I140" s="13">
        <v>14.15</v>
      </c>
      <c r="J140" s="17">
        <v>2</v>
      </c>
    </row>
    <row r="141" spans="1:10" x14ac:dyDescent="0.35">
      <c r="A141">
        <f>IF(tips!A140="Male",1,IF(tips!A140="Female",0))</f>
        <v>1</v>
      </c>
      <c r="B141">
        <f>IF(tips!B140="Yes",1,IF(tips!B140="No",0))</f>
        <v>1</v>
      </c>
      <c r="C141">
        <f>IF(tips!C140=correlation!$C$2,1,0)</f>
        <v>0</v>
      </c>
      <c r="D141">
        <f>IF(tips!C142=correlation!$D$2,1,0)</f>
        <v>0</v>
      </c>
      <c r="E141">
        <f>IF(tips!C142=correlation!$E$2,1,0)</f>
        <v>0</v>
      </c>
      <c r="F141">
        <f>IF(tips!C142=correlation!$F$2,1,0)</f>
        <v>1</v>
      </c>
      <c r="G141" s="16">
        <f>IF(tips!D140="Dinner",1,IF(tips!D140="Lunch",0,""))</f>
        <v>0</v>
      </c>
      <c r="H141" s="12">
        <v>2</v>
      </c>
      <c r="I141" s="12">
        <v>16</v>
      </c>
      <c r="J141" s="17">
        <v>2</v>
      </c>
    </row>
    <row r="142" spans="1:10" x14ac:dyDescent="0.35">
      <c r="A142">
        <f>IF(tips!A141="Male",1,IF(tips!A141="Female",0))</f>
        <v>0</v>
      </c>
      <c r="B142">
        <f>IF(tips!B141="Yes",1,IF(tips!B141="No",0))</f>
        <v>0</v>
      </c>
      <c r="C142">
        <f>IF(tips!C141=correlation!$C$2,1,0)</f>
        <v>0</v>
      </c>
      <c r="D142">
        <f>IF(tips!C143=correlation!$D$2,1,0)</f>
        <v>0</v>
      </c>
      <c r="E142">
        <f>IF(tips!C143=correlation!$E$2,1,0)</f>
        <v>0</v>
      </c>
      <c r="F142">
        <f>IF(tips!C143=correlation!$F$2,1,0)</f>
        <v>1</v>
      </c>
      <c r="G142" s="16">
        <f>IF(tips!D141="Dinner",1,IF(tips!D141="Lunch",0,""))</f>
        <v>0</v>
      </c>
      <c r="H142" s="13">
        <v>2</v>
      </c>
      <c r="I142" s="13">
        <v>13.16</v>
      </c>
      <c r="J142" s="17">
        <v>2.75</v>
      </c>
    </row>
    <row r="143" spans="1:10" x14ac:dyDescent="0.35">
      <c r="A143">
        <f>IF(tips!A142="Male",1,IF(tips!A142="Female",0))</f>
        <v>0</v>
      </c>
      <c r="B143">
        <f>IF(tips!B142="Yes",1,IF(tips!B142="No",0))</f>
        <v>0</v>
      </c>
      <c r="C143">
        <f>IF(tips!C142=correlation!$C$2,1,0)</f>
        <v>0</v>
      </c>
      <c r="D143">
        <f>IF(tips!C144=correlation!$D$2,1,0)</f>
        <v>0</v>
      </c>
      <c r="E143">
        <f>IF(tips!C144=correlation!$E$2,1,0)</f>
        <v>0</v>
      </c>
      <c r="F143">
        <f>IF(tips!C144=correlation!$F$2,1,0)</f>
        <v>1</v>
      </c>
      <c r="G143" s="16">
        <f>IF(tips!D142="Dinner",1,IF(tips!D142="Lunch",0,""))</f>
        <v>0</v>
      </c>
      <c r="H143" s="12">
        <v>2</v>
      </c>
      <c r="I143" s="12">
        <v>17.47</v>
      </c>
      <c r="J143" s="17">
        <v>3.5</v>
      </c>
    </row>
    <row r="144" spans="1:10" x14ac:dyDescent="0.35">
      <c r="A144">
        <f>IF(tips!A143="Male",1,IF(tips!A143="Female",0))</f>
        <v>1</v>
      </c>
      <c r="B144">
        <f>IF(tips!B143="Yes",1,IF(tips!B143="No",0))</f>
        <v>0</v>
      </c>
      <c r="C144">
        <f>IF(tips!C143=correlation!$C$2,1,0)</f>
        <v>0</v>
      </c>
      <c r="D144">
        <f>IF(tips!C145=correlation!$D$2,1,0)</f>
        <v>0</v>
      </c>
      <c r="E144">
        <f>IF(tips!C145=correlation!$E$2,1,0)</f>
        <v>0</v>
      </c>
      <c r="F144">
        <f>IF(tips!C145=correlation!$F$2,1,0)</f>
        <v>1</v>
      </c>
      <c r="G144" s="16">
        <f>IF(tips!D143="Dinner",1,IF(tips!D143="Lunch",0,""))</f>
        <v>0</v>
      </c>
      <c r="H144" s="13">
        <v>6</v>
      </c>
      <c r="I144" s="13">
        <v>34.299999999999997</v>
      </c>
      <c r="J144" s="17">
        <v>6.7</v>
      </c>
    </row>
    <row r="145" spans="1:10" x14ac:dyDescent="0.35">
      <c r="A145">
        <f>IF(tips!A144="Male",1,IF(tips!A144="Female",0))</f>
        <v>1</v>
      </c>
      <c r="B145">
        <f>IF(tips!B144="Yes",1,IF(tips!B144="No",0))</f>
        <v>0</v>
      </c>
      <c r="C145">
        <f>IF(tips!C144=correlation!$C$2,1,0)</f>
        <v>0</v>
      </c>
      <c r="D145">
        <f>IF(tips!C146=correlation!$D$2,1,0)</f>
        <v>0</v>
      </c>
      <c r="E145">
        <f>IF(tips!C146=correlation!$E$2,1,0)</f>
        <v>0</v>
      </c>
      <c r="F145">
        <f>IF(tips!C146=correlation!$F$2,1,0)</f>
        <v>1</v>
      </c>
      <c r="G145" s="16">
        <f>IF(tips!D144="Dinner",1,IF(tips!D144="Lunch",0,""))</f>
        <v>0</v>
      </c>
      <c r="H145" s="12">
        <v>5</v>
      </c>
      <c r="I145" s="12">
        <v>41.19</v>
      </c>
      <c r="J145" s="17">
        <v>5</v>
      </c>
    </row>
    <row r="146" spans="1:10" x14ac:dyDescent="0.35">
      <c r="A146">
        <f>IF(tips!A145="Male",1,IF(tips!A145="Female",0))</f>
        <v>0</v>
      </c>
      <c r="B146">
        <f>IF(tips!B145="Yes",1,IF(tips!B145="No",0))</f>
        <v>0</v>
      </c>
      <c r="C146">
        <f>IF(tips!C145=correlation!$C$2,1,0)</f>
        <v>0</v>
      </c>
      <c r="D146">
        <f>IF(tips!C147=correlation!$D$2,1,0)</f>
        <v>0</v>
      </c>
      <c r="E146">
        <f>IF(tips!C147=correlation!$E$2,1,0)</f>
        <v>0</v>
      </c>
      <c r="F146">
        <f>IF(tips!C147=correlation!$F$2,1,0)</f>
        <v>1</v>
      </c>
      <c r="G146" s="16">
        <f>IF(tips!D145="Dinner",1,IF(tips!D145="Lunch",0,""))</f>
        <v>0</v>
      </c>
      <c r="H146" s="13">
        <v>6</v>
      </c>
      <c r="I146" s="13">
        <v>27.05</v>
      </c>
      <c r="J146" s="17">
        <v>5</v>
      </c>
    </row>
    <row r="147" spans="1:10" x14ac:dyDescent="0.35">
      <c r="A147">
        <f>IF(tips!A146="Male",1,IF(tips!A146="Female",0))</f>
        <v>0</v>
      </c>
      <c r="B147">
        <f>IF(tips!B146="Yes",1,IF(tips!B146="No",0))</f>
        <v>0</v>
      </c>
      <c r="C147">
        <f>IF(tips!C146=correlation!$C$2,1,0)</f>
        <v>0</v>
      </c>
      <c r="D147">
        <f>IF(tips!C148=correlation!$D$2,1,0)</f>
        <v>0</v>
      </c>
      <c r="E147">
        <f>IF(tips!C148=correlation!$E$2,1,0)</f>
        <v>0</v>
      </c>
      <c r="F147">
        <f>IF(tips!C148=correlation!$F$2,1,0)</f>
        <v>1</v>
      </c>
      <c r="G147" s="16">
        <f>IF(tips!D146="Dinner",1,IF(tips!D146="Lunch",0,""))</f>
        <v>0</v>
      </c>
      <c r="H147" s="12">
        <v>2</v>
      </c>
      <c r="I147" s="12">
        <v>16.43</v>
      </c>
      <c r="J147" s="17">
        <v>2.2999999999999998</v>
      </c>
    </row>
    <row r="148" spans="1:10" x14ac:dyDescent="0.35">
      <c r="A148">
        <f>IF(tips!A147="Male",1,IF(tips!A147="Female",0))</f>
        <v>0</v>
      </c>
      <c r="B148">
        <f>IF(tips!B147="Yes",1,IF(tips!B147="No",0))</f>
        <v>0</v>
      </c>
      <c r="C148">
        <f>IF(tips!C147=correlation!$C$2,1,0)</f>
        <v>0</v>
      </c>
      <c r="D148">
        <f>IF(tips!C149=correlation!$D$2,1,0)</f>
        <v>0</v>
      </c>
      <c r="E148">
        <f>IF(tips!C149=correlation!$E$2,1,0)</f>
        <v>0</v>
      </c>
      <c r="F148">
        <f>IF(tips!C149=correlation!$F$2,1,0)</f>
        <v>1</v>
      </c>
      <c r="G148" s="16">
        <f>IF(tips!D147="Dinner",1,IF(tips!D147="Lunch",0,""))</f>
        <v>0</v>
      </c>
      <c r="H148" s="13">
        <v>2</v>
      </c>
      <c r="I148" s="13">
        <v>8.35</v>
      </c>
      <c r="J148" s="17">
        <v>1.5</v>
      </c>
    </row>
    <row r="149" spans="1:10" x14ac:dyDescent="0.35">
      <c r="A149">
        <f>IF(tips!A148="Male",1,IF(tips!A148="Female",0))</f>
        <v>0</v>
      </c>
      <c r="B149">
        <f>IF(tips!B148="Yes",1,IF(tips!B148="No",0))</f>
        <v>0</v>
      </c>
      <c r="C149">
        <f>IF(tips!C148=correlation!$C$2,1,0)</f>
        <v>0</v>
      </c>
      <c r="D149">
        <f>IF(tips!C150=correlation!$D$2,1,0)</f>
        <v>0</v>
      </c>
      <c r="E149">
        <f>IF(tips!C150=correlation!$E$2,1,0)</f>
        <v>0</v>
      </c>
      <c r="F149">
        <f>IF(tips!C150=correlation!$F$2,1,0)</f>
        <v>1</v>
      </c>
      <c r="G149" s="16">
        <f>IF(tips!D148="Dinner",1,IF(tips!D148="Lunch",0,""))</f>
        <v>0</v>
      </c>
      <c r="H149" s="12">
        <v>3</v>
      </c>
      <c r="I149" s="12">
        <v>18.64</v>
      </c>
      <c r="J149" s="17">
        <v>1.36</v>
      </c>
    </row>
    <row r="150" spans="1:10" x14ac:dyDescent="0.35">
      <c r="A150">
        <f>IF(tips!A149="Male",1,IF(tips!A149="Female",0))</f>
        <v>0</v>
      </c>
      <c r="B150">
        <f>IF(tips!B149="Yes",1,IF(tips!B149="No",0))</f>
        <v>0</v>
      </c>
      <c r="C150">
        <f>IF(tips!C149=correlation!$C$2,1,0)</f>
        <v>0</v>
      </c>
      <c r="D150">
        <f>IF(tips!C151=correlation!$D$2,1,0)</f>
        <v>0</v>
      </c>
      <c r="E150">
        <f>IF(tips!C151=correlation!$E$2,1,0)</f>
        <v>0</v>
      </c>
      <c r="F150">
        <f>IF(tips!C151=correlation!$F$2,1,0)</f>
        <v>1</v>
      </c>
      <c r="G150" s="16">
        <f>IF(tips!D149="Dinner",1,IF(tips!D149="Lunch",0,""))</f>
        <v>0</v>
      </c>
      <c r="H150" s="13">
        <v>2</v>
      </c>
      <c r="I150" s="13">
        <v>11.87</v>
      </c>
      <c r="J150" s="17">
        <v>1.63</v>
      </c>
    </row>
    <row r="151" spans="1:10" x14ac:dyDescent="0.35">
      <c r="A151">
        <f>IF(tips!A150="Male",1,IF(tips!A150="Female",0))</f>
        <v>1</v>
      </c>
      <c r="B151">
        <f>IF(tips!B150="Yes",1,IF(tips!B150="No",0))</f>
        <v>0</v>
      </c>
      <c r="C151">
        <f>IF(tips!C150=correlation!$C$2,1,0)</f>
        <v>0</v>
      </c>
      <c r="D151">
        <f>IF(tips!C152=correlation!$D$2,1,0)</f>
        <v>0</v>
      </c>
      <c r="E151">
        <f>IF(tips!C152=correlation!$E$2,1,0)</f>
        <v>0</v>
      </c>
      <c r="F151">
        <f>IF(tips!C152=correlation!$F$2,1,0)</f>
        <v>0</v>
      </c>
      <c r="G151" s="16">
        <f>IF(tips!D150="Dinner",1,IF(tips!D150="Lunch",0,""))</f>
        <v>0</v>
      </c>
      <c r="H151" s="12">
        <v>2</v>
      </c>
      <c r="I151" s="12">
        <v>9.7799999999999994</v>
      </c>
      <c r="J151" s="17">
        <v>1.73</v>
      </c>
    </row>
    <row r="152" spans="1:10" x14ac:dyDescent="0.35">
      <c r="A152">
        <f>IF(tips!A151="Male",1,IF(tips!A151="Female",0))</f>
        <v>1</v>
      </c>
      <c r="B152">
        <f>IF(tips!B151="Yes",1,IF(tips!B151="No",0))</f>
        <v>0</v>
      </c>
      <c r="C152">
        <f>IF(tips!C151=correlation!$C$2,1,0)</f>
        <v>0</v>
      </c>
      <c r="D152">
        <f>IF(tips!C153=correlation!$D$2,1,0)</f>
        <v>0</v>
      </c>
      <c r="E152">
        <f>IF(tips!C153=correlation!$E$2,1,0)</f>
        <v>0</v>
      </c>
      <c r="F152">
        <f>IF(tips!C153=correlation!$F$2,1,0)</f>
        <v>0</v>
      </c>
      <c r="G152" s="16">
        <f>IF(tips!D151="Dinner",1,IF(tips!D151="Lunch",0,""))</f>
        <v>0</v>
      </c>
      <c r="H152" s="13">
        <v>2</v>
      </c>
      <c r="I152" s="13">
        <v>7.51</v>
      </c>
      <c r="J152" s="17">
        <v>2</v>
      </c>
    </row>
    <row r="153" spans="1:10" x14ac:dyDescent="0.35">
      <c r="A153">
        <f>IF(tips!A152="Male",1,IF(tips!A152="Female",0))</f>
        <v>1</v>
      </c>
      <c r="B153">
        <f>IF(tips!B152="Yes",1,IF(tips!B152="No",0))</f>
        <v>0</v>
      </c>
      <c r="C153">
        <f>IF(tips!C152=correlation!$C$2,1,0)</f>
        <v>1</v>
      </c>
      <c r="D153">
        <f>IF(tips!C154=correlation!$D$2,1,0)</f>
        <v>0</v>
      </c>
      <c r="E153">
        <f>IF(tips!C154=correlation!$E$2,1,0)</f>
        <v>0</v>
      </c>
      <c r="F153">
        <f>IF(tips!C154=correlation!$F$2,1,0)</f>
        <v>0</v>
      </c>
      <c r="G153" s="16">
        <f>IF(tips!D152="Dinner",1,IF(tips!D152="Lunch",0,""))</f>
        <v>1</v>
      </c>
      <c r="H153" s="12">
        <v>2</v>
      </c>
      <c r="I153" s="12">
        <v>14.07</v>
      </c>
      <c r="J153" s="17">
        <v>2.5</v>
      </c>
    </row>
    <row r="154" spans="1:10" x14ac:dyDescent="0.35">
      <c r="A154">
        <f>IF(tips!A153="Male",1,IF(tips!A153="Female",0))</f>
        <v>1</v>
      </c>
      <c r="B154">
        <f>IF(tips!B153="Yes",1,IF(tips!B153="No",0))</f>
        <v>0</v>
      </c>
      <c r="C154">
        <f>IF(tips!C153=correlation!$C$2,1,0)</f>
        <v>1</v>
      </c>
      <c r="D154">
        <f>IF(tips!C155=correlation!$D$2,1,0)</f>
        <v>0</v>
      </c>
      <c r="E154">
        <f>IF(tips!C155=correlation!$E$2,1,0)</f>
        <v>0</v>
      </c>
      <c r="F154">
        <f>IF(tips!C155=correlation!$F$2,1,0)</f>
        <v>0</v>
      </c>
      <c r="G154" s="16">
        <f>IF(tips!D153="Dinner",1,IF(tips!D153="Lunch",0,""))</f>
        <v>1</v>
      </c>
      <c r="H154" s="13">
        <v>2</v>
      </c>
      <c r="I154" s="13">
        <v>13.13</v>
      </c>
      <c r="J154" s="17">
        <v>2</v>
      </c>
    </row>
    <row r="155" spans="1:10" x14ac:dyDescent="0.35">
      <c r="A155">
        <f>IF(tips!A154="Male",1,IF(tips!A154="Female",0))</f>
        <v>1</v>
      </c>
      <c r="B155">
        <f>IF(tips!B154="Yes",1,IF(tips!B154="No",0))</f>
        <v>0</v>
      </c>
      <c r="C155">
        <f>IF(tips!C154=correlation!$C$2,1,0)</f>
        <v>1</v>
      </c>
      <c r="D155">
        <f>IF(tips!C156=correlation!$D$2,1,0)</f>
        <v>0</v>
      </c>
      <c r="E155">
        <f>IF(tips!C156=correlation!$E$2,1,0)</f>
        <v>0</v>
      </c>
      <c r="F155">
        <f>IF(tips!C156=correlation!$F$2,1,0)</f>
        <v>0</v>
      </c>
      <c r="G155" s="16">
        <f>IF(tips!D154="Dinner",1,IF(tips!D154="Lunch",0,""))</f>
        <v>1</v>
      </c>
      <c r="H155" s="12">
        <v>3</v>
      </c>
      <c r="I155" s="12">
        <v>17.260000000000002</v>
      </c>
      <c r="J155" s="17">
        <v>2.74</v>
      </c>
    </row>
    <row r="156" spans="1:10" x14ac:dyDescent="0.35">
      <c r="A156">
        <f>IF(tips!A155="Male",1,IF(tips!A155="Female",0))</f>
        <v>1</v>
      </c>
      <c r="B156">
        <f>IF(tips!B155="Yes",1,IF(tips!B155="No",0))</f>
        <v>0</v>
      </c>
      <c r="C156">
        <f>IF(tips!C155=correlation!$C$2,1,0)</f>
        <v>1</v>
      </c>
      <c r="D156">
        <f>IF(tips!C157=correlation!$D$2,1,0)</f>
        <v>0</v>
      </c>
      <c r="E156">
        <f>IF(tips!C157=correlation!$E$2,1,0)</f>
        <v>0</v>
      </c>
      <c r="F156">
        <f>IF(tips!C157=correlation!$F$2,1,0)</f>
        <v>0</v>
      </c>
      <c r="G156" s="16">
        <f>IF(tips!D155="Dinner",1,IF(tips!D155="Lunch",0,""))</f>
        <v>1</v>
      </c>
      <c r="H156" s="13">
        <v>4</v>
      </c>
      <c r="I156" s="13">
        <v>24.55</v>
      </c>
      <c r="J156" s="17">
        <v>2</v>
      </c>
    </row>
    <row r="157" spans="1:10" x14ac:dyDescent="0.35">
      <c r="A157">
        <f>IF(tips!A156="Male",1,IF(tips!A156="Female",0))</f>
        <v>1</v>
      </c>
      <c r="B157">
        <f>IF(tips!B156="Yes",1,IF(tips!B156="No",0))</f>
        <v>0</v>
      </c>
      <c r="C157">
        <f>IF(tips!C156=correlation!$C$2,1,0)</f>
        <v>1</v>
      </c>
      <c r="D157">
        <f>IF(tips!C158=correlation!$D$2,1,0)</f>
        <v>0</v>
      </c>
      <c r="E157">
        <f>IF(tips!C158=correlation!$E$2,1,0)</f>
        <v>0</v>
      </c>
      <c r="F157">
        <f>IF(tips!C158=correlation!$F$2,1,0)</f>
        <v>0</v>
      </c>
      <c r="G157" s="16">
        <f>IF(tips!D156="Dinner",1,IF(tips!D156="Lunch",0,""))</f>
        <v>1</v>
      </c>
      <c r="H157" s="12">
        <v>4</v>
      </c>
      <c r="I157" s="12">
        <v>19.77</v>
      </c>
      <c r="J157" s="17">
        <v>2</v>
      </c>
    </row>
    <row r="158" spans="1:10" x14ac:dyDescent="0.35">
      <c r="A158">
        <f>IF(tips!A157="Male",1,IF(tips!A157="Female",0))</f>
        <v>0</v>
      </c>
      <c r="B158">
        <f>IF(tips!B157="Yes",1,IF(tips!B157="No",0))</f>
        <v>0</v>
      </c>
      <c r="C158">
        <f>IF(tips!C157=correlation!$C$2,1,0)</f>
        <v>1</v>
      </c>
      <c r="D158">
        <f>IF(tips!C159=correlation!$D$2,1,0)</f>
        <v>0</v>
      </c>
      <c r="E158">
        <f>IF(tips!C159=correlation!$E$2,1,0)</f>
        <v>0</v>
      </c>
      <c r="F158">
        <f>IF(tips!C159=correlation!$F$2,1,0)</f>
        <v>0</v>
      </c>
      <c r="G158" s="16">
        <f>IF(tips!D157="Dinner",1,IF(tips!D157="Lunch",0,""))</f>
        <v>1</v>
      </c>
      <c r="H158" s="13">
        <v>5</v>
      </c>
      <c r="I158" s="13">
        <v>29.85</v>
      </c>
      <c r="J158" s="17">
        <v>5.14</v>
      </c>
    </row>
    <row r="159" spans="1:10" x14ac:dyDescent="0.35">
      <c r="A159">
        <f>IF(tips!A158="Male",1,IF(tips!A158="Female",0))</f>
        <v>1</v>
      </c>
      <c r="B159">
        <f>IF(tips!B158="Yes",1,IF(tips!B158="No",0))</f>
        <v>0</v>
      </c>
      <c r="C159">
        <f>IF(tips!C158=correlation!$C$2,1,0)</f>
        <v>1</v>
      </c>
      <c r="D159">
        <f>IF(tips!C160=correlation!$D$2,1,0)</f>
        <v>0</v>
      </c>
      <c r="E159">
        <f>IF(tips!C160=correlation!$E$2,1,0)</f>
        <v>0</v>
      </c>
      <c r="F159">
        <f>IF(tips!C160=correlation!$F$2,1,0)</f>
        <v>0</v>
      </c>
      <c r="G159" s="16">
        <f>IF(tips!D158="Dinner",1,IF(tips!D158="Lunch",0,""))</f>
        <v>1</v>
      </c>
      <c r="H159" s="12">
        <v>6</v>
      </c>
      <c r="I159" s="12">
        <v>48.17</v>
      </c>
      <c r="J159" s="17">
        <v>5</v>
      </c>
    </row>
    <row r="160" spans="1:10" x14ac:dyDescent="0.35">
      <c r="A160">
        <f>IF(tips!A159="Male",1,IF(tips!A159="Female",0))</f>
        <v>0</v>
      </c>
      <c r="B160">
        <f>IF(tips!B159="Yes",1,IF(tips!B159="No",0))</f>
        <v>0</v>
      </c>
      <c r="C160">
        <f>IF(tips!C159=correlation!$C$2,1,0)</f>
        <v>1</v>
      </c>
      <c r="D160">
        <f>IF(tips!C161=correlation!$D$2,1,0)</f>
        <v>0</v>
      </c>
      <c r="E160">
        <f>IF(tips!C161=correlation!$E$2,1,0)</f>
        <v>0</v>
      </c>
      <c r="F160">
        <f>IF(tips!C161=correlation!$F$2,1,0)</f>
        <v>0</v>
      </c>
      <c r="G160" s="16">
        <f>IF(tips!D159="Dinner",1,IF(tips!D159="Lunch",0,""))</f>
        <v>1</v>
      </c>
      <c r="H160" s="13">
        <v>4</v>
      </c>
      <c r="I160" s="13">
        <v>25</v>
      </c>
      <c r="J160" s="17">
        <v>3.75</v>
      </c>
    </row>
    <row r="161" spans="1:10" x14ac:dyDescent="0.35">
      <c r="A161">
        <f>IF(tips!A160="Male",1,IF(tips!A160="Female",0))</f>
        <v>0</v>
      </c>
      <c r="B161">
        <f>IF(tips!B160="Yes",1,IF(tips!B160="No",0))</f>
        <v>0</v>
      </c>
      <c r="C161">
        <f>IF(tips!C160=correlation!$C$2,1,0)</f>
        <v>1</v>
      </c>
      <c r="D161">
        <f>IF(tips!C162=correlation!$D$2,1,0)</f>
        <v>0</v>
      </c>
      <c r="E161">
        <f>IF(tips!C162=correlation!$E$2,1,0)</f>
        <v>0</v>
      </c>
      <c r="F161">
        <f>IF(tips!C162=correlation!$F$2,1,0)</f>
        <v>0</v>
      </c>
      <c r="G161" s="16">
        <f>IF(tips!D160="Dinner",1,IF(tips!D160="Lunch",0,""))</f>
        <v>1</v>
      </c>
      <c r="H161" s="12">
        <v>2</v>
      </c>
      <c r="I161" s="12">
        <v>13.39</v>
      </c>
      <c r="J161" s="17">
        <v>2.61</v>
      </c>
    </row>
    <row r="162" spans="1:10" x14ac:dyDescent="0.35">
      <c r="A162">
        <f>IF(tips!A161="Male",1,IF(tips!A161="Female",0))</f>
        <v>1</v>
      </c>
      <c r="B162">
        <f>IF(tips!B161="Yes",1,IF(tips!B161="No",0))</f>
        <v>0</v>
      </c>
      <c r="C162">
        <f>IF(tips!C161=correlation!$C$2,1,0)</f>
        <v>1</v>
      </c>
      <c r="D162">
        <f>IF(tips!C163=correlation!$D$2,1,0)</f>
        <v>0</v>
      </c>
      <c r="E162">
        <f>IF(tips!C163=correlation!$E$2,1,0)</f>
        <v>0</v>
      </c>
      <c r="F162">
        <f>IF(tips!C163=correlation!$F$2,1,0)</f>
        <v>0</v>
      </c>
      <c r="G162" s="16">
        <f>IF(tips!D161="Dinner",1,IF(tips!D161="Lunch",0,""))</f>
        <v>1</v>
      </c>
      <c r="H162" s="13">
        <v>4</v>
      </c>
      <c r="I162" s="13">
        <v>16.489999999999998</v>
      </c>
      <c r="J162" s="17">
        <v>2</v>
      </c>
    </row>
    <row r="163" spans="1:10" x14ac:dyDescent="0.35">
      <c r="A163">
        <f>IF(tips!A162="Male",1,IF(tips!A162="Female",0))</f>
        <v>1</v>
      </c>
      <c r="B163">
        <f>IF(tips!B162="Yes",1,IF(tips!B162="No",0))</f>
        <v>0</v>
      </c>
      <c r="C163">
        <f>IF(tips!C162=correlation!$C$2,1,0)</f>
        <v>1</v>
      </c>
      <c r="D163">
        <f>IF(tips!C164=correlation!$D$2,1,0)</f>
        <v>0</v>
      </c>
      <c r="E163">
        <f>IF(tips!C164=correlation!$E$2,1,0)</f>
        <v>0</v>
      </c>
      <c r="F163">
        <f>IF(tips!C164=correlation!$F$2,1,0)</f>
        <v>0</v>
      </c>
      <c r="G163" s="16">
        <f>IF(tips!D162="Dinner",1,IF(tips!D162="Lunch",0,""))</f>
        <v>1</v>
      </c>
      <c r="H163" s="12">
        <v>4</v>
      </c>
      <c r="I163" s="12">
        <v>21.5</v>
      </c>
      <c r="J163" s="17">
        <v>3.5</v>
      </c>
    </row>
    <row r="164" spans="1:10" x14ac:dyDescent="0.35">
      <c r="A164">
        <f>IF(tips!A163="Male",1,IF(tips!A163="Female",0))</f>
        <v>1</v>
      </c>
      <c r="B164">
        <f>IF(tips!B163="Yes",1,IF(tips!B163="No",0))</f>
        <v>0</v>
      </c>
      <c r="C164">
        <f>IF(tips!C163=correlation!$C$2,1,0)</f>
        <v>1</v>
      </c>
      <c r="D164">
        <f>IF(tips!C165=correlation!$D$2,1,0)</f>
        <v>0</v>
      </c>
      <c r="E164">
        <f>IF(tips!C165=correlation!$E$2,1,0)</f>
        <v>0</v>
      </c>
      <c r="F164">
        <f>IF(tips!C165=correlation!$F$2,1,0)</f>
        <v>0</v>
      </c>
      <c r="G164" s="16">
        <f>IF(tips!D163="Dinner",1,IF(tips!D163="Lunch",0,""))</f>
        <v>1</v>
      </c>
      <c r="H164" s="13">
        <v>2</v>
      </c>
      <c r="I164" s="13">
        <v>12.66</v>
      </c>
      <c r="J164" s="17">
        <v>2.5</v>
      </c>
    </row>
    <row r="165" spans="1:10" x14ac:dyDescent="0.35">
      <c r="A165">
        <f>IF(tips!A164="Male",1,IF(tips!A164="Female",0))</f>
        <v>0</v>
      </c>
      <c r="B165">
        <f>IF(tips!B164="Yes",1,IF(tips!B164="No",0))</f>
        <v>0</v>
      </c>
      <c r="C165">
        <f>IF(tips!C164=correlation!$C$2,1,0)</f>
        <v>1</v>
      </c>
      <c r="D165">
        <f>IF(tips!C166=correlation!$D$2,1,0)</f>
        <v>0</v>
      </c>
      <c r="E165">
        <f>IF(tips!C166=correlation!$E$2,1,0)</f>
        <v>0</v>
      </c>
      <c r="F165">
        <f>IF(tips!C166=correlation!$F$2,1,0)</f>
        <v>0</v>
      </c>
      <c r="G165" s="16">
        <f>IF(tips!D164="Dinner",1,IF(tips!D164="Lunch",0,""))</f>
        <v>1</v>
      </c>
      <c r="H165" s="12">
        <v>3</v>
      </c>
      <c r="I165" s="12">
        <v>16.21</v>
      </c>
      <c r="J165" s="17">
        <v>2</v>
      </c>
    </row>
    <row r="166" spans="1:10" x14ac:dyDescent="0.35">
      <c r="A166">
        <f>IF(tips!A165="Male",1,IF(tips!A165="Female",0))</f>
        <v>1</v>
      </c>
      <c r="B166">
        <f>IF(tips!B165="Yes",1,IF(tips!B165="No",0))</f>
        <v>0</v>
      </c>
      <c r="C166">
        <f>IF(tips!C165=correlation!$C$2,1,0)</f>
        <v>1</v>
      </c>
      <c r="D166">
        <f>IF(tips!C167=correlation!$D$2,1,0)</f>
        <v>0</v>
      </c>
      <c r="E166">
        <f>IF(tips!C167=correlation!$E$2,1,0)</f>
        <v>0</v>
      </c>
      <c r="F166">
        <f>IF(tips!C167=correlation!$F$2,1,0)</f>
        <v>0</v>
      </c>
      <c r="G166" s="16">
        <f>IF(tips!D165="Dinner",1,IF(tips!D165="Lunch",0,""))</f>
        <v>1</v>
      </c>
      <c r="H166" s="13">
        <v>2</v>
      </c>
      <c r="I166" s="13">
        <v>13.81</v>
      </c>
      <c r="J166" s="17">
        <v>2</v>
      </c>
    </row>
    <row r="167" spans="1:10" x14ac:dyDescent="0.35">
      <c r="A167">
        <f>IF(tips!A166="Male",1,IF(tips!A166="Female",0))</f>
        <v>0</v>
      </c>
      <c r="B167">
        <f>IF(tips!B166="Yes",1,IF(tips!B166="No",0))</f>
        <v>1</v>
      </c>
      <c r="C167">
        <f>IF(tips!C166=correlation!$C$2,1,0)</f>
        <v>1</v>
      </c>
      <c r="D167">
        <f>IF(tips!C168=correlation!$D$2,1,0)</f>
        <v>0</v>
      </c>
      <c r="E167">
        <f>IF(tips!C168=correlation!$E$2,1,0)</f>
        <v>0</v>
      </c>
      <c r="F167">
        <f>IF(tips!C168=correlation!$F$2,1,0)</f>
        <v>0</v>
      </c>
      <c r="G167" s="16">
        <f>IF(tips!D166="Dinner",1,IF(tips!D166="Lunch",0,""))</f>
        <v>1</v>
      </c>
      <c r="H167" s="12">
        <v>2</v>
      </c>
      <c r="I167" s="12">
        <v>17.510000000000002</v>
      </c>
      <c r="J167" s="17">
        <v>3</v>
      </c>
    </row>
    <row r="168" spans="1:10" x14ac:dyDescent="0.35">
      <c r="A168">
        <f>IF(tips!A167="Male",1,IF(tips!A167="Female",0))</f>
        <v>1</v>
      </c>
      <c r="B168">
        <f>IF(tips!B167="Yes",1,IF(tips!B167="No",0))</f>
        <v>0</v>
      </c>
      <c r="C168">
        <f>IF(tips!C167=correlation!$C$2,1,0)</f>
        <v>1</v>
      </c>
      <c r="D168">
        <f>IF(tips!C169=correlation!$D$2,1,0)</f>
        <v>0</v>
      </c>
      <c r="E168">
        <f>IF(tips!C169=correlation!$E$2,1,0)</f>
        <v>0</v>
      </c>
      <c r="F168">
        <f>IF(tips!C169=correlation!$F$2,1,0)</f>
        <v>0</v>
      </c>
      <c r="G168" s="16">
        <f>IF(tips!D167="Dinner",1,IF(tips!D167="Lunch",0,""))</f>
        <v>1</v>
      </c>
      <c r="H168" s="13">
        <v>3</v>
      </c>
      <c r="I168" s="13">
        <v>24.52</v>
      </c>
      <c r="J168" s="17">
        <v>3.48</v>
      </c>
    </row>
    <row r="169" spans="1:10" x14ac:dyDescent="0.35">
      <c r="A169">
        <f>IF(tips!A168="Male",1,IF(tips!A168="Female",0))</f>
        <v>1</v>
      </c>
      <c r="B169">
        <f>IF(tips!B168="Yes",1,IF(tips!B168="No",0))</f>
        <v>0</v>
      </c>
      <c r="C169">
        <f>IF(tips!C168=correlation!$C$2,1,0)</f>
        <v>1</v>
      </c>
      <c r="D169">
        <f>IF(tips!C170=correlation!$D$2,1,0)</f>
        <v>0</v>
      </c>
      <c r="E169">
        <f>IF(tips!C170=correlation!$E$2,1,0)</f>
        <v>1</v>
      </c>
      <c r="F169">
        <f>IF(tips!C170=correlation!$F$2,1,0)</f>
        <v>0</v>
      </c>
      <c r="G169" s="16">
        <f>IF(tips!D168="Dinner",1,IF(tips!D168="Lunch",0,""))</f>
        <v>1</v>
      </c>
      <c r="H169" s="12">
        <v>2</v>
      </c>
      <c r="I169" s="12">
        <v>20.76</v>
      </c>
      <c r="J169" s="17">
        <v>2.2400000000000002</v>
      </c>
    </row>
    <row r="170" spans="1:10" x14ac:dyDescent="0.35">
      <c r="A170">
        <f>IF(tips!A169="Male",1,IF(tips!A169="Female",0))</f>
        <v>1</v>
      </c>
      <c r="B170">
        <f>IF(tips!B169="Yes",1,IF(tips!B169="No",0))</f>
        <v>0</v>
      </c>
      <c r="C170">
        <f>IF(tips!C169=correlation!$C$2,1,0)</f>
        <v>1</v>
      </c>
      <c r="D170">
        <f>IF(tips!C171=correlation!$D$2,1,0)</f>
        <v>0</v>
      </c>
      <c r="E170">
        <f>IF(tips!C171=correlation!$E$2,1,0)</f>
        <v>1</v>
      </c>
      <c r="F170">
        <f>IF(tips!C171=correlation!$F$2,1,0)</f>
        <v>0</v>
      </c>
      <c r="G170" s="16">
        <f>IF(tips!D169="Dinner",1,IF(tips!D169="Lunch",0,""))</f>
        <v>1</v>
      </c>
      <c r="H170" s="13">
        <v>4</v>
      </c>
      <c r="I170" s="13">
        <v>31.71</v>
      </c>
      <c r="J170" s="17">
        <v>4.5</v>
      </c>
    </row>
    <row r="171" spans="1:10" x14ac:dyDescent="0.35">
      <c r="A171">
        <f>IF(tips!A170="Male",1,IF(tips!A170="Female",0))</f>
        <v>0</v>
      </c>
      <c r="B171">
        <f>IF(tips!B170="Yes",1,IF(tips!B170="No",0))</f>
        <v>1</v>
      </c>
      <c r="C171">
        <f>IF(tips!C170=correlation!$C$2,1,0)</f>
        <v>0</v>
      </c>
      <c r="D171">
        <f>IF(tips!C172=correlation!$D$2,1,0)</f>
        <v>0</v>
      </c>
      <c r="E171">
        <f>IF(tips!C172=correlation!$E$2,1,0)</f>
        <v>1</v>
      </c>
      <c r="F171">
        <f>IF(tips!C172=correlation!$F$2,1,0)</f>
        <v>0</v>
      </c>
      <c r="G171" s="16">
        <f>IF(tips!D170="Dinner",1,IF(tips!D170="Lunch",0,""))</f>
        <v>1</v>
      </c>
      <c r="H171" s="12">
        <v>2</v>
      </c>
      <c r="I171" s="12">
        <v>10.59</v>
      </c>
      <c r="J171" s="17">
        <v>1.61</v>
      </c>
    </row>
    <row r="172" spans="1:10" x14ac:dyDescent="0.35">
      <c r="A172">
        <f>IF(tips!A171="Male",1,IF(tips!A171="Female",0))</f>
        <v>0</v>
      </c>
      <c r="B172">
        <f>IF(tips!B171="Yes",1,IF(tips!B171="No",0))</f>
        <v>1</v>
      </c>
      <c r="C172">
        <f>IF(tips!C171=correlation!$C$2,1,0)</f>
        <v>0</v>
      </c>
      <c r="D172">
        <f>IF(tips!C173=correlation!$D$2,1,0)</f>
        <v>0</v>
      </c>
      <c r="E172">
        <f>IF(tips!C173=correlation!$E$2,1,0)</f>
        <v>1</v>
      </c>
      <c r="F172">
        <f>IF(tips!C173=correlation!$F$2,1,0)</f>
        <v>0</v>
      </c>
      <c r="G172" s="16">
        <f>IF(tips!D171="Dinner",1,IF(tips!D171="Lunch",0,""))</f>
        <v>1</v>
      </c>
      <c r="H172" s="13">
        <v>2</v>
      </c>
      <c r="I172" s="13">
        <v>10.63</v>
      </c>
      <c r="J172" s="17">
        <v>2</v>
      </c>
    </row>
    <row r="173" spans="1:10" x14ac:dyDescent="0.35">
      <c r="A173">
        <f>IF(tips!A172="Male",1,IF(tips!A172="Female",0))</f>
        <v>1</v>
      </c>
      <c r="B173">
        <f>IF(tips!B172="Yes",1,IF(tips!B172="No",0))</f>
        <v>1</v>
      </c>
      <c r="C173">
        <f>IF(tips!C172=correlation!$C$2,1,0)</f>
        <v>0</v>
      </c>
      <c r="D173">
        <f>IF(tips!C174=correlation!$D$2,1,0)</f>
        <v>0</v>
      </c>
      <c r="E173">
        <f>IF(tips!C174=correlation!$E$2,1,0)</f>
        <v>0</v>
      </c>
      <c r="F173">
        <f>IF(tips!C174=correlation!$F$2,1,0)</f>
        <v>0</v>
      </c>
      <c r="G173" s="16">
        <f>IF(tips!D172="Dinner",1,IF(tips!D172="Lunch",0,""))</f>
        <v>1</v>
      </c>
      <c r="H173" s="12">
        <v>3</v>
      </c>
      <c r="I173" s="12">
        <v>50.81</v>
      </c>
      <c r="J173" s="17">
        <v>10</v>
      </c>
    </row>
    <row r="174" spans="1:10" x14ac:dyDescent="0.35">
      <c r="A174">
        <f>IF(tips!A173="Male",1,IF(tips!A173="Female",0))</f>
        <v>1</v>
      </c>
      <c r="B174">
        <f>IF(tips!B173="Yes",1,IF(tips!B173="No",0))</f>
        <v>1</v>
      </c>
      <c r="C174">
        <f>IF(tips!C173=correlation!$C$2,1,0)</f>
        <v>0</v>
      </c>
      <c r="D174">
        <f>IF(tips!C175=correlation!$D$2,1,0)</f>
        <v>0</v>
      </c>
      <c r="E174">
        <f>IF(tips!C175=correlation!$E$2,1,0)</f>
        <v>0</v>
      </c>
      <c r="F174">
        <f>IF(tips!C175=correlation!$F$2,1,0)</f>
        <v>0</v>
      </c>
      <c r="G174" s="16">
        <f>IF(tips!D173="Dinner",1,IF(tips!D173="Lunch",0,""))</f>
        <v>1</v>
      </c>
      <c r="H174" s="13">
        <v>2</v>
      </c>
      <c r="I174" s="13">
        <v>15.81</v>
      </c>
      <c r="J174" s="17">
        <v>3.16</v>
      </c>
    </row>
    <row r="175" spans="1:10" x14ac:dyDescent="0.35">
      <c r="A175">
        <f>IF(tips!A174="Male",1,IF(tips!A174="Female",0))</f>
        <v>1</v>
      </c>
      <c r="B175">
        <f>IF(tips!B174="Yes",1,IF(tips!B174="No",0))</f>
        <v>1</v>
      </c>
      <c r="C175">
        <f>IF(tips!C174=correlation!$C$2,1,0)</f>
        <v>1</v>
      </c>
      <c r="D175">
        <f>IF(tips!C176=correlation!$D$2,1,0)</f>
        <v>0</v>
      </c>
      <c r="E175">
        <f>IF(tips!C176=correlation!$E$2,1,0)</f>
        <v>0</v>
      </c>
      <c r="F175">
        <f>IF(tips!C176=correlation!$F$2,1,0)</f>
        <v>0</v>
      </c>
      <c r="G175" s="16">
        <f>IF(tips!D174="Dinner",1,IF(tips!D174="Lunch",0,""))</f>
        <v>1</v>
      </c>
      <c r="H175" s="12">
        <v>2</v>
      </c>
      <c r="I175" s="12">
        <v>7.25</v>
      </c>
      <c r="J175" s="17">
        <v>5.15</v>
      </c>
    </row>
    <row r="176" spans="1:10" x14ac:dyDescent="0.35">
      <c r="A176">
        <f>IF(tips!A175="Male",1,IF(tips!A175="Female",0))</f>
        <v>1</v>
      </c>
      <c r="B176">
        <f>IF(tips!B175="Yes",1,IF(tips!B175="No",0))</f>
        <v>1</v>
      </c>
      <c r="C176">
        <f>IF(tips!C175=correlation!$C$2,1,0)</f>
        <v>1</v>
      </c>
      <c r="D176">
        <f>IF(tips!C177=correlation!$D$2,1,0)</f>
        <v>0</v>
      </c>
      <c r="E176">
        <f>IF(tips!C177=correlation!$E$2,1,0)</f>
        <v>0</v>
      </c>
      <c r="F176">
        <f>IF(tips!C177=correlation!$F$2,1,0)</f>
        <v>0</v>
      </c>
      <c r="G176" s="16">
        <f>IF(tips!D175="Dinner",1,IF(tips!D175="Lunch",0,""))</f>
        <v>1</v>
      </c>
      <c r="H176" s="13">
        <v>2</v>
      </c>
      <c r="I176" s="13">
        <v>31.85</v>
      </c>
      <c r="J176" s="17">
        <v>3.18</v>
      </c>
    </row>
    <row r="177" spans="1:10" x14ac:dyDescent="0.35">
      <c r="A177">
        <f>IF(tips!A176="Male",1,IF(tips!A176="Female",0))</f>
        <v>1</v>
      </c>
      <c r="B177">
        <f>IF(tips!B176="Yes",1,IF(tips!B176="No",0))</f>
        <v>1</v>
      </c>
      <c r="C177">
        <f>IF(tips!C176=correlation!$C$2,1,0)</f>
        <v>1</v>
      </c>
      <c r="D177">
        <f>IF(tips!C178=correlation!$D$2,1,0)</f>
        <v>0</v>
      </c>
      <c r="E177">
        <f>IF(tips!C178=correlation!$E$2,1,0)</f>
        <v>0</v>
      </c>
      <c r="F177">
        <f>IF(tips!C178=correlation!$F$2,1,0)</f>
        <v>0</v>
      </c>
      <c r="G177" s="16">
        <f>IF(tips!D176="Dinner",1,IF(tips!D176="Lunch",0,""))</f>
        <v>1</v>
      </c>
      <c r="H177" s="12">
        <v>2</v>
      </c>
      <c r="I177" s="12">
        <v>16.82</v>
      </c>
      <c r="J177" s="17">
        <v>4</v>
      </c>
    </row>
    <row r="178" spans="1:10" x14ac:dyDescent="0.35">
      <c r="A178">
        <f>IF(tips!A177="Male",1,IF(tips!A177="Female",0))</f>
        <v>1</v>
      </c>
      <c r="B178">
        <f>IF(tips!B177="Yes",1,IF(tips!B177="No",0))</f>
        <v>1</v>
      </c>
      <c r="C178">
        <f>IF(tips!C177=correlation!$C$2,1,0)</f>
        <v>1</v>
      </c>
      <c r="D178">
        <f>IF(tips!C179=correlation!$D$2,1,0)</f>
        <v>0</v>
      </c>
      <c r="E178">
        <f>IF(tips!C179=correlation!$E$2,1,0)</f>
        <v>0</v>
      </c>
      <c r="F178">
        <f>IF(tips!C179=correlation!$F$2,1,0)</f>
        <v>0</v>
      </c>
      <c r="G178" s="16">
        <f>IF(tips!D177="Dinner",1,IF(tips!D177="Lunch",0,""))</f>
        <v>1</v>
      </c>
      <c r="H178" s="13">
        <v>2</v>
      </c>
      <c r="I178" s="13">
        <v>32.9</v>
      </c>
      <c r="J178" s="17">
        <v>3.11</v>
      </c>
    </row>
    <row r="179" spans="1:10" x14ac:dyDescent="0.35">
      <c r="A179">
        <f>IF(tips!A178="Male",1,IF(tips!A178="Female",0))</f>
        <v>1</v>
      </c>
      <c r="B179">
        <f>IF(tips!B178="Yes",1,IF(tips!B178="No",0))</f>
        <v>1</v>
      </c>
      <c r="C179">
        <f>IF(tips!C178=correlation!$C$2,1,0)</f>
        <v>1</v>
      </c>
      <c r="D179">
        <f>IF(tips!C180=correlation!$D$2,1,0)</f>
        <v>0</v>
      </c>
      <c r="E179">
        <f>IF(tips!C180=correlation!$E$2,1,0)</f>
        <v>0</v>
      </c>
      <c r="F179">
        <f>IF(tips!C180=correlation!$F$2,1,0)</f>
        <v>0</v>
      </c>
      <c r="G179" s="16">
        <f>IF(tips!D178="Dinner",1,IF(tips!D178="Lunch",0,""))</f>
        <v>1</v>
      </c>
      <c r="H179" s="12">
        <v>2</v>
      </c>
      <c r="I179" s="12">
        <v>17.89</v>
      </c>
      <c r="J179" s="17">
        <v>2</v>
      </c>
    </row>
    <row r="180" spans="1:10" x14ac:dyDescent="0.35">
      <c r="A180">
        <f>IF(tips!A179="Male",1,IF(tips!A179="Female",0))</f>
        <v>1</v>
      </c>
      <c r="B180">
        <f>IF(tips!B179="Yes",1,IF(tips!B179="No",0))</f>
        <v>1</v>
      </c>
      <c r="C180">
        <f>IF(tips!C179=correlation!$C$2,1,0)</f>
        <v>1</v>
      </c>
      <c r="D180">
        <f>IF(tips!C181=correlation!$D$2,1,0)</f>
        <v>0</v>
      </c>
      <c r="E180">
        <f>IF(tips!C181=correlation!$E$2,1,0)</f>
        <v>0</v>
      </c>
      <c r="F180">
        <f>IF(tips!C181=correlation!$F$2,1,0)</f>
        <v>0</v>
      </c>
      <c r="G180" s="16">
        <f>IF(tips!D179="Dinner",1,IF(tips!D179="Lunch",0,""))</f>
        <v>1</v>
      </c>
      <c r="H180" s="13">
        <v>2</v>
      </c>
      <c r="I180" s="13">
        <v>14.48</v>
      </c>
      <c r="J180" s="17">
        <v>2</v>
      </c>
    </row>
    <row r="181" spans="1:10" x14ac:dyDescent="0.35">
      <c r="A181">
        <f>IF(tips!A180="Male",1,IF(tips!A180="Female",0))</f>
        <v>0</v>
      </c>
      <c r="B181">
        <f>IF(tips!B180="Yes",1,IF(tips!B180="No",0))</f>
        <v>1</v>
      </c>
      <c r="C181">
        <f>IF(tips!C180=correlation!$C$2,1,0)</f>
        <v>1</v>
      </c>
      <c r="D181">
        <f>IF(tips!C182=correlation!$D$2,1,0)</f>
        <v>0</v>
      </c>
      <c r="E181">
        <f>IF(tips!C182=correlation!$E$2,1,0)</f>
        <v>0</v>
      </c>
      <c r="F181">
        <f>IF(tips!C182=correlation!$F$2,1,0)</f>
        <v>0</v>
      </c>
      <c r="G181" s="16">
        <f>IF(tips!D180="Dinner",1,IF(tips!D180="Lunch",0,""))</f>
        <v>1</v>
      </c>
      <c r="H181" s="12">
        <v>2</v>
      </c>
      <c r="I181" s="12">
        <v>9.6</v>
      </c>
      <c r="J181" s="17">
        <v>4</v>
      </c>
    </row>
    <row r="182" spans="1:10" x14ac:dyDescent="0.35">
      <c r="A182">
        <f>IF(tips!A181="Male",1,IF(tips!A181="Female",0))</f>
        <v>1</v>
      </c>
      <c r="B182">
        <f>IF(tips!B181="Yes",1,IF(tips!B181="No",0))</f>
        <v>1</v>
      </c>
      <c r="C182">
        <f>IF(tips!C181=correlation!$C$2,1,0)</f>
        <v>1</v>
      </c>
      <c r="D182">
        <f>IF(tips!C183=correlation!$D$2,1,0)</f>
        <v>0</v>
      </c>
      <c r="E182">
        <f>IF(tips!C183=correlation!$E$2,1,0)</f>
        <v>0</v>
      </c>
      <c r="F182">
        <f>IF(tips!C183=correlation!$F$2,1,0)</f>
        <v>0</v>
      </c>
      <c r="G182" s="16">
        <f>IF(tips!D181="Dinner",1,IF(tips!D181="Lunch",0,""))</f>
        <v>1</v>
      </c>
      <c r="H182" s="13">
        <v>2</v>
      </c>
      <c r="I182" s="13">
        <v>34.630000000000003</v>
      </c>
      <c r="J182" s="17">
        <v>3.55</v>
      </c>
    </row>
    <row r="183" spans="1:10" x14ac:dyDescent="0.35">
      <c r="A183">
        <f>IF(tips!A182="Male",1,IF(tips!A182="Female",0))</f>
        <v>1</v>
      </c>
      <c r="B183">
        <f>IF(tips!B182="Yes",1,IF(tips!B182="No",0))</f>
        <v>1</v>
      </c>
      <c r="C183">
        <f>IF(tips!C182=correlation!$C$2,1,0)</f>
        <v>1</v>
      </c>
      <c r="D183">
        <f>IF(tips!C184=correlation!$D$2,1,0)</f>
        <v>0</v>
      </c>
      <c r="E183">
        <f>IF(tips!C184=correlation!$E$2,1,0)</f>
        <v>0</v>
      </c>
      <c r="F183">
        <f>IF(tips!C184=correlation!$F$2,1,0)</f>
        <v>0</v>
      </c>
      <c r="G183" s="16">
        <f>IF(tips!D182="Dinner",1,IF(tips!D182="Lunch",0,""))</f>
        <v>1</v>
      </c>
      <c r="H183" s="12">
        <v>4</v>
      </c>
      <c r="I183" s="12">
        <v>34.65</v>
      </c>
      <c r="J183" s="17">
        <v>3.68</v>
      </c>
    </row>
    <row r="184" spans="1:10" x14ac:dyDescent="0.35">
      <c r="A184">
        <f>IF(tips!A183="Male",1,IF(tips!A183="Female",0))</f>
        <v>1</v>
      </c>
      <c r="B184">
        <f>IF(tips!B183="Yes",1,IF(tips!B183="No",0))</f>
        <v>1</v>
      </c>
      <c r="C184">
        <f>IF(tips!C183=correlation!$C$2,1,0)</f>
        <v>1</v>
      </c>
      <c r="D184">
        <f>IF(tips!C185=correlation!$D$2,1,0)</f>
        <v>0</v>
      </c>
      <c r="E184">
        <f>IF(tips!C185=correlation!$E$2,1,0)</f>
        <v>0</v>
      </c>
      <c r="F184">
        <f>IF(tips!C185=correlation!$F$2,1,0)</f>
        <v>0</v>
      </c>
      <c r="G184" s="16">
        <f>IF(tips!D183="Dinner",1,IF(tips!D183="Lunch",0,""))</f>
        <v>1</v>
      </c>
      <c r="H184" s="13">
        <v>2</v>
      </c>
      <c r="I184" s="13">
        <v>23.33</v>
      </c>
      <c r="J184" s="17">
        <v>5.65</v>
      </c>
    </row>
    <row r="185" spans="1:10" x14ac:dyDescent="0.35">
      <c r="A185">
        <f>IF(tips!A184="Male",1,IF(tips!A184="Female",0))</f>
        <v>1</v>
      </c>
      <c r="B185">
        <f>IF(tips!B184="Yes",1,IF(tips!B184="No",0))</f>
        <v>1</v>
      </c>
      <c r="C185">
        <f>IF(tips!C184=correlation!$C$2,1,0)</f>
        <v>1</v>
      </c>
      <c r="D185">
        <f>IF(tips!C186=correlation!$D$2,1,0)</f>
        <v>0</v>
      </c>
      <c r="E185">
        <f>IF(tips!C186=correlation!$E$2,1,0)</f>
        <v>0</v>
      </c>
      <c r="F185">
        <f>IF(tips!C186=correlation!$F$2,1,0)</f>
        <v>0</v>
      </c>
      <c r="G185" s="16">
        <f>IF(tips!D184="Dinner",1,IF(tips!D184="Lunch",0,""))</f>
        <v>1</v>
      </c>
      <c r="H185" s="12">
        <v>3</v>
      </c>
      <c r="I185" s="12">
        <v>45.35</v>
      </c>
      <c r="J185" s="17">
        <v>3.5</v>
      </c>
    </row>
    <row r="186" spans="1:10" x14ac:dyDescent="0.35">
      <c r="A186">
        <f>IF(tips!A185="Male",1,IF(tips!A185="Female",0))</f>
        <v>1</v>
      </c>
      <c r="B186">
        <f>IF(tips!B185="Yes",1,IF(tips!B185="No",0))</f>
        <v>1</v>
      </c>
      <c r="C186">
        <f>IF(tips!C185=correlation!$C$2,1,0)</f>
        <v>1</v>
      </c>
      <c r="D186">
        <f>IF(tips!C187=correlation!$D$2,1,0)</f>
        <v>0</v>
      </c>
      <c r="E186">
        <f>IF(tips!C187=correlation!$E$2,1,0)</f>
        <v>0</v>
      </c>
      <c r="F186">
        <f>IF(tips!C187=correlation!$F$2,1,0)</f>
        <v>0</v>
      </c>
      <c r="G186" s="16">
        <f>IF(tips!D185="Dinner",1,IF(tips!D185="Lunch",0,""))</f>
        <v>1</v>
      </c>
      <c r="H186" s="13">
        <v>4</v>
      </c>
      <c r="I186" s="13">
        <v>23.17</v>
      </c>
      <c r="J186" s="17">
        <v>6.5</v>
      </c>
    </row>
    <row r="187" spans="1:10" x14ac:dyDescent="0.35">
      <c r="A187">
        <f>IF(tips!A186="Male",1,IF(tips!A186="Female",0))</f>
        <v>1</v>
      </c>
      <c r="B187">
        <f>IF(tips!B186="Yes",1,IF(tips!B186="No",0))</f>
        <v>1</v>
      </c>
      <c r="C187">
        <f>IF(tips!C186=correlation!$C$2,1,0)</f>
        <v>1</v>
      </c>
      <c r="D187">
        <f>IF(tips!C188=correlation!$D$2,1,0)</f>
        <v>0</v>
      </c>
      <c r="E187">
        <f>IF(tips!C188=correlation!$E$2,1,0)</f>
        <v>0</v>
      </c>
      <c r="F187">
        <f>IF(tips!C188=correlation!$F$2,1,0)</f>
        <v>0</v>
      </c>
      <c r="G187" s="16">
        <f>IF(tips!D186="Dinner",1,IF(tips!D186="Lunch",0,""))</f>
        <v>1</v>
      </c>
      <c r="H187" s="12">
        <v>2</v>
      </c>
      <c r="I187" s="12">
        <v>40.549999999999997</v>
      </c>
      <c r="J187" s="17">
        <v>3</v>
      </c>
    </row>
    <row r="188" spans="1:10" x14ac:dyDescent="0.35">
      <c r="A188">
        <f>IF(tips!A187="Male",1,IF(tips!A187="Female",0))</f>
        <v>1</v>
      </c>
      <c r="B188">
        <f>IF(tips!B187="Yes",1,IF(tips!B187="No",0))</f>
        <v>0</v>
      </c>
      <c r="C188">
        <f>IF(tips!C187=correlation!$C$2,1,0)</f>
        <v>1</v>
      </c>
      <c r="D188">
        <f>IF(tips!C189=correlation!$D$2,1,0)</f>
        <v>0</v>
      </c>
      <c r="E188">
        <f>IF(tips!C189=correlation!$E$2,1,0)</f>
        <v>0</v>
      </c>
      <c r="F188">
        <f>IF(tips!C189=correlation!$F$2,1,0)</f>
        <v>0</v>
      </c>
      <c r="G188" s="16">
        <f>IF(tips!D187="Dinner",1,IF(tips!D187="Lunch",0,""))</f>
        <v>1</v>
      </c>
      <c r="H188" s="13">
        <v>5</v>
      </c>
      <c r="I188" s="13">
        <v>20.69</v>
      </c>
      <c r="J188" s="17">
        <v>5</v>
      </c>
    </row>
    <row r="189" spans="1:10" x14ac:dyDescent="0.35">
      <c r="A189">
        <f>IF(tips!A188="Male",1,IF(tips!A188="Female",0))</f>
        <v>0</v>
      </c>
      <c r="B189">
        <f>IF(tips!B188="Yes",1,IF(tips!B188="No",0))</f>
        <v>1</v>
      </c>
      <c r="C189">
        <f>IF(tips!C188=correlation!$C$2,1,0)</f>
        <v>1</v>
      </c>
      <c r="D189">
        <f>IF(tips!C190=correlation!$D$2,1,0)</f>
        <v>0</v>
      </c>
      <c r="E189">
        <f>IF(tips!C190=correlation!$E$2,1,0)</f>
        <v>0</v>
      </c>
      <c r="F189">
        <f>IF(tips!C190=correlation!$F$2,1,0)</f>
        <v>0</v>
      </c>
      <c r="G189" s="16">
        <f>IF(tips!D188="Dinner",1,IF(tips!D188="Lunch",0,""))</f>
        <v>1</v>
      </c>
      <c r="H189" s="12">
        <v>3</v>
      </c>
      <c r="I189" s="12">
        <v>20.9</v>
      </c>
      <c r="J189" s="17">
        <v>3.5</v>
      </c>
    </row>
    <row r="190" spans="1:10" x14ac:dyDescent="0.35">
      <c r="A190">
        <f>IF(tips!A189="Male",1,IF(tips!A189="Female",0))</f>
        <v>1</v>
      </c>
      <c r="B190">
        <f>IF(tips!B189="Yes",1,IF(tips!B189="No",0))</f>
        <v>1</v>
      </c>
      <c r="C190">
        <f>IF(tips!C189=correlation!$C$2,1,0)</f>
        <v>1</v>
      </c>
      <c r="D190">
        <f>IF(tips!C191=correlation!$D$2,1,0)</f>
        <v>0</v>
      </c>
      <c r="E190">
        <f>IF(tips!C191=correlation!$E$2,1,0)</f>
        <v>0</v>
      </c>
      <c r="F190">
        <f>IF(tips!C191=correlation!$F$2,1,0)</f>
        <v>0</v>
      </c>
      <c r="G190" s="16">
        <f>IF(tips!D189="Dinner",1,IF(tips!D189="Lunch",0,""))</f>
        <v>1</v>
      </c>
      <c r="H190" s="13">
        <v>5</v>
      </c>
      <c r="I190" s="13">
        <v>30.46</v>
      </c>
      <c r="J190" s="17">
        <v>2</v>
      </c>
    </row>
    <row r="191" spans="1:10" x14ac:dyDescent="0.35">
      <c r="A191">
        <f>IF(tips!A190="Male",1,IF(tips!A190="Female",0))</f>
        <v>0</v>
      </c>
      <c r="B191">
        <f>IF(tips!B190="Yes",1,IF(tips!B190="No",0))</f>
        <v>1</v>
      </c>
      <c r="C191">
        <f>IF(tips!C190=correlation!$C$2,1,0)</f>
        <v>1</v>
      </c>
      <c r="D191">
        <f>IF(tips!C192=correlation!$D$2,1,0)</f>
        <v>0</v>
      </c>
      <c r="E191">
        <f>IF(tips!C192=correlation!$E$2,1,0)</f>
        <v>0</v>
      </c>
      <c r="F191">
        <f>IF(tips!C192=correlation!$F$2,1,0)</f>
        <v>0</v>
      </c>
      <c r="G191" s="16">
        <f>IF(tips!D190="Dinner",1,IF(tips!D190="Lunch",0,""))</f>
        <v>1</v>
      </c>
      <c r="H191" s="12">
        <v>3</v>
      </c>
      <c r="I191" s="12">
        <v>18.149999999999999</v>
      </c>
      <c r="J191" s="17">
        <v>3.5</v>
      </c>
    </row>
    <row r="192" spans="1:10" x14ac:dyDescent="0.35">
      <c r="A192">
        <f>IF(tips!A191="Male",1,IF(tips!A191="Female",0))</f>
        <v>1</v>
      </c>
      <c r="B192">
        <f>IF(tips!B191="Yes",1,IF(tips!B191="No",0))</f>
        <v>1</v>
      </c>
      <c r="C192">
        <f>IF(tips!C191=correlation!$C$2,1,0)</f>
        <v>1</v>
      </c>
      <c r="D192">
        <f>IF(tips!C193=correlation!$D$2,1,0)</f>
        <v>0</v>
      </c>
      <c r="E192">
        <f>IF(tips!C193=correlation!$E$2,1,0)</f>
        <v>0</v>
      </c>
      <c r="F192">
        <f>IF(tips!C193=correlation!$F$2,1,0)</f>
        <v>1</v>
      </c>
      <c r="G192" s="16">
        <f>IF(tips!D191="Dinner",1,IF(tips!D191="Lunch",0,""))</f>
        <v>1</v>
      </c>
      <c r="H192" s="13">
        <v>3</v>
      </c>
      <c r="I192" s="13">
        <v>23.1</v>
      </c>
      <c r="J192" s="17">
        <v>4</v>
      </c>
    </row>
    <row r="193" spans="1:10" x14ac:dyDescent="0.35">
      <c r="A193">
        <f>IF(tips!A192="Male",1,IF(tips!A192="Female",0))</f>
        <v>1</v>
      </c>
      <c r="B193">
        <f>IF(tips!B192="Yes",1,IF(tips!B192="No",0))</f>
        <v>1</v>
      </c>
      <c r="C193">
        <f>IF(tips!C192=correlation!$C$2,1,0)</f>
        <v>1</v>
      </c>
      <c r="D193">
        <f>IF(tips!C194=correlation!$D$2,1,0)</f>
        <v>0</v>
      </c>
      <c r="E193">
        <f>IF(tips!C194=correlation!$E$2,1,0)</f>
        <v>0</v>
      </c>
      <c r="F193">
        <f>IF(tips!C194=correlation!$F$2,1,0)</f>
        <v>1</v>
      </c>
      <c r="G193" s="16">
        <f>IF(tips!D192="Dinner",1,IF(tips!D192="Lunch",0,""))</f>
        <v>1</v>
      </c>
      <c r="H193" s="12">
        <v>2</v>
      </c>
      <c r="I193" s="12">
        <v>15.69</v>
      </c>
      <c r="J193" s="17">
        <v>1.5</v>
      </c>
    </row>
    <row r="194" spans="1:10" x14ac:dyDescent="0.35">
      <c r="A194">
        <f>IF(tips!A193="Male",1,IF(tips!A193="Female",0))</f>
        <v>0</v>
      </c>
      <c r="B194">
        <f>IF(tips!B193="Yes",1,IF(tips!B193="No",0))</f>
        <v>1</v>
      </c>
      <c r="C194">
        <f>IF(tips!C193=correlation!$C$2,1,0)</f>
        <v>0</v>
      </c>
      <c r="D194">
        <f>IF(tips!C195=correlation!$D$2,1,0)</f>
        <v>0</v>
      </c>
      <c r="E194">
        <f>IF(tips!C195=correlation!$E$2,1,0)</f>
        <v>0</v>
      </c>
      <c r="F194">
        <f>IF(tips!C195=correlation!$F$2,1,0)</f>
        <v>1</v>
      </c>
      <c r="G194" s="16">
        <f>IF(tips!D193="Dinner",1,IF(tips!D193="Lunch",0,""))</f>
        <v>0</v>
      </c>
      <c r="H194" s="13">
        <v>2</v>
      </c>
      <c r="I194" s="13">
        <v>19.809999999999999</v>
      </c>
      <c r="J194" s="17">
        <v>4.1900000000000004</v>
      </c>
    </row>
    <row r="195" spans="1:10" x14ac:dyDescent="0.35">
      <c r="A195">
        <f>IF(tips!A194="Male",1,IF(tips!A194="Female",0))</f>
        <v>1</v>
      </c>
      <c r="B195">
        <f>IF(tips!B194="Yes",1,IF(tips!B194="No",0))</f>
        <v>1</v>
      </c>
      <c r="C195">
        <f>IF(tips!C194=correlation!$C$2,1,0)</f>
        <v>0</v>
      </c>
      <c r="D195">
        <f>IF(tips!C196=correlation!$D$2,1,0)</f>
        <v>0</v>
      </c>
      <c r="E195">
        <f>IF(tips!C196=correlation!$E$2,1,0)</f>
        <v>0</v>
      </c>
      <c r="F195">
        <f>IF(tips!C196=correlation!$F$2,1,0)</f>
        <v>1</v>
      </c>
      <c r="G195" s="16">
        <f>IF(tips!D194="Dinner",1,IF(tips!D194="Lunch",0,""))</f>
        <v>0</v>
      </c>
      <c r="H195" s="12">
        <v>2</v>
      </c>
      <c r="I195" s="12">
        <v>28.44</v>
      </c>
      <c r="J195" s="17">
        <v>2.56</v>
      </c>
    </row>
    <row r="196" spans="1:10" x14ac:dyDescent="0.35">
      <c r="A196">
        <f>IF(tips!A195="Male",1,IF(tips!A195="Female",0))</f>
        <v>1</v>
      </c>
      <c r="B196">
        <f>IF(tips!B195="Yes",1,IF(tips!B195="No",0))</f>
        <v>1</v>
      </c>
      <c r="C196">
        <f>IF(tips!C195=correlation!$C$2,1,0)</f>
        <v>0</v>
      </c>
      <c r="D196">
        <f>IF(tips!C197=correlation!$D$2,1,0)</f>
        <v>0</v>
      </c>
      <c r="E196">
        <f>IF(tips!C197=correlation!$E$2,1,0)</f>
        <v>0</v>
      </c>
      <c r="F196">
        <f>IF(tips!C197=correlation!$F$2,1,0)</f>
        <v>1</v>
      </c>
      <c r="G196" s="16">
        <f>IF(tips!D195="Dinner",1,IF(tips!D195="Lunch",0,""))</f>
        <v>0</v>
      </c>
      <c r="H196" s="13">
        <v>2</v>
      </c>
      <c r="I196" s="13">
        <v>15.48</v>
      </c>
      <c r="J196" s="17">
        <v>2.02</v>
      </c>
    </row>
    <row r="197" spans="1:10" x14ac:dyDescent="0.35">
      <c r="A197">
        <f>IF(tips!A196="Male",1,IF(tips!A196="Female",0))</f>
        <v>1</v>
      </c>
      <c r="B197">
        <f>IF(tips!B196="Yes",1,IF(tips!B196="No",0))</f>
        <v>1</v>
      </c>
      <c r="C197">
        <f>IF(tips!C196=correlation!$C$2,1,0)</f>
        <v>0</v>
      </c>
      <c r="D197">
        <f>IF(tips!C198=correlation!$D$2,1,0)</f>
        <v>0</v>
      </c>
      <c r="E197">
        <f>IF(tips!C198=correlation!$E$2,1,0)</f>
        <v>0</v>
      </c>
      <c r="F197">
        <f>IF(tips!C198=correlation!$F$2,1,0)</f>
        <v>1</v>
      </c>
      <c r="G197" s="16">
        <f>IF(tips!D196="Dinner",1,IF(tips!D196="Lunch",0,""))</f>
        <v>0</v>
      </c>
      <c r="H197" s="12">
        <v>2</v>
      </c>
      <c r="I197" s="12">
        <v>16.579999999999998</v>
      </c>
      <c r="J197" s="17">
        <v>4</v>
      </c>
    </row>
    <row r="198" spans="1:10" x14ac:dyDescent="0.35">
      <c r="A198">
        <f>IF(tips!A197="Male",1,IF(tips!A197="Female",0))</f>
        <v>1</v>
      </c>
      <c r="B198">
        <f>IF(tips!B197="Yes",1,IF(tips!B197="No",0))</f>
        <v>0</v>
      </c>
      <c r="C198">
        <f>IF(tips!C197=correlation!$C$2,1,0)</f>
        <v>0</v>
      </c>
      <c r="D198">
        <f>IF(tips!C199=correlation!$D$2,1,0)</f>
        <v>0</v>
      </c>
      <c r="E198">
        <f>IF(tips!C199=correlation!$E$2,1,0)</f>
        <v>0</v>
      </c>
      <c r="F198">
        <f>IF(tips!C199=correlation!$F$2,1,0)</f>
        <v>1</v>
      </c>
      <c r="G198" s="16">
        <f>IF(tips!D197="Dinner",1,IF(tips!D197="Lunch",0,""))</f>
        <v>0</v>
      </c>
      <c r="H198" s="13">
        <v>2</v>
      </c>
      <c r="I198" s="13">
        <v>7.56</v>
      </c>
      <c r="J198" s="17">
        <v>1.44</v>
      </c>
    </row>
    <row r="199" spans="1:10" x14ac:dyDescent="0.35">
      <c r="A199">
        <f>IF(tips!A198="Male",1,IF(tips!A198="Female",0))</f>
        <v>1</v>
      </c>
      <c r="B199">
        <f>IF(tips!B198="Yes",1,IF(tips!B198="No",0))</f>
        <v>1</v>
      </c>
      <c r="C199">
        <f>IF(tips!C198=correlation!$C$2,1,0)</f>
        <v>0</v>
      </c>
      <c r="D199">
        <f>IF(tips!C200=correlation!$D$2,1,0)</f>
        <v>0</v>
      </c>
      <c r="E199">
        <f>IF(tips!C200=correlation!$E$2,1,0)</f>
        <v>0</v>
      </c>
      <c r="F199">
        <f>IF(tips!C200=correlation!$F$2,1,0)</f>
        <v>1</v>
      </c>
      <c r="G199" s="16">
        <f>IF(tips!D198="Dinner",1,IF(tips!D198="Lunch",0,""))</f>
        <v>0</v>
      </c>
      <c r="H199" s="12">
        <v>2</v>
      </c>
      <c r="I199" s="12">
        <v>10.34</v>
      </c>
      <c r="J199" s="17">
        <v>2</v>
      </c>
    </row>
    <row r="200" spans="1:10" x14ac:dyDescent="0.35">
      <c r="A200">
        <f>IF(tips!A199="Male",1,IF(tips!A199="Female",0))</f>
        <v>0</v>
      </c>
      <c r="B200">
        <f>IF(tips!B199="Yes",1,IF(tips!B199="No",0))</f>
        <v>1</v>
      </c>
      <c r="C200">
        <f>IF(tips!C199=correlation!$C$2,1,0)</f>
        <v>0</v>
      </c>
      <c r="D200">
        <f>IF(tips!C201=correlation!$D$2,1,0)</f>
        <v>0</v>
      </c>
      <c r="E200">
        <f>IF(tips!C201=correlation!$E$2,1,0)</f>
        <v>0</v>
      </c>
      <c r="F200">
        <f>IF(tips!C201=correlation!$F$2,1,0)</f>
        <v>1</v>
      </c>
      <c r="G200" s="16">
        <f>IF(tips!D199="Dinner",1,IF(tips!D199="Lunch",0,""))</f>
        <v>0</v>
      </c>
      <c r="H200" s="13">
        <v>4</v>
      </c>
      <c r="I200" s="13">
        <v>43.11</v>
      </c>
      <c r="J200" s="17">
        <v>5</v>
      </c>
    </row>
    <row r="201" spans="1:10" x14ac:dyDescent="0.35">
      <c r="A201">
        <f>IF(tips!A200="Male",1,IF(tips!A200="Female",0))</f>
        <v>0</v>
      </c>
      <c r="B201">
        <f>IF(tips!B200="Yes",1,IF(tips!B200="No",0))</f>
        <v>1</v>
      </c>
      <c r="C201">
        <f>IF(tips!C200=correlation!$C$2,1,0)</f>
        <v>0</v>
      </c>
      <c r="D201">
        <f>IF(tips!C202=correlation!$D$2,1,0)</f>
        <v>0</v>
      </c>
      <c r="E201">
        <f>IF(tips!C202=correlation!$E$2,1,0)</f>
        <v>0</v>
      </c>
      <c r="F201">
        <f>IF(tips!C202=correlation!$F$2,1,0)</f>
        <v>1</v>
      </c>
      <c r="G201" s="16">
        <f>IF(tips!D200="Dinner",1,IF(tips!D200="Lunch",0,""))</f>
        <v>0</v>
      </c>
      <c r="H201" s="12">
        <v>2</v>
      </c>
      <c r="I201" s="12">
        <v>13</v>
      </c>
      <c r="J201" s="17">
        <v>2</v>
      </c>
    </row>
    <row r="202" spans="1:10" x14ac:dyDescent="0.35">
      <c r="A202">
        <f>IF(tips!A201="Male",1,IF(tips!A201="Female",0))</f>
        <v>1</v>
      </c>
      <c r="B202">
        <f>IF(tips!B201="Yes",1,IF(tips!B201="No",0))</f>
        <v>1</v>
      </c>
      <c r="C202">
        <f>IF(tips!C201=correlation!$C$2,1,0)</f>
        <v>0</v>
      </c>
      <c r="D202">
        <f>IF(tips!C203=correlation!$D$2,1,0)</f>
        <v>0</v>
      </c>
      <c r="E202">
        <f>IF(tips!C203=correlation!$E$2,1,0)</f>
        <v>0</v>
      </c>
      <c r="F202">
        <f>IF(tips!C203=correlation!$F$2,1,0)</f>
        <v>1</v>
      </c>
      <c r="G202" s="16">
        <f>IF(tips!D201="Dinner",1,IF(tips!D201="Lunch",0,""))</f>
        <v>0</v>
      </c>
      <c r="H202" s="13">
        <v>2</v>
      </c>
      <c r="I202" s="13">
        <v>13.51</v>
      </c>
      <c r="J202" s="17">
        <v>2</v>
      </c>
    </row>
    <row r="203" spans="1:10" x14ac:dyDescent="0.35">
      <c r="A203">
        <f>IF(tips!A202="Male",1,IF(tips!A202="Female",0))</f>
        <v>1</v>
      </c>
      <c r="B203">
        <f>IF(tips!B202="Yes",1,IF(tips!B202="No",0))</f>
        <v>1</v>
      </c>
      <c r="C203">
        <f>IF(tips!C202=correlation!$C$2,1,0)</f>
        <v>0</v>
      </c>
      <c r="D203">
        <f>IF(tips!C204=correlation!$D$2,1,0)</f>
        <v>0</v>
      </c>
      <c r="E203">
        <f>IF(tips!C204=correlation!$E$2,1,0)</f>
        <v>0</v>
      </c>
      <c r="F203">
        <f>IF(tips!C204=correlation!$F$2,1,0)</f>
        <v>1</v>
      </c>
      <c r="G203" s="16">
        <f>IF(tips!D202="Dinner",1,IF(tips!D202="Lunch",0,""))</f>
        <v>0</v>
      </c>
      <c r="H203" s="12">
        <v>3</v>
      </c>
      <c r="I203" s="12">
        <v>18.71</v>
      </c>
      <c r="J203" s="17">
        <v>4</v>
      </c>
    </row>
    <row r="204" spans="1:10" x14ac:dyDescent="0.35">
      <c r="A204">
        <f>IF(tips!A203="Male",1,IF(tips!A203="Female",0))</f>
        <v>0</v>
      </c>
      <c r="B204">
        <f>IF(tips!B203="Yes",1,IF(tips!B203="No",0))</f>
        <v>1</v>
      </c>
      <c r="C204">
        <f>IF(tips!C203=correlation!$C$2,1,0)</f>
        <v>0</v>
      </c>
      <c r="D204">
        <f>IF(tips!C205=correlation!$D$2,1,0)</f>
        <v>0</v>
      </c>
      <c r="E204">
        <f>IF(tips!C205=correlation!$E$2,1,0)</f>
        <v>0</v>
      </c>
      <c r="F204">
        <f>IF(tips!C205=correlation!$F$2,1,0)</f>
        <v>1</v>
      </c>
      <c r="G204" s="16">
        <f>IF(tips!D203="Dinner",1,IF(tips!D203="Lunch",0,""))</f>
        <v>0</v>
      </c>
      <c r="H204" s="13">
        <v>2</v>
      </c>
      <c r="I204" s="13">
        <v>12.74</v>
      </c>
      <c r="J204" s="17">
        <v>2.0099999999999998</v>
      </c>
    </row>
    <row r="205" spans="1:10" x14ac:dyDescent="0.35">
      <c r="A205">
        <f>IF(tips!A204="Male",1,IF(tips!A204="Female",0))</f>
        <v>0</v>
      </c>
      <c r="B205">
        <f>IF(tips!B204="Yes",1,IF(tips!B204="No",0))</f>
        <v>1</v>
      </c>
      <c r="C205">
        <f>IF(tips!C204=correlation!$C$2,1,0)</f>
        <v>0</v>
      </c>
      <c r="D205">
        <f>IF(tips!C206=correlation!$D$2,1,0)</f>
        <v>0</v>
      </c>
      <c r="E205">
        <f>IF(tips!C206=correlation!$E$2,1,0)</f>
        <v>0</v>
      </c>
      <c r="F205">
        <f>IF(tips!C206=correlation!$F$2,1,0)</f>
        <v>1</v>
      </c>
      <c r="G205" s="16">
        <f>IF(tips!D204="Dinner",1,IF(tips!D204="Lunch",0,""))</f>
        <v>0</v>
      </c>
      <c r="H205" s="12">
        <v>2</v>
      </c>
      <c r="I205" s="12">
        <v>16.399999999999999</v>
      </c>
      <c r="J205" s="17">
        <v>2</v>
      </c>
    </row>
    <row r="206" spans="1:10" x14ac:dyDescent="0.35">
      <c r="A206">
        <f>IF(tips!A205="Male",1,IF(tips!A205="Female",0))</f>
        <v>1</v>
      </c>
      <c r="B206">
        <f>IF(tips!B205="Yes",1,IF(tips!B205="No",0))</f>
        <v>1</v>
      </c>
      <c r="C206">
        <f>IF(tips!C205=correlation!$C$2,1,0)</f>
        <v>0</v>
      </c>
      <c r="D206">
        <f>IF(tips!C207=correlation!$D$2,1,0)</f>
        <v>0</v>
      </c>
      <c r="E206">
        <f>IF(tips!C207=correlation!$E$2,1,0)</f>
        <v>1</v>
      </c>
      <c r="F206">
        <f>IF(tips!C207=correlation!$F$2,1,0)</f>
        <v>0</v>
      </c>
      <c r="G206" s="16">
        <f>IF(tips!D205="Dinner",1,IF(tips!D205="Lunch",0,""))</f>
        <v>0</v>
      </c>
      <c r="H206" s="13">
        <v>4</v>
      </c>
      <c r="I206" s="13">
        <v>20.53</v>
      </c>
      <c r="J206" s="17">
        <v>2.5</v>
      </c>
    </row>
    <row r="207" spans="1:10" x14ac:dyDescent="0.35">
      <c r="A207">
        <f>IF(tips!A206="Male",1,IF(tips!A206="Female",0))</f>
        <v>0</v>
      </c>
      <c r="B207">
        <f>IF(tips!B206="Yes",1,IF(tips!B206="No",0))</f>
        <v>1</v>
      </c>
      <c r="C207">
        <f>IF(tips!C206=correlation!$C$2,1,0)</f>
        <v>0</v>
      </c>
      <c r="D207">
        <f>IF(tips!C208=correlation!$D$2,1,0)</f>
        <v>0</v>
      </c>
      <c r="E207">
        <f>IF(tips!C208=correlation!$E$2,1,0)</f>
        <v>1</v>
      </c>
      <c r="F207">
        <f>IF(tips!C208=correlation!$F$2,1,0)</f>
        <v>0</v>
      </c>
      <c r="G207" s="16">
        <f>IF(tips!D206="Dinner",1,IF(tips!D206="Lunch",0,""))</f>
        <v>0</v>
      </c>
      <c r="H207" s="12">
        <v>3</v>
      </c>
      <c r="I207" s="12">
        <v>16.47</v>
      </c>
      <c r="J207" s="17">
        <v>4</v>
      </c>
    </row>
    <row r="208" spans="1:10" x14ac:dyDescent="0.35">
      <c r="A208">
        <f>IF(tips!A207="Male",1,IF(tips!A207="Female",0))</f>
        <v>1</v>
      </c>
      <c r="B208">
        <f>IF(tips!B207="Yes",1,IF(tips!B207="No",0))</f>
        <v>1</v>
      </c>
      <c r="C208">
        <f>IF(tips!C207=correlation!$C$2,1,0)</f>
        <v>0</v>
      </c>
      <c r="D208">
        <f>IF(tips!C209=correlation!$D$2,1,0)</f>
        <v>0</v>
      </c>
      <c r="E208">
        <f>IF(tips!C209=correlation!$E$2,1,0)</f>
        <v>1</v>
      </c>
      <c r="F208">
        <f>IF(tips!C209=correlation!$F$2,1,0)</f>
        <v>0</v>
      </c>
      <c r="G208" s="16">
        <f>IF(tips!D207="Dinner",1,IF(tips!D207="Lunch",0,""))</f>
        <v>1</v>
      </c>
      <c r="H208" s="13">
        <v>3</v>
      </c>
      <c r="I208" s="13">
        <v>26.59</v>
      </c>
      <c r="J208" s="17">
        <v>3.23</v>
      </c>
    </row>
    <row r="209" spans="1:10" x14ac:dyDescent="0.35">
      <c r="A209">
        <f>IF(tips!A208="Male",1,IF(tips!A208="Female",0))</f>
        <v>1</v>
      </c>
      <c r="B209">
        <f>IF(tips!B208="Yes",1,IF(tips!B208="No",0))</f>
        <v>1</v>
      </c>
      <c r="C209">
        <f>IF(tips!C208=correlation!$C$2,1,0)</f>
        <v>0</v>
      </c>
      <c r="D209">
        <f>IF(tips!C210=correlation!$D$2,1,0)</f>
        <v>0</v>
      </c>
      <c r="E209">
        <f>IF(tips!C210=correlation!$E$2,1,0)</f>
        <v>1</v>
      </c>
      <c r="F209">
        <f>IF(tips!C210=correlation!$F$2,1,0)</f>
        <v>0</v>
      </c>
      <c r="G209" s="16">
        <f>IF(tips!D208="Dinner",1,IF(tips!D208="Lunch",0,""))</f>
        <v>1</v>
      </c>
      <c r="H209" s="12">
        <v>4</v>
      </c>
      <c r="I209" s="12">
        <v>38.729999999999997</v>
      </c>
      <c r="J209" s="17">
        <v>3.41</v>
      </c>
    </row>
    <row r="210" spans="1:10" x14ac:dyDescent="0.35">
      <c r="A210">
        <f>IF(tips!A209="Male",1,IF(tips!A209="Female",0))</f>
        <v>1</v>
      </c>
      <c r="B210">
        <f>IF(tips!B209="Yes",1,IF(tips!B209="No",0))</f>
        <v>1</v>
      </c>
      <c r="C210">
        <f>IF(tips!C209=correlation!$C$2,1,0)</f>
        <v>0</v>
      </c>
      <c r="D210">
        <f>IF(tips!C211=correlation!$D$2,1,0)</f>
        <v>0</v>
      </c>
      <c r="E210">
        <f>IF(tips!C211=correlation!$E$2,1,0)</f>
        <v>1</v>
      </c>
      <c r="F210">
        <f>IF(tips!C211=correlation!$F$2,1,0)</f>
        <v>0</v>
      </c>
      <c r="G210" s="16">
        <f>IF(tips!D209="Dinner",1,IF(tips!D209="Lunch",0,""))</f>
        <v>1</v>
      </c>
      <c r="H210" s="13">
        <v>2</v>
      </c>
      <c r="I210" s="13">
        <v>24.27</v>
      </c>
      <c r="J210" s="17">
        <v>3</v>
      </c>
    </row>
    <row r="211" spans="1:10" x14ac:dyDescent="0.35">
      <c r="A211">
        <f>IF(tips!A210="Male",1,IF(tips!A210="Female",0))</f>
        <v>0</v>
      </c>
      <c r="B211">
        <f>IF(tips!B210="Yes",1,IF(tips!B210="No",0))</f>
        <v>1</v>
      </c>
      <c r="C211">
        <f>IF(tips!C210=correlation!$C$2,1,0)</f>
        <v>0</v>
      </c>
      <c r="D211">
        <f>IF(tips!C212=correlation!$D$2,1,0)</f>
        <v>0</v>
      </c>
      <c r="E211">
        <f>IF(tips!C212=correlation!$E$2,1,0)</f>
        <v>1</v>
      </c>
      <c r="F211">
        <f>IF(tips!C212=correlation!$F$2,1,0)</f>
        <v>0</v>
      </c>
      <c r="G211" s="16">
        <f>IF(tips!D210="Dinner",1,IF(tips!D210="Lunch",0,""))</f>
        <v>1</v>
      </c>
      <c r="H211" s="12">
        <v>2</v>
      </c>
      <c r="I211" s="12">
        <v>12.76</v>
      </c>
      <c r="J211" s="17">
        <v>2.0299999999999998</v>
      </c>
    </row>
    <row r="212" spans="1:10" x14ac:dyDescent="0.35">
      <c r="A212">
        <f>IF(tips!A211="Male",1,IF(tips!A211="Female",0))</f>
        <v>1</v>
      </c>
      <c r="B212">
        <f>IF(tips!B211="Yes",1,IF(tips!B211="No",0))</f>
        <v>1</v>
      </c>
      <c r="C212">
        <f>IF(tips!C211=correlation!$C$2,1,0)</f>
        <v>0</v>
      </c>
      <c r="D212">
        <f>IF(tips!C213=correlation!$D$2,1,0)</f>
        <v>0</v>
      </c>
      <c r="E212">
        <f>IF(tips!C213=correlation!$E$2,1,0)</f>
        <v>1</v>
      </c>
      <c r="F212">
        <f>IF(tips!C213=correlation!$F$2,1,0)</f>
        <v>0</v>
      </c>
      <c r="G212" s="16">
        <f>IF(tips!D211="Dinner",1,IF(tips!D211="Lunch",0,""))</f>
        <v>1</v>
      </c>
      <c r="H212" s="13">
        <v>3</v>
      </c>
      <c r="I212" s="13">
        <v>30.06</v>
      </c>
      <c r="J212" s="17">
        <v>2.23</v>
      </c>
    </row>
    <row r="213" spans="1:10" x14ac:dyDescent="0.35">
      <c r="A213">
        <f>IF(tips!A212="Male",1,IF(tips!A212="Female",0))</f>
        <v>1</v>
      </c>
      <c r="B213">
        <f>IF(tips!B212="Yes",1,IF(tips!B212="No",0))</f>
        <v>1</v>
      </c>
      <c r="C213">
        <f>IF(tips!C212=correlation!$C$2,1,0)</f>
        <v>0</v>
      </c>
      <c r="D213">
        <f>IF(tips!C214=correlation!$D$2,1,0)</f>
        <v>0</v>
      </c>
      <c r="E213">
        <f>IF(tips!C214=correlation!$E$2,1,0)</f>
        <v>1</v>
      </c>
      <c r="F213">
        <f>IF(tips!C214=correlation!$F$2,1,0)</f>
        <v>0</v>
      </c>
      <c r="G213" s="16">
        <f>IF(tips!D212="Dinner",1,IF(tips!D212="Lunch",0,""))</f>
        <v>1</v>
      </c>
      <c r="H213" s="12">
        <v>4</v>
      </c>
      <c r="I213" s="12">
        <v>25.89</v>
      </c>
      <c r="J213" s="17">
        <v>2</v>
      </c>
    </row>
    <row r="214" spans="1:10" x14ac:dyDescent="0.35">
      <c r="A214">
        <f>IF(tips!A213="Male",1,IF(tips!A213="Female",0))</f>
        <v>1</v>
      </c>
      <c r="B214">
        <f>IF(tips!B213="Yes",1,IF(tips!B213="No",0))</f>
        <v>0</v>
      </c>
      <c r="C214">
        <f>IF(tips!C213=correlation!$C$2,1,0)</f>
        <v>0</v>
      </c>
      <c r="D214">
        <f>IF(tips!C215=correlation!$D$2,1,0)</f>
        <v>0</v>
      </c>
      <c r="E214">
        <f>IF(tips!C215=correlation!$E$2,1,0)</f>
        <v>1</v>
      </c>
      <c r="F214">
        <f>IF(tips!C215=correlation!$F$2,1,0)</f>
        <v>0</v>
      </c>
      <c r="G214" s="16">
        <f>IF(tips!D213="Dinner",1,IF(tips!D213="Lunch",0,""))</f>
        <v>1</v>
      </c>
      <c r="H214" s="13">
        <v>4</v>
      </c>
      <c r="I214" s="13">
        <v>48.33</v>
      </c>
      <c r="J214" s="17">
        <v>5.16</v>
      </c>
    </row>
    <row r="215" spans="1:10" x14ac:dyDescent="0.35">
      <c r="A215">
        <f>IF(tips!A214="Male",1,IF(tips!A214="Female",0))</f>
        <v>0</v>
      </c>
      <c r="B215">
        <f>IF(tips!B214="Yes",1,IF(tips!B214="No",0))</f>
        <v>1</v>
      </c>
      <c r="C215">
        <f>IF(tips!C214=correlation!$C$2,1,0)</f>
        <v>0</v>
      </c>
      <c r="D215">
        <f>IF(tips!C216=correlation!$D$2,1,0)</f>
        <v>0</v>
      </c>
      <c r="E215">
        <f>IF(tips!C216=correlation!$E$2,1,0)</f>
        <v>1</v>
      </c>
      <c r="F215">
        <f>IF(tips!C216=correlation!$F$2,1,0)</f>
        <v>0</v>
      </c>
      <c r="G215" s="16">
        <f>IF(tips!D214="Dinner",1,IF(tips!D214="Lunch",0,""))</f>
        <v>1</v>
      </c>
      <c r="H215" s="12">
        <v>2</v>
      </c>
      <c r="I215" s="12">
        <v>13.27</v>
      </c>
      <c r="J215" s="17">
        <v>9</v>
      </c>
    </row>
    <row r="216" spans="1:10" x14ac:dyDescent="0.35">
      <c r="A216">
        <f>IF(tips!A215="Male",1,IF(tips!A215="Female",0))</f>
        <v>0</v>
      </c>
      <c r="B216">
        <f>IF(tips!B215="Yes",1,IF(tips!B215="No",0))</f>
        <v>1</v>
      </c>
      <c r="C216">
        <f>IF(tips!C215=correlation!$C$2,1,0)</f>
        <v>0</v>
      </c>
      <c r="D216">
        <f>IF(tips!C217=correlation!$D$2,1,0)</f>
        <v>0</v>
      </c>
      <c r="E216">
        <f>IF(tips!C217=correlation!$E$2,1,0)</f>
        <v>1</v>
      </c>
      <c r="F216">
        <f>IF(tips!C217=correlation!$F$2,1,0)</f>
        <v>0</v>
      </c>
      <c r="G216" s="16">
        <f>IF(tips!D215="Dinner",1,IF(tips!D215="Lunch",0,""))</f>
        <v>1</v>
      </c>
      <c r="H216" s="13">
        <v>3</v>
      </c>
      <c r="I216" s="13">
        <v>28.17</v>
      </c>
      <c r="J216" s="17">
        <v>2.5</v>
      </c>
    </row>
    <row r="217" spans="1:10" x14ac:dyDescent="0.35">
      <c r="A217">
        <f>IF(tips!A216="Male",1,IF(tips!A216="Female",0))</f>
        <v>0</v>
      </c>
      <c r="B217">
        <f>IF(tips!B216="Yes",1,IF(tips!B216="No",0))</f>
        <v>1</v>
      </c>
      <c r="C217">
        <f>IF(tips!C216=correlation!$C$2,1,0)</f>
        <v>0</v>
      </c>
      <c r="D217">
        <f>IF(tips!C218=correlation!$D$2,1,0)</f>
        <v>0</v>
      </c>
      <c r="E217">
        <f>IF(tips!C218=correlation!$E$2,1,0)</f>
        <v>1</v>
      </c>
      <c r="F217">
        <f>IF(tips!C218=correlation!$F$2,1,0)</f>
        <v>0</v>
      </c>
      <c r="G217" s="16">
        <f>IF(tips!D216="Dinner",1,IF(tips!D216="Lunch",0,""))</f>
        <v>1</v>
      </c>
      <c r="H217" s="12">
        <v>2</v>
      </c>
      <c r="I217" s="12">
        <v>12.9</v>
      </c>
      <c r="J217" s="17">
        <v>6.5</v>
      </c>
    </row>
    <row r="218" spans="1:10" x14ac:dyDescent="0.35">
      <c r="A218">
        <f>IF(tips!A217="Male",1,IF(tips!A217="Female",0))</f>
        <v>1</v>
      </c>
      <c r="B218">
        <f>IF(tips!B217="Yes",1,IF(tips!B217="No",0))</f>
        <v>1</v>
      </c>
      <c r="C218">
        <f>IF(tips!C217=correlation!$C$2,1,0)</f>
        <v>0</v>
      </c>
      <c r="D218">
        <f>IF(tips!C219=correlation!$D$2,1,0)</f>
        <v>0</v>
      </c>
      <c r="E218">
        <f>IF(tips!C219=correlation!$E$2,1,0)</f>
        <v>1</v>
      </c>
      <c r="F218">
        <f>IF(tips!C219=correlation!$F$2,1,0)</f>
        <v>0</v>
      </c>
      <c r="G218" s="16">
        <f>IF(tips!D217="Dinner",1,IF(tips!D217="Lunch",0,""))</f>
        <v>1</v>
      </c>
      <c r="H218" s="13">
        <v>5</v>
      </c>
      <c r="I218" s="13">
        <v>28.15</v>
      </c>
      <c r="J218" s="17">
        <v>1.1000000000000001</v>
      </c>
    </row>
    <row r="219" spans="1:10" x14ac:dyDescent="0.35">
      <c r="A219">
        <f>IF(tips!A218="Male",1,IF(tips!A218="Female",0))</f>
        <v>1</v>
      </c>
      <c r="B219">
        <f>IF(tips!B218="Yes",1,IF(tips!B218="No",0))</f>
        <v>1</v>
      </c>
      <c r="C219">
        <f>IF(tips!C218=correlation!$C$2,1,0)</f>
        <v>0</v>
      </c>
      <c r="D219">
        <f>IF(tips!C220=correlation!$D$2,1,0)</f>
        <v>0</v>
      </c>
      <c r="E219">
        <f>IF(tips!C220=correlation!$E$2,1,0)</f>
        <v>1</v>
      </c>
      <c r="F219">
        <f>IF(tips!C220=correlation!$F$2,1,0)</f>
        <v>0</v>
      </c>
      <c r="G219" s="16">
        <f>IF(tips!D218="Dinner",1,IF(tips!D218="Lunch",0,""))</f>
        <v>1</v>
      </c>
      <c r="H219" s="12">
        <v>2</v>
      </c>
      <c r="I219" s="12">
        <v>11.59</v>
      </c>
      <c r="J219" s="17">
        <v>3</v>
      </c>
    </row>
    <row r="220" spans="1:10" x14ac:dyDescent="0.35">
      <c r="A220">
        <f>IF(tips!A219="Male",1,IF(tips!A219="Female",0))</f>
        <v>1</v>
      </c>
      <c r="B220">
        <f>IF(tips!B219="Yes",1,IF(tips!B219="No",0))</f>
        <v>1</v>
      </c>
      <c r="C220">
        <f>IF(tips!C219=correlation!$C$2,1,0)</f>
        <v>0</v>
      </c>
      <c r="D220">
        <f>IF(tips!C221=correlation!$D$2,1,0)</f>
        <v>1</v>
      </c>
      <c r="E220">
        <f>IF(tips!C221=correlation!$E$2,1,0)</f>
        <v>0</v>
      </c>
      <c r="F220">
        <f>IF(tips!C221=correlation!$F$2,1,0)</f>
        <v>0</v>
      </c>
      <c r="G220" s="16">
        <f>IF(tips!D219="Dinner",1,IF(tips!D219="Lunch",0,""))</f>
        <v>1</v>
      </c>
      <c r="H220" s="13">
        <v>2</v>
      </c>
      <c r="I220" s="13">
        <v>7.74</v>
      </c>
      <c r="J220" s="17">
        <v>1.5</v>
      </c>
    </row>
    <row r="221" spans="1:10" x14ac:dyDescent="0.35">
      <c r="A221">
        <f>IF(tips!A220="Male",1,IF(tips!A220="Female",0))</f>
        <v>0</v>
      </c>
      <c r="B221">
        <f>IF(tips!B220="Yes",1,IF(tips!B220="No",0))</f>
        <v>1</v>
      </c>
      <c r="C221">
        <f>IF(tips!C220=correlation!$C$2,1,0)</f>
        <v>0</v>
      </c>
      <c r="D221">
        <f>IF(tips!C222=correlation!$D$2,1,0)</f>
        <v>1</v>
      </c>
      <c r="E221">
        <f>IF(tips!C222=correlation!$E$2,1,0)</f>
        <v>0</v>
      </c>
      <c r="F221">
        <f>IF(tips!C222=correlation!$F$2,1,0)</f>
        <v>0</v>
      </c>
      <c r="G221" s="16">
        <f>IF(tips!D220="Dinner",1,IF(tips!D220="Lunch",0,""))</f>
        <v>1</v>
      </c>
      <c r="H221" s="12">
        <v>4</v>
      </c>
      <c r="I221" s="12">
        <v>30.14</v>
      </c>
      <c r="J221" s="17">
        <v>1.44</v>
      </c>
    </row>
    <row r="222" spans="1:10" x14ac:dyDescent="0.35">
      <c r="A222">
        <f>IF(tips!A221="Male",1,IF(tips!A221="Female",0))</f>
        <v>1</v>
      </c>
      <c r="B222">
        <f>IF(tips!B221="Yes",1,IF(tips!B221="No",0))</f>
        <v>1</v>
      </c>
      <c r="C222">
        <f>IF(tips!C221=correlation!$C$2,1,0)</f>
        <v>0</v>
      </c>
      <c r="D222">
        <f>IF(tips!C223=correlation!$D$2,1,0)</f>
        <v>1</v>
      </c>
      <c r="E222">
        <f>IF(tips!C223=correlation!$E$2,1,0)</f>
        <v>0</v>
      </c>
      <c r="F222">
        <f>IF(tips!C223=correlation!$F$2,1,0)</f>
        <v>0</v>
      </c>
      <c r="G222" s="16">
        <f>IF(tips!D221="Dinner",1,IF(tips!D221="Lunch",0,""))</f>
        <v>0</v>
      </c>
      <c r="H222" s="13">
        <v>2</v>
      </c>
      <c r="I222" s="13">
        <v>12.16</v>
      </c>
      <c r="J222" s="17">
        <v>3.09</v>
      </c>
    </row>
    <row r="223" spans="1:10" x14ac:dyDescent="0.35">
      <c r="A223">
        <f>IF(tips!A222="Male",1,IF(tips!A222="Female",0))</f>
        <v>0</v>
      </c>
      <c r="B223">
        <f>IF(tips!B222="Yes",1,IF(tips!B222="No",0))</f>
        <v>1</v>
      </c>
      <c r="C223">
        <f>IF(tips!C222=correlation!$C$2,1,0)</f>
        <v>0</v>
      </c>
      <c r="D223">
        <f>IF(tips!C224=correlation!$D$2,1,0)</f>
        <v>1</v>
      </c>
      <c r="E223">
        <f>IF(tips!C224=correlation!$E$2,1,0)</f>
        <v>0</v>
      </c>
      <c r="F223">
        <f>IF(tips!C224=correlation!$F$2,1,0)</f>
        <v>0</v>
      </c>
      <c r="G223" s="16">
        <f>IF(tips!D222="Dinner",1,IF(tips!D222="Lunch",0,""))</f>
        <v>0</v>
      </c>
      <c r="H223" s="12">
        <v>2</v>
      </c>
      <c r="I223" s="12">
        <v>13.42</v>
      </c>
      <c r="J223" s="17">
        <v>2.2000000000000002</v>
      </c>
    </row>
    <row r="224" spans="1:10" x14ac:dyDescent="0.35">
      <c r="A224">
        <f>IF(tips!A223="Male",1,IF(tips!A223="Female",0))</f>
        <v>1</v>
      </c>
      <c r="B224">
        <f>IF(tips!B223="Yes",1,IF(tips!B223="No",0))</f>
        <v>1</v>
      </c>
      <c r="C224">
        <f>IF(tips!C223=correlation!$C$2,1,0)</f>
        <v>0</v>
      </c>
      <c r="D224">
        <f>IF(tips!C225=correlation!$D$2,1,0)</f>
        <v>1</v>
      </c>
      <c r="E224">
        <f>IF(tips!C225=correlation!$E$2,1,0)</f>
        <v>0</v>
      </c>
      <c r="F224">
        <f>IF(tips!C225=correlation!$F$2,1,0)</f>
        <v>0</v>
      </c>
      <c r="G224" s="16">
        <f>IF(tips!D223="Dinner",1,IF(tips!D223="Lunch",0,""))</f>
        <v>0</v>
      </c>
      <c r="H224" s="13">
        <v>1</v>
      </c>
      <c r="I224" s="13">
        <v>8.58</v>
      </c>
      <c r="J224" s="17">
        <v>3.48</v>
      </c>
    </row>
    <row r="225" spans="1:10" x14ac:dyDescent="0.35">
      <c r="A225">
        <f>IF(tips!A224="Male",1,IF(tips!A224="Female",0))</f>
        <v>0</v>
      </c>
      <c r="B225">
        <f>IF(tips!B224="Yes",1,IF(tips!B224="No",0))</f>
        <v>0</v>
      </c>
      <c r="C225">
        <f>IF(tips!C224=correlation!$C$2,1,0)</f>
        <v>0</v>
      </c>
      <c r="D225">
        <f>IF(tips!C226=correlation!$D$2,1,0)</f>
        <v>1</v>
      </c>
      <c r="E225">
        <f>IF(tips!C226=correlation!$E$2,1,0)</f>
        <v>0</v>
      </c>
      <c r="F225">
        <f>IF(tips!C226=correlation!$F$2,1,0)</f>
        <v>0</v>
      </c>
      <c r="G225" s="16">
        <f>IF(tips!D224="Dinner",1,IF(tips!D224="Lunch",0,""))</f>
        <v>0</v>
      </c>
      <c r="H225" s="12">
        <v>3</v>
      </c>
      <c r="I225" s="12">
        <v>15.98</v>
      </c>
      <c r="J225" s="17">
        <v>1.92</v>
      </c>
    </row>
    <row r="226" spans="1:10" x14ac:dyDescent="0.35">
      <c r="A226">
        <f>IF(tips!A225="Male",1,IF(tips!A225="Female",0))</f>
        <v>1</v>
      </c>
      <c r="B226">
        <f>IF(tips!B225="Yes",1,IF(tips!B225="No",0))</f>
        <v>1</v>
      </c>
      <c r="C226">
        <f>IF(tips!C225=correlation!$C$2,1,0)</f>
        <v>0</v>
      </c>
      <c r="D226">
        <f>IF(tips!C227=correlation!$D$2,1,0)</f>
        <v>1</v>
      </c>
      <c r="E226">
        <f>IF(tips!C227=correlation!$E$2,1,0)</f>
        <v>0</v>
      </c>
      <c r="F226">
        <f>IF(tips!C227=correlation!$F$2,1,0)</f>
        <v>0</v>
      </c>
      <c r="G226" s="16">
        <f>IF(tips!D225="Dinner",1,IF(tips!D225="Lunch",0,""))</f>
        <v>0</v>
      </c>
      <c r="H226" s="13">
        <v>2</v>
      </c>
      <c r="I226" s="13">
        <v>13.42</v>
      </c>
      <c r="J226" s="17">
        <v>3</v>
      </c>
    </row>
    <row r="227" spans="1:10" x14ac:dyDescent="0.35">
      <c r="A227">
        <f>IF(tips!A226="Male",1,IF(tips!A226="Female",0))</f>
        <v>0</v>
      </c>
      <c r="B227">
        <f>IF(tips!B226="Yes",1,IF(tips!B226="No",0))</f>
        <v>1</v>
      </c>
      <c r="C227">
        <f>IF(tips!C226=correlation!$C$2,1,0)</f>
        <v>0</v>
      </c>
      <c r="D227">
        <f>IF(tips!C228=correlation!$D$2,1,0)</f>
        <v>0</v>
      </c>
      <c r="E227">
        <f>IF(tips!C228=correlation!$E$2,1,0)</f>
        <v>1</v>
      </c>
      <c r="F227">
        <f>IF(tips!C228=correlation!$F$2,1,0)</f>
        <v>0</v>
      </c>
      <c r="G227" s="16">
        <f>IF(tips!D226="Dinner",1,IF(tips!D226="Lunch",0,""))</f>
        <v>0</v>
      </c>
      <c r="H227" s="12">
        <v>2</v>
      </c>
      <c r="I227" s="12">
        <v>16.27</v>
      </c>
      <c r="J227" s="17">
        <v>1.58</v>
      </c>
    </row>
    <row r="228" spans="1:10" x14ac:dyDescent="0.35">
      <c r="A228">
        <f>IF(tips!A227="Male",1,IF(tips!A227="Female",0))</f>
        <v>0</v>
      </c>
      <c r="B228">
        <f>IF(tips!B227="Yes",1,IF(tips!B227="No",0))</f>
        <v>1</v>
      </c>
      <c r="C228">
        <f>IF(tips!C227=correlation!$C$2,1,0)</f>
        <v>0</v>
      </c>
      <c r="D228">
        <f>IF(tips!C229=correlation!$D$2,1,0)</f>
        <v>0</v>
      </c>
      <c r="E228">
        <f>IF(tips!C229=correlation!$E$2,1,0)</f>
        <v>1</v>
      </c>
      <c r="F228">
        <f>IF(tips!C229=correlation!$F$2,1,0)</f>
        <v>0</v>
      </c>
      <c r="G228" s="16">
        <f>IF(tips!D227="Dinner",1,IF(tips!D227="Lunch",0,""))</f>
        <v>0</v>
      </c>
      <c r="H228" s="13">
        <v>2</v>
      </c>
      <c r="I228" s="13">
        <v>10.09</v>
      </c>
      <c r="J228" s="17">
        <v>2.5</v>
      </c>
    </row>
    <row r="229" spans="1:10" x14ac:dyDescent="0.35">
      <c r="A229">
        <f>IF(tips!A228="Male",1,IF(tips!A228="Female",0))</f>
        <v>1</v>
      </c>
      <c r="B229">
        <f>IF(tips!B228="Yes",1,IF(tips!B228="No",0))</f>
        <v>0</v>
      </c>
      <c r="C229">
        <f>IF(tips!C228=correlation!$C$2,1,0)</f>
        <v>0</v>
      </c>
      <c r="D229">
        <f>IF(tips!C230=correlation!$D$2,1,0)</f>
        <v>0</v>
      </c>
      <c r="E229">
        <f>IF(tips!C230=correlation!$E$2,1,0)</f>
        <v>1</v>
      </c>
      <c r="F229">
        <f>IF(tips!C230=correlation!$F$2,1,0)</f>
        <v>0</v>
      </c>
      <c r="G229" s="16">
        <f>IF(tips!D228="Dinner",1,IF(tips!D228="Lunch",0,""))</f>
        <v>1</v>
      </c>
      <c r="H229" s="12">
        <v>4</v>
      </c>
      <c r="I229" s="12">
        <v>20.45</v>
      </c>
      <c r="J229" s="17">
        <v>2</v>
      </c>
    </row>
    <row r="230" spans="1:10" x14ac:dyDescent="0.35">
      <c r="A230">
        <f>IF(tips!A229="Male",1,IF(tips!A229="Female",0))</f>
        <v>1</v>
      </c>
      <c r="B230">
        <f>IF(tips!B229="Yes",1,IF(tips!B229="No",0))</f>
        <v>0</v>
      </c>
      <c r="C230">
        <f>IF(tips!C229=correlation!$C$2,1,0)</f>
        <v>0</v>
      </c>
      <c r="D230">
        <f>IF(tips!C231=correlation!$D$2,1,0)</f>
        <v>0</v>
      </c>
      <c r="E230">
        <f>IF(tips!C231=correlation!$E$2,1,0)</f>
        <v>1</v>
      </c>
      <c r="F230">
        <f>IF(tips!C231=correlation!$F$2,1,0)</f>
        <v>0</v>
      </c>
      <c r="G230" s="16">
        <f>IF(tips!D229="Dinner",1,IF(tips!D229="Lunch",0,""))</f>
        <v>1</v>
      </c>
      <c r="H230" s="13">
        <v>2</v>
      </c>
      <c r="I230" s="13">
        <v>13.28</v>
      </c>
      <c r="J230" s="17">
        <v>3</v>
      </c>
    </row>
    <row r="231" spans="1:10" x14ac:dyDescent="0.35">
      <c r="A231">
        <f>IF(tips!A230="Male",1,IF(tips!A230="Female",0))</f>
        <v>0</v>
      </c>
      <c r="B231">
        <f>IF(tips!B230="Yes",1,IF(tips!B230="No",0))</f>
        <v>1</v>
      </c>
      <c r="C231">
        <f>IF(tips!C230=correlation!$C$2,1,0)</f>
        <v>0</v>
      </c>
      <c r="D231">
        <f>IF(tips!C232=correlation!$D$2,1,0)</f>
        <v>0</v>
      </c>
      <c r="E231">
        <f>IF(tips!C232=correlation!$E$2,1,0)</f>
        <v>1</v>
      </c>
      <c r="F231">
        <f>IF(tips!C232=correlation!$F$2,1,0)</f>
        <v>0</v>
      </c>
      <c r="G231" s="16">
        <f>IF(tips!D230="Dinner",1,IF(tips!D230="Lunch",0,""))</f>
        <v>1</v>
      </c>
      <c r="H231" s="12">
        <v>2</v>
      </c>
      <c r="I231" s="12">
        <v>22.12</v>
      </c>
      <c r="J231" s="17">
        <v>2.72</v>
      </c>
    </row>
    <row r="232" spans="1:10" x14ac:dyDescent="0.35">
      <c r="A232">
        <f>IF(tips!A231="Male",1,IF(tips!A231="Female",0))</f>
        <v>1</v>
      </c>
      <c r="B232">
        <f>IF(tips!B231="Yes",1,IF(tips!B231="No",0))</f>
        <v>1</v>
      </c>
      <c r="C232">
        <f>IF(tips!C231=correlation!$C$2,1,0)</f>
        <v>0</v>
      </c>
      <c r="D232">
        <f>IF(tips!C233=correlation!$D$2,1,0)</f>
        <v>0</v>
      </c>
      <c r="E232">
        <f>IF(tips!C233=correlation!$E$2,1,0)</f>
        <v>1</v>
      </c>
      <c r="F232">
        <f>IF(tips!C233=correlation!$F$2,1,0)</f>
        <v>0</v>
      </c>
      <c r="G232" s="16">
        <f>IF(tips!D231="Dinner",1,IF(tips!D231="Lunch",0,""))</f>
        <v>1</v>
      </c>
      <c r="H232" s="13">
        <v>4</v>
      </c>
      <c r="I232" s="13">
        <v>24.01</v>
      </c>
      <c r="J232" s="17">
        <v>2.88</v>
      </c>
    </row>
    <row r="233" spans="1:10" x14ac:dyDescent="0.35">
      <c r="A233">
        <f>IF(tips!A232="Male",1,IF(tips!A232="Female",0))</f>
        <v>1</v>
      </c>
      <c r="B233">
        <f>IF(tips!B232="Yes",1,IF(tips!B232="No",0))</f>
        <v>1</v>
      </c>
      <c r="C233">
        <f>IF(tips!C232=correlation!$C$2,1,0)</f>
        <v>0</v>
      </c>
      <c r="D233">
        <f>IF(tips!C234=correlation!$D$2,1,0)</f>
        <v>0</v>
      </c>
      <c r="E233">
        <f>IF(tips!C234=correlation!$E$2,1,0)</f>
        <v>1</v>
      </c>
      <c r="F233">
        <f>IF(tips!C234=correlation!$F$2,1,0)</f>
        <v>0</v>
      </c>
      <c r="G233" s="16">
        <f>IF(tips!D232="Dinner",1,IF(tips!D232="Lunch",0,""))</f>
        <v>1</v>
      </c>
      <c r="H233" s="12">
        <v>3</v>
      </c>
      <c r="I233" s="12">
        <v>15.69</v>
      </c>
      <c r="J233" s="17">
        <v>2</v>
      </c>
    </row>
    <row r="234" spans="1:10" x14ac:dyDescent="0.35">
      <c r="A234">
        <f>IF(tips!A233="Male",1,IF(tips!A233="Female",0))</f>
        <v>1</v>
      </c>
      <c r="B234">
        <f>IF(tips!B233="Yes",1,IF(tips!B233="No",0))</f>
        <v>0</v>
      </c>
      <c r="C234">
        <f>IF(tips!C233=correlation!$C$2,1,0)</f>
        <v>0</v>
      </c>
      <c r="D234">
        <f>IF(tips!C235=correlation!$D$2,1,0)</f>
        <v>0</v>
      </c>
      <c r="E234">
        <f>IF(tips!C235=correlation!$E$2,1,0)</f>
        <v>1</v>
      </c>
      <c r="F234">
        <f>IF(tips!C235=correlation!$F$2,1,0)</f>
        <v>0</v>
      </c>
      <c r="G234" s="16">
        <f>IF(tips!D233="Dinner",1,IF(tips!D233="Lunch",0,""))</f>
        <v>1</v>
      </c>
      <c r="H234" s="13">
        <v>2</v>
      </c>
      <c r="I234" s="13">
        <v>11.61</v>
      </c>
      <c r="J234" s="17">
        <v>3</v>
      </c>
    </row>
    <row r="235" spans="1:10" x14ac:dyDescent="0.35">
      <c r="A235">
        <f>IF(tips!A234="Male",1,IF(tips!A234="Female",0))</f>
        <v>1</v>
      </c>
      <c r="B235">
        <f>IF(tips!B234="Yes",1,IF(tips!B234="No",0))</f>
        <v>0</v>
      </c>
      <c r="C235">
        <f>IF(tips!C234=correlation!$C$2,1,0)</f>
        <v>0</v>
      </c>
      <c r="D235">
        <f>IF(tips!C236=correlation!$D$2,1,0)</f>
        <v>0</v>
      </c>
      <c r="E235">
        <f>IF(tips!C236=correlation!$E$2,1,0)</f>
        <v>1</v>
      </c>
      <c r="F235">
        <f>IF(tips!C236=correlation!$F$2,1,0)</f>
        <v>0</v>
      </c>
      <c r="G235" s="16">
        <f>IF(tips!D234="Dinner",1,IF(tips!D234="Lunch",0,""))</f>
        <v>1</v>
      </c>
      <c r="H235" s="12">
        <v>2</v>
      </c>
      <c r="I235" s="12">
        <v>10.77</v>
      </c>
      <c r="J235" s="17">
        <v>3.39</v>
      </c>
    </row>
    <row r="236" spans="1:10" x14ac:dyDescent="0.35">
      <c r="A236">
        <f>IF(tips!A235="Male",1,IF(tips!A235="Female",0))</f>
        <v>1</v>
      </c>
      <c r="B236">
        <f>IF(tips!B235="Yes",1,IF(tips!B235="No",0))</f>
        <v>1</v>
      </c>
      <c r="C236">
        <f>IF(tips!C235=correlation!$C$2,1,0)</f>
        <v>0</v>
      </c>
      <c r="D236">
        <f>IF(tips!C237=correlation!$D$2,1,0)</f>
        <v>0</v>
      </c>
      <c r="E236">
        <f>IF(tips!C237=correlation!$E$2,1,0)</f>
        <v>1</v>
      </c>
      <c r="F236">
        <f>IF(tips!C237=correlation!$F$2,1,0)</f>
        <v>0</v>
      </c>
      <c r="G236" s="16">
        <f>IF(tips!D235="Dinner",1,IF(tips!D235="Lunch",0,""))</f>
        <v>1</v>
      </c>
      <c r="H236" s="13">
        <v>2</v>
      </c>
      <c r="I236" s="13">
        <v>15.53</v>
      </c>
      <c r="J236" s="17">
        <v>1.47</v>
      </c>
    </row>
    <row r="237" spans="1:10" x14ac:dyDescent="0.35">
      <c r="A237">
        <f>IF(tips!A236="Male",1,IF(tips!A236="Female",0))</f>
        <v>1</v>
      </c>
      <c r="B237">
        <f>IF(tips!B236="Yes",1,IF(tips!B236="No",0))</f>
        <v>0</v>
      </c>
      <c r="C237">
        <f>IF(tips!C236=correlation!$C$2,1,0)</f>
        <v>0</v>
      </c>
      <c r="D237">
        <f>IF(tips!C238=correlation!$D$2,1,0)</f>
        <v>0</v>
      </c>
      <c r="E237">
        <f>IF(tips!C238=correlation!$E$2,1,0)</f>
        <v>1</v>
      </c>
      <c r="F237">
        <f>IF(tips!C238=correlation!$F$2,1,0)</f>
        <v>0</v>
      </c>
      <c r="G237" s="16">
        <f>IF(tips!D236="Dinner",1,IF(tips!D236="Lunch",0,""))</f>
        <v>1</v>
      </c>
      <c r="H237" s="12">
        <v>2</v>
      </c>
      <c r="I237" s="12">
        <v>10.07</v>
      </c>
      <c r="J237" s="17">
        <v>3</v>
      </c>
    </row>
    <row r="238" spans="1:10" x14ac:dyDescent="0.35">
      <c r="A238">
        <f>IF(tips!A237="Male",1,IF(tips!A237="Female",0))</f>
        <v>1</v>
      </c>
      <c r="B238">
        <f>IF(tips!B237="Yes",1,IF(tips!B237="No",0))</f>
        <v>1</v>
      </c>
      <c r="C238">
        <f>IF(tips!C237=correlation!$C$2,1,0)</f>
        <v>0</v>
      </c>
      <c r="D238">
        <f>IF(tips!C239=correlation!$D$2,1,0)</f>
        <v>0</v>
      </c>
      <c r="E238">
        <f>IF(tips!C239=correlation!$E$2,1,0)</f>
        <v>1</v>
      </c>
      <c r="F238">
        <f>IF(tips!C239=correlation!$F$2,1,0)</f>
        <v>0</v>
      </c>
      <c r="G238" s="16">
        <f>IF(tips!D237="Dinner",1,IF(tips!D237="Lunch",0,""))</f>
        <v>1</v>
      </c>
      <c r="H238" s="13">
        <v>2</v>
      </c>
      <c r="I238" s="13">
        <v>12.6</v>
      </c>
      <c r="J238" s="17">
        <v>1.25</v>
      </c>
    </row>
    <row r="239" spans="1:10" x14ac:dyDescent="0.35">
      <c r="A239">
        <f>IF(tips!A238="Male",1,IF(tips!A238="Female",0))</f>
        <v>1</v>
      </c>
      <c r="B239">
        <f>IF(tips!B238="Yes",1,IF(tips!B238="No",0))</f>
        <v>1</v>
      </c>
      <c r="C239">
        <f>IF(tips!C238=correlation!$C$2,1,0)</f>
        <v>0</v>
      </c>
      <c r="D239">
        <f>IF(tips!C240=correlation!$D$2,1,0)</f>
        <v>0</v>
      </c>
      <c r="E239">
        <f>IF(tips!C240=correlation!$E$2,1,0)</f>
        <v>1</v>
      </c>
      <c r="F239">
        <f>IF(tips!C240=correlation!$F$2,1,0)</f>
        <v>0</v>
      </c>
      <c r="G239" s="16">
        <f>IF(tips!D238="Dinner",1,IF(tips!D238="Lunch",0,""))</f>
        <v>1</v>
      </c>
      <c r="H239" s="12">
        <v>2</v>
      </c>
      <c r="I239" s="12">
        <v>32.83</v>
      </c>
      <c r="J239" s="17">
        <v>1</v>
      </c>
    </row>
    <row r="240" spans="1:10" x14ac:dyDescent="0.35">
      <c r="A240">
        <f>IF(tips!A239="Male",1,IF(tips!A239="Female",0))</f>
        <v>0</v>
      </c>
      <c r="B240">
        <f>IF(tips!B239="Yes",1,IF(tips!B239="No",0))</f>
        <v>0</v>
      </c>
      <c r="C240">
        <f>IF(tips!C239=correlation!$C$2,1,0)</f>
        <v>0</v>
      </c>
      <c r="D240">
        <f>IF(tips!C241=correlation!$D$2,1,0)</f>
        <v>0</v>
      </c>
      <c r="E240">
        <f>IF(tips!C241=correlation!$E$2,1,0)</f>
        <v>1</v>
      </c>
      <c r="F240">
        <f>IF(tips!C241=correlation!$F$2,1,0)</f>
        <v>0</v>
      </c>
      <c r="G240" s="16">
        <f>IF(tips!D239="Dinner",1,IF(tips!D239="Lunch",0,""))</f>
        <v>1</v>
      </c>
      <c r="H240" s="13">
        <v>3</v>
      </c>
      <c r="I240" s="13">
        <v>35.83</v>
      </c>
      <c r="J240" s="17">
        <v>1.17</v>
      </c>
    </row>
    <row r="241" spans="1:10" x14ac:dyDescent="0.35">
      <c r="A241">
        <f>IF(tips!A240="Male",1,IF(tips!A240="Female",0))</f>
        <v>1</v>
      </c>
      <c r="B241">
        <f>IF(tips!B240="Yes",1,IF(tips!B240="No",0))</f>
        <v>0</v>
      </c>
      <c r="C241">
        <f>IF(tips!C240=correlation!$C$2,1,0)</f>
        <v>0</v>
      </c>
      <c r="D241">
        <f>IF(tips!C242=correlation!$D$2,1,0)</f>
        <v>0</v>
      </c>
      <c r="E241">
        <f>IF(tips!C242=correlation!$E$2,1,0)</f>
        <v>1</v>
      </c>
      <c r="F241">
        <f>IF(tips!C242=correlation!$F$2,1,0)</f>
        <v>0</v>
      </c>
      <c r="G241" s="16">
        <f>IF(tips!D240="Dinner",1,IF(tips!D240="Lunch",0,""))</f>
        <v>1</v>
      </c>
      <c r="H241" s="12">
        <v>3</v>
      </c>
      <c r="I241" s="12">
        <v>29.03</v>
      </c>
      <c r="J241" s="17">
        <v>4.67</v>
      </c>
    </row>
    <row r="242" spans="1:10" x14ac:dyDescent="0.35">
      <c r="A242">
        <f>IF(tips!A241="Male",1,IF(tips!A241="Female",0))</f>
        <v>0</v>
      </c>
      <c r="B242">
        <f>IF(tips!B241="Yes",1,IF(tips!B241="No",0))</f>
        <v>1</v>
      </c>
      <c r="C242">
        <f>IF(tips!C241=correlation!$C$2,1,0)</f>
        <v>0</v>
      </c>
      <c r="D242">
        <f>IF(tips!C243=correlation!$D$2,1,0)</f>
        <v>0</v>
      </c>
      <c r="E242">
        <f>IF(tips!C243=correlation!$E$2,1,0)</f>
        <v>1</v>
      </c>
      <c r="F242">
        <f>IF(tips!C243=correlation!$F$2,1,0)</f>
        <v>0</v>
      </c>
      <c r="G242" s="16">
        <f>IF(tips!D241="Dinner",1,IF(tips!D241="Lunch",0,""))</f>
        <v>1</v>
      </c>
      <c r="H242" s="13">
        <v>2</v>
      </c>
      <c r="I242" s="13">
        <v>27.18</v>
      </c>
      <c r="J242" s="17">
        <v>5.92</v>
      </c>
    </row>
    <row r="243" spans="1:10" x14ac:dyDescent="0.35">
      <c r="A243">
        <f>IF(tips!A242="Male",1,IF(tips!A242="Female",0))</f>
        <v>1</v>
      </c>
      <c r="B243">
        <f>IF(tips!B242="Yes",1,IF(tips!B242="No",0))</f>
        <v>1</v>
      </c>
      <c r="C243">
        <f>IF(tips!C242=correlation!$C$2,1,0)</f>
        <v>0</v>
      </c>
      <c r="D243">
        <f>IF(tips!C244=correlation!$D$2,1,0)</f>
        <v>0</v>
      </c>
      <c r="E243">
        <f>IF(tips!C244=correlation!$E$2,1,0)</f>
        <v>0</v>
      </c>
      <c r="F243">
        <f>IF(tips!C244=correlation!$F$2,1,0)</f>
        <v>1</v>
      </c>
      <c r="G243" s="16">
        <f>IF(tips!D242="Dinner",1,IF(tips!D242="Lunch",0,""))</f>
        <v>1</v>
      </c>
      <c r="H243" s="12">
        <v>2</v>
      </c>
      <c r="I243" s="12">
        <v>22.67</v>
      </c>
      <c r="J243" s="17">
        <v>2</v>
      </c>
    </row>
    <row r="244" spans="1:10" x14ac:dyDescent="0.35">
      <c r="A244">
        <f>IF(tips!A243="Male",1,IF(tips!A243="Female",0))</f>
        <v>1</v>
      </c>
      <c r="B244">
        <f>IF(tips!B243="Yes",1,IF(tips!B243="No",0))</f>
        <v>0</v>
      </c>
      <c r="C244">
        <f>IF(tips!C243=correlation!$C$2,1,0)</f>
        <v>0</v>
      </c>
      <c r="D244">
        <f>IF(tips!C245=correlation!$D$2,1,0)</f>
        <v>0</v>
      </c>
      <c r="E244">
        <f>IF(tips!C245=correlation!$E$2,1,0)</f>
        <v>0</v>
      </c>
      <c r="F244">
        <f>IF(tips!C245=correlation!$F$2,1,0)</f>
        <v>0</v>
      </c>
      <c r="G244" s="16">
        <f>IF(tips!D243="Dinner",1,IF(tips!D243="Lunch",0,""))</f>
        <v>1</v>
      </c>
      <c r="H244" s="13">
        <v>2</v>
      </c>
      <c r="I244" s="13">
        <v>17.82</v>
      </c>
      <c r="J244" s="17">
        <v>2</v>
      </c>
    </row>
    <row r="245" spans="1:10" x14ac:dyDescent="0.35">
      <c r="A245">
        <f>IF(tips!A244="Male",1,IF(tips!A244="Female",0))</f>
        <v>0</v>
      </c>
      <c r="B245">
        <f>IF(tips!B244="Yes",1,IF(tips!B244="No",0))</f>
        <v>0</v>
      </c>
      <c r="C245">
        <f>IF(tips!C244=correlation!$C$2,1,0)</f>
        <v>0</v>
      </c>
      <c r="D245">
        <f>IF(tips!C246=correlation!$D$2,1,0)</f>
        <v>0</v>
      </c>
      <c r="E245">
        <f>IF(tips!C246=correlation!$E$2,1,0)</f>
        <v>0</v>
      </c>
      <c r="F245">
        <f>IF(tips!C246=correlation!$F$2,1,0)</f>
        <v>0</v>
      </c>
      <c r="G245" s="16">
        <f>IF(tips!D244="Dinner",1,IF(tips!D244="Lunch",0,""))</f>
        <v>1</v>
      </c>
      <c r="H245" s="12">
        <v>2</v>
      </c>
      <c r="I245" s="12">
        <v>18.78</v>
      </c>
      <c r="J245" s="17">
        <v>1.75</v>
      </c>
    </row>
    <row r="246" spans="1:10" x14ac:dyDescent="0.35">
      <c r="J246" s="17"/>
    </row>
  </sheetData>
  <mergeCells count="2">
    <mergeCell ref="A1:J1"/>
    <mergeCell ref="N1:X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4"/>
  <sheetViews>
    <sheetView zoomScale="70" zoomScaleNormal="70" workbookViewId="0">
      <selection activeCell="J10" sqref="J10"/>
    </sheetView>
  </sheetViews>
  <sheetFormatPr defaultRowHeight="14.5" x14ac:dyDescent="0.35"/>
  <cols>
    <col min="4" max="4" width="12.08984375" customWidth="1"/>
    <col min="5" max="5" width="15.54296875" customWidth="1"/>
    <col min="8" max="8" width="17.26953125" bestFit="1" customWidth="1"/>
    <col min="9" max="9" width="11.81640625" bestFit="1" customWidth="1"/>
    <col min="10" max="10" width="13.54296875" bestFit="1" customWidth="1"/>
    <col min="11" max="12" width="11.81640625" bestFit="1" customWidth="1"/>
    <col min="13" max="13" width="12.453125" bestFit="1" customWidth="1"/>
    <col min="14" max="14" width="11.81640625" bestFit="1" customWidth="1"/>
    <col min="15" max="16" width="12" bestFit="1" customWidth="1"/>
  </cols>
  <sheetData>
    <row r="1" spans="1:16" x14ac:dyDescent="0.35">
      <c r="A1" t="s">
        <v>10</v>
      </c>
      <c r="B1" t="s">
        <v>55</v>
      </c>
      <c r="C1" t="s">
        <v>15</v>
      </c>
      <c r="D1" t="s">
        <v>56</v>
      </c>
      <c r="E1" t="s">
        <v>57</v>
      </c>
    </row>
    <row r="2" spans="1:16" x14ac:dyDescent="0.35">
      <c r="A2" s="12">
        <v>2</v>
      </c>
      <c r="B2" s="12">
        <v>16.989999999999998</v>
      </c>
      <c r="C2" s="12">
        <v>1.01</v>
      </c>
      <c r="D2">
        <f>$I$23+A2*$I$24+B2*$I$25</f>
        <v>2.6307657675423561</v>
      </c>
      <c r="E2">
        <f>POWER((C2-D2),2)</f>
        <v>2.6268816732371629</v>
      </c>
    </row>
    <row r="3" spans="1:16" x14ac:dyDescent="0.35">
      <c r="A3" s="13">
        <v>3</v>
      </c>
      <c r="B3" s="13">
        <v>10.34</v>
      </c>
      <c r="C3" s="13">
        <v>1.66</v>
      </c>
      <c r="D3">
        <f t="shared" ref="D3:D66" si="0">$I$23+A3*$I$24+B3*$I$25</f>
        <v>2.2070734058151804</v>
      </c>
      <c r="E3">
        <f t="shared" ref="E3:E66" si="1">POWER((C3-D3),2)</f>
        <v>0.29928931135022113</v>
      </c>
    </row>
    <row r="4" spans="1:16" ht="25" x14ac:dyDescent="0.7">
      <c r="A4" s="12">
        <v>3</v>
      </c>
      <c r="B4" s="12">
        <v>21.01</v>
      </c>
      <c r="C4" s="12">
        <v>3.5</v>
      </c>
      <c r="D4">
        <f t="shared" si="0"/>
        <v>3.195514412121677</v>
      </c>
      <c r="E4">
        <f t="shared" si="1"/>
        <v>9.2711473225607979E-2</v>
      </c>
      <c r="H4" s="35" t="s">
        <v>82</v>
      </c>
      <c r="I4" s="35"/>
      <c r="J4" s="35"/>
      <c r="K4" s="35"/>
      <c r="L4" s="35"/>
      <c r="M4" s="35"/>
      <c r="N4" s="35"/>
      <c r="O4" s="35"/>
      <c r="P4" s="35"/>
    </row>
    <row r="5" spans="1:16" x14ac:dyDescent="0.35">
      <c r="A5" s="13">
        <v>2</v>
      </c>
      <c r="B5" s="13">
        <v>23.68</v>
      </c>
      <c r="C5" s="13">
        <v>3.31</v>
      </c>
      <c r="D5">
        <f t="shared" si="0"/>
        <v>3.2505099411309657</v>
      </c>
      <c r="E5">
        <f t="shared" si="1"/>
        <v>3.5390671042411733E-3</v>
      </c>
    </row>
    <row r="6" spans="1:16" x14ac:dyDescent="0.35">
      <c r="A6" s="12">
        <v>4</v>
      </c>
      <c r="B6" s="12">
        <v>24.59</v>
      </c>
      <c r="C6" s="12">
        <v>3.61</v>
      </c>
      <c r="D6">
        <f t="shared" si="0"/>
        <v>3.7195026028326881</v>
      </c>
      <c r="E6">
        <f t="shared" si="1"/>
        <v>1.1990820027133454E-2</v>
      </c>
    </row>
    <row r="7" spans="1:16" x14ac:dyDescent="0.35">
      <c r="A7" s="13">
        <v>4</v>
      </c>
      <c r="B7" s="13">
        <v>25.29</v>
      </c>
      <c r="C7" s="13">
        <v>4.71</v>
      </c>
      <c r="D7">
        <f t="shared" si="0"/>
        <v>3.7843487794413617</v>
      </c>
      <c r="E7">
        <f t="shared" si="1"/>
        <v>0.8568301821216967</v>
      </c>
      <c r="H7" s="36" t="s">
        <v>58</v>
      </c>
    </row>
    <row r="8" spans="1:16" ht="15" thickBot="1" x14ac:dyDescent="0.4">
      <c r="A8" s="12">
        <v>2</v>
      </c>
      <c r="B8" s="12">
        <v>8.77</v>
      </c>
      <c r="C8" s="12">
        <v>2</v>
      </c>
      <c r="D8">
        <f t="shared" si="0"/>
        <v>1.8692863793662178</v>
      </c>
      <c r="E8">
        <f t="shared" si="1"/>
        <v>1.7086050619192338E-2</v>
      </c>
    </row>
    <row r="9" spans="1:16" x14ac:dyDescent="0.35">
      <c r="A9" s="13">
        <v>4</v>
      </c>
      <c r="B9" s="13">
        <v>26.88</v>
      </c>
      <c r="C9" s="13">
        <v>3.12</v>
      </c>
      <c r="D9">
        <f t="shared" si="0"/>
        <v>3.9316422377382061</v>
      </c>
      <c r="E9">
        <f t="shared" si="1"/>
        <v>0.65876312208068244</v>
      </c>
      <c r="H9" s="30" t="s">
        <v>59</v>
      </c>
      <c r="I9" s="30"/>
    </row>
    <row r="10" spans="1:16" x14ac:dyDescent="0.35">
      <c r="A10" s="12">
        <v>2</v>
      </c>
      <c r="B10" s="12">
        <v>15.04</v>
      </c>
      <c r="C10" s="12">
        <v>1.96</v>
      </c>
      <c r="D10">
        <f t="shared" si="0"/>
        <v>2.4501228469896228</v>
      </c>
      <c r="E10">
        <f t="shared" si="1"/>
        <v>0.24022040514121323</v>
      </c>
      <c r="H10" s="19" t="s">
        <v>60</v>
      </c>
      <c r="I10" s="19">
        <v>0.68327752327495828</v>
      </c>
    </row>
    <row r="11" spans="1:16" x14ac:dyDescent="0.35">
      <c r="A11" s="13">
        <v>2</v>
      </c>
      <c r="B11" s="13">
        <v>14.78</v>
      </c>
      <c r="C11" s="13">
        <v>3.23</v>
      </c>
      <c r="D11">
        <f t="shared" si="0"/>
        <v>2.4260371242492584</v>
      </c>
      <c r="E11">
        <f t="shared" si="1"/>
        <v>0.64635630558540225</v>
      </c>
      <c r="H11" s="31" t="s">
        <v>61</v>
      </c>
      <c r="I11" s="31">
        <v>0.46686817381276113</v>
      </c>
    </row>
    <row r="12" spans="1:16" x14ac:dyDescent="0.35">
      <c r="A12" s="12">
        <v>2</v>
      </c>
      <c r="B12" s="12">
        <v>10.27</v>
      </c>
      <c r="C12" s="12">
        <v>1.71</v>
      </c>
      <c r="D12">
        <f t="shared" si="0"/>
        <v>2.0082424720990897</v>
      </c>
      <c r="E12">
        <f t="shared" si="1"/>
        <v>8.8948572163776302E-2</v>
      </c>
      <c r="H12" s="19" t="s">
        <v>62</v>
      </c>
      <c r="I12" s="19">
        <v>0.46242540859453413</v>
      </c>
    </row>
    <row r="13" spans="1:16" x14ac:dyDescent="0.35">
      <c r="A13" s="13">
        <v>4</v>
      </c>
      <c r="B13" s="13">
        <v>35.26</v>
      </c>
      <c r="C13" s="13">
        <v>5</v>
      </c>
      <c r="D13">
        <f t="shared" si="0"/>
        <v>4.7079436091391846</v>
      </c>
      <c r="E13">
        <f t="shared" si="1"/>
        <v>8.5296935442645355E-2</v>
      </c>
      <c r="H13" s="19" t="s">
        <v>63</v>
      </c>
      <c r="I13" s="19">
        <v>1.0154762696404789</v>
      </c>
    </row>
    <row r="14" spans="1:16" ht="15" thickBot="1" x14ac:dyDescent="0.4">
      <c r="A14" s="12">
        <v>2</v>
      </c>
      <c r="B14" s="12">
        <v>15.42</v>
      </c>
      <c r="C14" s="12">
        <v>1.57</v>
      </c>
      <c r="D14">
        <f t="shared" si="0"/>
        <v>2.485325057148617</v>
      </c>
      <c r="E14">
        <f t="shared" si="1"/>
        <v>0.83781996024411876</v>
      </c>
      <c r="H14" s="20" t="s">
        <v>64</v>
      </c>
      <c r="I14" s="20">
        <v>243</v>
      </c>
    </row>
    <row r="15" spans="1:16" x14ac:dyDescent="0.35">
      <c r="A15" s="13">
        <v>4</v>
      </c>
      <c r="B15" s="13">
        <v>18.43</v>
      </c>
      <c r="C15" s="13">
        <v>3</v>
      </c>
      <c r="D15">
        <f t="shared" si="0"/>
        <v>3.1488562486763603</v>
      </c>
      <c r="E15">
        <f t="shared" si="1"/>
        <v>2.2158182769998407E-2</v>
      </c>
    </row>
    <row r="16" spans="1:16" ht="15" thickBot="1" x14ac:dyDescent="0.4">
      <c r="A16" s="12">
        <v>2</v>
      </c>
      <c r="B16" s="12">
        <v>14.83</v>
      </c>
      <c r="C16" s="12">
        <v>3.02</v>
      </c>
      <c r="D16">
        <f t="shared" si="0"/>
        <v>2.4306689940070205</v>
      </c>
      <c r="E16">
        <f t="shared" si="1"/>
        <v>0.34731103462469726</v>
      </c>
      <c r="H16" t="s">
        <v>65</v>
      </c>
    </row>
    <row r="17" spans="1:16" x14ac:dyDescent="0.35">
      <c r="A17" s="13">
        <v>2</v>
      </c>
      <c r="B17" s="13">
        <v>21.58</v>
      </c>
      <c r="C17" s="13">
        <v>3.92</v>
      </c>
      <c r="D17">
        <f t="shared" si="0"/>
        <v>3.0559714113049452</v>
      </c>
      <c r="E17">
        <f t="shared" si="1"/>
        <v>0.74654540208236808</v>
      </c>
      <c r="H17" s="21"/>
      <c r="I17" s="21" t="s">
        <v>70</v>
      </c>
      <c r="J17" s="21" t="s">
        <v>71</v>
      </c>
      <c r="K17" s="21" t="s">
        <v>72</v>
      </c>
      <c r="L17" s="21" t="s">
        <v>73</v>
      </c>
      <c r="M17" s="21" t="s">
        <v>74</v>
      </c>
    </row>
    <row r="18" spans="1:16" x14ac:dyDescent="0.35">
      <c r="A18" s="12">
        <v>3</v>
      </c>
      <c r="B18" s="12">
        <v>10.33</v>
      </c>
      <c r="C18" s="12">
        <v>1.67</v>
      </c>
      <c r="D18">
        <f t="shared" si="0"/>
        <v>2.2061470318636278</v>
      </c>
      <c r="E18">
        <f t="shared" si="1"/>
        <v>0.28745363977617799</v>
      </c>
      <c r="H18" s="19" t="s">
        <v>66</v>
      </c>
      <c r="I18" s="19">
        <v>2</v>
      </c>
      <c r="J18" s="19">
        <v>216.72572262915389</v>
      </c>
      <c r="K18" s="19">
        <v>108.36286131457695</v>
      </c>
      <c r="L18" s="19">
        <v>105.08504295869092</v>
      </c>
      <c r="M18" s="19">
        <v>1.6601720854756868E-33</v>
      </c>
    </row>
    <row r="19" spans="1:16" x14ac:dyDescent="0.35">
      <c r="A19" s="13">
        <v>3</v>
      </c>
      <c r="B19" s="13">
        <v>16.29</v>
      </c>
      <c r="C19" s="13">
        <v>3.71</v>
      </c>
      <c r="D19">
        <f t="shared" si="0"/>
        <v>2.7582659069889059</v>
      </c>
      <c r="E19">
        <f t="shared" si="1"/>
        <v>0.90579778379964981</v>
      </c>
      <c r="H19" s="19" t="s">
        <v>67</v>
      </c>
      <c r="I19" s="19">
        <v>240</v>
      </c>
      <c r="J19" s="19">
        <v>247.48609300870618</v>
      </c>
      <c r="K19" s="19">
        <v>1.0311920542029425</v>
      </c>
      <c r="L19" s="19"/>
      <c r="M19" s="19"/>
    </row>
    <row r="20" spans="1:16" ht="15" thickBot="1" x14ac:dyDescent="0.4">
      <c r="A20" s="12">
        <v>3</v>
      </c>
      <c r="B20" s="12">
        <v>16.97</v>
      </c>
      <c r="C20" s="12">
        <v>3.5</v>
      </c>
      <c r="D20">
        <f t="shared" si="0"/>
        <v>2.8212593356944748</v>
      </c>
      <c r="E20">
        <f t="shared" si="1"/>
        <v>0.46068888938190561</v>
      </c>
      <c r="H20" s="20" t="s">
        <v>68</v>
      </c>
      <c r="I20" s="20">
        <v>242</v>
      </c>
      <c r="J20" s="20">
        <v>464.21181563786007</v>
      </c>
      <c r="K20" s="20"/>
      <c r="L20" s="20"/>
      <c r="M20" s="20"/>
    </row>
    <row r="21" spans="1:16" ht="15" thickBot="1" x14ac:dyDescent="0.4">
      <c r="A21" s="13">
        <v>3</v>
      </c>
      <c r="B21" s="13">
        <v>20.65</v>
      </c>
      <c r="C21" s="13">
        <v>3.35</v>
      </c>
      <c r="D21">
        <f t="shared" si="0"/>
        <v>3.1621649498657876</v>
      </c>
      <c r="E21">
        <f t="shared" si="1"/>
        <v>3.5282006058922136E-2</v>
      </c>
    </row>
    <row r="22" spans="1:16" x14ac:dyDescent="0.35">
      <c r="A22" s="12">
        <v>2</v>
      </c>
      <c r="B22" s="12">
        <v>17.920000000000002</v>
      </c>
      <c r="C22" s="12">
        <v>4.08</v>
      </c>
      <c r="D22">
        <f t="shared" si="0"/>
        <v>2.7169185450367372</v>
      </c>
      <c r="E22">
        <f t="shared" si="1"/>
        <v>1.8579910528647654</v>
      </c>
      <c r="H22" s="21"/>
      <c r="I22" s="32" t="s">
        <v>75</v>
      </c>
      <c r="J22" s="21" t="s">
        <v>63</v>
      </c>
      <c r="K22" s="21" t="s">
        <v>76</v>
      </c>
      <c r="L22" s="21" t="s">
        <v>77</v>
      </c>
      <c r="M22" s="21" t="s">
        <v>78</v>
      </c>
      <c r="N22" s="21" t="s">
        <v>79</v>
      </c>
      <c r="O22" s="21" t="s">
        <v>80</v>
      </c>
      <c r="P22" s="21" t="s">
        <v>81</v>
      </c>
    </row>
    <row r="23" spans="1:16" x14ac:dyDescent="0.35">
      <c r="A23" s="13">
        <v>2</v>
      </c>
      <c r="B23" s="13">
        <v>20.29</v>
      </c>
      <c r="C23" s="13">
        <v>2.75</v>
      </c>
      <c r="D23">
        <f t="shared" si="0"/>
        <v>2.9364691715546751</v>
      </c>
      <c r="E23">
        <f t="shared" si="1"/>
        <v>3.4770751940286865E-2</v>
      </c>
      <c r="H23" s="19" t="s">
        <v>69</v>
      </c>
      <c r="I23" s="33">
        <v>0.67216379174424579</v>
      </c>
      <c r="J23" s="19">
        <v>0.19439185206207485</v>
      </c>
      <c r="K23" s="19">
        <v>3.4577776003163176</v>
      </c>
      <c r="L23" s="19">
        <v>6.4418197739886938E-4</v>
      </c>
      <c r="M23" s="19">
        <v>0.28923174208898639</v>
      </c>
      <c r="N23" s="19">
        <v>1.0550958413995053</v>
      </c>
      <c r="O23" s="19">
        <v>0.28923174208898639</v>
      </c>
      <c r="P23" s="19">
        <v>1.0550958413995053</v>
      </c>
    </row>
    <row r="24" spans="1:16" x14ac:dyDescent="0.35">
      <c r="A24" s="12">
        <v>2</v>
      </c>
      <c r="B24" s="12">
        <v>15.77</v>
      </c>
      <c r="C24" s="12">
        <v>2.23</v>
      </c>
      <c r="D24">
        <f t="shared" si="0"/>
        <v>2.5177481454529538</v>
      </c>
      <c r="E24">
        <f t="shared" si="1"/>
        <v>8.2798995211614254E-2</v>
      </c>
      <c r="H24" s="19" t="s">
        <v>10</v>
      </c>
      <c r="I24" s="33">
        <v>0.19234631605522332</v>
      </c>
      <c r="J24" s="19">
        <v>8.548604287998475E-2</v>
      </c>
      <c r="K24" s="19">
        <v>2.2500318130909562</v>
      </c>
      <c r="L24" s="19">
        <v>2.5353508519236206E-2</v>
      </c>
      <c r="M24" s="19">
        <v>2.3947562353876684E-2</v>
      </c>
      <c r="N24" s="19">
        <v>0.36074506975656995</v>
      </c>
      <c r="O24" s="19">
        <v>2.3947562353876684E-2</v>
      </c>
      <c r="P24" s="19">
        <v>0.36074506975656995</v>
      </c>
    </row>
    <row r="25" spans="1:16" ht="15" thickBot="1" x14ac:dyDescent="0.4">
      <c r="A25" s="13">
        <v>4</v>
      </c>
      <c r="B25" s="13">
        <v>39.42</v>
      </c>
      <c r="C25" s="13">
        <v>7.58</v>
      </c>
      <c r="D25">
        <f t="shared" si="0"/>
        <v>5.093315172985017</v>
      </c>
      <c r="E25">
        <f t="shared" si="1"/>
        <v>6.1836014289065364</v>
      </c>
      <c r="H25" s="20" t="s">
        <v>55</v>
      </c>
      <c r="I25" s="34">
        <v>9.2637395155248034E-2</v>
      </c>
      <c r="J25" s="20">
        <v>9.1372069203435671E-3</v>
      </c>
      <c r="K25" s="20">
        <v>10.138480606036749</v>
      </c>
      <c r="L25" s="20">
        <v>2.4602758705504625E-20</v>
      </c>
      <c r="M25" s="20">
        <v>7.4638032851656863E-2</v>
      </c>
      <c r="N25" s="20">
        <v>0.1106367574588392</v>
      </c>
      <c r="O25" s="20">
        <v>7.4638032851656863E-2</v>
      </c>
      <c r="P25" s="20">
        <v>0.1106367574588392</v>
      </c>
    </row>
    <row r="26" spans="1:16" x14ac:dyDescent="0.35">
      <c r="A26" s="12">
        <v>2</v>
      </c>
      <c r="B26" s="12">
        <v>19.82</v>
      </c>
      <c r="C26" s="12">
        <v>3.18</v>
      </c>
      <c r="D26">
        <f t="shared" si="0"/>
        <v>2.8929295958317085</v>
      </c>
      <c r="E26">
        <f t="shared" si="1"/>
        <v>8.2409416949346323E-2</v>
      </c>
    </row>
    <row r="27" spans="1:16" x14ac:dyDescent="0.35">
      <c r="A27" s="13">
        <v>4</v>
      </c>
      <c r="B27" s="13">
        <v>17.809999999999999</v>
      </c>
      <c r="C27" s="13">
        <v>2.34</v>
      </c>
      <c r="D27">
        <f t="shared" si="0"/>
        <v>3.0914210636801061</v>
      </c>
      <c r="E27">
        <f t="shared" si="1"/>
        <v>0.56463361494214226</v>
      </c>
    </row>
    <row r="28" spans="1:16" x14ac:dyDescent="0.35">
      <c r="A28" s="12">
        <v>2</v>
      </c>
      <c r="B28" s="12">
        <v>13.37</v>
      </c>
      <c r="C28" s="12">
        <v>2</v>
      </c>
      <c r="D28">
        <f t="shared" si="0"/>
        <v>2.2954183970803586</v>
      </c>
      <c r="E28">
        <f t="shared" si="1"/>
        <v>8.72720293335284E-2</v>
      </c>
    </row>
    <row r="29" spans="1:16" x14ac:dyDescent="0.35">
      <c r="A29" s="13">
        <v>2</v>
      </c>
      <c r="B29" s="13">
        <v>12.69</v>
      </c>
      <c r="C29" s="13">
        <v>2</v>
      </c>
      <c r="D29">
        <f t="shared" si="0"/>
        <v>2.2324249683747901</v>
      </c>
      <c r="E29">
        <f t="shared" si="1"/>
        <v>5.402136592402218E-2</v>
      </c>
    </row>
    <row r="30" spans="1:16" x14ac:dyDescent="0.35">
      <c r="A30" s="12">
        <v>2</v>
      </c>
      <c r="B30" s="12">
        <v>21.7</v>
      </c>
      <c r="C30" s="12">
        <v>4.3</v>
      </c>
      <c r="D30">
        <f t="shared" si="0"/>
        <v>3.0670878987235746</v>
      </c>
      <c r="E30">
        <f t="shared" si="1"/>
        <v>1.5200722494738503</v>
      </c>
    </row>
    <row r="31" spans="1:16" x14ac:dyDescent="0.35">
      <c r="A31" s="13">
        <v>2</v>
      </c>
      <c r="B31" s="13">
        <v>19.649999999999999</v>
      </c>
      <c r="C31" s="13">
        <v>3</v>
      </c>
      <c r="D31">
        <f t="shared" si="0"/>
        <v>2.8771812386553162</v>
      </c>
      <c r="E31">
        <f t="shared" si="1"/>
        <v>1.5084448138242404E-2</v>
      </c>
    </row>
    <row r="32" spans="1:16" x14ac:dyDescent="0.35">
      <c r="A32" s="12">
        <v>2</v>
      </c>
      <c r="B32" s="12">
        <v>9.5500000000000007</v>
      </c>
      <c r="C32" s="12">
        <v>1.45</v>
      </c>
      <c r="D32">
        <f t="shared" si="0"/>
        <v>1.9415435475873113</v>
      </c>
      <c r="E32">
        <f t="shared" si="1"/>
        <v>0.2416150591747194</v>
      </c>
    </row>
    <row r="33" spans="1:5" x14ac:dyDescent="0.35">
      <c r="A33" s="13">
        <v>4</v>
      </c>
      <c r="B33" s="13">
        <v>18.350000000000001</v>
      </c>
      <c r="C33" s="13">
        <v>2.5</v>
      </c>
      <c r="D33">
        <f t="shared" si="0"/>
        <v>3.1414452570639404</v>
      </c>
      <c r="E33">
        <f t="shared" si="1"/>
        <v>0.4114520178098246</v>
      </c>
    </row>
    <row r="34" spans="1:5" x14ac:dyDescent="0.35">
      <c r="A34" s="12">
        <v>2</v>
      </c>
      <c r="B34" s="12">
        <v>15.06</v>
      </c>
      <c r="C34" s="12">
        <v>3</v>
      </c>
      <c r="D34">
        <f t="shared" si="0"/>
        <v>2.451975594892728</v>
      </c>
      <c r="E34">
        <f t="shared" si="1"/>
        <v>0.30033074859317938</v>
      </c>
    </row>
    <row r="35" spans="1:5" x14ac:dyDescent="0.35">
      <c r="A35" s="13">
        <v>4</v>
      </c>
      <c r="B35" s="13">
        <v>20.69</v>
      </c>
      <c r="C35" s="13">
        <v>2.4500000000000002</v>
      </c>
      <c r="D35">
        <f t="shared" si="0"/>
        <v>3.3582167617272209</v>
      </c>
      <c r="E35">
        <f t="shared" si="1"/>
        <v>0.82485768628227929</v>
      </c>
    </row>
    <row r="36" spans="1:5" x14ac:dyDescent="0.35">
      <c r="A36" s="12">
        <v>2</v>
      </c>
      <c r="B36" s="12">
        <v>17.78</v>
      </c>
      <c r="C36" s="12">
        <v>3.27</v>
      </c>
      <c r="D36">
        <f t="shared" si="0"/>
        <v>2.7039493097150027</v>
      </c>
      <c r="E36">
        <f t="shared" si="1"/>
        <v>0.32041338397212199</v>
      </c>
    </row>
    <row r="37" spans="1:5" x14ac:dyDescent="0.35">
      <c r="A37" s="13">
        <v>3</v>
      </c>
      <c r="B37" s="13">
        <v>24.06</v>
      </c>
      <c r="C37" s="13">
        <v>3.6</v>
      </c>
      <c r="D37">
        <f t="shared" si="0"/>
        <v>3.4780584673451829</v>
      </c>
      <c r="E37">
        <f t="shared" si="1"/>
        <v>1.4869737386205855E-2</v>
      </c>
    </row>
    <row r="38" spans="1:5" x14ac:dyDescent="0.35">
      <c r="A38" s="12">
        <v>3</v>
      </c>
      <c r="B38" s="12">
        <v>16.309999999999999</v>
      </c>
      <c r="C38" s="12">
        <v>2</v>
      </c>
      <c r="D38">
        <f t="shared" si="0"/>
        <v>2.7601186548920111</v>
      </c>
      <c r="E38">
        <f t="shared" si="1"/>
        <v>0.57778036951484035</v>
      </c>
    </row>
    <row r="39" spans="1:5" x14ac:dyDescent="0.35">
      <c r="A39" s="13">
        <v>3</v>
      </c>
      <c r="B39" s="13">
        <v>16.93</v>
      </c>
      <c r="C39" s="13">
        <v>3.07</v>
      </c>
      <c r="D39">
        <f t="shared" si="0"/>
        <v>2.8175538398882649</v>
      </c>
      <c r="E39">
        <f t="shared" si="1"/>
        <v>6.3729063755159701E-2</v>
      </c>
    </row>
    <row r="40" spans="1:5" x14ac:dyDescent="0.35">
      <c r="A40" s="12">
        <v>3</v>
      </c>
      <c r="B40" s="12">
        <v>18.690000000000001</v>
      </c>
      <c r="C40" s="12">
        <v>2.31</v>
      </c>
      <c r="D40">
        <f t="shared" si="0"/>
        <v>2.9805956553615016</v>
      </c>
      <c r="E40">
        <f t="shared" si="1"/>
        <v>0.44969853298972179</v>
      </c>
    </row>
    <row r="41" spans="1:5" x14ac:dyDescent="0.35">
      <c r="A41" s="13">
        <v>3</v>
      </c>
      <c r="B41" s="13">
        <v>31.27</v>
      </c>
      <c r="C41" s="13">
        <v>5</v>
      </c>
      <c r="D41">
        <f t="shared" si="0"/>
        <v>4.1459740864145216</v>
      </c>
      <c r="E41">
        <f t="shared" si="1"/>
        <v>0.729360261075511</v>
      </c>
    </row>
    <row r="42" spans="1:5" x14ac:dyDescent="0.35">
      <c r="A42" s="12">
        <v>3</v>
      </c>
      <c r="B42" s="12">
        <v>16.04</v>
      </c>
      <c r="C42" s="12">
        <v>2.2400000000000002</v>
      </c>
      <c r="D42">
        <f t="shared" si="0"/>
        <v>2.7351065582000942</v>
      </c>
      <c r="E42">
        <f t="shared" si="1"/>
        <v>0.24513050397274305</v>
      </c>
    </row>
    <row r="43" spans="1:5" x14ac:dyDescent="0.35">
      <c r="A43" s="13">
        <v>2</v>
      </c>
      <c r="B43" s="13">
        <v>17.46</v>
      </c>
      <c r="C43" s="13">
        <v>2.54</v>
      </c>
      <c r="D43">
        <f t="shared" si="0"/>
        <v>2.6743053432653232</v>
      </c>
      <c r="E43">
        <f t="shared" si="1"/>
        <v>1.8037925229616288E-2</v>
      </c>
    </row>
    <row r="44" spans="1:5" x14ac:dyDescent="0.35">
      <c r="A44" s="12">
        <v>2</v>
      </c>
      <c r="B44" s="12">
        <v>13.94</v>
      </c>
      <c r="C44" s="12">
        <v>3.06</v>
      </c>
      <c r="D44">
        <f t="shared" si="0"/>
        <v>2.3482217123188498</v>
      </c>
      <c r="E44">
        <f t="shared" si="1"/>
        <v>0.50662833081431025</v>
      </c>
    </row>
    <row r="45" spans="1:5" x14ac:dyDescent="0.35">
      <c r="A45" s="13">
        <v>2</v>
      </c>
      <c r="B45" s="13">
        <v>9.68</v>
      </c>
      <c r="C45" s="13">
        <v>1.32</v>
      </c>
      <c r="D45">
        <f t="shared" si="0"/>
        <v>1.9535864089574935</v>
      </c>
      <c r="E45">
        <f t="shared" si="1"/>
        <v>0.4014317376156521</v>
      </c>
    </row>
    <row r="46" spans="1:5" x14ac:dyDescent="0.35">
      <c r="A46" s="12">
        <v>4</v>
      </c>
      <c r="B46" s="12">
        <v>30.4</v>
      </c>
      <c r="C46" s="12">
        <v>5.6</v>
      </c>
      <c r="D46">
        <f t="shared" si="0"/>
        <v>4.2577258686846786</v>
      </c>
      <c r="E46">
        <f t="shared" si="1"/>
        <v>1.8016998435982996</v>
      </c>
    </row>
    <row r="47" spans="1:5" x14ac:dyDescent="0.35">
      <c r="A47" s="13">
        <v>2</v>
      </c>
      <c r="B47" s="13">
        <v>18.29</v>
      </c>
      <c r="C47" s="13">
        <v>3</v>
      </c>
      <c r="D47">
        <f t="shared" si="0"/>
        <v>2.7511943812441793</v>
      </c>
      <c r="E47">
        <f t="shared" si="1"/>
        <v>6.1904235924466817E-2</v>
      </c>
    </row>
    <row r="48" spans="1:5" x14ac:dyDescent="0.35">
      <c r="A48" s="12">
        <v>2</v>
      </c>
      <c r="B48" s="12">
        <v>22.23</v>
      </c>
      <c r="C48" s="12">
        <v>5</v>
      </c>
      <c r="D48">
        <f t="shared" si="0"/>
        <v>3.1161857181558563</v>
      </c>
      <c r="E48">
        <f t="shared" si="1"/>
        <v>3.5487562484799668</v>
      </c>
    </row>
    <row r="49" spans="1:5" x14ac:dyDescent="0.35">
      <c r="A49" s="13">
        <v>4</v>
      </c>
      <c r="B49" s="13">
        <v>32.4</v>
      </c>
      <c r="C49" s="13">
        <v>6</v>
      </c>
      <c r="D49">
        <f t="shared" si="0"/>
        <v>4.4430006589951745</v>
      </c>
      <c r="E49">
        <f t="shared" si="1"/>
        <v>2.4242469478894608</v>
      </c>
    </row>
    <row r="50" spans="1:5" x14ac:dyDescent="0.35">
      <c r="A50" s="12">
        <v>3</v>
      </c>
      <c r="B50" s="12">
        <v>28.55</v>
      </c>
      <c r="C50" s="12">
        <v>2.0499999999999998</v>
      </c>
      <c r="D50">
        <f t="shared" si="0"/>
        <v>3.8940003715922469</v>
      </c>
      <c r="E50">
        <f t="shared" si="1"/>
        <v>3.4003373704323452</v>
      </c>
    </row>
    <row r="51" spans="1:5" x14ac:dyDescent="0.35">
      <c r="A51" s="13">
        <v>2</v>
      </c>
      <c r="B51" s="13">
        <v>18.04</v>
      </c>
      <c r="C51" s="13">
        <v>3</v>
      </c>
      <c r="D51">
        <f t="shared" si="0"/>
        <v>2.7280350324553666</v>
      </c>
      <c r="E51">
        <f t="shared" si="1"/>
        <v>7.396494357155349E-2</v>
      </c>
    </row>
    <row r="52" spans="1:5" x14ac:dyDescent="0.35">
      <c r="A52" s="12">
        <v>2</v>
      </c>
      <c r="B52" s="12">
        <v>12.54</v>
      </c>
      <c r="C52" s="12">
        <v>2.5</v>
      </c>
      <c r="D52">
        <f t="shared" si="0"/>
        <v>2.2185293591015025</v>
      </c>
      <c r="E52">
        <f t="shared" si="1"/>
        <v>7.9225721687810932E-2</v>
      </c>
    </row>
    <row r="53" spans="1:5" x14ac:dyDescent="0.35">
      <c r="A53" s="13">
        <v>2</v>
      </c>
      <c r="B53" s="13">
        <v>10.29</v>
      </c>
      <c r="C53" s="13">
        <v>2.6</v>
      </c>
      <c r="D53">
        <f t="shared" si="0"/>
        <v>2.0100952200021949</v>
      </c>
      <c r="E53">
        <f t="shared" si="1"/>
        <v>0.34798764946425897</v>
      </c>
    </row>
    <row r="54" spans="1:5" x14ac:dyDescent="0.35">
      <c r="A54" s="12">
        <v>4</v>
      </c>
      <c r="B54" s="12">
        <v>34.81</v>
      </c>
      <c r="C54" s="12">
        <v>5.2</v>
      </c>
      <c r="D54">
        <f t="shared" si="0"/>
        <v>4.6662567813193228</v>
      </c>
      <c r="E54">
        <f t="shared" si="1"/>
        <v>0.28488182348760943</v>
      </c>
    </row>
    <row r="55" spans="1:5" x14ac:dyDescent="0.35">
      <c r="A55" s="13">
        <v>2</v>
      </c>
      <c r="B55" s="13">
        <v>9.94</v>
      </c>
      <c r="C55" s="13">
        <v>1.56</v>
      </c>
      <c r="D55">
        <f t="shared" si="0"/>
        <v>1.977672131697858</v>
      </c>
      <c r="E55">
        <f t="shared" si="1"/>
        <v>0.17445000959703283</v>
      </c>
    </row>
    <row r="56" spans="1:5" x14ac:dyDescent="0.35">
      <c r="A56" s="12">
        <v>4</v>
      </c>
      <c r="B56" s="12">
        <v>25.56</v>
      </c>
      <c r="C56" s="12">
        <v>4.34</v>
      </c>
      <c r="D56">
        <f t="shared" si="0"/>
        <v>3.8093608761332787</v>
      </c>
      <c r="E56">
        <f t="shared" si="1"/>
        <v>0.2815778797780415</v>
      </c>
    </row>
    <row r="57" spans="1:5" x14ac:dyDescent="0.35">
      <c r="A57" s="13">
        <v>2</v>
      </c>
      <c r="B57" s="13">
        <v>19.489999999999998</v>
      </c>
      <c r="C57" s="13">
        <v>3.51</v>
      </c>
      <c r="D57">
        <f t="shared" si="0"/>
        <v>2.8623592554304764</v>
      </c>
      <c r="E57">
        <f t="shared" si="1"/>
        <v>0.41943853402656661</v>
      </c>
    </row>
    <row r="58" spans="1:5" x14ac:dyDescent="0.35">
      <c r="A58" s="12">
        <v>4</v>
      </c>
      <c r="B58" s="12">
        <v>38.01</v>
      </c>
      <c r="C58" s="12">
        <v>3</v>
      </c>
      <c r="D58">
        <f t="shared" si="0"/>
        <v>4.9626964458161167</v>
      </c>
      <c r="E58">
        <f t="shared" si="1"/>
        <v>3.8521773384192168</v>
      </c>
    </row>
    <row r="59" spans="1:5" x14ac:dyDescent="0.35">
      <c r="A59" s="13">
        <v>2</v>
      </c>
      <c r="B59" s="13">
        <v>26.41</v>
      </c>
      <c r="C59" s="13">
        <v>1.5</v>
      </c>
      <c r="D59">
        <f t="shared" si="0"/>
        <v>3.503410029904793</v>
      </c>
      <c r="E59">
        <f t="shared" si="1"/>
        <v>4.0136517479231237</v>
      </c>
    </row>
    <row r="60" spans="1:5" x14ac:dyDescent="0.35">
      <c r="A60" s="12">
        <v>2</v>
      </c>
      <c r="B60" s="12">
        <v>11.24</v>
      </c>
      <c r="C60" s="12">
        <v>1.76</v>
      </c>
      <c r="D60">
        <f t="shared" si="0"/>
        <v>2.0981007453996803</v>
      </c>
      <c r="E60">
        <f t="shared" si="1"/>
        <v>0.11431211403981942</v>
      </c>
    </row>
    <row r="61" spans="1:5" x14ac:dyDescent="0.35">
      <c r="A61" s="13">
        <v>4</v>
      </c>
      <c r="B61" s="13">
        <v>48.27</v>
      </c>
      <c r="C61" s="13">
        <v>6.73</v>
      </c>
      <c r="D61">
        <f t="shared" si="0"/>
        <v>5.9131561201089617</v>
      </c>
      <c r="E61">
        <f t="shared" si="1"/>
        <v>0.66723392411544558</v>
      </c>
    </row>
    <row r="62" spans="1:5" x14ac:dyDescent="0.35">
      <c r="A62" s="12">
        <v>2</v>
      </c>
      <c r="B62" s="12">
        <v>20.29</v>
      </c>
      <c r="C62" s="12">
        <v>3.21</v>
      </c>
      <c r="D62">
        <f t="shared" si="0"/>
        <v>2.9364691715546751</v>
      </c>
      <c r="E62">
        <f t="shared" si="1"/>
        <v>7.4819114109985721E-2</v>
      </c>
    </row>
    <row r="63" spans="1:5" x14ac:dyDescent="0.35">
      <c r="A63" s="13">
        <v>2</v>
      </c>
      <c r="B63" s="13">
        <v>13.81</v>
      </c>
      <c r="C63" s="13">
        <v>2</v>
      </c>
      <c r="D63">
        <f t="shared" si="0"/>
        <v>2.3361788509486678</v>
      </c>
      <c r="E63">
        <f t="shared" si="1"/>
        <v>0.11301621982516663</v>
      </c>
    </row>
    <row r="64" spans="1:5" x14ac:dyDescent="0.35">
      <c r="A64" s="12">
        <v>2</v>
      </c>
      <c r="B64" s="12">
        <v>11.02</v>
      </c>
      <c r="C64" s="12">
        <v>1.98</v>
      </c>
      <c r="D64">
        <f t="shared" si="0"/>
        <v>2.0777205184655259</v>
      </c>
      <c r="E64">
        <f t="shared" si="1"/>
        <v>9.5492997291711842E-3</v>
      </c>
    </row>
    <row r="65" spans="1:5" x14ac:dyDescent="0.35">
      <c r="A65" s="13">
        <v>4</v>
      </c>
      <c r="B65" s="13">
        <v>18.29</v>
      </c>
      <c r="C65" s="13">
        <v>3.76</v>
      </c>
      <c r="D65">
        <f t="shared" si="0"/>
        <v>3.1358870133546253</v>
      </c>
      <c r="E65">
        <f t="shared" si="1"/>
        <v>0.38951702009940942</v>
      </c>
    </row>
    <row r="66" spans="1:5" x14ac:dyDescent="0.35">
      <c r="A66" s="12">
        <v>3</v>
      </c>
      <c r="B66" s="12">
        <v>17.59</v>
      </c>
      <c r="C66" s="12">
        <v>2.64</v>
      </c>
      <c r="D66">
        <f t="shared" si="0"/>
        <v>2.8786945206907286</v>
      </c>
      <c r="E66">
        <f t="shared" si="1"/>
        <v>5.6975074207776616E-2</v>
      </c>
    </row>
    <row r="67" spans="1:5" x14ac:dyDescent="0.35">
      <c r="A67" s="13">
        <v>3</v>
      </c>
      <c r="B67" s="13">
        <v>20.079999999999998</v>
      </c>
      <c r="C67" s="13">
        <v>3.15</v>
      </c>
      <c r="D67">
        <f t="shared" ref="D67:D130" si="2">$I$23+A67*$I$24+B67*$I$25</f>
        <v>3.1093616346272963</v>
      </c>
      <c r="E67">
        <f t="shared" ref="E67:E130" si="3">POWER((C67-D67),2)</f>
        <v>1.651476740165355E-3</v>
      </c>
    </row>
    <row r="68" spans="1:5" x14ac:dyDescent="0.35">
      <c r="A68" s="12">
        <v>2</v>
      </c>
      <c r="B68" s="12">
        <v>16.45</v>
      </c>
      <c r="C68" s="12">
        <v>2.4700000000000002</v>
      </c>
      <c r="D68">
        <f t="shared" si="2"/>
        <v>2.5807415741585227</v>
      </c>
      <c r="E68">
        <f t="shared" si="3"/>
        <v>1.2263696247107535E-2</v>
      </c>
    </row>
    <row r="69" spans="1:5" x14ac:dyDescent="0.35">
      <c r="A69" s="13">
        <v>1</v>
      </c>
      <c r="B69" s="13">
        <v>3.07</v>
      </c>
      <c r="C69" s="13">
        <v>1</v>
      </c>
      <c r="D69">
        <f t="shared" si="2"/>
        <v>1.1489069109260805</v>
      </c>
      <c r="E69">
        <f t="shared" si="3"/>
        <v>2.2173268121547688E-2</v>
      </c>
    </row>
    <row r="70" spans="1:5" x14ac:dyDescent="0.35">
      <c r="A70" s="12">
        <v>2</v>
      </c>
      <c r="B70" s="12">
        <v>20.23</v>
      </c>
      <c r="C70" s="12">
        <v>2.0099999999999998</v>
      </c>
      <c r="D70">
        <f t="shared" si="2"/>
        <v>2.9309109278453604</v>
      </c>
      <c r="E70">
        <f t="shared" si="3"/>
        <v>0.84807693702500309</v>
      </c>
    </row>
    <row r="71" spans="1:5" x14ac:dyDescent="0.35">
      <c r="A71" s="13">
        <v>2</v>
      </c>
      <c r="B71" s="13">
        <v>15.01</v>
      </c>
      <c r="C71" s="13">
        <v>2.09</v>
      </c>
      <c r="D71">
        <f t="shared" si="2"/>
        <v>2.4473437251349655</v>
      </c>
      <c r="E71">
        <f t="shared" si="3"/>
        <v>0.12769453789333385</v>
      </c>
    </row>
    <row r="72" spans="1:5" x14ac:dyDescent="0.35">
      <c r="A72" s="12">
        <v>2</v>
      </c>
      <c r="B72" s="12">
        <v>12.02</v>
      </c>
      <c r="C72" s="12">
        <v>1.97</v>
      </c>
      <c r="D72">
        <f t="shared" si="2"/>
        <v>2.1703579136207738</v>
      </c>
      <c r="E72">
        <f t="shared" si="3"/>
        <v>4.0143293550469465E-2</v>
      </c>
    </row>
    <row r="73" spans="1:5" x14ac:dyDescent="0.35">
      <c r="A73" s="13">
        <v>3</v>
      </c>
      <c r="B73" s="13">
        <v>17.07</v>
      </c>
      <c r="C73" s="13">
        <v>3</v>
      </c>
      <c r="D73">
        <f t="shared" si="2"/>
        <v>2.8305230752099995</v>
      </c>
      <c r="E73">
        <f t="shared" si="3"/>
        <v>2.8722428036275498E-2</v>
      </c>
    </row>
    <row r="74" spans="1:5" x14ac:dyDescent="0.35">
      <c r="A74" s="12">
        <v>2</v>
      </c>
      <c r="B74" s="12">
        <v>26.86</v>
      </c>
      <c r="C74" s="12">
        <v>3.14</v>
      </c>
      <c r="D74">
        <f t="shared" si="2"/>
        <v>3.5450968577246544</v>
      </c>
      <c r="E74">
        <f t="shared" si="3"/>
        <v>0.16410346413838883</v>
      </c>
    </row>
    <row r="75" spans="1:5" x14ac:dyDescent="0.35">
      <c r="A75" s="13">
        <v>2</v>
      </c>
      <c r="B75" s="13">
        <v>25.28</v>
      </c>
      <c r="C75" s="13">
        <v>5</v>
      </c>
      <c r="D75">
        <f t="shared" si="2"/>
        <v>3.3987297733793627</v>
      </c>
      <c r="E75">
        <f t="shared" si="3"/>
        <v>2.5640663386617071</v>
      </c>
    </row>
    <row r="76" spans="1:5" x14ac:dyDescent="0.35">
      <c r="A76" s="12">
        <v>2</v>
      </c>
      <c r="B76" s="12">
        <v>14.73</v>
      </c>
      <c r="C76" s="12">
        <v>2.2000000000000002</v>
      </c>
      <c r="D76">
        <f t="shared" si="2"/>
        <v>2.4214052544914964</v>
      </c>
      <c r="E76">
        <f t="shared" si="3"/>
        <v>4.9020286716444185E-2</v>
      </c>
    </row>
    <row r="77" spans="1:5" x14ac:dyDescent="0.35">
      <c r="A77" s="13">
        <v>2</v>
      </c>
      <c r="B77" s="13">
        <v>10.51</v>
      </c>
      <c r="C77" s="13">
        <v>1.25</v>
      </c>
      <c r="D77">
        <f t="shared" si="2"/>
        <v>2.0304754469363493</v>
      </c>
      <c r="E77">
        <f t="shared" si="3"/>
        <v>0.60914192327049421</v>
      </c>
    </row>
    <row r="78" spans="1:5" x14ac:dyDescent="0.35">
      <c r="A78" s="12">
        <v>2</v>
      </c>
      <c r="B78" s="12">
        <v>17.920000000000002</v>
      </c>
      <c r="C78" s="12">
        <v>3.08</v>
      </c>
      <c r="D78">
        <f t="shared" si="2"/>
        <v>2.7169185450367372</v>
      </c>
      <c r="E78">
        <f t="shared" si="3"/>
        <v>0.13182814293823986</v>
      </c>
    </row>
    <row r="79" spans="1:5" x14ac:dyDescent="0.35">
      <c r="A79" s="13">
        <v>4</v>
      </c>
      <c r="B79" s="13">
        <v>27.2</v>
      </c>
      <c r="C79" s="13">
        <v>4</v>
      </c>
      <c r="D79">
        <f t="shared" si="2"/>
        <v>3.9612862041878856</v>
      </c>
      <c r="E79">
        <f t="shared" si="3"/>
        <v>1.4987579861820885E-3</v>
      </c>
    </row>
    <row r="80" spans="1:5" x14ac:dyDescent="0.35">
      <c r="A80" s="12">
        <v>2</v>
      </c>
      <c r="B80" s="12">
        <v>22.76</v>
      </c>
      <c r="C80" s="12">
        <v>3</v>
      </c>
      <c r="D80">
        <f t="shared" si="2"/>
        <v>3.1652835375881381</v>
      </c>
      <c r="E80">
        <f t="shared" si="3"/>
        <v>2.7318647797649451E-2</v>
      </c>
    </row>
    <row r="81" spans="1:5" x14ac:dyDescent="0.35">
      <c r="A81" s="13">
        <v>2</v>
      </c>
      <c r="B81" s="13">
        <v>17.29</v>
      </c>
      <c r="C81" s="13">
        <v>2.71</v>
      </c>
      <c r="D81">
        <f t="shared" si="2"/>
        <v>2.6585569860889309</v>
      </c>
      <c r="E81">
        <f t="shared" si="3"/>
        <v>2.6463836802544478E-3</v>
      </c>
    </row>
    <row r="82" spans="1:5" x14ac:dyDescent="0.35">
      <c r="A82" s="12">
        <v>2</v>
      </c>
      <c r="B82" s="12">
        <v>19.440000000000001</v>
      </c>
      <c r="C82" s="12">
        <v>3</v>
      </c>
      <c r="D82">
        <f t="shared" si="2"/>
        <v>2.8577273856727143</v>
      </c>
      <c r="E82">
        <f t="shared" si="3"/>
        <v>2.0241496787520571E-2</v>
      </c>
    </row>
    <row r="83" spans="1:5" x14ac:dyDescent="0.35">
      <c r="A83" s="13">
        <v>2</v>
      </c>
      <c r="B83" s="13">
        <v>16.66</v>
      </c>
      <c r="C83" s="13">
        <v>3.4</v>
      </c>
      <c r="D83">
        <f t="shared" si="2"/>
        <v>2.6001954271411245</v>
      </c>
      <c r="E83">
        <f t="shared" si="3"/>
        <v>0.63968735476596816</v>
      </c>
    </row>
    <row r="84" spans="1:5" x14ac:dyDescent="0.35">
      <c r="A84" s="12">
        <v>1</v>
      </c>
      <c r="B84" s="12">
        <v>10.07</v>
      </c>
      <c r="C84" s="12">
        <v>1.83</v>
      </c>
      <c r="D84">
        <f t="shared" si="2"/>
        <v>1.797368677012817</v>
      </c>
      <c r="E84">
        <f t="shared" si="3"/>
        <v>1.0648032398938626E-3</v>
      </c>
    </row>
    <row r="85" spans="1:5" x14ac:dyDescent="0.35">
      <c r="A85" s="13">
        <v>2</v>
      </c>
      <c r="B85" s="13">
        <v>32.68</v>
      </c>
      <c r="C85" s="13">
        <v>5</v>
      </c>
      <c r="D85">
        <f t="shared" si="2"/>
        <v>4.0842464975281985</v>
      </c>
      <c r="E85">
        <f t="shared" si="3"/>
        <v>0.83860447728937182</v>
      </c>
    </row>
    <row r="86" spans="1:5" x14ac:dyDescent="0.35">
      <c r="A86" s="12">
        <v>2</v>
      </c>
      <c r="B86" s="12">
        <v>15.98</v>
      </c>
      <c r="C86" s="12">
        <v>2.0299999999999998</v>
      </c>
      <c r="D86">
        <f t="shared" si="2"/>
        <v>2.537201998435556</v>
      </c>
      <c r="E86">
        <f t="shared" si="3"/>
        <v>0.25725386721702198</v>
      </c>
    </row>
    <row r="87" spans="1:5" x14ac:dyDescent="0.35">
      <c r="A87" s="13">
        <v>4</v>
      </c>
      <c r="B87" s="13">
        <v>34.83</v>
      </c>
      <c r="C87" s="13">
        <v>5.17</v>
      </c>
      <c r="D87">
        <f t="shared" si="2"/>
        <v>4.6681095292224279</v>
      </c>
      <c r="E87">
        <f t="shared" si="3"/>
        <v>0.25189404465733284</v>
      </c>
    </row>
    <row r="88" spans="1:5" x14ac:dyDescent="0.35">
      <c r="A88" s="12">
        <v>2</v>
      </c>
      <c r="B88" s="12">
        <v>13.03</v>
      </c>
      <c r="C88" s="12">
        <v>2</v>
      </c>
      <c r="D88">
        <f t="shared" si="2"/>
        <v>2.2639216827275743</v>
      </c>
      <c r="E88">
        <f t="shared" si="3"/>
        <v>6.9654654613754405E-2</v>
      </c>
    </row>
    <row r="89" spans="1:5" x14ac:dyDescent="0.35">
      <c r="A89" s="13">
        <v>2</v>
      </c>
      <c r="B89" s="13">
        <v>18.28</v>
      </c>
      <c r="C89" s="13">
        <v>4</v>
      </c>
      <c r="D89">
        <f t="shared" si="2"/>
        <v>2.7502680072926267</v>
      </c>
      <c r="E89">
        <f t="shared" si="3"/>
        <v>1.5618300535963423</v>
      </c>
    </row>
    <row r="90" spans="1:5" x14ac:dyDescent="0.35">
      <c r="A90" s="12">
        <v>2</v>
      </c>
      <c r="B90" s="12">
        <v>24.71</v>
      </c>
      <c r="C90" s="12">
        <v>5.85</v>
      </c>
      <c r="D90">
        <f t="shared" si="2"/>
        <v>3.3459264581408714</v>
      </c>
      <c r="E90">
        <f t="shared" si="3"/>
        <v>6.2703843030389192</v>
      </c>
    </row>
    <row r="91" spans="1:5" x14ac:dyDescent="0.35">
      <c r="A91" s="13">
        <v>2</v>
      </c>
      <c r="B91" s="13">
        <v>21.16</v>
      </c>
      <c r="C91" s="13">
        <v>3</v>
      </c>
      <c r="D91">
        <f t="shared" si="2"/>
        <v>3.0170637053397407</v>
      </c>
      <c r="E91">
        <f t="shared" si="3"/>
        <v>2.9117003992149405E-4</v>
      </c>
    </row>
    <row r="92" spans="1:5" x14ac:dyDescent="0.35">
      <c r="A92" s="12">
        <v>2</v>
      </c>
      <c r="B92" s="12">
        <v>28.97</v>
      </c>
      <c r="C92" s="12">
        <v>3</v>
      </c>
      <c r="D92">
        <f t="shared" si="2"/>
        <v>3.740561761502228</v>
      </c>
      <c r="E92">
        <f t="shared" si="3"/>
        <v>0.54843172259928274</v>
      </c>
    </row>
    <row r="93" spans="1:5" x14ac:dyDescent="0.35">
      <c r="A93" s="13">
        <v>2</v>
      </c>
      <c r="B93" s="13">
        <v>22.49</v>
      </c>
      <c r="C93" s="13">
        <v>3.5</v>
      </c>
      <c r="D93">
        <f t="shared" si="2"/>
        <v>3.1402714408962207</v>
      </c>
      <c r="E93">
        <f t="shared" si="3"/>
        <v>0.12940463623488124</v>
      </c>
    </row>
    <row r="94" spans="1:5" x14ac:dyDescent="0.35">
      <c r="A94" s="12">
        <v>2</v>
      </c>
      <c r="B94" s="12">
        <v>5.75</v>
      </c>
      <c r="C94" s="12">
        <v>1</v>
      </c>
      <c r="D94">
        <f t="shared" si="2"/>
        <v>1.5895214459973688</v>
      </c>
      <c r="E94">
        <f t="shared" si="3"/>
        <v>0.34753553529082859</v>
      </c>
    </row>
    <row r="95" spans="1:5" x14ac:dyDescent="0.35">
      <c r="A95" s="13">
        <v>2</v>
      </c>
      <c r="B95" s="13">
        <v>16.32</v>
      </c>
      <c r="C95" s="13">
        <v>4.3</v>
      </c>
      <c r="D95">
        <f t="shared" si="2"/>
        <v>2.5686987127883407</v>
      </c>
      <c r="E95">
        <f t="shared" si="3"/>
        <v>2.9974041471007475</v>
      </c>
    </row>
    <row r="96" spans="1:5" x14ac:dyDescent="0.35">
      <c r="A96" s="12">
        <v>2</v>
      </c>
      <c r="B96" s="12">
        <v>22.75</v>
      </c>
      <c r="C96" s="12">
        <v>3.25</v>
      </c>
      <c r="D96">
        <f t="shared" si="2"/>
        <v>3.164357163636585</v>
      </c>
      <c r="E96">
        <f t="shared" si="3"/>
        <v>7.3346954203706727E-3</v>
      </c>
    </row>
    <row r="97" spans="1:5" x14ac:dyDescent="0.35">
      <c r="A97" s="13">
        <v>4</v>
      </c>
      <c r="B97" s="13">
        <v>40.17</v>
      </c>
      <c r="C97" s="13">
        <v>4.7300000000000004</v>
      </c>
      <c r="D97">
        <f t="shared" si="2"/>
        <v>5.1627932193514532</v>
      </c>
      <c r="E97">
        <f t="shared" si="3"/>
        <v>0.18730997071659469</v>
      </c>
    </row>
    <row r="98" spans="1:5" x14ac:dyDescent="0.35">
      <c r="A98" s="12">
        <v>2</v>
      </c>
      <c r="B98" s="12">
        <v>27.28</v>
      </c>
      <c r="C98" s="12">
        <v>4</v>
      </c>
      <c r="D98">
        <f t="shared" si="2"/>
        <v>3.584004563689859</v>
      </c>
      <c r="E98">
        <f t="shared" si="3"/>
        <v>0.1730522030308646</v>
      </c>
    </row>
    <row r="99" spans="1:5" x14ac:dyDescent="0.35">
      <c r="A99" s="13">
        <v>2</v>
      </c>
      <c r="B99" s="13">
        <v>12.03</v>
      </c>
      <c r="C99" s="13">
        <v>1.5</v>
      </c>
      <c r="D99">
        <f t="shared" si="2"/>
        <v>2.1712842875723259</v>
      </c>
      <c r="E99">
        <f t="shared" si="3"/>
        <v>0.45062259474148519</v>
      </c>
    </row>
    <row r="100" spans="1:5" x14ac:dyDescent="0.35">
      <c r="A100" s="12">
        <v>2</v>
      </c>
      <c r="B100" s="12">
        <v>21.01</v>
      </c>
      <c r="C100" s="12">
        <v>3</v>
      </c>
      <c r="D100">
        <f t="shared" si="2"/>
        <v>3.003168096066454</v>
      </c>
      <c r="E100">
        <f t="shared" si="3"/>
        <v>1.003683268628107E-5</v>
      </c>
    </row>
    <row r="101" spans="1:5" x14ac:dyDescent="0.35">
      <c r="A101" s="13">
        <v>2</v>
      </c>
      <c r="B101" s="13">
        <v>12.46</v>
      </c>
      <c r="C101" s="13">
        <v>1.5</v>
      </c>
      <c r="D101">
        <f t="shared" si="2"/>
        <v>2.2111183674890831</v>
      </c>
      <c r="E101">
        <f t="shared" si="3"/>
        <v>0.50568933258033866</v>
      </c>
    </row>
    <row r="102" spans="1:5" x14ac:dyDescent="0.35">
      <c r="A102" s="12">
        <v>2</v>
      </c>
      <c r="B102" s="12">
        <v>11.35</v>
      </c>
      <c r="C102" s="12">
        <v>2.5</v>
      </c>
      <c r="D102">
        <f t="shared" si="2"/>
        <v>2.1082908588667575</v>
      </c>
      <c r="E102">
        <f t="shared" si="3"/>
        <v>0.1534360512473425</v>
      </c>
    </row>
    <row r="103" spans="1:5" x14ac:dyDescent="0.35">
      <c r="A103" s="13">
        <v>2</v>
      </c>
      <c r="B103" s="13">
        <v>15.38</v>
      </c>
      <c r="C103" s="13">
        <v>3</v>
      </c>
      <c r="D103">
        <f t="shared" si="2"/>
        <v>2.4816195613424075</v>
      </c>
      <c r="E103">
        <f t="shared" si="3"/>
        <v>0.26871827918283808</v>
      </c>
    </row>
    <row r="104" spans="1:5" x14ac:dyDescent="0.35">
      <c r="A104" s="12">
        <v>3</v>
      </c>
      <c r="B104" s="12">
        <v>44.3</v>
      </c>
      <c r="C104" s="12">
        <v>2.5</v>
      </c>
      <c r="D104">
        <f t="shared" si="2"/>
        <v>5.3530393452874039</v>
      </c>
      <c r="E104">
        <f t="shared" si="3"/>
        <v>8.1398335057579789</v>
      </c>
    </row>
    <row r="105" spans="1:5" x14ac:dyDescent="0.35">
      <c r="A105" s="13">
        <v>2</v>
      </c>
      <c r="B105" s="13">
        <v>22.42</v>
      </c>
      <c r="C105" s="13">
        <v>3.48</v>
      </c>
      <c r="D105">
        <f t="shared" si="2"/>
        <v>3.1337868232353534</v>
      </c>
      <c r="E105">
        <f t="shared" si="3"/>
        <v>0.11986356376546842</v>
      </c>
    </row>
    <row r="106" spans="1:5" x14ac:dyDescent="0.35">
      <c r="A106" s="12">
        <v>2</v>
      </c>
      <c r="B106" s="12">
        <v>20.92</v>
      </c>
      <c r="C106" s="12">
        <v>4.08</v>
      </c>
      <c r="D106">
        <f t="shared" si="2"/>
        <v>2.9948307305024815</v>
      </c>
      <c r="E106">
        <f t="shared" si="3"/>
        <v>1.1775923434617781</v>
      </c>
    </row>
    <row r="107" spans="1:5" x14ac:dyDescent="0.35">
      <c r="A107" s="13">
        <v>2</v>
      </c>
      <c r="B107" s="13">
        <v>15.36</v>
      </c>
      <c r="C107" s="13">
        <v>1.64</v>
      </c>
      <c r="D107">
        <f t="shared" si="2"/>
        <v>2.4797668134393023</v>
      </c>
      <c r="E107">
        <f t="shared" si="3"/>
        <v>0.70520830095400011</v>
      </c>
    </row>
    <row r="108" spans="1:5" x14ac:dyDescent="0.35">
      <c r="A108" s="12">
        <v>2</v>
      </c>
      <c r="B108" s="12">
        <v>20.49</v>
      </c>
      <c r="C108" s="12">
        <v>4.0599999999999996</v>
      </c>
      <c r="D108">
        <f t="shared" si="2"/>
        <v>2.9549966505857244</v>
      </c>
      <c r="E108">
        <f t="shared" si="3"/>
        <v>1.2210324022167669</v>
      </c>
    </row>
    <row r="109" spans="1:5" x14ac:dyDescent="0.35">
      <c r="A109" s="13">
        <v>2</v>
      </c>
      <c r="B109" s="13">
        <v>25.21</v>
      </c>
      <c r="C109" s="13">
        <v>4.29</v>
      </c>
      <c r="D109">
        <f t="shared" si="2"/>
        <v>3.3922451557184954</v>
      </c>
      <c r="E109">
        <f t="shared" si="3"/>
        <v>0.80596376043090867</v>
      </c>
    </row>
    <row r="110" spans="1:5" x14ac:dyDescent="0.35">
      <c r="A110" s="12">
        <v>2</v>
      </c>
      <c r="B110" s="12">
        <v>18.239999999999998</v>
      </c>
      <c r="C110" s="12">
        <v>3.76</v>
      </c>
      <c r="D110">
        <f t="shared" si="2"/>
        <v>2.7465625114864167</v>
      </c>
      <c r="E110">
        <f t="shared" si="3"/>
        <v>1.0270555431247188</v>
      </c>
    </row>
    <row r="111" spans="1:5" x14ac:dyDescent="0.35">
      <c r="A111" s="13">
        <v>2</v>
      </c>
      <c r="B111" s="13">
        <v>14.31</v>
      </c>
      <c r="C111" s="13">
        <v>4</v>
      </c>
      <c r="D111">
        <f t="shared" si="2"/>
        <v>2.3824975485262918</v>
      </c>
      <c r="E111">
        <f t="shared" si="3"/>
        <v>2.6163141805234558</v>
      </c>
    </row>
    <row r="112" spans="1:5" x14ac:dyDescent="0.35">
      <c r="A112" s="12">
        <v>2</v>
      </c>
      <c r="B112" s="12">
        <v>14</v>
      </c>
      <c r="C112" s="12">
        <v>3</v>
      </c>
      <c r="D112">
        <f t="shared" si="2"/>
        <v>2.3537799560281649</v>
      </c>
      <c r="E112">
        <f t="shared" si="3"/>
        <v>0.41760034523096046</v>
      </c>
    </row>
    <row r="113" spans="1:5" x14ac:dyDescent="0.35">
      <c r="A113" s="13">
        <v>1</v>
      </c>
      <c r="B113" s="13">
        <v>7.25</v>
      </c>
      <c r="C113" s="13">
        <v>1</v>
      </c>
      <c r="D113">
        <f t="shared" si="2"/>
        <v>1.5361312226750172</v>
      </c>
      <c r="E113">
        <f t="shared" si="3"/>
        <v>0.28743668792700888</v>
      </c>
    </row>
    <row r="114" spans="1:5" x14ac:dyDescent="0.35">
      <c r="A114" s="12">
        <v>3</v>
      </c>
      <c r="B114" s="12">
        <v>38.07</v>
      </c>
      <c r="C114" s="12">
        <v>4</v>
      </c>
      <c r="D114">
        <f t="shared" si="2"/>
        <v>4.7759083734702088</v>
      </c>
      <c r="E114">
        <f t="shared" si="3"/>
        <v>0.602033804021185</v>
      </c>
    </row>
    <row r="115" spans="1:5" x14ac:dyDescent="0.35">
      <c r="A115" s="13">
        <v>2</v>
      </c>
      <c r="B115" s="13">
        <v>23.95</v>
      </c>
      <c r="C115" s="13">
        <v>2.5499999999999998</v>
      </c>
      <c r="D115">
        <f t="shared" si="2"/>
        <v>3.2755220378228826</v>
      </c>
      <c r="E115">
        <f t="shared" si="3"/>
        <v>0.52638222736666862</v>
      </c>
    </row>
    <row r="116" spans="1:5" x14ac:dyDescent="0.35">
      <c r="A116" s="12">
        <v>3</v>
      </c>
      <c r="B116" s="12">
        <v>25.71</v>
      </c>
      <c r="C116" s="12">
        <v>4</v>
      </c>
      <c r="D116">
        <f t="shared" si="2"/>
        <v>3.6309101693513428</v>
      </c>
      <c r="E116">
        <f t="shared" si="3"/>
        <v>0.13622730308825445</v>
      </c>
    </row>
    <row r="117" spans="1:5" x14ac:dyDescent="0.35">
      <c r="A117" s="13">
        <v>2</v>
      </c>
      <c r="B117" s="13">
        <v>17.309999999999999</v>
      </c>
      <c r="C117" s="13">
        <v>3.5</v>
      </c>
      <c r="D117">
        <f t="shared" si="2"/>
        <v>2.6604097339920356</v>
      </c>
      <c r="E117">
        <f t="shared" si="3"/>
        <v>0.70491181477532439</v>
      </c>
    </row>
    <row r="118" spans="1:5" x14ac:dyDescent="0.35">
      <c r="A118" s="12">
        <v>4</v>
      </c>
      <c r="B118" s="12">
        <v>29.93</v>
      </c>
      <c r="C118" s="12">
        <v>5.07</v>
      </c>
      <c r="D118">
        <f t="shared" si="2"/>
        <v>4.2141862929617124</v>
      </c>
      <c r="E118">
        <f t="shared" si="3"/>
        <v>0.73241710115461633</v>
      </c>
    </row>
    <row r="119" spans="1:5" x14ac:dyDescent="0.35">
      <c r="A119" s="13">
        <v>2</v>
      </c>
      <c r="B119" s="13">
        <v>10.65</v>
      </c>
      <c r="C119" s="13">
        <v>1.5</v>
      </c>
      <c r="D119">
        <f t="shared" si="2"/>
        <v>2.0434446822580838</v>
      </c>
      <c r="E119">
        <f t="shared" si="3"/>
        <v>0.29533212267458969</v>
      </c>
    </row>
    <row r="120" spans="1:5" x14ac:dyDescent="0.35">
      <c r="A120" s="12">
        <v>2</v>
      </c>
      <c r="B120" s="12">
        <v>12.43</v>
      </c>
      <c r="C120" s="12">
        <v>1.8</v>
      </c>
      <c r="D120">
        <f t="shared" si="2"/>
        <v>2.2083392456344253</v>
      </c>
      <c r="E120">
        <f t="shared" si="3"/>
        <v>0.16674093952529148</v>
      </c>
    </row>
    <row r="121" spans="1:5" x14ac:dyDescent="0.35">
      <c r="A121" s="13">
        <v>4</v>
      </c>
      <c r="B121" s="13">
        <v>24.08</v>
      </c>
      <c r="C121" s="13">
        <v>2.92</v>
      </c>
      <c r="D121">
        <f t="shared" si="2"/>
        <v>3.6722575313035115</v>
      </c>
      <c r="E121">
        <f t="shared" si="3"/>
        <v>0.56589139340285366</v>
      </c>
    </row>
    <row r="122" spans="1:5" x14ac:dyDescent="0.35">
      <c r="A122" s="12">
        <v>2</v>
      </c>
      <c r="B122" s="12">
        <v>11.69</v>
      </c>
      <c r="C122" s="12">
        <v>2.31</v>
      </c>
      <c r="D122">
        <f t="shared" si="2"/>
        <v>2.1397875732195422</v>
      </c>
      <c r="E122">
        <f t="shared" si="3"/>
        <v>2.8972270230492741E-2</v>
      </c>
    </row>
    <row r="123" spans="1:5" x14ac:dyDescent="0.35">
      <c r="A123" s="13">
        <v>2</v>
      </c>
      <c r="B123" s="13">
        <v>13.42</v>
      </c>
      <c r="C123" s="13">
        <v>1.68</v>
      </c>
      <c r="D123">
        <f t="shared" si="2"/>
        <v>2.3000502668381211</v>
      </c>
      <c r="E123">
        <f t="shared" si="3"/>
        <v>0.38446233340602526</v>
      </c>
    </row>
    <row r="124" spans="1:5" x14ac:dyDescent="0.35">
      <c r="A124" s="12">
        <v>2</v>
      </c>
      <c r="B124" s="12">
        <v>14.26</v>
      </c>
      <c r="C124" s="12">
        <v>2.5</v>
      </c>
      <c r="D124">
        <f t="shared" si="2"/>
        <v>2.3778656787685293</v>
      </c>
      <c r="E124">
        <f t="shared" si="3"/>
        <v>1.491679242267208E-2</v>
      </c>
    </row>
    <row r="125" spans="1:5" x14ac:dyDescent="0.35">
      <c r="A125" s="13">
        <v>2</v>
      </c>
      <c r="B125" s="13">
        <v>15.95</v>
      </c>
      <c r="C125" s="13">
        <v>2</v>
      </c>
      <c r="D125">
        <f t="shared" si="2"/>
        <v>2.5344228765808987</v>
      </c>
      <c r="E125">
        <f t="shared" si="3"/>
        <v>0.28560781101300248</v>
      </c>
    </row>
    <row r="126" spans="1:5" x14ac:dyDescent="0.35">
      <c r="A126" s="12">
        <v>2</v>
      </c>
      <c r="B126" s="12">
        <v>12.48</v>
      </c>
      <c r="C126" s="12">
        <v>2.52</v>
      </c>
      <c r="D126">
        <f t="shared" si="2"/>
        <v>2.2129711153921878</v>
      </c>
      <c r="E126">
        <f t="shared" si="3"/>
        <v>9.4266735983517258E-2</v>
      </c>
    </row>
    <row r="127" spans="1:5" x14ac:dyDescent="0.35">
      <c r="A127" s="13">
        <v>6</v>
      </c>
      <c r="B127" s="13">
        <v>29.8</v>
      </c>
      <c r="C127" s="13">
        <v>4.2</v>
      </c>
      <c r="D127">
        <f t="shared" si="2"/>
        <v>4.5868360637019769</v>
      </c>
      <c r="E127">
        <f t="shared" si="3"/>
        <v>0.14964214018043984</v>
      </c>
    </row>
    <row r="128" spans="1:5" x14ac:dyDescent="0.35">
      <c r="A128" s="12">
        <v>2</v>
      </c>
      <c r="B128" s="12">
        <v>8.52</v>
      </c>
      <c r="C128" s="12">
        <v>1.48</v>
      </c>
      <c r="D128">
        <f t="shared" si="2"/>
        <v>1.8461270305774056</v>
      </c>
      <c r="E128">
        <f t="shared" si="3"/>
        <v>0.13404900251942847</v>
      </c>
    </row>
    <row r="129" spans="1:5" x14ac:dyDescent="0.35">
      <c r="A129" s="13">
        <v>2</v>
      </c>
      <c r="B129" s="13">
        <v>14.52</v>
      </c>
      <c r="C129" s="13">
        <v>2</v>
      </c>
      <c r="D129">
        <f t="shared" si="2"/>
        <v>2.4019514015088941</v>
      </c>
      <c r="E129">
        <f t="shared" si="3"/>
        <v>0.16156492917496418</v>
      </c>
    </row>
    <row r="130" spans="1:5" x14ac:dyDescent="0.35">
      <c r="A130" s="12">
        <v>2</v>
      </c>
      <c r="B130" s="12">
        <v>11.38</v>
      </c>
      <c r="C130" s="12">
        <v>2</v>
      </c>
      <c r="D130">
        <f t="shared" si="2"/>
        <v>2.1110699807214153</v>
      </c>
      <c r="E130">
        <f t="shared" si="3"/>
        <v>1.2336540617455561E-2</v>
      </c>
    </row>
    <row r="131" spans="1:5" x14ac:dyDescent="0.35">
      <c r="A131" s="13">
        <v>3</v>
      </c>
      <c r="B131" s="13">
        <v>22.82</v>
      </c>
      <c r="C131" s="13">
        <v>2.1800000000000002</v>
      </c>
      <c r="D131">
        <f t="shared" ref="D131:D194" si="4">$I$23+A131*$I$24+B131*$I$25</f>
        <v>3.3631880973526762</v>
      </c>
      <c r="E131">
        <f t="shared" ref="E131:E194" si="5">POWER((C131-D131),2)</f>
        <v>1.3999340737170456</v>
      </c>
    </row>
    <row r="132" spans="1:5" x14ac:dyDescent="0.35">
      <c r="A132" s="12">
        <v>2</v>
      </c>
      <c r="B132" s="12">
        <v>19.079999999999998</v>
      </c>
      <c r="C132" s="12">
        <v>1.5</v>
      </c>
      <c r="D132">
        <f t="shared" si="4"/>
        <v>2.8243779234168249</v>
      </c>
      <c r="E132">
        <f t="shared" si="5"/>
        <v>1.7539768840338614</v>
      </c>
    </row>
    <row r="133" spans="1:5" x14ac:dyDescent="0.35">
      <c r="A133" s="13">
        <v>2</v>
      </c>
      <c r="B133" s="13">
        <v>20.27</v>
      </c>
      <c r="C133" s="13">
        <v>2.83</v>
      </c>
      <c r="D133">
        <f t="shared" si="4"/>
        <v>2.9346164236515699</v>
      </c>
      <c r="E133">
        <f t="shared" si="5"/>
        <v>1.0944596097644747E-2</v>
      </c>
    </row>
    <row r="134" spans="1:5" x14ac:dyDescent="0.35">
      <c r="A134" s="12">
        <v>2</v>
      </c>
      <c r="B134" s="12">
        <v>11.17</v>
      </c>
      <c r="C134" s="12">
        <v>1.5</v>
      </c>
      <c r="D134">
        <f t="shared" si="4"/>
        <v>2.091616127738813</v>
      </c>
      <c r="E134">
        <f t="shared" si="5"/>
        <v>0.35000964260066753</v>
      </c>
    </row>
    <row r="135" spans="1:5" x14ac:dyDescent="0.35">
      <c r="A135" s="13">
        <v>2</v>
      </c>
      <c r="B135" s="13">
        <v>12.26</v>
      </c>
      <c r="C135" s="13">
        <v>2</v>
      </c>
      <c r="D135">
        <f t="shared" si="4"/>
        <v>2.1925908884580334</v>
      </c>
      <c r="E135">
        <f t="shared" si="5"/>
        <v>3.7091250317054666E-2</v>
      </c>
    </row>
    <row r="136" spans="1:5" x14ac:dyDescent="0.35">
      <c r="A136" s="12">
        <v>2</v>
      </c>
      <c r="B136" s="12">
        <v>18.260000000000002</v>
      </c>
      <c r="C136" s="12">
        <v>3.25</v>
      </c>
      <c r="D136">
        <f t="shared" si="4"/>
        <v>2.7484152593895219</v>
      </c>
      <c r="E136">
        <f t="shared" si="5"/>
        <v>0.25158725201328058</v>
      </c>
    </row>
    <row r="137" spans="1:5" x14ac:dyDescent="0.35">
      <c r="A137" s="13">
        <v>2</v>
      </c>
      <c r="B137" s="13">
        <v>8.51</v>
      </c>
      <c r="C137" s="13">
        <v>1.25</v>
      </c>
      <c r="D137">
        <f t="shared" si="4"/>
        <v>1.8452006566258532</v>
      </c>
      <c r="E137">
        <f t="shared" si="5"/>
        <v>0.35426382164784681</v>
      </c>
    </row>
    <row r="138" spans="1:5" x14ac:dyDescent="0.35">
      <c r="A138" s="12">
        <v>2</v>
      </c>
      <c r="B138" s="12">
        <v>10.33</v>
      </c>
      <c r="C138" s="12">
        <v>2</v>
      </c>
      <c r="D138">
        <f t="shared" si="4"/>
        <v>2.0138007158084048</v>
      </c>
      <c r="E138">
        <f t="shared" si="5"/>
        <v>1.9045975682435433E-4</v>
      </c>
    </row>
    <row r="139" spans="1:5" x14ac:dyDescent="0.35">
      <c r="A139" s="13">
        <v>2</v>
      </c>
      <c r="B139" s="13">
        <v>14.15</v>
      </c>
      <c r="C139" s="13">
        <v>2</v>
      </c>
      <c r="D139">
        <f t="shared" si="4"/>
        <v>2.3676755653014521</v>
      </c>
      <c r="E139">
        <f t="shared" si="5"/>
        <v>0.13518532131974234</v>
      </c>
    </row>
    <row r="140" spans="1:5" x14ac:dyDescent="0.35">
      <c r="A140" s="12">
        <v>2</v>
      </c>
      <c r="B140" s="12">
        <v>16</v>
      </c>
      <c r="C140" s="12">
        <v>2</v>
      </c>
      <c r="D140">
        <f t="shared" si="4"/>
        <v>2.5390547463386612</v>
      </c>
      <c r="E140">
        <f t="shared" si="5"/>
        <v>0.29058001955023843</v>
      </c>
    </row>
    <row r="141" spans="1:5" x14ac:dyDescent="0.35">
      <c r="A141" s="13">
        <v>2</v>
      </c>
      <c r="B141" s="13">
        <v>13.16</v>
      </c>
      <c r="C141" s="13">
        <v>2.75</v>
      </c>
      <c r="D141">
        <f t="shared" si="4"/>
        <v>2.2759645440977563</v>
      </c>
      <c r="E141">
        <f t="shared" si="5"/>
        <v>0.22470961345244805</v>
      </c>
    </row>
    <row r="142" spans="1:5" x14ac:dyDescent="0.35">
      <c r="A142" s="12">
        <v>2</v>
      </c>
      <c r="B142" s="12">
        <v>17.47</v>
      </c>
      <c r="C142" s="12">
        <v>3.5</v>
      </c>
      <c r="D142">
        <f t="shared" si="4"/>
        <v>2.6752317172168754</v>
      </c>
      <c r="E142">
        <f t="shared" si="5"/>
        <v>0.6802427202850243</v>
      </c>
    </row>
    <row r="143" spans="1:5" x14ac:dyDescent="0.35">
      <c r="A143" s="13">
        <v>6</v>
      </c>
      <c r="B143" s="13">
        <v>34.299999999999997</v>
      </c>
      <c r="C143" s="13">
        <v>6.7</v>
      </c>
      <c r="D143">
        <f t="shared" si="4"/>
        <v>5.0037043419005931</v>
      </c>
      <c r="E143">
        <f t="shared" si="5"/>
        <v>2.8774189596869006</v>
      </c>
    </row>
    <row r="144" spans="1:5" x14ac:dyDescent="0.35">
      <c r="A144" s="12">
        <v>5</v>
      </c>
      <c r="B144" s="12">
        <v>41.19</v>
      </c>
      <c r="C144" s="12">
        <v>5</v>
      </c>
      <c r="D144">
        <f t="shared" si="4"/>
        <v>5.4496296784650289</v>
      </c>
      <c r="E144">
        <f t="shared" si="5"/>
        <v>0.20216684775656527</v>
      </c>
    </row>
    <row r="145" spans="1:5" x14ac:dyDescent="0.35">
      <c r="A145" s="13">
        <v>6</v>
      </c>
      <c r="B145" s="13">
        <v>27.05</v>
      </c>
      <c r="C145" s="13">
        <v>5</v>
      </c>
      <c r="D145">
        <f t="shared" si="4"/>
        <v>4.3320832270250449</v>
      </c>
      <c r="E145">
        <f t="shared" si="5"/>
        <v>0.44611281562127775</v>
      </c>
    </row>
    <row r="146" spans="1:5" x14ac:dyDescent="0.35">
      <c r="A146" s="12">
        <v>2</v>
      </c>
      <c r="B146" s="12">
        <v>16.43</v>
      </c>
      <c r="C146" s="12">
        <v>2.2999999999999998</v>
      </c>
      <c r="D146">
        <f t="shared" si="4"/>
        <v>2.5788888262554179</v>
      </c>
      <c r="E146">
        <f t="shared" si="5"/>
        <v>7.7778977410124794E-2</v>
      </c>
    </row>
    <row r="147" spans="1:5" x14ac:dyDescent="0.35">
      <c r="A147" s="13">
        <v>2</v>
      </c>
      <c r="B147" s="13">
        <v>8.35</v>
      </c>
      <c r="C147" s="13">
        <v>1.5</v>
      </c>
      <c r="D147">
        <f t="shared" si="4"/>
        <v>1.8303786734010137</v>
      </c>
      <c r="E147">
        <f t="shared" si="5"/>
        <v>0.10915006783821367</v>
      </c>
    </row>
    <row r="148" spans="1:5" x14ac:dyDescent="0.35">
      <c r="A148" s="12">
        <v>3</v>
      </c>
      <c r="B148" s="12">
        <v>18.64</v>
      </c>
      <c r="C148" s="12">
        <v>1.36</v>
      </c>
      <c r="D148">
        <f t="shared" si="4"/>
        <v>2.9759637856037391</v>
      </c>
      <c r="E148">
        <f t="shared" si="5"/>
        <v>2.6113389563827667</v>
      </c>
    </row>
    <row r="149" spans="1:5" x14ac:dyDescent="0.35">
      <c r="A149" s="13">
        <v>2</v>
      </c>
      <c r="B149" s="13">
        <v>11.87</v>
      </c>
      <c r="C149" s="13">
        <v>1.63</v>
      </c>
      <c r="D149">
        <f t="shared" si="4"/>
        <v>2.1564623043474866</v>
      </c>
      <c r="E149">
        <f t="shared" si="5"/>
        <v>0.27716255789886579</v>
      </c>
    </row>
    <row r="150" spans="1:5" x14ac:dyDescent="0.35">
      <c r="A150" s="12">
        <v>2</v>
      </c>
      <c r="B150" s="12">
        <v>9.7799999999999994</v>
      </c>
      <c r="C150" s="12">
        <v>1.73</v>
      </c>
      <c r="D150">
        <f t="shared" si="4"/>
        <v>1.9628501484730183</v>
      </c>
      <c r="E150">
        <f t="shared" si="5"/>
        <v>5.4219191643906678E-2</v>
      </c>
    </row>
    <row r="151" spans="1:5" x14ac:dyDescent="0.35">
      <c r="A151" s="13">
        <v>2</v>
      </c>
      <c r="B151" s="13">
        <v>7.51</v>
      </c>
      <c r="C151" s="13">
        <v>2</v>
      </c>
      <c r="D151">
        <f t="shared" si="4"/>
        <v>1.752563261470605</v>
      </c>
      <c r="E151">
        <f t="shared" si="5"/>
        <v>6.122493957406417E-2</v>
      </c>
    </row>
    <row r="152" spans="1:5" x14ac:dyDescent="0.35">
      <c r="A152" s="12">
        <v>2</v>
      </c>
      <c r="B152" s="12">
        <v>14.07</v>
      </c>
      <c r="C152" s="12">
        <v>2.5</v>
      </c>
      <c r="D152">
        <f t="shared" si="4"/>
        <v>2.3602645736890322</v>
      </c>
      <c r="E152">
        <f t="shared" si="5"/>
        <v>1.9525989366307912E-2</v>
      </c>
    </row>
    <row r="153" spans="1:5" x14ac:dyDescent="0.35">
      <c r="A153" s="13">
        <v>2</v>
      </c>
      <c r="B153" s="13">
        <v>13.13</v>
      </c>
      <c r="C153" s="13">
        <v>2</v>
      </c>
      <c r="D153">
        <f t="shared" si="4"/>
        <v>2.2731854222430989</v>
      </c>
      <c r="E153">
        <f t="shared" si="5"/>
        <v>7.4630274926140258E-2</v>
      </c>
    </row>
    <row r="154" spans="1:5" x14ac:dyDescent="0.35">
      <c r="A154" s="12">
        <v>3</v>
      </c>
      <c r="B154" s="12">
        <v>17.260000000000002</v>
      </c>
      <c r="C154" s="12">
        <v>2.74</v>
      </c>
      <c r="D154">
        <f t="shared" si="4"/>
        <v>2.848124180289497</v>
      </c>
      <c r="E154">
        <f t="shared" si="5"/>
        <v>1.1690838363275603E-2</v>
      </c>
    </row>
    <row r="155" spans="1:5" x14ac:dyDescent="0.35">
      <c r="A155" s="13">
        <v>4</v>
      </c>
      <c r="B155" s="13">
        <v>24.55</v>
      </c>
      <c r="C155" s="13">
        <v>2</v>
      </c>
      <c r="D155">
        <f t="shared" si="4"/>
        <v>3.7157971070264781</v>
      </c>
      <c r="E155">
        <f t="shared" si="5"/>
        <v>2.9439597124804315</v>
      </c>
    </row>
    <row r="156" spans="1:5" x14ac:dyDescent="0.35">
      <c r="A156" s="12">
        <v>4</v>
      </c>
      <c r="B156" s="12">
        <v>19.77</v>
      </c>
      <c r="C156" s="12">
        <v>2</v>
      </c>
      <c r="D156">
        <f t="shared" si="4"/>
        <v>3.2729903581843924</v>
      </c>
      <c r="E156">
        <f t="shared" si="5"/>
        <v>1.6205044520304277</v>
      </c>
    </row>
    <row r="157" spans="1:5" x14ac:dyDescent="0.35">
      <c r="A157" s="13">
        <v>5</v>
      </c>
      <c r="B157" s="13">
        <v>29.85</v>
      </c>
      <c r="C157" s="13">
        <v>5.14</v>
      </c>
      <c r="D157">
        <f t="shared" si="4"/>
        <v>4.399121617404516</v>
      </c>
      <c r="E157">
        <f t="shared" si="5"/>
        <v>0.54890077779729984</v>
      </c>
    </row>
    <row r="158" spans="1:5" x14ac:dyDescent="0.35">
      <c r="A158" s="12">
        <v>6</v>
      </c>
      <c r="B158" s="12">
        <v>48.17</v>
      </c>
      <c r="C158" s="12">
        <v>5</v>
      </c>
      <c r="D158">
        <f t="shared" si="4"/>
        <v>6.2885850127038836</v>
      </c>
      <c r="E158">
        <f t="shared" si="5"/>
        <v>1.6604513349650678</v>
      </c>
    </row>
    <row r="159" spans="1:5" x14ac:dyDescent="0.35">
      <c r="A159" s="13">
        <v>4</v>
      </c>
      <c r="B159" s="13">
        <v>25</v>
      </c>
      <c r="C159" s="13">
        <v>3.75</v>
      </c>
      <c r="D159">
        <f t="shared" si="4"/>
        <v>3.7574839348463396</v>
      </c>
      <c r="E159">
        <f t="shared" si="5"/>
        <v>5.6009280784255823E-5</v>
      </c>
    </row>
    <row r="160" spans="1:5" x14ac:dyDescent="0.35">
      <c r="A160" s="12">
        <v>2</v>
      </c>
      <c r="B160" s="12">
        <v>13.39</v>
      </c>
      <c r="C160" s="12">
        <v>2.61</v>
      </c>
      <c r="D160">
        <f t="shared" si="4"/>
        <v>2.2972711449834637</v>
      </c>
      <c r="E160">
        <f t="shared" si="5"/>
        <v>9.7799336759953684E-2</v>
      </c>
    </row>
    <row r="161" spans="1:5" x14ac:dyDescent="0.35">
      <c r="A161" s="13">
        <v>4</v>
      </c>
      <c r="B161" s="13">
        <v>16.489999999999998</v>
      </c>
      <c r="C161" s="13">
        <v>2</v>
      </c>
      <c r="D161">
        <f t="shared" si="4"/>
        <v>2.9691397020751786</v>
      </c>
      <c r="E161">
        <f t="shared" si="5"/>
        <v>0.93923176213836601</v>
      </c>
    </row>
    <row r="162" spans="1:5" x14ac:dyDescent="0.35">
      <c r="A162" s="12">
        <v>4</v>
      </c>
      <c r="B162" s="12">
        <v>21.5</v>
      </c>
      <c r="C162" s="12">
        <v>3.5</v>
      </c>
      <c r="D162">
        <f t="shared" si="4"/>
        <v>3.4332530518029714</v>
      </c>
      <c r="E162">
        <f t="shared" si="5"/>
        <v>4.4551550936168249E-3</v>
      </c>
    </row>
    <row r="163" spans="1:5" x14ac:dyDescent="0.35">
      <c r="A163" s="13">
        <v>2</v>
      </c>
      <c r="B163" s="13">
        <v>12.66</v>
      </c>
      <c r="C163" s="13">
        <v>2.5</v>
      </c>
      <c r="D163">
        <f t="shared" si="4"/>
        <v>2.2296458465201328</v>
      </c>
      <c r="E163">
        <f t="shared" si="5"/>
        <v>7.3091368303815615E-2</v>
      </c>
    </row>
    <row r="164" spans="1:5" x14ac:dyDescent="0.35">
      <c r="A164" s="12">
        <v>3</v>
      </c>
      <c r="B164" s="12">
        <v>16.21</v>
      </c>
      <c r="C164" s="12">
        <v>2</v>
      </c>
      <c r="D164">
        <f t="shared" si="4"/>
        <v>2.7508549153764865</v>
      </c>
      <c r="E164">
        <f t="shared" si="5"/>
        <v>0.56378310394503073</v>
      </c>
    </row>
    <row r="165" spans="1:5" x14ac:dyDescent="0.35">
      <c r="A165" s="13">
        <v>2</v>
      </c>
      <c r="B165" s="13">
        <v>13.81</v>
      </c>
      <c r="C165" s="13">
        <v>2</v>
      </c>
      <c r="D165">
        <f t="shared" si="4"/>
        <v>2.3361788509486678</v>
      </c>
      <c r="E165">
        <f t="shared" si="5"/>
        <v>0.11301621982516663</v>
      </c>
    </row>
    <row r="166" spans="1:5" x14ac:dyDescent="0.35">
      <c r="A166" s="12">
        <v>2</v>
      </c>
      <c r="B166" s="12">
        <v>17.510000000000002</v>
      </c>
      <c r="C166" s="12">
        <v>3</v>
      </c>
      <c r="D166">
        <f t="shared" si="4"/>
        <v>2.6789372130230857</v>
      </c>
      <c r="E166">
        <f t="shared" si="5"/>
        <v>0.10308131318138343</v>
      </c>
    </row>
    <row r="167" spans="1:5" x14ac:dyDescent="0.35">
      <c r="A167" s="13">
        <v>3</v>
      </c>
      <c r="B167" s="13">
        <v>24.52</v>
      </c>
      <c r="C167" s="13">
        <v>3.48</v>
      </c>
      <c r="D167">
        <f t="shared" si="4"/>
        <v>3.5206716691165978</v>
      </c>
      <c r="E167">
        <f t="shared" si="5"/>
        <v>1.654184668730016E-3</v>
      </c>
    </row>
    <row r="168" spans="1:5" x14ac:dyDescent="0.35">
      <c r="A168" s="12">
        <v>2</v>
      </c>
      <c r="B168" s="12">
        <v>20.76</v>
      </c>
      <c r="C168" s="12">
        <v>2.2400000000000002</v>
      </c>
      <c r="D168">
        <f t="shared" si="4"/>
        <v>2.9800087472776418</v>
      </c>
      <c r="E168">
        <f t="shared" si="5"/>
        <v>0.54761294604742439</v>
      </c>
    </row>
    <row r="169" spans="1:5" x14ac:dyDescent="0.35">
      <c r="A169" s="13">
        <v>4</v>
      </c>
      <c r="B169" s="13">
        <v>31.71</v>
      </c>
      <c r="C169" s="13">
        <v>4.5</v>
      </c>
      <c r="D169">
        <f t="shared" si="4"/>
        <v>4.3790808563380548</v>
      </c>
      <c r="E169">
        <f t="shared" si="5"/>
        <v>1.4621439303938149E-2</v>
      </c>
    </row>
    <row r="170" spans="1:5" x14ac:dyDescent="0.35">
      <c r="A170" s="12">
        <v>2</v>
      </c>
      <c r="B170" s="12">
        <v>10.59</v>
      </c>
      <c r="C170" s="12">
        <v>1.61</v>
      </c>
      <c r="D170">
        <f t="shared" si="4"/>
        <v>2.0378864385487692</v>
      </c>
      <c r="E170">
        <f t="shared" si="5"/>
        <v>0.18308680429394952</v>
      </c>
    </row>
    <row r="171" spans="1:5" x14ac:dyDescent="0.35">
      <c r="A171" s="13">
        <v>2</v>
      </c>
      <c r="B171" s="13">
        <v>10.63</v>
      </c>
      <c r="C171" s="13">
        <v>2</v>
      </c>
      <c r="D171">
        <f t="shared" si="4"/>
        <v>2.0415919343549791</v>
      </c>
      <c r="E171">
        <f t="shared" si="5"/>
        <v>1.7298890033888906E-3</v>
      </c>
    </row>
    <row r="172" spans="1:5" x14ac:dyDescent="0.35">
      <c r="A172" s="12">
        <v>3</v>
      </c>
      <c r="B172" s="12">
        <v>50.81</v>
      </c>
      <c r="C172" s="12">
        <v>10</v>
      </c>
      <c r="D172">
        <f t="shared" si="4"/>
        <v>5.956108787748069</v>
      </c>
      <c r="E172">
        <f t="shared" si="5"/>
        <v>16.353056136528391</v>
      </c>
    </row>
    <row r="173" spans="1:5" x14ac:dyDescent="0.35">
      <c r="A173" s="13">
        <v>2</v>
      </c>
      <c r="B173" s="13">
        <v>15.81</v>
      </c>
      <c r="C173" s="13">
        <v>3.16</v>
      </c>
      <c r="D173">
        <f t="shared" si="4"/>
        <v>2.5214536412591642</v>
      </c>
      <c r="E173">
        <f t="shared" si="5"/>
        <v>0.40774145226118041</v>
      </c>
    </row>
    <row r="174" spans="1:5" x14ac:dyDescent="0.35">
      <c r="A174" s="12">
        <v>2</v>
      </c>
      <c r="B174" s="12">
        <v>7.25</v>
      </c>
      <c r="C174" s="12">
        <v>5.15</v>
      </c>
      <c r="D174">
        <f t="shared" si="4"/>
        <v>1.7284775387302407</v>
      </c>
      <c r="E174">
        <f t="shared" si="5"/>
        <v>11.706815952973473</v>
      </c>
    </row>
    <row r="175" spans="1:5" x14ac:dyDescent="0.35">
      <c r="A175" s="13">
        <v>2</v>
      </c>
      <c r="B175" s="13">
        <v>31.85</v>
      </c>
      <c r="C175" s="13">
        <v>3.18</v>
      </c>
      <c r="D175">
        <f t="shared" si="4"/>
        <v>4.0073574595493424</v>
      </c>
      <c r="E175">
        <f t="shared" si="5"/>
        <v>0.68452036587194154</v>
      </c>
    </row>
    <row r="176" spans="1:5" x14ac:dyDescent="0.35">
      <c r="A176" s="12">
        <v>2</v>
      </c>
      <c r="B176" s="12">
        <v>16.82</v>
      </c>
      <c r="C176" s="12">
        <v>4</v>
      </c>
      <c r="D176">
        <f t="shared" si="4"/>
        <v>2.6150174103659642</v>
      </c>
      <c r="E176">
        <f t="shared" si="5"/>
        <v>1.9181767735894</v>
      </c>
    </row>
    <row r="177" spans="1:5" x14ac:dyDescent="0.35">
      <c r="A177" s="13">
        <v>2</v>
      </c>
      <c r="B177" s="13">
        <v>32.9</v>
      </c>
      <c r="C177" s="13">
        <v>3.11</v>
      </c>
      <c r="D177">
        <f t="shared" si="4"/>
        <v>4.1046267244623529</v>
      </c>
      <c r="E177">
        <f t="shared" si="5"/>
        <v>0.98928232101470948</v>
      </c>
    </row>
    <row r="178" spans="1:5" x14ac:dyDescent="0.35">
      <c r="A178" s="12">
        <v>2</v>
      </c>
      <c r="B178" s="12">
        <v>17.89</v>
      </c>
      <c r="C178" s="12">
        <v>2</v>
      </c>
      <c r="D178">
        <f t="shared" si="4"/>
        <v>2.7141394231820799</v>
      </c>
      <c r="E178">
        <f t="shared" si="5"/>
        <v>0.50999511574283385</v>
      </c>
    </row>
    <row r="179" spans="1:5" x14ac:dyDescent="0.35">
      <c r="A179" s="13">
        <v>2</v>
      </c>
      <c r="B179" s="13">
        <v>14.48</v>
      </c>
      <c r="C179" s="13">
        <v>2</v>
      </c>
      <c r="D179">
        <f t="shared" si="4"/>
        <v>2.3982459057026841</v>
      </c>
      <c r="E179">
        <f t="shared" si="5"/>
        <v>0.15859980140895119</v>
      </c>
    </row>
    <row r="180" spans="1:5" x14ac:dyDescent="0.35">
      <c r="A180" s="12">
        <v>2</v>
      </c>
      <c r="B180" s="12">
        <v>9.6</v>
      </c>
      <c r="C180" s="12">
        <v>4</v>
      </c>
      <c r="D180">
        <f t="shared" si="4"/>
        <v>1.9461754173450736</v>
      </c>
      <c r="E180">
        <f t="shared" si="5"/>
        <v>4.2181954163176831</v>
      </c>
    </row>
    <row r="181" spans="1:5" x14ac:dyDescent="0.35">
      <c r="A181" s="13">
        <v>2</v>
      </c>
      <c r="B181" s="13">
        <v>34.630000000000003</v>
      </c>
      <c r="C181" s="13">
        <v>3.55</v>
      </c>
      <c r="D181">
        <f t="shared" si="4"/>
        <v>4.2648894180809318</v>
      </c>
      <c r="E181">
        <f t="shared" si="5"/>
        <v>0.51106688008409351</v>
      </c>
    </row>
    <row r="182" spans="1:5" x14ac:dyDescent="0.35">
      <c r="A182" s="12">
        <v>4</v>
      </c>
      <c r="B182" s="12">
        <v>34.65</v>
      </c>
      <c r="C182" s="12">
        <v>3.68</v>
      </c>
      <c r="D182">
        <f t="shared" si="4"/>
        <v>4.651434798094483</v>
      </c>
      <c r="E182">
        <f t="shared" si="5"/>
        <v>0.94368556694886863</v>
      </c>
    </row>
    <row r="183" spans="1:5" x14ac:dyDescent="0.35">
      <c r="A183" s="13">
        <v>2</v>
      </c>
      <c r="B183" s="13">
        <v>23.33</v>
      </c>
      <c r="C183" s="13">
        <v>5.65</v>
      </c>
      <c r="D183">
        <f t="shared" si="4"/>
        <v>3.2180868528266289</v>
      </c>
      <c r="E183">
        <f t="shared" si="5"/>
        <v>5.9142015553946923</v>
      </c>
    </row>
    <row r="184" spans="1:5" x14ac:dyDescent="0.35">
      <c r="A184" s="12">
        <v>3</v>
      </c>
      <c r="B184" s="12">
        <v>45.35</v>
      </c>
      <c r="C184" s="12">
        <v>3.5</v>
      </c>
      <c r="D184">
        <f t="shared" si="4"/>
        <v>5.4503086102004143</v>
      </c>
      <c r="E184">
        <f t="shared" si="5"/>
        <v>3.8037036750218718</v>
      </c>
    </row>
    <row r="185" spans="1:5" x14ac:dyDescent="0.35">
      <c r="A185" s="13">
        <v>4</v>
      </c>
      <c r="B185" s="13">
        <v>23.17</v>
      </c>
      <c r="C185" s="13">
        <v>6.5</v>
      </c>
      <c r="D185">
        <f t="shared" si="4"/>
        <v>3.587957501712236</v>
      </c>
      <c r="E185">
        <f t="shared" si="5"/>
        <v>8.4799915118340419</v>
      </c>
    </row>
    <row r="186" spans="1:5" x14ac:dyDescent="0.35">
      <c r="A186" s="12">
        <v>2</v>
      </c>
      <c r="B186" s="12">
        <v>40.549999999999997</v>
      </c>
      <c r="C186" s="12">
        <v>3</v>
      </c>
      <c r="D186">
        <f t="shared" si="4"/>
        <v>4.8133027974000004</v>
      </c>
      <c r="E186">
        <f t="shared" si="5"/>
        <v>3.2880670350586669</v>
      </c>
    </row>
    <row r="187" spans="1:5" x14ac:dyDescent="0.35">
      <c r="A187" s="13">
        <v>5</v>
      </c>
      <c r="B187" s="13">
        <v>20.69</v>
      </c>
      <c r="C187" s="13">
        <v>5</v>
      </c>
      <c r="D187">
        <f t="shared" si="4"/>
        <v>3.5505630777824444</v>
      </c>
      <c r="E187">
        <f t="shared" si="5"/>
        <v>2.1008673914875002</v>
      </c>
    </row>
    <row r="188" spans="1:5" x14ac:dyDescent="0.35">
      <c r="A188" s="12">
        <v>3</v>
      </c>
      <c r="B188" s="12">
        <v>20.9</v>
      </c>
      <c r="C188" s="12">
        <v>3.5</v>
      </c>
      <c r="D188">
        <f t="shared" si="4"/>
        <v>3.1853242986545993</v>
      </c>
      <c r="E188">
        <f t="shared" si="5"/>
        <v>9.9020797017219803E-2</v>
      </c>
    </row>
    <row r="189" spans="1:5" x14ac:dyDescent="0.35">
      <c r="A189" s="13">
        <v>5</v>
      </c>
      <c r="B189" s="13">
        <v>30.46</v>
      </c>
      <c r="C189" s="13">
        <v>2</v>
      </c>
      <c r="D189">
        <f t="shared" si="4"/>
        <v>4.4556304284492176</v>
      </c>
      <c r="E189">
        <f t="shared" si="5"/>
        <v>6.0301208011256886</v>
      </c>
    </row>
    <row r="190" spans="1:5" x14ac:dyDescent="0.35">
      <c r="A190" s="12">
        <v>3</v>
      </c>
      <c r="B190" s="12">
        <v>18.149999999999999</v>
      </c>
      <c r="C190" s="12">
        <v>3.5</v>
      </c>
      <c r="D190">
        <f t="shared" si="4"/>
        <v>2.9305714619776673</v>
      </c>
      <c r="E190">
        <f t="shared" si="5"/>
        <v>0.32424885991425123</v>
      </c>
    </row>
    <row r="191" spans="1:5" x14ac:dyDescent="0.35">
      <c r="A191" s="13">
        <v>3</v>
      </c>
      <c r="B191" s="13">
        <v>23.1</v>
      </c>
      <c r="C191" s="13">
        <v>4</v>
      </c>
      <c r="D191">
        <f t="shared" si="4"/>
        <v>3.3891265679961453</v>
      </c>
      <c r="E191">
        <f t="shared" si="5"/>
        <v>0.37316634992816805</v>
      </c>
    </row>
    <row r="192" spans="1:5" x14ac:dyDescent="0.35">
      <c r="A192" s="12">
        <v>2</v>
      </c>
      <c r="B192" s="12">
        <v>15.69</v>
      </c>
      <c r="C192" s="12">
        <v>1.5</v>
      </c>
      <c r="D192">
        <f t="shared" si="4"/>
        <v>2.5103371538405339</v>
      </c>
      <c r="E192">
        <f t="shared" si="5"/>
        <v>1.0207811644305906</v>
      </c>
    </row>
    <row r="193" spans="1:5" x14ac:dyDescent="0.35">
      <c r="A193" s="13">
        <v>2</v>
      </c>
      <c r="B193" s="13">
        <v>19.809999999999999</v>
      </c>
      <c r="C193" s="13">
        <v>4.1900000000000004</v>
      </c>
      <c r="D193">
        <f t="shared" si="4"/>
        <v>2.8920032218801559</v>
      </c>
      <c r="E193">
        <f t="shared" si="5"/>
        <v>1.6847956360094969</v>
      </c>
    </row>
    <row r="194" spans="1:5" x14ac:dyDescent="0.35">
      <c r="A194" s="12">
        <v>2</v>
      </c>
      <c r="B194" s="12">
        <v>28.44</v>
      </c>
      <c r="C194" s="12">
        <v>2.56</v>
      </c>
      <c r="D194">
        <f t="shared" si="4"/>
        <v>3.6914639420699467</v>
      </c>
      <c r="E194">
        <f t="shared" si="5"/>
        <v>1.2802106522044634</v>
      </c>
    </row>
    <row r="195" spans="1:5" x14ac:dyDescent="0.35">
      <c r="A195" s="13">
        <v>2</v>
      </c>
      <c r="B195" s="13">
        <v>15.48</v>
      </c>
      <c r="C195" s="13">
        <v>2.02</v>
      </c>
      <c r="D195">
        <f t="shared" ref="D195:D244" si="6">$I$23+A195*$I$24+B195*$I$25</f>
        <v>2.4908833008579321</v>
      </c>
      <c r="E195">
        <f t="shared" ref="E195:E244" si="7">POWER((C195-D195),2)</f>
        <v>0.22173108302686176</v>
      </c>
    </row>
    <row r="196" spans="1:5" x14ac:dyDescent="0.35">
      <c r="A196" s="12">
        <v>2</v>
      </c>
      <c r="B196" s="12">
        <v>16.579999999999998</v>
      </c>
      <c r="C196" s="12">
        <v>4</v>
      </c>
      <c r="D196">
        <f t="shared" si="6"/>
        <v>2.5927844355287046</v>
      </c>
      <c r="E196">
        <f t="shared" si="7"/>
        <v>1.9802556448902664</v>
      </c>
    </row>
    <row r="197" spans="1:5" x14ac:dyDescent="0.35">
      <c r="A197" s="13">
        <v>2</v>
      </c>
      <c r="B197" s="13">
        <v>7.56</v>
      </c>
      <c r="C197" s="13">
        <v>1.44</v>
      </c>
      <c r="D197">
        <f t="shared" si="6"/>
        <v>1.7571951312283676</v>
      </c>
      <c r="E197">
        <f t="shared" si="7"/>
        <v>0.10061275127498136</v>
      </c>
    </row>
    <row r="198" spans="1:5" x14ac:dyDescent="0.35">
      <c r="A198" s="12">
        <v>2</v>
      </c>
      <c r="B198" s="12">
        <v>10.34</v>
      </c>
      <c r="C198" s="12">
        <v>2</v>
      </c>
      <c r="D198">
        <f t="shared" si="6"/>
        <v>2.0147270897599574</v>
      </c>
      <c r="E198">
        <f t="shared" si="7"/>
        <v>2.1688717279784214E-4</v>
      </c>
    </row>
    <row r="199" spans="1:5" x14ac:dyDescent="0.35">
      <c r="A199" s="13">
        <v>4</v>
      </c>
      <c r="B199" s="13">
        <v>43.11</v>
      </c>
      <c r="C199" s="13">
        <v>5</v>
      </c>
      <c r="D199">
        <f t="shared" si="6"/>
        <v>5.4351471611078814</v>
      </c>
      <c r="E199">
        <f t="shared" si="7"/>
        <v>0.18935305182024853</v>
      </c>
    </row>
    <row r="200" spans="1:5" x14ac:dyDescent="0.35">
      <c r="A200" s="12">
        <v>2</v>
      </c>
      <c r="B200" s="12">
        <v>13</v>
      </c>
      <c r="C200" s="12">
        <v>2</v>
      </c>
      <c r="D200">
        <f t="shared" si="6"/>
        <v>2.261142560872917</v>
      </c>
      <c r="E200">
        <f t="shared" si="7"/>
        <v>6.8195437099265149E-2</v>
      </c>
    </row>
    <row r="201" spans="1:5" x14ac:dyDescent="0.35">
      <c r="A201" s="13">
        <v>2</v>
      </c>
      <c r="B201" s="13">
        <v>13.51</v>
      </c>
      <c r="C201" s="13">
        <v>2</v>
      </c>
      <c r="D201">
        <f t="shared" si="6"/>
        <v>2.3083876324020931</v>
      </c>
      <c r="E201">
        <f t="shared" si="7"/>
        <v>9.5102931818568506E-2</v>
      </c>
    </row>
    <row r="202" spans="1:5" x14ac:dyDescent="0.35">
      <c r="A202" s="12">
        <v>3</v>
      </c>
      <c r="B202" s="12">
        <v>18.71</v>
      </c>
      <c r="C202" s="12">
        <v>4</v>
      </c>
      <c r="D202">
        <f t="shared" si="6"/>
        <v>2.9824484032646064</v>
      </c>
      <c r="E202">
        <f t="shared" si="7"/>
        <v>1.0354112520187491</v>
      </c>
    </row>
    <row r="203" spans="1:5" x14ac:dyDescent="0.35">
      <c r="A203" s="13">
        <v>2</v>
      </c>
      <c r="B203" s="13">
        <v>12.74</v>
      </c>
      <c r="C203" s="13">
        <v>2.0099999999999998</v>
      </c>
      <c r="D203">
        <f t="shared" si="6"/>
        <v>2.2370568381325526</v>
      </c>
      <c r="E203">
        <f t="shared" si="7"/>
        <v>5.1554807742752305E-2</v>
      </c>
    </row>
    <row r="204" spans="1:5" x14ac:dyDescent="0.35">
      <c r="A204" s="12">
        <v>2</v>
      </c>
      <c r="B204" s="12">
        <v>16.399999999999999</v>
      </c>
      <c r="C204" s="12">
        <v>2.5</v>
      </c>
      <c r="D204">
        <f t="shared" si="6"/>
        <v>2.5761097044007601</v>
      </c>
      <c r="E204">
        <f t="shared" si="7"/>
        <v>5.7926871039710882E-3</v>
      </c>
    </row>
    <row r="205" spans="1:5" x14ac:dyDescent="0.35">
      <c r="A205" s="13">
        <v>4</v>
      </c>
      <c r="B205" s="13">
        <v>20.53</v>
      </c>
      <c r="C205" s="13">
        <v>4</v>
      </c>
      <c r="D205">
        <f t="shared" si="6"/>
        <v>3.3433947785023812</v>
      </c>
      <c r="E205">
        <f t="shared" si="7"/>
        <v>0.43113041689793702</v>
      </c>
    </row>
    <row r="206" spans="1:5" x14ac:dyDescent="0.35">
      <c r="A206" s="12">
        <v>3</v>
      </c>
      <c r="B206" s="12">
        <v>16.47</v>
      </c>
      <c r="C206" s="12">
        <v>3.23</v>
      </c>
      <c r="D206">
        <f t="shared" si="6"/>
        <v>2.7749406381168509</v>
      </c>
      <c r="E206">
        <f t="shared" si="7"/>
        <v>0.20707902283749885</v>
      </c>
    </row>
    <row r="207" spans="1:5" x14ac:dyDescent="0.35">
      <c r="A207" s="13">
        <v>3</v>
      </c>
      <c r="B207" s="13">
        <v>26.59</v>
      </c>
      <c r="C207" s="13">
        <v>3.41</v>
      </c>
      <c r="D207">
        <f t="shared" si="6"/>
        <v>3.7124310770879605</v>
      </c>
      <c r="E207">
        <f t="shared" si="7"/>
        <v>9.146455638858382E-2</v>
      </c>
    </row>
    <row r="208" spans="1:5" x14ac:dyDescent="0.35">
      <c r="A208" s="12">
        <v>4</v>
      </c>
      <c r="B208" s="12">
        <v>38.729999999999997</v>
      </c>
      <c r="C208" s="12">
        <v>3</v>
      </c>
      <c r="D208">
        <f t="shared" si="6"/>
        <v>5.0293953703278955</v>
      </c>
      <c r="E208">
        <f t="shared" si="7"/>
        <v>4.118445569108296</v>
      </c>
    </row>
    <row r="209" spans="1:5" x14ac:dyDescent="0.35">
      <c r="A209" s="13">
        <v>2</v>
      </c>
      <c r="B209" s="13">
        <v>24.27</v>
      </c>
      <c r="C209" s="13">
        <v>2.0299999999999998</v>
      </c>
      <c r="D209">
        <f t="shared" si="6"/>
        <v>3.3051660042725621</v>
      </c>
      <c r="E209">
        <f t="shared" si="7"/>
        <v>1.6260483384524524</v>
      </c>
    </row>
    <row r="210" spans="1:5" x14ac:dyDescent="0.35">
      <c r="A210" s="12">
        <v>2</v>
      </c>
      <c r="B210" s="12">
        <v>12.76</v>
      </c>
      <c r="C210" s="12">
        <v>2.23</v>
      </c>
      <c r="D210">
        <f t="shared" si="6"/>
        <v>2.2389095860356574</v>
      </c>
      <c r="E210">
        <f t="shared" si="7"/>
        <v>7.9380723326781178E-5</v>
      </c>
    </row>
    <row r="211" spans="1:5" x14ac:dyDescent="0.35">
      <c r="A211" s="13">
        <v>3</v>
      </c>
      <c r="B211" s="13">
        <v>30.06</v>
      </c>
      <c r="C211" s="13">
        <v>2</v>
      </c>
      <c r="D211">
        <f t="shared" si="6"/>
        <v>4.0338828382766714</v>
      </c>
      <c r="E211">
        <f t="shared" si="7"/>
        <v>4.1366793998363685</v>
      </c>
    </row>
    <row r="212" spans="1:5" x14ac:dyDescent="0.35">
      <c r="A212" s="12">
        <v>4</v>
      </c>
      <c r="B212" s="12">
        <v>25.89</v>
      </c>
      <c r="C212" s="12">
        <v>5.16</v>
      </c>
      <c r="D212">
        <f t="shared" si="6"/>
        <v>3.8399312165345107</v>
      </c>
      <c r="E212">
        <f t="shared" si="7"/>
        <v>1.7425815930800572</v>
      </c>
    </row>
    <row r="213" spans="1:5" x14ac:dyDescent="0.35">
      <c r="A213" s="13">
        <v>4</v>
      </c>
      <c r="B213" s="13">
        <v>48.33</v>
      </c>
      <c r="C213" s="13">
        <v>9</v>
      </c>
      <c r="D213">
        <f t="shared" si="6"/>
        <v>5.9187143638182764</v>
      </c>
      <c r="E213">
        <f t="shared" si="7"/>
        <v>9.4943211717398093</v>
      </c>
    </row>
    <row r="214" spans="1:5" x14ac:dyDescent="0.35">
      <c r="A214" s="12">
        <v>2</v>
      </c>
      <c r="B214" s="12">
        <v>13.27</v>
      </c>
      <c r="C214" s="12">
        <v>2.5</v>
      </c>
      <c r="D214">
        <f t="shared" si="6"/>
        <v>2.2861546575648339</v>
      </c>
      <c r="E214">
        <f t="shared" si="7"/>
        <v>4.5729830481213436E-2</v>
      </c>
    </row>
    <row r="215" spans="1:5" x14ac:dyDescent="0.35">
      <c r="A215" s="13">
        <v>3</v>
      </c>
      <c r="B215" s="13">
        <v>28.17</v>
      </c>
      <c r="C215" s="13">
        <v>6.5</v>
      </c>
      <c r="D215">
        <f t="shared" si="6"/>
        <v>3.8587981614332527</v>
      </c>
      <c r="E215">
        <f t="shared" si="7"/>
        <v>6.9759471520483665</v>
      </c>
    </row>
    <row r="216" spans="1:5" x14ac:dyDescent="0.35">
      <c r="A216" s="12">
        <v>2</v>
      </c>
      <c r="B216" s="12">
        <v>12.9</v>
      </c>
      <c r="C216" s="12">
        <v>1.1000000000000001</v>
      </c>
      <c r="D216">
        <f t="shared" si="6"/>
        <v>2.2518788213573924</v>
      </c>
      <c r="E216">
        <f t="shared" si="7"/>
        <v>1.3268248190916951</v>
      </c>
    </row>
    <row r="217" spans="1:5" x14ac:dyDescent="0.35">
      <c r="A217" s="13">
        <v>5</v>
      </c>
      <c r="B217" s="13">
        <v>28.15</v>
      </c>
      <c r="C217" s="13">
        <v>3</v>
      </c>
      <c r="D217">
        <f t="shared" si="6"/>
        <v>4.2416380456405944</v>
      </c>
      <c r="E217">
        <f t="shared" si="7"/>
        <v>1.5416650363821949</v>
      </c>
    </row>
    <row r="218" spans="1:5" x14ac:dyDescent="0.35">
      <c r="A218" s="12">
        <v>2</v>
      </c>
      <c r="B218" s="12">
        <v>11.59</v>
      </c>
      <c r="C218" s="12">
        <v>1.5</v>
      </c>
      <c r="D218">
        <f t="shared" si="6"/>
        <v>2.1305238337040171</v>
      </c>
      <c r="E218">
        <f t="shared" si="7"/>
        <v>0.397560304868811</v>
      </c>
    </row>
    <row r="219" spans="1:5" x14ac:dyDescent="0.35">
      <c r="A219" s="13">
        <v>2</v>
      </c>
      <c r="B219" s="13">
        <v>7.74</v>
      </c>
      <c r="C219" s="13">
        <v>1.44</v>
      </c>
      <c r="D219">
        <f t="shared" si="6"/>
        <v>1.7738698623563123</v>
      </c>
      <c r="E219">
        <f t="shared" si="7"/>
        <v>0.11146908498982294</v>
      </c>
    </row>
    <row r="220" spans="1:5" x14ac:dyDescent="0.35">
      <c r="A220" s="12">
        <v>4</v>
      </c>
      <c r="B220" s="12">
        <v>30.14</v>
      </c>
      <c r="C220" s="12">
        <v>3.09</v>
      </c>
      <c r="D220">
        <f t="shared" si="6"/>
        <v>4.2336401459443147</v>
      </c>
      <c r="E220">
        <f t="shared" si="7"/>
        <v>1.3079127834155337</v>
      </c>
    </row>
    <row r="221" spans="1:5" x14ac:dyDescent="0.35">
      <c r="A221" s="13">
        <v>2</v>
      </c>
      <c r="B221" s="13">
        <v>12.16</v>
      </c>
      <c r="C221" s="13">
        <v>2.2000000000000002</v>
      </c>
      <c r="D221">
        <f t="shared" si="6"/>
        <v>2.1833271489425083</v>
      </c>
      <c r="E221">
        <f t="shared" si="7"/>
        <v>2.7798396238530652E-4</v>
      </c>
    </row>
    <row r="222" spans="1:5" x14ac:dyDescent="0.35">
      <c r="A222" s="12">
        <v>2</v>
      </c>
      <c r="B222" s="12">
        <v>13.42</v>
      </c>
      <c r="C222" s="12">
        <v>3.48</v>
      </c>
      <c r="D222">
        <f t="shared" si="6"/>
        <v>2.3000502668381211</v>
      </c>
      <c r="E222">
        <f t="shared" si="7"/>
        <v>1.3922813727887893</v>
      </c>
    </row>
    <row r="223" spans="1:5" x14ac:dyDescent="0.35">
      <c r="A223" s="13">
        <v>1</v>
      </c>
      <c r="B223" s="13">
        <v>8.58</v>
      </c>
      <c r="C223" s="13">
        <v>1.92</v>
      </c>
      <c r="D223">
        <f t="shared" si="6"/>
        <v>1.6593389582314972</v>
      </c>
      <c r="E223">
        <f t="shared" si="7"/>
        <v>6.7944178695841101E-2</v>
      </c>
    </row>
    <row r="224" spans="1:5" x14ac:dyDescent="0.35">
      <c r="A224" s="12">
        <v>3</v>
      </c>
      <c r="B224" s="12">
        <v>15.98</v>
      </c>
      <c r="C224" s="12">
        <v>3</v>
      </c>
      <c r="D224">
        <f t="shared" si="6"/>
        <v>2.7295483144907795</v>
      </c>
      <c r="E224">
        <f t="shared" si="7"/>
        <v>7.3144114194778315E-2</v>
      </c>
    </row>
    <row r="225" spans="1:5" x14ac:dyDescent="0.35">
      <c r="A225" s="13">
        <v>2</v>
      </c>
      <c r="B225" s="13">
        <v>13.42</v>
      </c>
      <c r="C225" s="13">
        <v>1.58</v>
      </c>
      <c r="D225">
        <f t="shared" si="6"/>
        <v>2.3000502668381211</v>
      </c>
      <c r="E225">
        <f t="shared" si="7"/>
        <v>0.51847238677364926</v>
      </c>
    </row>
    <row r="226" spans="1:5" x14ac:dyDescent="0.35">
      <c r="A226" s="12">
        <v>2</v>
      </c>
      <c r="B226" s="12">
        <v>16.27</v>
      </c>
      <c r="C226" s="12">
        <v>2.5</v>
      </c>
      <c r="D226">
        <f t="shared" si="6"/>
        <v>2.5640668430305782</v>
      </c>
      <c r="E226">
        <f t="shared" si="7"/>
        <v>4.104560375904745E-3</v>
      </c>
    </row>
    <row r="227" spans="1:5" x14ac:dyDescent="0.35">
      <c r="A227" s="13">
        <v>2</v>
      </c>
      <c r="B227" s="13">
        <v>10.09</v>
      </c>
      <c r="C227" s="13">
        <v>2</v>
      </c>
      <c r="D227">
        <f t="shared" si="6"/>
        <v>1.9915677409711452</v>
      </c>
      <c r="E227">
        <f t="shared" si="7"/>
        <v>7.1102992329703378E-5</v>
      </c>
    </row>
    <row r="228" spans="1:5" x14ac:dyDescent="0.35">
      <c r="A228" s="12">
        <v>4</v>
      </c>
      <c r="B228" s="12">
        <v>20.45</v>
      </c>
      <c r="C228" s="12">
        <v>3</v>
      </c>
      <c r="D228">
        <f t="shared" si="6"/>
        <v>3.3359837868899609</v>
      </c>
      <c r="E228">
        <f t="shared" si="7"/>
        <v>0.11288510505291866</v>
      </c>
    </row>
    <row r="229" spans="1:5" x14ac:dyDescent="0.35">
      <c r="A229" s="13">
        <v>2</v>
      </c>
      <c r="B229" s="13">
        <v>13.28</v>
      </c>
      <c r="C229" s="13">
        <v>2.72</v>
      </c>
      <c r="D229">
        <f t="shared" si="6"/>
        <v>2.2870810315163865</v>
      </c>
      <c r="E229">
        <f t="shared" si="7"/>
        <v>0.18741883327291609</v>
      </c>
    </row>
    <row r="230" spans="1:5" x14ac:dyDescent="0.35">
      <c r="A230" s="12">
        <v>2</v>
      </c>
      <c r="B230" s="12">
        <v>22.12</v>
      </c>
      <c r="C230" s="12">
        <v>2.88</v>
      </c>
      <c r="D230">
        <f t="shared" si="6"/>
        <v>3.1059956046887791</v>
      </c>
      <c r="E230">
        <f t="shared" si="7"/>
        <v>5.1074013338646966E-2</v>
      </c>
    </row>
    <row r="231" spans="1:5" x14ac:dyDescent="0.35">
      <c r="A231" s="13">
        <v>4</v>
      </c>
      <c r="B231" s="13">
        <v>24.01</v>
      </c>
      <c r="C231" s="13">
        <v>2</v>
      </c>
      <c r="D231">
        <f t="shared" si="6"/>
        <v>3.6657729136426442</v>
      </c>
      <c r="E231">
        <f t="shared" si="7"/>
        <v>2.7747993998255045</v>
      </c>
    </row>
    <row r="232" spans="1:5" x14ac:dyDescent="0.35">
      <c r="A232" s="12">
        <v>3</v>
      </c>
      <c r="B232" s="12">
        <v>15.69</v>
      </c>
      <c r="C232" s="12">
        <v>3</v>
      </c>
      <c r="D232">
        <f t="shared" si="6"/>
        <v>2.7026834698957574</v>
      </c>
      <c r="E232">
        <f t="shared" si="7"/>
        <v>8.8397119073227018E-2</v>
      </c>
    </row>
    <row r="233" spans="1:5" x14ac:dyDescent="0.35">
      <c r="A233" s="13">
        <v>2</v>
      </c>
      <c r="B233" s="13">
        <v>11.61</v>
      </c>
      <c r="C233" s="13">
        <v>3.39</v>
      </c>
      <c r="D233">
        <f t="shared" si="6"/>
        <v>2.1323765816071223</v>
      </c>
      <c r="E233">
        <f t="shared" si="7"/>
        <v>1.5816166624901875</v>
      </c>
    </row>
    <row r="234" spans="1:5" x14ac:dyDescent="0.35">
      <c r="A234" s="12">
        <v>2</v>
      </c>
      <c r="B234" s="12">
        <v>10.77</v>
      </c>
      <c r="C234" s="12">
        <v>1.47</v>
      </c>
      <c r="D234">
        <f t="shared" si="6"/>
        <v>2.0545611696767137</v>
      </c>
      <c r="E234">
        <f t="shared" si="7"/>
        <v>0.34171176109380763</v>
      </c>
    </row>
    <row r="235" spans="1:5" x14ac:dyDescent="0.35">
      <c r="A235" s="13">
        <v>2</v>
      </c>
      <c r="B235" s="13">
        <v>15.53</v>
      </c>
      <c r="C235" s="13">
        <v>3</v>
      </c>
      <c r="D235">
        <f t="shared" si="6"/>
        <v>2.4955151706156942</v>
      </c>
      <c r="E235">
        <f t="shared" si="7"/>
        <v>0.25450494307891219</v>
      </c>
    </row>
    <row r="236" spans="1:5" x14ac:dyDescent="0.35">
      <c r="A236" s="12">
        <v>2</v>
      </c>
      <c r="B236" s="12">
        <v>10.07</v>
      </c>
      <c r="C236" s="12">
        <v>1.25</v>
      </c>
      <c r="D236">
        <f t="shared" si="6"/>
        <v>1.9897149930680402</v>
      </c>
      <c r="E236">
        <f t="shared" si="7"/>
        <v>0.54717827096965077</v>
      </c>
    </row>
    <row r="237" spans="1:5" x14ac:dyDescent="0.35">
      <c r="A237" s="13">
        <v>2</v>
      </c>
      <c r="B237" s="13">
        <v>12.6</v>
      </c>
      <c r="C237" s="13">
        <v>1</v>
      </c>
      <c r="D237">
        <f t="shared" si="6"/>
        <v>2.2240876028108176</v>
      </c>
      <c r="E237">
        <f t="shared" si="7"/>
        <v>1.498390459355134</v>
      </c>
    </row>
    <row r="238" spans="1:5" x14ac:dyDescent="0.35">
      <c r="A238" s="12">
        <v>2</v>
      </c>
      <c r="B238" s="12">
        <v>32.83</v>
      </c>
      <c r="C238" s="12">
        <v>1.17</v>
      </c>
      <c r="D238">
        <f t="shared" si="6"/>
        <v>4.0981421068014852</v>
      </c>
      <c r="E238">
        <f t="shared" si="7"/>
        <v>8.5740161976238412</v>
      </c>
    </row>
    <row r="239" spans="1:5" x14ac:dyDescent="0.35">
      <c r="A239" s="13">
        <v>3</v>
      </c>
      <c r="B239" s="13">
        <v>35.83</v>
      </c>
      <c r="C239" s="13">
        <v>4.67</v>
      </c>
      <c r="D239">
        <f t="shared" si="6"/>
        <v>4.5684006083224524</v>
      </c>
      <c r="E239">
        <f t="shared" si="7"/>
        <v>1.0322436389247708E-2</v>
      </c>
    </row>
    <row r="240" spans="1:5" x14ac:dyDescent="0.35">
      <c r="A240" s="12">
        <v>3</v>
      </c>
      <c r="B240" s="12">
        <v>29.03</v>
      </c>
      <c r="C240" s="12">
        <v>5.92</v>
      </c>
      <c r="D240">
        <f t="shared" si="6"/>
        <v>3.9384663212667661</v>
      </c>
      <c r="E240">
        <f t="shared" si="7"/>
        <v>3.9264757199540625</v>
      </c>
    </row>
    <row r="241" spans="1:5" x14ac:dyDescent="0.35">
      <c r="A241" s="13">
        <v>2</v>
      </c>
      <c r="B241" s="13">
        <v>27.18</v>
      </c>
      <c r="C241" s="13">
        <v>2</v>
      </c>
      <c r="D241">
        <f t="shared" si="6"/>
        <v>3.5747408241743339</v>
      </c>
      <c r="E241">
        <f t="shared" si="7"/>
        <v>2.4798086633212604</v>
      </c>
    </row>
    <row r="242" spans="1:5" x14ac:dyDescent="0.35">
      <c r="A242" s="12">
        <v>2</v>
      </c>
      <c r="B242" s="12">
        <v>22.67</v>
      </c>
      <c r="C242" s="12">
        <v>2</v>
      </c>
      <c r="D242">
        <f t="shared" si="6"/>
        <v>3.1569461720241656</v>
      </c>
      <c r="E242">
        <f t="shared" si="7"/>
        <v>1.3385244449613702</v>
      </c>
    </row>
    <row r="243" spans="1:5" x14ac:dyDescent="0.35">
      <c r="A243" s="13">
        <v>2</v>
      </c>
      <c r="B243" s="13">
        <v>17.82</v>
      </c>
      <c r="C243" s="13">
        <v>1.75</v>
      </c>
      <c r="D243">
        <f t="shared" si="6"/>
        <v>2.7076548055212122</v>
      </c>
      <c r="E243">
        <f t="shared" si="7"/>
        <v>0.91710272653787073</v>
      </c>
    </row>
    <row r="244" spans="1:5" x14ac:dyDescent="0.35">
      <c r="A244" s="12">
        <v>2</v>
      </c>
      <c r="B244" s="12">
        <v>18.78</v>
      </c>
      <c r="C244" s="12">
        <v>3</v>
      </c>
      <c r="D244">
        <f t="shared" si="6"/>
        <v>2.7965867048702506</v>
      </c>
      <c r="E244">
        <f t="shared" si="7"/>
        <v>4.1376968635542521E-2</v>
      </c>
    </row>
  </sheetData>
  <mergeCells count="1">
    <mergeCell ref="H4:P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smokingwise</vt:lpstr>
      <vt:lpstr>gender wise</vt:lpstr>
      <vt:lpstr>billwise</vt:lpstr>
      <vt:lpstr>timewise</vt:lpstr>
      <vt:lpstr>daywise</vt:lpstr>
      <vt:lpstr>sizewise</vt:lpstr>
      <vt:lpstr>tips</vt:lpstr>
      <vt:lpstr>correlation</vt:lpstr>
      <vt:lpstr>prediction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anshu</cp:lastModifiedBy>
  <dcterms:created xsi:type="dcterms:W3CDTF">2021-10-26T16:10:41Z</dcterms:created>
  <dcterms:modified xsi:type="dcterms:W3CDTF">2023-05-27T19:10:11Z</dcterms:modified>
</cp:coreProperties>
</file>