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965" windowHeight="5625" activeTab="5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  <sheet name="Spent" sheetId="9" r:id="rId6"/>
  </sheets>
  <calcPr calcId="124519"/>
</workbook>
</file>

<file path=xl/calcChain.xml><?xml version="1.0" encoding="utf-8"?>
<calcChain xmlns="http://schemas.openxmlformats.org/spreadsheetml/2006/main">
  <c r="O11" i="7"/>
  <c r="P10"/>
  <c r="N11"/>
  <c r="F2" i="9"/>
  <c r="F3" s="1"/>
  <c r="P9" i="7"/>
  <c r="P4"/>
  <c r="P5"/>
  <c r="P6"/>
  <c r="P7"/>
  <c r="P8"/>
  <c r="P3"/>
  <c r="P11" l="1"/>
  <c r="H12"/>
  <c r="H5" l="1"/>
  <c r="H11" l="1"/>
  <c r="D9"/>
  <c r="B4" i="8" l="1"/>
  <c r="B6" s="1"/>
  <c r="B10" s="1"/>
  <c r="E4"/>
  <c r="G6" i="7"/>
  <c r="G7"/>
  <c r="G8"/>
  <c r="G9"/>
  <c r="G10"/>
  <c r="G11"/>
  <c r="G12"/>
  <c r="G13"/>
  <c r="G14"/>
  <c r="G15"/>
  <c r="G16"/>
  <c r="G17"/>
  <c r="G18"/>
  <c r="D8"/>
  <c r="D10"/>
  <c r="D11"/>
  <c r="D12"/>
  <c r="D13"/>
  <c r="D14"/>
  <c r="D15"/>
  <c r="D16"/>
  <c r="D17"/>
  <c r="D7"/>
  <c r="D6"/>
  <c r="G5"/>
  <c r="D5"/>
  <c r="D4"/>
  <c r="G3"/>
  <c r="G4"/>
  <c r="H4" s="1"/>
  <c r="G2"/>
  <c r="D3"/>
  <c r="D2"/>
  <c r="H3" l="1"/>
  <c r="I1" s="1"/>
  <c r="E7" i="8"/>
  <c r="E8" s="1"/>
  <c r="E6"/>
  <c r="E10" s="1"/>
  <c r="B7"/>
  <c r="B8" s="1"/>
  <c r="Q3" i="6"/>
  <c r="Q5" s="1"/>
  <c r="Q6" s="1"/>
  <c r="N4"/>
  <c r="J1"/>
  <c r="E9"/>
  <c r="N6" l="1"/>
  <c r="B16" i="8"/>
  <c r="B17" s="1"/>
  <c r="B18" s="1"/>
  <c r="B12"/>
  <c r="B14"/>
  <c r="E16"/>
  <c r="E12"/>
  <c r="E14"/>
  <c r="B25" i="1"/>
  <c r="H3" s="1"/>
  <c r="E17" i="8" l="1"/>
  <c r="E18" s="1"/>
</calcChain>
</file>

<file path=xl/sharedStrings.xml><?xml version="1.0" encoding="utf-8"?>
<sst xmlns="http://schemas.openxmlformats.org/spreadsheetml/2006/main" count="217" uniqueCount="165">
  <si>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</si>
  <si>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</si>
  <si>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</si>
  <si>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</si>
  <si>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</si>
  <si>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</si>
  <si>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</si>
  <si>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</si>
  <si>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</si>
  <si>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</si>
  <si>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</si>
  <si>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Tata Steel</t>
  </si>
  <si>
    <t>Share Name</t>
  </si>
  <si>
    <t>Reliance power</t>
  </si>
  <si>
    <t xml:space="preserve">Coal India </t>
  </si>
  <si>
    <t>National Aluminium</t>
  </si>
  <si>
    <t xml:space="preserve">Idea </t>
  </si>
  <si>
    <t xml:space="preserve">BHEL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</si>
  <si>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</si>
  <si>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</si>
  <si>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</si>
  <si>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</si>
  <si>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</si>
  <si>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>sintex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</si>
  <si>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</si>
  <si>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</si>
  <si>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</si>
  <si>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</si>
  <si>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</si>
  <si>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</si>
  <si>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</si>
  <si>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</si>
  <si>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</si>
  <si>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</si>
  <si>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</si>
  <si>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</si>
  <si>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</si>
  <si>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</si>
  <si>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>SINTEX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</si>
  <si>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</si>
  <si>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</si>
  <si>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</si>
  <si>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</si>
  <si>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</si>
  <si>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</si>
  <si>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</si>
  <si>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</si>
  <si>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</si>
  <si>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</si>
  <si>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</si>
  <si>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</si>
  <si>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</si>
  <si>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</si>
  <si>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</si>
  <si>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</si>
  <si>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</si>
  <si>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</si>
  <si>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</si>
  <si>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</si>
  <si>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</si>
  <si>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</si>
  <si>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</si>
  <si>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</si>
  <si>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</si>
  <si>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</si>
  <si>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</si>
  <si>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</si>
  <si>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</si>
  <si>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</si>
  <si>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</si>
  <si>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</si>
  <si>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</si>
  <si>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</si>
  <si>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</si>
  <si>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</si>
  <si>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</si>
  <si>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</si>
  <si>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</si>
  <si>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</si>
  <si>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</si>
  <si>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</si>
  <si>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</si>
  <si>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</si>
  <si>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</si>
  <si>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</si>
  <si>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</si>
  <si>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</si>
  <si>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</si>
  <si>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</si>
  <si>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</si>
  <si>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</si>
  <si>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</si>
  <si>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</si>
  <si>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</si>
  <si>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</si>
  <si>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</si>
  <si>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</si>
  <si>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</si>
  <si>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</si>
  <si>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</si>
  <si>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</si>
  <si>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</si>
  <si>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</si>
  <si>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</si>
  <si>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</si>
  <si>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</si>
  <si>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</si>
  <si>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</si>
  <si>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</si>
  <si>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</si>
  <si>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</si>
  <si>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</si>
  <si>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</si>
  <si>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</si>
  <si>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</si>
  <si>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</si>
  <si>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</si>
  <si>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</si>
  <si>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</si>
  <si>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</si>
  <si>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</si>
  <si>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</si>
  <si>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</si>
  <si>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</si>
  <si>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</si>
  <si>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</si>
  <si>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</si>
  <si>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</si>
  <si>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</si>
  <si>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</si>
  <si>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</si>
  <si>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</si>
  <si>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</si>
  <si>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</si>
  <si>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</si>
  <si>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</si>
  <si>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</si>
  <si>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</si>
  <si>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</si>
  <si>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</si>
  <si>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</si>
  <si>
    <t>24/7/2017</t>
  </si>
  <si>
    <t>MRPL</t>
  </si>
  <si>
    <t>25/07/2017</t>
  </si>
  <si>
    <t>26/07/2017</t>
  </si>
  <si>
    <t>Cement</t>
  </si>
  <si>
    <t>Item</t>
  </si>
  <si>
    <t>27/07/2017</t>
  </si>
  <si>
    <t>HATHWAY</t>
  </si>
  <si>
    <t>28/07/2017</t>
  </si>
  <si>
    <t>31/07/2017</t>
  </si>
  <si>
    <t>CENTRALBK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</si>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</sst>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8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7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7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6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7" fillId="0" borderId="2" xfId="0" applyFont="1" applyBorder="1" applyAlignment="1"/>
    <xf numFmtId="0" fontId="6" fillId="0" borderId="2" xfId="0" applyFont="1" applyBorder="1" applyAlignment="1"/>
    <xf numFmtId="0" fontId="6" fillId="0" borderId="2" xfId="0" quotePrefix="1" applyFont="1" applyBorder="1" applyAlignment="1"/>
    <xf numFmtId="4" fontId="0" fillId="0" borderId="2" xfId="0" applyNumberFormat="1" applyFont="1" applyBorder="1" applyAlignment="1"/>
    <xf numFmtId="4" fontId="6" fillId="0" borderId="2" xfId="0" applyNumberFormat="1" applyFont="1" applyBorder="1" applyAlignment="1"/>
    <xf numFmtId="0" fontId="0" fillId="0" borderId="0" xfId="0" applyAlignment="1"/>
    <xf numFmtId="0" fontId="0" fillId="0" borderId="0" xfId="0" applyBorder="1" applyAlignment="1"/>
    <xf numFmtId="16" fontId="0" fillId="0" borderId="2" xfId="0" applyNumberFormat="1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E29" sqref="E29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3" t="s">
        <v>0</v>
      </c>
      <c r="B1" s="23" t="s">
        <v>1</v>
      </c>
      <c r="C1" s="2"/>
      <c r="D1" s="23" t="s">
        <v>2</v>
      </c>
      <c r="E1" s="2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4">
        <v>42190</v>
      </c>
      <c r="B2" s="23">
        <v>20000</v>
      </c>
      <c r="D2" s="27" t="s">
        <v>3</v>
      </c>
      <c r="E2" s="27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4">
        <v>42192</v>
      </c>
      <c r="B3" s="23">
        <v>10000</v>
      </c>
      <c r="D3" s="27" t="s">
        <v>3</v>
      </c>
      <c r="E3" s="27" t="s">
        <v>8</v>
      </c>
      <c r="G3" s="1" t="s">
        <v>9</v>
      </c>
      <c r="H3" s="4">
        <f>H2-B25</f>
        <v>195990</v>
      </c>
      <c r="J3" s="2"/>
      <c r="K3" s="2"/>
      <c r="L3" s="2">
        <v>3641</v>
      </c>
      <c r="M3" s="2" t="s">
        <v>7</v>
      </c>
    </row>
    <row r="4" spans="1:26">
      <c r="A4" s="24">
        <v>42229</v>
      </c>
      <c r="B4" s="23">
        <v>25000</v>
      </c>
      <c r="D4" s="27"/>
      <c r="E4" s="27"/>
    </row>
    <row r="5" spans="1:26">
      <c r="A5" s="24">
        <v>42230</v>
      </c>
      <c r="B5" s="23">
        <v>15500</v>
      </c>
      <c r="D5" s="27" t="s">
        <v>10</v>
      </c>
      <c r="E5" s="27"/>
    </row>
    <row r="6" spans="1:26">
      <c r="A6" s="24">
        <v>42255</v>
      </c>
      <c r="B6" s="23">
        <v>30000</v>
      </c>
      <c r="E6" s="3"/>
    </row>
    <row r="7" spans="1:26">
      <c r="A7" s="24">
        <v>42262</v>
      </c>
      <c r="B7" s="23">
        <v>25000</v>
      </c>
      <c r="E7" s="3"/>
    </row>
    <row r="8" spans="1:26">
      <c r="A8" s="24">
        <v>42282</v>
      </c>
      <c r="B8" s="23">
        <v>30000</v>
      </c>
      <c r="E8" s="3"/>
    </row>
    <row r="9" spans="1:26">
      <c r="A9" s="24">
        <v>42299</v>
      </c>
      <c r="B9" s="23">
        <v>30000</v>
      </c>
      <c r="E9" s="3"/>
    </row>
    <row r="10" spans="1:26">
      <c r="A10" s="24">
        <v>42373</v>
      </c>
      <c r="B10" s="23">
        <v>15000</v>
      </c>
      <c r="E10" s="3"/>
    </row>
    <row r="11" spans="1:26">
      <c r="A11" s="24">
        <v>42553</v>
      </c>
      <c r="B11" s="23">
        <v>30000</v>
      </c>
      <c r="E11" s="3"/>
    </row>
    <row r="12" spans="1:26">
      <c r="A12" s="24">
        <v>42640</v>
      </c>
      <c r="B12" s="23">
        <v>12000</v>
      </c>
      <c r="E12" s="3"/>
    </row>
    <row r="13" spans="1:26">
      <c r="A13" s="25">
        <v>42768</v>
      </c>
      <c r="B13" s="23">
        <v>10000</v>
      </c>
      <c r="E13" s="3"/>
    </row>
    <row r="14" spans="1:26">
      <c r="A14" s="25">
        <v>42796</v>
      </c>
      <c r="B14" s="23">
        <v>10000</v>
      </c>
      <c r="E14" s="3"/>
    </row>
    <row r="15" spans="1:26">
      <c r="A15" s="25">
        <v>42829</v>
      </c>
      <c r="B15" s="23">
        <v>10000</v>
      </c>
      <c r="E15" s="3"/>
    </row>
    <row r="16" spans="1:26">
      <c r="A16" s="26">
        <v>42856</v>
      </c>
      <c r="B16" s="23">
        <v>10000</v>
      </c>
      <c r="E16" s="3"/>
    </row>
    <row r="17" spans="1:26">
      <c r="A17" s="26">
        <v>42887</v>
      </c>
      <c r="B17" s="23">
        <v>10000</v>
      </c>
      <c r="E17" s="3"/>
    </row>
    <row r="18" spans="1:26">
      <c r="A18" s="26">
        <v>42917</v>
      </c>
      <c r="B18" s="23">
        <v>20000</v>
      </c>
      <c r="E18" s="3"/>
    </row>
    <row r="19" spans="1:26">
      <c r="A19" s="26">
        <v>42948</v>
      </c>
      <c r="B19" s="23">
        <v>50000</v>
      </c>
      <c r="E19" s="3"/>
    </row>
    <row r="20" spans="1:26">
      <c r="A20" s="26"/>
      <c r="B20" s="23"/>
      <c r="E20" s="3"/>
    </row>
    <row r="21" spans="1:26">
      <c r="A21" s="26"/>
      <c r="B21" s="23"/>
      <c r="E21" s="3"/>
    </row>
    <row r="22" spans="1:26">
      <c r="A22" s="26"/>
      <c r="B22" s="23"/>
      <c r="E22" s="3"/>
    </row>
    <row r="23" spans="1:26">
      <c r="A23" s="26"/>
      <c r="B23" s="23"/>
      <c r="E23" s="3"/>
    </row>
    <row r="24" spans="1:26">
      <c r="A24" s="27"/>
      <c r="B24" s="27"/>
      <c r="E24" s="3"/>
    </row>
    <row r="25" spans="1:26">
      <c r="A25" s="25" t="s">
        <v>5</v>
      </c>
      <c r="B25" s="23">
        <f>SUM(B2:B24)</f>
        <v>362500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3"/>
      <c r="E26" s="3"/>
    </row>
    <row r="27" spans="1:26">
      <c r="A27" s="3"/>
      <c r="B27" s="3"/>
      <c r="E27" s="3"/>
    </row>
    <row r="28" spans="1:26">
      <c r="A28" s="3"/>
      <c r="B28" s="3"/>
      <c r="E28" s="3"/>
    </row>
    <row r="29" spans="1:26">
      <c r="A29" s="3"/>
      <c r="B29" s="3"/>
      <c r="E29" s="3"/>
    </row>
    <row r="30" spans="1:26">
      <c r="A30" s="3"/>
      <c r="B30" s="3"/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J22" sqref="J22:J23"/>
    </sheetView>
  </sheetViews>
  <sheetFormatPr defaultRowHeight="15"/>
  <cols>
    <col min="1" max="1" width="20.42578125" bestFit="1" customWidth="1"/>
    <col min="2" max="2" width="16.85546875" bestFit="1" customWidth="1"/>
    <col min="3" max="3" width="8.7109375" bestFit="1" customWidth="1"/>
    <col min="4" max="4" width="9.7109375" bestFit="1" customWidth="1"/>
    <col min="5" max="9" width="10.7109375" bestFit="1" customWidth="1"/>
    <col min="10" max="10" width="8.7109375" bestFit="1" customWidth="1"/>
  </cols>
  <sheetData>
    <row r="1" spans="1:14" s="11" customFormat="1">
      <c r="A1" s="6" t="s">
        <v>12</v>
      </c>
      <c r="B1" s="9" t="s">
        <v>40</v>
      </c>
      <c r="C1" s="14">
        <v>42921</v>
      </c>
      <c r="D1" s="30" t="s">
        <v>136</v>
      </c>
      <c r="E1" s="30" t="s">
        <v>143</v>
      </c>
      <c r="F1" s="30" t="s">
        <v>144</v>
      </c>
      <c r="G1" s="30" t="s">
        <v>147</v>
      </c>
      <c r="H1" s="30" t="s">
        <v>149</v>
      </c>
      <c r="I1" s="30" t="s">
        <v>150</v>
      </c>
      <c r="J1" s="14">
        <v>42743</v>
      </c>
      <c r="K1" s="31"/>
      <c r="L1" s="31"/>
      <c r="N1"/>
    </row>
    <row r="2" spans="1:14">
      <c r="A2" s="7" t="s">
        <v>13</v>
      </c>
      <c r="B2" s="5" t="s">
        <v>28</v>
      </c>
      <c r="C2" s="5">
        <v>42.45</v>
      </c>
      <c r="D2" s="5">
        <v>43.75</v>
      </c>
      <c r="E2" s="5">
        <v>44.15</v>
      </c>
      <c r="F2" s="5">
        <v>44.45</v>
      </c>
      <c r="G2" s="31">
        <v>45.1</v>
      </c>
      <c r="H2" s="31">
        <v>45.25</v>
      </c>
      <c r="I2" s="31">
        <v>45.15</v>
      </c>
      <c r="J2" s="31">
        <v>44.25</v>
      </c>
      <c r="K2" s="31"/>
      <c r="L2" s="31"/>
    </row>
    <row r="3" spans="1:14">
      <c r="A3" s="9" t="s">
        <v>14</v>
      </c>
      <c r="B3" s="5" t="s">
        <v>29</v>
      </c>
      <c r="C3" s="5">
        <v>247.3</v>
      </c>
      <c r="D3" s="5">
        <v>262.5</v>
      </c>
      <c r="E3" s="5">
        <v>258.39999999999998</v>
      </c>
      <c r="F3" s="5">
        <v>260.5</v>
      </c>
      <c r="G3" s="31">
        <v>255.5</v>
      </c>
      <c r="H3" s="31">
        <v>251.1</v>
      </c>
      <c r="I3" s="31">
        <v>249.65</v>
      </c>
      <c r="J3" s="31">
        <v>251.8</v>
      </c>
      <c r="K3" s="31"/>
      <c r="L3" s="31"/>
    </row>
    <row r="4" spans="1:14">
      <c r="A4" s="9" t="s">
        <v>15</v>
      </c>
      <c r="B4" s="5" t="s">
        <v>30</v>
      </c>
      <c r="C4" s="5">
        <v>67.3</v>
      </c>
      <c r="D4" s="5">
        <v>70.75</v>
      </c>
      <c r="E4" s="5">
        <v>70.400000000000006</v>
      </c>
      <c r="F4" s="5">
        <v>70.95</v>
      </c>
      <c r="G4" s="31">
        <v>70.150000000000006</v>
      </c>
      <c r="H4" s="31">
        <v>69.45</v>
      </c>
      <c r="I4" s="31">
        <v>70</v>
      </c>
      <c r="J4" s="31">
        <v>70</v>
      </c>
      <c r="K4" s="31"/>
      <c r="L4" s="31"/>
    </row>
    <row r="5" spans="1:14">
      <c r="A5" s="9" t="s">
        <v>16</v>
      </c>
      <c r="B5" s="5" t="s">
        <v>31</v>
      </c>
      <c r="C5" s="5">
        <v>83.3</v>
      </c>
      <c r="D5" s="5">
        <v>91.65</v>
      </c>
      <c r="E5" s="5">
        <v>96.9</v>
      </c>
      <c r="F5" s="5">
        <v>95.5</v>
      </c>
      <c r="G5" s="31">
        <v>92.35</v>
      </c>
      <c r="H5" s="31">
        <v>95.4</v>
      </c>
      <c r="I5" s="31">
        <v>92.35</v>
      </c>
      <c r="J5" s="31">
        <v>92.3</v>
      </c>
      <c r="K5" s="31"/>
      <c r="L5" s="31"/>
    </row>
    <row r="6" spans="1:14">
      <c r="A6" s="9" t="s">
        <v>17</v>
      </c>
      <c r="B6" s="5" t="s">
        <v>32</v>
      </c>
      <c r="C6" s="5">
        <v>134.15</v>
      </c>
      <c r="D6" s="5">
        <v>144.9</v>
      </c>
      <c r="E6" s="5">
        <v>145.4</v>
      </c>
      <c r="F6" s="5">
        <v>143.94999999999999</v>
      </c>
      <c r="G6" s="31">
        <v>142.5</v>
      </c>
      <c r="H6" s="31">
        <v>143.75</v>
      </c>
      <c r="I6" s="31">
        <v>144.80000000000001</v>
      </c>
      <c r="J6" s="31">
        <v>144.35</v>
      </c>
      <c r="K6" s="31"/>
      <c r="L6" s="31"/>
    </row>
    <row r="7" spans="1:14">
      <c r="A7" s="9" t="s">
        <v>18</v>
      </c>
      <c r="B7" s="5" t="s">
        <v>33</v>
      </c>
      <c r="C7" s="5">
        <v>18.95</v>
      </c>
      <c r="D7" s="5">
        <v>18</v>
      </c>
      <c r="E7" s="5">
        <v>18.75</v>
      </c>
      <c r="F7" s="5">
        <v>19.100000000000001</v>
      </c>
      <c r="G7" s="31">
        <v>19.350000000000001</v>
      </c>
      <c r="H7" s="31">
        <v>18.95</v>
      </c>
      <c r="I7" s="31">
        <v>18.75</v>
      </c>
      <c r="J7" s="31">
        <v>18.7</v>
      </c>
      <c r="K7" s="31"/>
      <c r="L7" s="31"/>
    </row>
    <row r="8" spans="1:14">
      <c r="A8" s="9" t="s">
        <v>19</v>
      </c>
      <c r="B8" s="5" t="s">
        <v>34</v>
      </c>
      <c r="C8" s="5">
        <v>81.650000000000006</v>
      </c>
      <c r="D8" s="5">
        <v>83.3</v>
      </c>
      <c r="E8" s="5">
        <v>82.95</v>
      </c>
      <c r="F8" s="5">
        <v>82.55</v>
      </c>
      <c r="G8" s="31">
        <v>82.1</v>
      </c>
      <c r="H8" s="31">
        <v>82.55</v>
      </c>
      <c r="I8" s="31">
        <v>82</v>
      </c>
      <c r="J8" s="31">
        <v>83.25</v>
      </c>
      <c r="K8" s="31"/>
      <c r="L8" s="31"/>
    </row>
    <row r="9" spans="1:14">
      <c r="A9" s="9" t="s">
        <v>20</v>
      </c>
      <c r="B9" s="5" t="s">
        <v>35</v>
      </c>
      <c r="C9" s="5">
        <v>52.8</v>
      </c>
      <c r="D9" s="5">
        <v>55.15</v>
      </c>
      <c r="E9" s="5">
        <v>58.1</v>
      </c>
      <c r="F9" s="5">
        <v>58.7</v>
      </c>
      <c r="G9" s="31">
        <v>56.45</v>
      </c>
      <c r="H9" s="31">
        <v>57.15</v>
      </c>
      <c r="I9" s="31">
        <v>55.55</v>
      </c>
      <c r="J9" s="31">
        <v>55.3</v>
      </c>
      <c r="K9" s="31"/>
      <c r="L9" s="31"/>
    </row>
    <row r="10" spans="1:14">
      <c r="A10" s="9" t="s">
        <v>21</v>
      </c>
      <c r="B10" s="5" t="s">
        <v>36</v>
      </c>
      <c r="C10" s="5">
        <v>36.35</v>
      </c>
      <c r="D10" s="5">
        <v>33.799999999999997</v>
      </c>
      <c r="E10" s="5">
        <v>32.9</v>
      </c>
      <c r="F10" s="5">
        <v>34.4</v>
      </c>
      <c r="G10" s="31">
        <v>33.200000000000003</v>
      </c>
      <c r="H10" s="31">
        <v>33</v>
      </c>
      <c r="I10" s="31">
        <v>32.5</v>
      </c>
      <c r="J10" s="31">
        <v>32.6</v>
      </c>
      <c r="K10" s="31"/>
      <c r="L10" s="31"/>
    </row>
    <row r="11" spans="1:14">
      <c r="A11" s="9" t="s">
        <v>22</v>
      </c>
      <c r="B11" s="5" t="s">
        <v>37</v>
      </c>
      <c r="C11" s="5">
        <v>59.8</v>
      </c>
      <c r="D11" s="5">
        <v>62.4</v>
      </c>
      <c r="E11" s="5">
        <v>63.4</v>
      </c>
      <c r="F11" s="5">
        <v>64</v>
      </c>
      <c r="G11" s="31">
        <v>63.3</v>
      </c>
      <c r="H11" s="31">
        <v>62.6</v>
      </c>
      <c r="I11" s="31">
        <v>63.3</v>
      </c>
      <c r="J11" s="31">
        <v>63.25</v>
      </c>
      <c r="K11" s="31"/>
      <c r="L11" s="31"/>
    </row>
    <row r="12" spans="1:14">
      <c r="A12" s="10" t="s">
        <v>23</v>
      </c>
      <c r="B12" s="5" t="s">
        <v>38</v>
      </c>
      <c r="C12" s="5">
        <v>25.7</v>
      </c>
      <c r="D12" s="5">
        <v>37.450000000000003</v>
      </c>
      <c r="E12" s="5">
        <v>37.049999999999997</v>
      </c>
      <c r="F12" s="5">
        <v>36.65</v>
      </c>
      <c r="G12" s="31">
        <v>34.85</v>
      </c>
      <c r="H12" s="31">
        <v>36.200000000000003</v>
      </c>
      <c r="I12" s="31">
        <v>37.25</v>
      </c>
      <c r="J12" s="31">
        <v>36.25</v>
      </c>
      <c r="K12" s="31"/>
      <c r="L12" s="31"/>
    </row>
    <row r="13" spans="1:14">
      <c r="A13" s="10" t="s">
        <v>11</v>
      </c>
      <c r="B13" s="5" t="s">
        <v>39</v>
      </c>
      <c r="C13" s="5">
        <v>550.29999999999995</v>
      </c>
      <c r="D13" s="5">
        <v>552.20000000000005</v>
      </c>
      <c r="E13" s="5">
        <v>552.79999999999995</v>
      </c>
      <c r="F13" s="5">
        <v>566.15</v>
      </c>
      <c r="G13" s="31">
        <v>561.04999999999995</v>
      </c>
      <c r="H13" s="31">
        <v>552</v>
      </c>
      <c r="I13" s="31">
        <v>567.6</v>
      </c>
      <c r="J13" s="31">
        <v>570.95000000000005</v>
      </c>
      <c r="K13" s="31"/>
      <c r="L13" s="31"/>
    </row>
    <row r="14" spans="1:14">
      <c r="A14" s="10" t="s">
        <v>41</v>
      </c>
      <c r="B14" s="10" t="s">
        <v>41</v>
      </c>
      <c r="C14" s="5">
        <v>331.65</v>
      </c>
      <c r="D14" s="5">
        <v>288.5</v>
      </c>
      <c r="E14" s="5">
        <v>291.5</v>
      </c>
      <c r="F14" s="5">
        <v>293.35000000000002</v>
      </c>
      <c r="G14" s="31">
        <v>291.7</v>
      </c>
      <c r="H14" s="31">
        <v>290.35000000000002</v>
      </c>
      <c r="I14" s="31">
        <v>285.25</v>
      </c>
      <c r="J14" s="31">
        <v>287.75</v>
      </c>
      <c r="K14" s="31"/>
      <c r="L14" s="31"/>
    </row>
    <row r="15" spans="1:14">
      <c r="A15" s="10" t="s">
        <v>42</v>
      </c>
      <c r="B15" s="10" t="s">
        <v>42</v>
      </c>
      <c r="C15" s="5">
        <v>483.4</v>
      </c>
      <c r="D15" s="5">
        <v>537</v>
      </c>
      <c r="E15" s="5">
        <v>523</v>
      </c>
      <c r="F15" s="5">
        <v>524.04999999999995</v>
      </c>
      <c r="G15" s="31">
        <v>515</v>
      </c>
      <c r="H15" s="31">
        <v>503.55</v>
      </c>
      <c r="I15" s="31">
        <v>501.4</v>
      </c>
      <c r="J15" s="31">
        <v>497</v>
      </c>
      <c r="K15" s="31"/>
      <c r="L15" s="31"/>
      <c r="N15" s="11"/>
    </row>
    <row r="16" spans="1:14">
      <c r="A16" s="10" t="s">
        <v>55</v>
      </c>
      <c r="B16" s="10" t="s">
        <v>55</v>
      </c>
      <c r="C16" s="5">
        <v>174.25</v>
      </c>
      <c r="D16" s="5">
        <v>180.5</v>
      </c>
      <c r="E16" s="5">
        <v>189.9</v>
      </c>
      <c r="F16" s="5">
        <v>196</v>
      </c>
      <c r="G16" s="31">
        <v>196.55</v>
      </c>
      <c r="H16" s="31">
        <v>195.2</v>
      </c>
      <c r="I16" s="31">
        <v>190.05</v>
      </c>
      <c r="J16" s="31">
        <v>195.15</v>
      </c>
      <c r="K16" s="31"/>
      <c r="L16" s="31"/>
    </row>
    <row r="17" spans="1:12">
      <c r="A17" s="10" t="s">
        <v>64</v>
      </c>
      <c r="B17" s="10" t="s">
        <v>64</v>
      </c>
      <c r="C17" s="5"/>
      <c r="D17" s="5">
        <v>438.5</v>
      </c>
      <c r="E17" s="5">
        <v>437.4</v>
      </c>
      <c r="F17" s="5">
        <v>439</v>
      </c>
      <c r="G17" s="31">
        <v>450.5</v>
      </c>
      <c r="H17" s="31">
        <v>453</v>
      </c>
      <c r="I17" s="31">
        <v>440.7</v>
      </c>
      <c r="J17" s="31">
        <v>449</v>
      </c>
      <c r="K17" s="31"/>
      <c r="L17" s="31"/>
    </row>
    <row r="18" spans="1:12">
      <c r="A18" s="10" t="s">
        <v>135</v>
      </c>
      <c r="B18" s="10" t="s">
        <v>135</v>
      </c>
      <c r="C18" s="5"/>
      <c r="D18" s="5">
        <v>744.65</v>
      </c>
      <c r="E18" s="5">
        <v>751.95</v>
      </c>
      <c r="F18" s="5">
        <v>748.7</v>
      </c>
      <c r="G18" s="34">
        <v>739.1</v>
      </c>
      <c r="H18" s="31">
        <v>724.95</v>
      </c>
      <c r="I18" s="31">
        <v>718.65</v>
      </c>
      <c r="J18" s="31">
        <v>736</v>
      </c>
      <c r="K18" s="31"/>
      <c r="L18" s="31"/>
    </row>
    <row r="19" spans="1:12">
      <c r="A19" s="10" t="s">
        <v>138</v>
      </c>
      <c r="B19" s="10" t="s">
        <v>138</v>
      </c>
      <c r="C19" s="5"/>
      <c r="D19" s="33">
        <v>1584</v>
      </c>
      <c r="E19" s="33">
        <v>1602.5</v>
      </c>
      <c r="F19" s="33">
        <v>1622.9</v>
      </c>
      <c r="G19" s="34">
        <v>1592.8</v>
      </c>
      <c r="H19" s="34">
        <v>1594</v>
      </c>
      <c r="I19" s="34">
        <v>1615.45</v>
      </c>
      <c r="J19" s="34">
        <v>1605.8</v>
      </c>
      <c r="K19" s="31"/>
      <c r="L19" s="31"/>
    </row>
    <row r="20" spans="1:12">
      <c r="A20" s="10" t="s">
        <v>140</v>
      </c>
      <c r="B20" s="10" t="s">
        <v>140</v>
      </c>
      <c r="C20" s="5"/>
      <c r="D20" s="5">
        <v>411</v>
      </c>
      <c r="E20" s="5">
        <v>427.5</v>
      </c>
      <c r="F20" s="5">
        <v>426.5</v>
      </c>
      <c r="G20" s="31">
        <v>414.05</v>
      </c>
      <c r="H20" s="31">
        <v>412.95</v>
      </c>
      <c r="I20" s="31">
        <v>420</v>
      </c>
      <c r="J20" s="31">
        <v>419.5</v>
      </c>
      <c r="K20" s="31"/>
      <c r="L20" s="31"/>
    </row>
    <row r="21" spans="1:12">
      <c r="A21" s="5" t="s">
        <v>151</v>
      </c>
      <c r="B21" s="5" t="s">
        <v>151</v>
      </c>
      <c r="C21" s="5"/>
      <c r="D21" s="5"/>
      <c r="E21" s="5"/>
      <c r="F21" s="5"/>
      <c r="G21" s="5"/>
      <c r="H21" s="5"/>
      <c r="I21" s="5"/>
      <c r="J21" s="5">
        <v>89.3</v>
      </c>
      <c r="K21" s="5"/>
      <c r="L21" s="5"/>
    </row>
    <row r="22" spans="1:12">
      <c r="A22" s="10" t="s">
        <v>152</v>
      </c>
      <c r="B22" s="10" t="s">
        <v>155</v>
      </c>
      <c r="C22" s="5"/>
      <c r="D22" s="5"/>
      <c r="E22" s="5"/>
      <c r="F22" s="5"/>
      <c r="G22" s="5"/>
      <c r="H22" s="5"/>
      <c r="I22" s="5"/>
      <c r="J22" s="5">
        <v>309.25</v>
      </c>
      <c r="K22" s="5"/>
      <c r="L22" s="5"/>
    </row>
    <row r="23" spans="1:12">
      <c r="A23" s="10" t="s">
        <v>153</v>
      </c>
      <c r="B23" s="10" t="s">
        <v>154</v>
      </c>
      <c r="C23" s="5"/>
      <c r="D23" s="5"/>
      <c r="E23" s="5"/>
      <c r="F23" s="5"/>
      <c r="G23" s="5"/>
      <c r="H23" s="5"/>
      <c r="I23" s="5"/>
      <c r="J23" s="5">
        <v>302.7</v>
      </c>
      <c r="K23" s="5"/>
      <c r="L23" s="5"/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topLeftCell="B1" workbookViewId="0">
      <selection activeCell="I39" sqref="I39"/>
    </sheetView>
  </sheetViews>
  <sheetFormatPr defaultColWidth="17.85546875" defaultRowHeight="15"/>
  <cols>
    <col min="1" max="1" width="31.85546875" style="16" bestFit="1" customWidth="1"/>
    <col min="2" max="2" width="7" style="17" bestFit="1" customWidth="1"/>
    <col min="3" max="3" width="8.28515625" style="17" customWidth="1"/>
    <col min="4" max="4" width="7.85546875" style="17" bestFit="1" customWidth="1"/>
    <col min="5" max="5" width="7" style="17" bestFit="1" customWidth="1"/>
    <col min="6" max="6" width="8.140625" style="17" customWidth="1"/>
    <col min="7" max="7" width="20.5703125" style="17" bestFit="1" customWidth="1"/>
    <col min="8" max="8" width="9.5703125" style="17" bestFit="1" customWidth="1"/>
    <col min="9" max="9" width="9.140625" style="17" customWidth="1"/>
    <col min="10" max="10" width="17.28515625" style="17" bestFit="1" customWidth="1"/>
    <col min="11" max="11" width="6" style="17" bestFit="1" customWidth="1"/>
    <col min="12" max="12" width="9.5703125" style="17" customWidth="1"/>
    <col min="13" max="14" width="17.85546875" style="17"/>
    <col min="15" max="15" width="9.28515625" style="17" customWidth="1"/>
    <col min="16" max="16" width="23.140625" style="17" bestFit="1" customWidth="1"/>
    <col min="17" max="17" width="8" style="17" bestFit="1" customWidth="1"/>
    <col min="18" max="16384" width="17.85546875" style="17"/>
  </cols>
  <sheetData>
    <row r="1" spans="1:17">
      <c r="A1" s="8" t="s">
        <v>43</v>
      </c>
      <c r="B1" s="8">
        <v>25000</v>
      </c>
      <c r="C1" s="18"/>
      <c r="D1" s="8" t="s">
        <v>61</v>
      </c>
      <c r="E1" s="8"/>
      <c r="F1" s="18"/>
      <c r="G1" s="8" t="s">
        <v>46</v>
      </c>
      <c r="H1" s="8" t="s">
        <v>47</v>
      </c>
      <c r="J1" s="5">
        <f>SUM(K2:K100)</f>
        <v>142350</v>
      </c>
      <c r="K1" s="5"/>
      <c r="M1" s="12" t="s">
        <v>87</v>
      </c>
      <c r="N1" s="5">
        <v>112000</v>
      </c>
      <c r="P1" s="12" t="s">
        <v>95</v>
      </c>
      <c r="Q1" s="5"/>
    </row>
    <row r="2" spans="1:17">
      <c r="A2" s="8" t="s">
        <v>44</v>
      </c>
      <c r="B2" s="8">
        <v>15000</v>
      </c>
      <c r="C2" s="18"/>
      <c r="D2" s="8" t="s">
        <v>56</v>
      </c>
      <c r="E2" s="8">
        <v>40000</v>
      </c>
      <c r="F2" s="18"/>
      <c r="G2" s="8" t="s">
        <v>65</v>
      </c>
      <c r="H2" s="8">
        <v>100000</v>
      </c>
      <c r="J2" s="12" t="s">
        <v>67</v>
      </c>
      <c r="K2" s="5">
        <v>5000</v>
      </c>
      <c r="M2" s="12" t="s">
        <v>88</v>
      </c>
      <c r="N2" s="5">
        <v>3000</v>
      </c>
      <c r="P2" s="12" t="s">
        <v>99</v>
      </c>
      <c r="Q2" s="5">
        <v>5000</v>
      </c>
    </row>
    <row r="3" spans="1:17">
      <c r="A3" s="8" t="s">
        <v>44</v>
      </c>
      <c r="B3" s="8">
        <v>20000</v>
      </c>
      <c r="C3" s="19"/>
      <c r="D3" s="8" t="s">
        <v>57</v>
      </c>
      <c r="E3" s="8">
        <v>15000</v>
      </c>
      <c r="F3" s="18"/>
      <c r="G3" s="8" t="s">
        <v>48</v>
      </c>
      <c r="H3" s="8">
        <v>50000</v>
      </c>
      <c r="J3" s="12" t="s">
        <v>68</v>
      </c>
      <c r="K3" s="5">
        <v>500</v>
      </c>
      <c r="M3" s="28" t="s">
        <v>92</v>
      </c>
      <c r="N3" s="29">
        <v>2200</v>
      </c>
      <c r="P3" s="12" t="s">
        <v>96</v>
      </c>
      <c r="Q3" s="5">
        <f>Q2/2</f>
        <v>2500</v>
      </c>
    </row>
    <row r="4" spans="1:17">
      <c r="A4" s="8" t="s">
        <v>86</v>
      </c>
      <c r="B4" s="8">
        <v>40000</v>
      </c>
      <c r="C4" s="18"/>
      <c r="D4" s="8" t="s">
        <v>57</v>
      </c>
      <c r="E4" s="8">
        <v>20000</v>
      </c>
      <c r="F4" s="18"/>
      <c r="G4" s="8" t="s">
        <v>49</v>
      </c>
      <c r="H4" s="8">
        <v>30000</v>
      </c>
      <c r="J4" s="12" t="s">
        <v>69</v>
      </c>
      <c r="K4" s="5">
        <v>3000</v>
      </c>
      <c r="M4" s="13" t="s">
        <v>5</v>
      </c>
      <c r="N4" s="15">
        <f>SUM(N1:N3)</f>
        <v>117200</v>
      </c>
      <c r="P4" s="13" t="s">
        <v>97</v>
      </c>
      <c r="Q4" s="5">
        <v>500</v>
      </c>
    </row>
    <row r="5" spans="1:17">
      <c r="A5" s="8" t="s">
        <v>45</v>
      </c>
      <c r="B5" s="8">
        <v>4139</v>
      </c>
      <c r="C5" s="18"/>
      <c r="D5" s="8" t="s">
        <v>58</v>
      </c>
      <c r="E5" s="8">
        <v>20000</v>
      </c>
      <c r="F5" s="18"/>
      <c r="G5" s="8" t="s">
        <v>50</v>
      </c>
      <c r="H5" s="8">
        <v>50000</v>
      </c>
      <c r="J5" s="13" t="s">
        <v>70</v>
      </c>
      <c r="K5" s="15">
        <v>500</v>
      </c>
      <c r="P5" s="13" t="s">
        <v>98</v>
      </c>
      <c r="Q5" s="5">
        <f>Q3*Q4</f>
        <v>1250000</v>
      </c>
    </row>
    <row r="6" spans="1:17">
      <c r="A6" s="8" t="s">
        <v>27</v>
      </c>
      <c r="B6" s="8">
        <v>6000</v>
      </c>
      <c r="C6" s="18"/>
      <c r="D6" s="8" t="s">
        <v>25</v>
      </c>
      <c r="E6" s="8">
        <v>3000</v>
      </c>
      <c r="F6" s="18"/>
      <c r="G6" s="8" t="s">
        <v>51</v>
      </c>
      <c r="H6" s="8">
        <v>100000</v>
      </c>
      <c r="J6" s="13" t="s">
        <v>24</v>
      </c>
      <c r="K6" s="15">
        <v>900</v>
      </c>
      <c r="M6" s="21" t="s">
        <v>93</v>
      </c>
      <c r="N6" s="17">
        <f>J1-N4</f>
        <v>25150</v>
      </c>
      <c r="P6" s="13" t="s">
        <v>100</v>
      </c>
      <c r="Q6" s="5">
        <f>Q5/20</f>
        <v>62500</v>
      </c>
    </row>
    <row r="7" spans="1:17">
      <c r="A7" s="8" t="s">
        <v>25</v>
      </c>
      <c r="B7" s="8">
        <v>3000</v>
      </c>
      <c r="C7" s="20"/>
      <c r="D7" s="8" t="s">
        <v>59</v>
      </c>
      <c r="E7" s="8">
        <v>5000</v>
      </c>
      <c r="F7" s="18"/>
      <c r="G7" s="8" t="s">
        <v>52</v>
      </c>
      <c r="H7" s="8">
        <v>40000</v>
      </c>
      <c r="J7" s="13" t="s">
        <v>71</v>
      </c>
      <c r="K7" s="15">
        <v>400</v>
      </c>
    </row>
    <row r="8" spans="1:17">
      <c r="A8" s="8" t="s">
        <v>26</v>
      </c>
      <c r="B8" s="8">
        <v>10000</v>
      </c>
      <c r="C8" s="18"/>
      <c r="D8" s="8" t="s">
        <v>60</v>
      </c>
      <c r="E8" s="8">
        <v>10000</v>
      </c>
      <c r="F8" s="18"/>
      <c r="G8" s="8" t="s">
        <v>53</v>
      </c>
      <c r="H8" s="8">
        <v>30000</v>
      </c>
      <c r="J8" s="13" t="s">
        <v>72</v>
      </c>
      <c r="K8" s="15">
        <v>400</v>
      </c>
    </row>
    <row r="9" spans="1:17">
      <c r="A9" s="8" t="s">
        <v>5</v>
      </c>
      <c r="B9" s="8">
        <v>123139</v>
      </c>
      <c r="D9" s="8" t="s">
        <v>5</v>
      </c>
      <c r="E9" s="8">
        <f>SUM(E2:E8)</f>
        <v>113000</v>
      </c>
      <c r="G9" s="8" t="s">
        <v>54</v>
      </c>
      <c r="H9" s="8">
        <v>200000</v>
      </c>
      <c r="J9" s="13" t="s">
        <v>73</v>
      </c>
      <c r="K9" s="15">
        <v>400</v>
      </c>
    </row>
    <row r="10" spans="1:17">
      <c r="G10" s="8" t="s">
        <v>62</v>
      </c>
      <c r="H10" s="8">
        <v>187000</v>
      </c>
      <c r="J10" s="13" t="s">
        <v>25</v>
      </c>
      <c r="K10" s="15">
        <v>3000</v>
      </c>
      <c r="M10" s="12" t="s">
        <v>94</v>
      </c>
      <c r="N10" s="5"/>
    </row>
    <row r="11" spans="1:17">
      <c r="G11" s="8" t="s">
        <v>63</v>
      </c>
      <c r="H11" s="8">
        <v>300000</v>
      </c>
      <c r="J11" s="13" t="s">
        <v>74</v>
      </c>
      <c r="K11" s="15">
        <v>1000</v>
      </c>
      <c r="M11" s="12" t="s">
        <v>89</v>
      </c>
      <c r="N11" s="5">
        <v>5000</v>
      </c>
    </row>
    <row r="12" spans="1:17">
      <c r="G12" s="8" t="s">
        <v>66</v>
      </c>
      <c r="H12" s="8">
        <v>250000</v>
      </c>
      <c r="J12" s="13" t="s">
        <v>25</v>
      </c>
      <c r="K12" s="15">
        <v>2000</v>
      </c>
      <c r="M12" s="12" t="s">
        <v>80</v>
      </c>
      <c r="N12" s="5">
        <v>5000</v>
      </c>
    </row>
    <row r="13" spans="1:17">
      <c r="G13" s="8" t="s">
        <v>5</v>
      </c>
      <c r="H13" s="8">
        <v>1337000</v>
      </c>
      <c r="J13" s="13" t="s">
        <v>75</v>
      </c>
      <c r="K13" s="15">
        <v>750</v>
      </c>
    </row>
    <row r="14" spans="1:17">
      <c r="D14" s="22"/>
      <c r="J14" s="13" t="s">
        <v>76</v>
      </c>
      <c r="K14" s="15">
        <v>2000</v>
      </c>
      <c r="P14" s="36"/>
    </row>
    <row r="15" spans="1:17">
      <c r="D15" s="22"/>
      <c r="J15" s="13" t="s">
        <v>77</v>
      </c>
      <c r="K15" s="15">
        <v>13000</v>
      </c>
    </row>
    <row r="16" spans="1:17">
      <c r="D16" s="22"/>
      <c r="J16" s="13" t="s">
        <v>78</v>
      </c>
      <c r="K16" s="15">
        <v>500</v>
      </c>
    </row>
    <row r="17" spans="4:11">
      <c r="J17" s="13" t="s">
        <v>68</v>
      </c>
      <c r="K17" s="15">
        <v>500</v>
      </c>
    </row>
    <row r="18" spans="4:11">
      <c r="J18" s="13" t="s">
        <v>79</v>
      </c>
      <c r="K18" s="15">
        <v>500</v>
      </c>
    </row>
    <row r="19" spans="4:11">
      <c r="J19" s="13" t="s">
        <v>80</v>
      </c>
      <c r="K19" s="15">
        <v>2000</v>
      </c>
    </row>
    <row r="20" spans="4:11">
      <c r="J20" s="13" t="s">
        <v>27</v>
      </c>
      <c r="K20" s="15">
        <v>6000</v>
      </c>
    </row>
    <row r="21" spans="4:11">
      <c r="J21" s="13" t="s">
        <v>81</v>
      </c>
      <c r="K21" s="15">
        <v>5000</v>
      </c>
    </row>
    <row r="22" spans="4:11">
      <c r="J22" s="13" t="s">
        <v>82</v>
      </c>
      <c r="K22" s="15">
        <v>15000</v>
      </c>
    </row>
    <row r="23" spans="4:11">
      <c r="J23" s="13" t="s">
        <v>83</v>
      </c>
      <c r="K23" s="15">
        <v>20000</v>
      </c>
    </row>
    <row r="24" spans="4:11">
      <c r="J24" s="13" t="s">
        <v>84</v>
      </c>
      <c r="K24" s="15">
        <v>40000</v>
      </c>
    </row>
    <row r="25" spans="4:11">
      <c r="J25" s="13" t="s">
        <v>85</v>
      </c>
      <c r="K25" s="15">
        <v>10000</v>
      </c>
    </row>
    <row r="26" spans="4:11">
      <c r="D26" s="21"/>
      <c r="J26" s="13" t="s">
        <v>91</v>
      </c>
      <c r="K26" s="15">
        <v>10000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5"/>
  <sheetViews>
    <sheetView workbookViewId="0">
      <selection activeCell="M3" sqref="M3:P11"/>
    </sheetView>
  </sheetViews>
  <sheetFormatPr defaultColWidth="12.5703125" defaultRowHeight="15" customHeight="1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6">
      <c r="A1" s="30" t="s">
        <v>102</v>
      </c>
      <c r="B1" s="30" t="s">
        <v>105</v>
      </c>
      <c r="C1" s="30" t="s">
        <v>103</v>
      </c>
      <c r="D1" s="30" t="s">
        <v>104</v>
      </c>
      <c r="E1" s="30" t="s">
        <v>106</v>
      </c>
      <c r="F1" s="30" t="s">
        <v>107</v>
      </c>
      <c r="G1" s="30" t="s">
        <v>110</v>
      </c>
      <c r="H1" s="30" t="s">
        <v>101</v>
      </c>
      <c r="I1">
        <f>SUM(H2:H200)</f>
        <v>297.70000000000039</v>
      </c>
    </row>
    <row r="2" spans="1:16" ht="15" customHeight="1">
      <c r="A2" s="5" t="s">
        <v>41</v>
      </c>
      <c r="B2" s="5">
        <v>296</v>
      </c>
      <c r="C2" s="5">
        <v>36</v>
      </c>
      <c r="D2" s="5">
        <f t="shared" ref="D2:D7" si="0">B2*C2</f>
        <v>10656</v>
      </c>
      <c r="E2" s="5"/>
      <c r="F2" s="5"/>
      <c r="G2" s="5">
        <f>E2*F2</f>
        <v>0</v>
      </c>
      <c r="H2" s="5"/>
      <c r="J2">
        <v>126</v>
      </c>
      <c r="K2" t="s">
        <v>133</v>
      </c>
      <c r="N2" s="35" t="s">
        <v>160</v>
      </c>
    </row>
    <row r="3" spans="1:16" ht="15" customHeight="1">
      <c r="A3" s="5" t="s">
        <v>108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18" si="1">E3*F3</f>
        <v>2160</v>
      </c>
      <c r="H3" s="5">
        <f t="shared" ref="H3:H4" si="2">G3-D3</f>
        <v>120</v>
      </c>
      <c r="J3">
        <v>172</v>
      </c>
      <c r="K3" t="s">
        <v>136</v>
      </c>
      <c r="M3" s="10" t="s">
        <v>152</v>
      </c>
      <c r="N3" s="5">
        <v>2</v>
      </c>
      <c r="O3" s="5">
        <v>309.25</v>
      </c>
      <c r="P3" s="5">
        <f>N3*O3</f>
        <v>618.5</v>
      </c>
    </row>
    <row r="4" spans="1:16" ht="15" customHeight="1">
      <c r="A4" s="5" t="s">
        <v>109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  <c r="J4">
        <v>180</v>
      </c>
      <c r="K4" t="s">
        <v>141</v>
      </c>
      <c r="M4" s="10" t="s">
        <v>153</v>
      </c>
      <c r="N4" s="5">
        <v>2</v>
      </c>
      <c r="O4" s="5">
        <v>302.7</v>
      </c>
      <c r="P4" s="5">
        <f t="shared" ref="P4:P10" si="3">N4*O4</f>
        <v>605.4</v>
      </c>
    </row>
    <row r="5" spans="1:16" ht="15" customHeight="1">
      <c r="A5" s="5" t="s">
        <v>111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>G5-D5</f>
        <v>6</v>
      </c>
      <c r="J5">
        <v>298</v>
      </c>
      <c r="K5" t="s">
        <v>150</v>
      </c>
      <c r="M5" s="12" t="s">
        <v>41</v>
      </c>
      <c r="N5" s="5">
        <v>2</v>
      </c>
      <c r="O5" s="5">
        <v>287</v>
      </c>
      <c r="P5" s="5">
        <f t="shared" si="3"/>
        <v>574</v>
      </c>
    </row>
    <row r="6" spans="1:16" ht="15" customHeight="1">
      <c r="A6" s="5" t="s">
        <v>112</v>
      </c>
      <c r="B6" s="5">
        <v>71.010000000000005</v>
      </c>
      <c r="C6" s="5">
        <v>20</v>
      </c>
      <c r="D6" s="5">
        <f t="shared" si="0"/>
        <v>1420.2</v>
      </c>
      <c r="E6" s="5"/>
      <c r="F6" s="5"/>
      <c r="G6" s="5">
        <f t="shared" si="1"/>
        <v>0</v>
      </c>
      <c r="H6" s="5"/>
      <c r="M6" s="13" t="s">
        <v>156</v>
      </c>
      <c r="N6" s="5">
        <v>1</v>
      </c>
      <c r="O6" s="5">
        <v>1600</v>
      </c>
      <c r="P6" s="5">
        <f t="shared" si="3"/>
        <v>1600</v>
      </c>
    </row>
    <row r="7" spans="1:16" ht="15" customHeight="1">
      <c r="A7" s="5" t="s">
        <v>120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  <c r="M7" s="13" t="s">
        <v>157</v>
      </c>
      <c r="N7" s="5">
        <v>2</v>
      </c>
      <c r="O7" s="5">
        <v>250</v>
      </c>
      <c r="P7" s="5">
        <f t="shared" si="3"/>
        <v>500</v>
      </c>
    </row>
    <row r="8" spans="1:16" ht="15" customHeight="1">
      <c r="A8" s="31" t="s">
        <v>134</v>
      </c>
      <c r="B8" s="5">
        <v>762</v>
      </c>
      <c r="C8" s="5">
        <v>2</v>
      </c>
      <c r="D8" s="5">
        <f t="shared" ref="D8:D17" si="4">B8*C8</f>
        <v>1524</v>
      </c>
      <c r="E8" s="5"/>
      <c r="F8" s="5"/>
      <c r="G8" s="5">
        <f t="shared" si="1"/>
        <v>0</v>
      </c>
      <c r="H8" s="5"/>
      <c r="M8" s="13" t="s">
        <v>158</v>
      </c>
      <c r="N8" s="5">
        <v>50</v>
      </c>
      <c r="O8" s="5">
        <v>19</v>
      </c>
      <c r="P8" s="5">
        <f t="shared" si="3"/>
        <v>950</v>
      </c>
    </row>
    <row r="9" spans="1:16" ht="15" customHeight="1">
      <c r="A9" s="5" t="s">
        <v>137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  <c r="M9" s="13" t="s">
        <v>159</v>
      </c>
      <c r="N9" s="5">
        <v>2</v>
      </c>
      <c r="O9" s="5">
        <v>63</v>
      </c>
      <c r="P9" s="5">
        <f t="shared" si="3"/>
        <v>126</v>
      </c>
    </row>
    <row r="10" spans="1:16" ht="15" customHeight="1">
      <c r="A10" s="5" t="s">
        <v>139</v>
      </c>
      <c r="B10" s="5">
        <v>90.2</v>
      </c>
      <c r="C10" s="5">
        <v>1</v>
      </c>
      <c r="D10" s="5">
        <f t="shared" si="4"/>
        <v>90.2</v>
      </c>
      <c r="E10" s="5"/>
      <c r="F10" s="5"/>
      <c r="G10" s="5">
        <f t="shared" si="1"/>
        <v>0</v>
      </c>
      <c r="H10" s="5"/>
      <c r="M10" s="28" t="s">
        <v>164</v>
      </c>
      <c r="N10" s="29">
        <v>2</v>
      </c>
      <c r="O10" s="29">
        <v>60</v>
      </c>
      <c r="P10" s="29">
        <f t="shared" si="3"/>
        <v>120</v>
      </c>
    </row>
    <row r="11" spans="1:16" ht="15" customHeight="1">
      <c r="A11" s="5" t="s">
        <v>140</v>
      </c>
      <c r="B11" s="5">
        <v>410.1</v>
      </c>
      <c r="C11" s="5">
        <v>1</v>
      </c>
      <c r="D11" s="5">
        <f t="shared" si="4"/>
        <v>410.1</v>
      </c>
      <c r="E11" s="5">
        <v>418</v>
      </c>
      <c r="F11" s="5">
        <v>1</v>
      </c>
      <c r="G11" s="5">
        <f t="shared" si="1"/>
        <v>418</v>
      </c>
      <c r="H11" s="5">
        <f t="shared" ref="H11:H12" si="5">G11-D11</f>
        <v>7.8999999999999773</v>
      </c>
      <c r="M11" s="13" t="s">
        <v>5</v>
      </c>
      <c r="N11" s="5">
        <f>SUM(N3:N10)</f>
        <v>63</v>
      </c>
      <c r="O11" s="5">
        <f>SUM(O3:O10)</f>
        <v>2890.95</v>
      </c>
      <c r="P11" s="5">
        <f>SUM(P3:P10)</f>
        <v>5093.8999999999996</v>
      </c>
    </row>
    <row r="12" spans="1:16" ht="15" customHeight="1">
      <c r="A12" s="5" t="s">
        <v>142</v>
      </c>
      <c r="B12" s="5">
        <v>121</v>
      </c>
      <c r="C12" s="5">
        <v>35</v>
      </c>
      <c r="D12" s="5">
        <f t="shared" si="4"/>
        <v>4235</v>
      </c>
      <c r="E12" s="5">
        <v>124.36</v>
      </c>
      <c r="F12" s="5">
        <v>35</v>
      </c>
      <c r="G12" s="5">
        <f t="shared" si="1"/>
        <v>4352.6000000000004</v>
      </c>
      <c r="H12" s="5">
        <f t="shared" si="5"/>
        <v>117.60000000000036</v>
      </c>
    </row>
    <row r="13" spans="1:16" ht="15" customHeight="1">
      <c r="A13" s="5" t="s">
        <v>108</v>
      </c>
      <c r="B13" s="5">
        <v>200.25</v>
      </c>
      <c r="C13" s="5">
        <v>70</v>
      </c>
      <c r="D13" s="5">
        <f t="shared" si="4"/>
        <v>14017.5</v>
      </c>
      <c r="E13" s="5"/>
      <c r="F13" s="5"/>
      <c r="G13" s="5">
        <f t="shared" si="1"/>
        <v>0</v>
      </c>
      <c r="H13" s="5"/>
    </row>
    <row r="14" spans="1:16" ht="15" customHeight="1">
      <c r="A14" s="5" t="s">
        <v>148</v>
      </c>
      <c r="B14" s="5">
        <v>34.25</v>
      </c>
      <c r="C14" s="5">
        <v>170</v>
      </c>
      <c r="D14" s="5">
        <f t="shared" si="4"/>
        <v>5822.5</v>
      </c>
      <c r="E14" s="5"/>
      <c r="F14" s="5"/>
      <c r="G14" s="5">
        <f t="shared" si="1"/>
        <v>0</v>
      </c>
      <c r="H14" s="5"/>
    </row>
    <row r="15" spans="1:16" ht="15" customHeight="1">
      <c r="A15" s="5"/>
      <c r="B15" s="5"/>
      <c r="C15" s="5"/>
      <c r="D15" s="5">
        <f t="shared" si="4"/>
        <v>0</v>
      </c>
      <c r="E15" s="5"/>
      <c r="F15" s="5"/>
      <c r="G15" s="5">
        <f t="shared" si="1"/>
        <v>0</v>
      </c>
      <c r="H15" s="5"/>
    </row>
    <row r="16" spans="1:16" ht="15" customHeight="1">
      <c r="A16" s="5"/>
      <c r="B16" s="5"/>
      <c r="C16" s="5"/>
      <c r="D16" s="5">
        <f t="shared" si="4"/>
        <v>0</v>
      </c>
      <c r="E16" s="5"/>
      <c r="F16" s="5"/>
      <c r="G16" s="5">
        <f t="shared" si="1"/>
        <v>0</v>
      </c>
      <c r="H16" s="5"/>
    </row>
    <row r="17" spans="1:8" ht="15" customHeight="1">
      <c r="A17" s="5"/>
      <c r="B17" s="5"/>
      <c r="C17" s="5"/>
      <c r="D17" s="5">
        <f t="shared" si="4"/>
        <v>0</v>
      </c>
      <c r="E17" s="5"/>
      <c r="F17" s="5"/>
      <c r="G17" s="5">
        <f t="shared" si="1"/>
        <v>0</v>
      </c>
      <c r="H17" s="5"/>
    </row>
    <row r="18" spans="1:8" ht="15" customHeight="1">
      <c r="A18" s="5"/>
      <c r="B18" s="5"/>
      <c r="C18" s="5"/>
      <c r="D18" s="5"/>
      <c r="E18" s="5"/>
      <c r="F18" s="5"/>
      <c r="G18" s="5">
        <f t="shared" si="1"/>
        <v>0</v>
      </c>
      <c r="H18" s="5"/>
    </row>
    <row r="19" spans="1:8" ht="15" customHeight="1">
      <c r="A19" s="5"/>
      <c r="B19" s="5"/>
      <c r="C19" s="5"/>
      <c r="D19" s="5"/>
      <c r="E19" s="5"/>
      <c r="F19" s="5"/>
      <c r="G19" s="5"/>
      <c r="H19" s="5"/>
    </row>
    <row r="20" spans="1:8" ht="15" customHeight="1">
      <c r="A20" s="5"/>
      <c r="B20" s="5"/>
      <c r="C20" s="5"/>
      <c r="D20" s="5"/>
      <c r="E20" s="5"/>
      <c r="F20" s="5"/>
      <c r="G20" s="5"/>
      <c r="H20" s="5"/>
    </row>
    <row r="21" spans="1:8" ht="15" customHeight="1">
      <c r="A21" s="5"/>
      <c r="B21" s="5"/>
      <c r="C21" s="5"/>
      <c r="D21" s="5"/>
      <c r="E21" s="5"/>
      <c r="F21" s="5"/>
      <c r="G21" s="5"/>
      <c r="H21" s="5"/>
    </row>
    <row r="22" spans="1:8" ht="15" customHeight="1">
      <c r="A22" s="5"/>
      <c r="B22" s="5"/>
      <c r="C22" s="5"/>
      <c r="D22" s="5"/>
      <c r="E22" s="5"/>
      <c r="F22" s="5"/>
      <c r="G22" s="5"/>
      <c r="H22" s="5"/>
    </row>
    <row r="23" spans="1:8" ht="15" customHeight="1">
      <c r="A23" s="5"/>
      <c r="B23" s="5"/>
      <c r="C23" s="5"/>
      <c r="D23" s="5"/>
      <c r="E23" s="5"/>
      <c r="F23" s="5"/>
      <c r="G23" s="5"/>
      <c r="H23" s="5"/>
    </row>
    <row r="24" spans="1:8" ht="15" customHeight="1">
      <c r="A24" s="5"/>
      <c r="B24" s="5"/>
      <c r="C24" s="5"/>
      <c r="D24" s="5"/>
      <c r="E24" s="5"/>
      <c r="F24" s="5"/>
      <c r="G24" s="5"/>
      <c r="H24" s="5"/>
    </row>
    <row r="25" spans="1:8" ht="15" customHeight="1">
      <c r="A25" s="5"/>
      <c r="B25" s="5"/>
      <c r="C25" s="5"/>
      <c r="D25" s="5"/>
      <c r="E25" s="5"/>
      <c r="F25" s="5"/>
      <c r="G25" s="5"/>
      <c r="H25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113</v>
      </c>
      <c r="B2" s="5">
        <v>36.5</v>
      </c>
      <c r="D2" s="31" t="s">
        <v>130</v>
      </c>
      <c r="E2" s="5">
        <v>41.5</v>
      </c>
    </row>
    <row r="3" spans="1:5">
      <c r="A3" s="5" t="s">
        <v>114</v>
      </c>
      <c r="B3" s="5">
        <v>5.0000000000000001E-3</v>
      </c>
      <c r="D3" s="5" t="s">
        <v>114</v>
      </c>
      <c r="E3" s="5">
        <v>5.0000000000000001E-3</v>
      </c>
    </row>
    <row r="4" spans="1:5">
      <c r="A4" s="5" t="s">
        <v>115</v>
      </c>
      <c r="B4" s="5">
        <f>B2*B3</f>
        <v>0.1825</v>
      </c>
      <c r="D4" s="5" t="s">
        <v>115</v>
      </c>
      <c r="E4" s="5">
        <f>E2*E3</f>
        <v>0.20750000000000002</v>
      </c>
    </row>
    <row r="5" spans="1:5">
      <c r="A5" s="5" t="s">
        <v>116</v>
      </c>
      <c r="B5" s="5">
        <v>1</v>
      </c>
      <c r="D5" s="5" t="s">
        <v>116</v>
      </c>
      <c r="E5" s="5">
        <v>1</v>
      </c>
    </row>
    <row r="6" spans="1:5">
      <c r="A6" s="5" t="s">
        <v>117</v>
      </c>
      <c r="B6" s="5">
        <f>B4*B5</f>
        <v>0.1825</v>
      </c>
      <c r="D6" s="5" t="s">
        <v>117</v>
      </c>
      <c r="E6" s="5">
        <f>E4*E5</f>
        <v>0.20750000000000002</v>
      </c>
    </row>
    <row r="7" spans="1:5">
      <c r="A7" s="5" t="s">
        <v>118</v>
      </c>
      <c r="B7" s="5">
        <f>B2+B4</f>
        <v>36.682499999999997</v>
      </c>
      <c r="D7" s="5" t="s">
        <v>118</v>
      </c>
      <c r="E7" s="5">
        <f>E2-E4</f>
        <v>41.292499999999997</v>
      </c>
    </row>
    <row r="8" spans="1:5">
      <c r="A8" s="5" t="s">
        <v>122</v>
      </c>
      <c r="B8" s="5">
        <f>ROUND(B7*B5,2)</f>
        <v>36.68</v>
      </c>
      <c r="D8" s="5" t="s">
        <v>122</v>
      </c>
      <c r="E8" s="5">
        <f>ROUND(E7*E5,2)</f>
        <v>41.29</v>
      </c>
    </row>
    <row r="9" spans="1:5">
      <c r="A9" s="5" t="s">
        <v>119</v>
      </c>
      <c r="B9" s="5">
        <v>0.18</v>
      </c>
      <c r="D9" s="5" t="s">
        <v>119</v>
      </c>
      <c r="E9" s="5">
        <v>0.18</v>
      </c>
    </row>
    <row r="10" spans="1:5">
      <c r="A10" s="5" t="s">
        <v>121</v>
      </c>
      <c r="B10" s="5">
        <f>B9*B6</f>
        <v>3.2849999999999997E-2</v>
      </c>
      <c r="D10" s="5" t="s">
        <v>121</v>
      </c>
      <c r="E10" s="5">
        <f>E9*E6</f>
        <v>3.7350000000000001E-2</v>
      </c>
    </row>
    <row r="11" spans="1:5">
      <c r="A11" s="5" t="s">
        <v>123</v>
      </c>
      <c r="B11" s="5">
        <v>1E-3</v>
      </c>
      <c r="D11" s="5" t="s">
        <v>123</v>
      </c>
      <c r="E11" s="5">
        <v>1E-3</v>
      </c>
    </row>
    <row r="12" spans="1:5">
      <c r="A12" s="5" t="s">
        <v>124</v>
      </c>
      <c r="B12" s="5">
        <f>B11*B8</f>
        <v>3.6679999999999997E-2</v>
      </c>
      <c r="D12" s="5" t="s">
        <v>124</v>
      </c>
      <c r="E12" s="5">
        <f>E11*E8</f>
        <v>4.129E-2</v>
      </c>
    </row>
    <row r="13" spans="1:5">
      <c r="A13" s="5" t="s">
        <v>125</v>
      </c>
      <c r="B13" s="5">
        <v>3.2499999999999997E-5</v>
      </c>
      <c r="D13" s="5" t="s">
        <v>125</v>
      </c>
      <c r="E13" s="5">
        <v>3.2499999999999997E-5</v>
      </c>
    </row>
    <row r="14" spans="1:5">
      <c r="A14" s="5" t="s">
        <v>126</v>
      </c>
      <c r="B14" s="5">
        <f>B13*B8</f>
        <v>1.1921E-3</v>
      </c>
      <c r="D14" s="5" t="s">
        <v>126</v>
      </c>
      <c r="E14" s="5">
        <f>E13*E8</f>
        <v>1.3419249999999999E-3</v>
      </c>
    </row>
    <row r="15" spans="1:5">
      <c r="A15" s="31" t="s">
        <v>127</v>
      </c>
      <c r="B15" s="32">
        <v>2.0000000000000001E-4</v>
      </c>
      <c r="D15" s="31" t="s">
        <v>127</v>
      </c>
      <c r="E15" s="32">
        <v>2.0000000000000001E-4</v>
      </c>
    </row>
    <row r="16" spans="1:5">
      <c r="A16" s="31" t="s">
        <v>128</v>
      </c>
      <c r="B16" s="5">
        <f>B8*B15</f>
        <v>7.3360000000000005E-3</v>
      </c>
      <c r="D16" s="31" t="s">
        <v>128</v>
      </c>
      <c r="E16" s="5">
        <f>E8*E15</f>
        <v>8.2579999999999997E-3</v>
      </c>
    </row>
    <row r="17" spans="1:5">
      <c r="A17" s="31" t="s">
        <v>132</v>
      </c>
      <c r="B17" s="5">
        <f>B10+B12+B14+B16</f>
        <v>7.8058099999999991E-2</v>
      </c>
      <c r="D17" s="31" t="s">
        <v>132</v>
      </c>
      <c r="E17" s="5">
        <f>E10+E12+E14+E16</f>
        <v>8.8239924999999997E-2</v>
      </c>
    </row>
    <row r="18" spans="1:5">
      <c r="A18" s="31" t="s">
        <v>129</v>
      </c>
      <c r="B18" s="5">
        <f>B8+B17</f>
        <v>36.7580581</v>
      </c>
      <c r="D18" s="31" t="s">
        <v>131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E9" sqref="E9"/>
    </sheetView>
  </sheetViews>
  <sheetFormatPr defaultRowHeight="15"/>
  <cols>
    <col min="1" max="1" width="10.85546875" bestFit="1" customWidth="1"/>
    <col min="2" max="2" width="8.140625" bestFit="1" customWidth="1"/>
    <col min="3" max="3" width="6.140625" bestFit="1" customWidth="1"/>
    <col min="5" max="5" width="11" bestFit="1" customWidth="1"/>
    <col min="6" max="6" width="9.140625" bestFit="1" customWidth="1"/>
  </cols>
  <sheetData>
    <row r="1" spans="1:6">
      <c r="A1" s="5" t="s">
        <v>146</v>
      </c>
      <c r="B1" s="5" t="s">
        <v>1</v>
      </c>
      <c r="C1" s="5" t="s">
        <v>0</v>
      </c>
      <c r="E1" s="12" t="s">
        <v>163</v>
      </c>
      <c r="F1" s="5">
        <v>1475389</v>
      </c>
    </row>
    <row r="2" spans="1:6">
      <c r="A2" s="5" t="s">
        <v>145</v>
      </c>
      <c r="B2" s="5">
        <v>7600</v>
      </c>
      <c r="C2" s="37">
        <v>42941</v>
      </c>
      <c r="E2" s="12" t="s">
        <v>161</v>
      </c>
      <c r="F2" s="5">
        <f>SUM(B2:B200)</f>
        <v>205600</v>
      </c>
    </row>
    <row r="3" spans="1:6">
      <c r="A3" s="12" t="s">
        <v>66</v>
      </c>
      <c r="B3" s="5">
        <v>50000</v>
      </c>
      <c r="C3" s="37">
        <v>42948</v>
      </c>
      <c r="E3" s="12" t="s">
        <v>9</v>
      </c>
      <c r="F3" s="5">
        <f>F1-F2</f>
        <v>1269789</v>
      </c>
    </row>
    <row r="4" spans="1:6">
      <c r="A4" s="12" t="s">
        <v>26</v>
      </c>
      <c r="B4" s="5">
        <v>23000</v>
      </c>
      <c r="C4" s="37">
        <v>42948</v>
      </c>
    </row>
    <row r="5" spans="1:6">
      <c r="A5" s="12" t="s">
        <v>90</v>
      </c>
      <c r="B5" s="5">
        <v>25000</v>
      </c>
      <c r="C5" s="37">
        <v>42948</v>
      </c>
    </row>
    <row r="6" spans="1:6">
      <c r="A6" s="12" t="s">
        <v>162</v>
      </c>
      <c r="B6" s="5">
        <v>100000</v>
      </c>
      <c r="C6" s="37">
        <v>42941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PaidTillDate</vt:lpstr>
      <vt:lpstr>MyShare Pics</vt:lpstr>
      <vt:lpstr>Need</vt:lpstr>
      <vt:lpstr>Profit</vt:lpstr>
      <vt:lpstr>Actual Price Calculator</vt:lpstr>
      <vt:lpstr>Spent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2017-08-01T15:42:17Z</dcterms:modified>
</cp:coreProperties>
</file>