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</sheets>
  <calcPr calcId="124519"/>
</workbook>
</file>

<file path=xl/calcChain.xml><?xml version="1.0" encoding="utf-8"?>
<calcChain xmlns="http://schemas.openxmlformats.org/spreadsheetml/2006/main">
  <c r="F25" i="11"/>
  <c r="D16"/>
  <c r="F16" s="1"/>
  <c r="D17"/>
  <c r="F17" s="1"/>
  <c r="D18"/>
  <c r="F18" s="1"/>
  <c r="D19"/>
  <c r="F19" s="1"/>
  <c r="D20"/>
  <c r="D21"/>
  <c r="F21" s="1"/>
  <c r="D22"/>
  <c r="F22" s="1"/>
  <c r="D23"/>
  <c r="F23" s="1"/>
  <c r="D24"/>
  <c r="F24" s="1"/>
  <c r="D14"/>
  <c r="D15"/>
  <c r="F15" s="1"/>
  <c r="D13"/>
  <c r="F14"/>
  <c r="F20"/>
  <c r="F13"/>
  <c r="M3"/>
  <c r="M4"/>
  <c r="M5"/>
  <c r="M2"/>
  <c r="M6" s="1"/>
  <c r="K5"/>
  <c r="K4"/>
  <c r="K3"/>
  <c r="K2"/>
  <c r="I5"/>
  <c r="I4"/>
  <c r="I3"/>
  <c r="I2"/>
  <c r="F12"/>
  <c r="F11"/>
  <c r="F10"/>
  <c r="D11"/>
  <c r="D10"/>
  <c r="F3"/>
  <c r="F4"/>
  <c r="F5"/>
  <c r="F6"/>
  <c r="F7"/>
  <c r="F8"/>
  <c r="F9"/>
  <c r="F2"/>
  <c r="D5"/>
  <c r="D4"/>
  <c r="D3"/>
  <c r="D6"/>
  <c r="D7"/>
  <c r="D8"/>
  <c r="D9"/>
  <c r="D2"/>
  <c r="H23" i="7" l="1"/>
  <c r="G23"/>
  <c r="D23"/>
  <c r="D22" l="1"/>
  <c r="G19" l="1"/>
  <c r="G20"/>
  <c r="G21"/>
  <c r="D21"/>
  <c r="D20"/>
  <c r="D18"/>
  <c r="D19"/>
  <c r="C16" i="10" l="1"/>
  <c r="F12"/>
  <c r="F11"/>
  <c r="F6"/>
  <c r="F7" s="1"/>
  <c r="O11" i="7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H13" s="1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5" l="1"/>
  <c r="H1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<sst xmlns="http://schemas.openxmlformats.org/spreadsheetml/2006/main" count="269" uniqueCount="206">
  <si>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</si>
  <si>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</si>
  <si>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</si>
  <si>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</si>
  <si>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</si>
  <si>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</si>
  <si>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</si>
  <si>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</si>
  <si>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</si>
  <si>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</si>
  <si>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</si>
  <si>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</si>
  <si>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</si>
  <si>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</si>
  <si>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</si>
  <si>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</si>
  <si>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</si>
  <si>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</si>
  <si>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</si>
  <si>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</si>
  <si>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</si>
  <si>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</si>
  <si>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</si>
  <si>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</si>
  <si>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</si>
  <si>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</si>
  <si>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</si>
  <si>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</si>
  <si>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</si>
  <si>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</si>
  <si>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</si>
  <si>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</si>
  <si>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</si>
  <si>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</si>
  <si>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</si>
  <si>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</si>
  <si>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</si>
  <si>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</si>
  <si>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</si>
  <si>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</si>
  <si>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</si>
  <si>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</si>
  <si>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</si>
  <si>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</si>
  <si>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</si>
  <si>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</si>
  <si>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</si>
  <si>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</si>
  <si>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</si>
  <si>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</si>
  <si>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</si>
  <si>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</si>
  <si>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</si>
  <si>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</si>
  <si>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</si>
  <si>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</si>
  <si>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</si>
  <si>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</si>
  <si>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</si>
  <si>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</si>
  <si>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</si>
  <si>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</si>
  <si>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</si>
  <si>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</si>
  <si>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</si>
  <si>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</si>
  <si>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</si>
  <si>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</si>
  <si>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</si>
  <si>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</si>
  <si>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</si>
  <si>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</si>
  <si>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</si>
  <si>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</si>
  <si>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</si>
  <si>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</si>
  <si>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</si>
  <si>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</si>
  <si>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</si>
  <si>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</si>
  <si>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</si>
  <si>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</si>
  <si>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</si>
  <si>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</si>
  <si>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</si>
  <si>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</si>
  <si>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</si>
  <si>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</si>
  <si>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</si>
  <si>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</si>
  <si>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</si>
  <si>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</si>
  <si>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</si>
  <si>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</si>
  <si>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</si>
  <si>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</si>
  <si>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</si>
  <si>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</si>
  <si>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</si>
  <si>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</si>
  <si>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</si>
  <si>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</si>
  <si>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</si>
  <si>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</si>
  <si>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</si>
  <si>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</si>
  <si>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</si>
  <si>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</si>
  <si>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</si>
  <si>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</si>
  <si>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</si>
  <si>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</si>
  <si>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</si>
  <si>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</si>
  <si>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</si>
  <si>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</si>
  <si>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</si>
  <si>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</si>
  <si>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</si>
  <si>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</si>
  <si>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</si>
  <si>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</si>
  <si>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</si>
  <si>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</si>
  <si>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</si>
  <si>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</si>
  <si>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</si>
  <si>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</si>
  <si>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</si>
  <si>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</si>
  <si>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</si>
  <si>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</si>
  <si>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</si>
  <si>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</si>
  <si>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</si>
  <si>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</si>
  <si>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</si>
  <si>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</si>
  <si>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</si>
  <si>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</si>
  <si>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</si>
  <si>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</si>
  <si>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</si>
  <si>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</si>
  <si>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</si>
  <si>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</si>
  <si>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</si>
  <si>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</si>
  <si>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</si>
  <si>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</si>
  <si>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</si>
  <si>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</si>
  <si>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</si>
  <si>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</si>
  <si>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</si>
  <si>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</si>
  <si>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</si>
  <si>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</si>
  <si>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</si>
  <si>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</si>
  <si>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</si>
  <si>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</si>
  <si>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</si>
  <si>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</si>
  <si>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</si>
  <si>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</si>
  <si>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</si>
  <si>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</si>
  <si>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</si>
  <si>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</si>
  <si>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</si>
  <si>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</si>
  <si>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</si>
  <si>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</si>
  <si>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</si>
  <si>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</si>
  <si>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</si>
  <si>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</si>
  <si>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</si>
  <si>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</si>
  <si>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</si>
  <si>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Frame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</si>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</sst>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9" sqref="E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2">
        <v>42229</v>
      </c>
      <c r="B4" s="21">
        <v>25000</v>
      </c>
      <c r="D4" s="25"/>
      <c r="E4" s="25"/>
    </row>
    <row r="5" spans="1:26">
      <c r="A5" s="22">
        <v>42230</v>
      </c>
      <c r="B5" s="21">
        <v>15500</v>
      </c>
      <c r="D5" s="25" t="s">
        <v>10</v>
      </c>
      <c r="E5" s="25"/>
    </row>
    <row r="6" spans="1:26">
      <c r="A6" s="22">
        <v>42255</v>
      </c>
      <c r="B6" s="21">
        <v>30000</v>
      </c>
      <c r="E6" s="3"/>
    </row>
    <row r="7" spans="1:26">
      <c r="A7" s="22">
        <v>42262</v>
      </c>
      <c r="B7" s="21">
        <v>25000</v>
      </c>
      <c r="E7" s="3"/>
    </row>
    <row r="8" spans="1:26">
      <c r="A8" s="22">
        <v>42282</v>
      </c>
      <c r="B8" s="21">
        <v>30000</v>
      </c>
      <c r="E8" s="3"/>
    </row>
    <row r="9" spans="1:26">
      <c r="A9" s="22">
        <v>42299</v>
      </c>
      <c r="B9" s="21">
        <v>30000</v>
      </c>
      <c r="E9" s="3"/>
    </row>
    <row r="10" spans="1:26">
      <c r="A10" s="22">
        <v>42373</v>
      </c>
      <c r="B10" s="21">
        <v>15000</v>
      </c>
      <c r="E10" s="3"/>
    </row>
    <row r="11" spans="1:26">
      <c r="A11" s="22">
        <v>42553</v>
      </c>
      <c r="B11" s="21">
        <v>30000</v>
      </c>
      <c r="E11" s="3"/>
    </row>
    <row r="12" spans="1:26">
      <c r="A12" s="22">
        <v>42640</v>
      </c>
      <c r="B12" s="21">
        <v>12000</v>
      </c>
      <c r="E12" s="3"/>
    </row>
    <row r="13" spans="1:26">
      <c r="A13" s="23">
        <v>42768</v>
      </c>
      <c r="B13" s="21">
        <v>10000</v>
      </c>
      <c r="E13" s="3"/>
    </row>
    <row r="14" spans="1:26">
      <c r="A14" s="23">
        <v>42796</v>
      </c>
      <c r="B14" s="21">
        <v>10000</v>
      </c>
      <c r="E14" s="3"/>
    </row>
    <row r="15" spans="1:26">
      <c r="A15" s="23">
        <v>42829</v>
      </c>
      <c r="B15" s="21">
        <v>10000</v>
      </c>
      <c r="E15" s="3"/>
    </row>
    <row r="16" spans="1:26">
      <c r="A16" s="24">
        <v>42856</v>
      </c>
      <c r="B16" s="21">
        <v>10000</v>
      </c>
      <c r="E16" s="3"/>
    </row>
    <row r="17" spans="1:26">
      <c r="A17" s="24">
        <v>42887</v>
      </c>
      <c r="B17" s="21">
        <v>10000</v>
      </c>
      <c r="E17" s="3"/>
    </row>
    <row r="18" spans="1:26">
      <c r="A18" s="24">
        <v>42917</v>
      </c>
      <c r="B18" s="21">
        <v>20000</v>
      </c>
      <c r="E18" s="3"/>
    </row>
    <row r="19" spans="1:26">
      <c r="A19" s="24">
        <v>42948</v>
      </c>
      <c r="B19" s="21">
        <v>50000</v>
      </c>
      <c r="E19" s="3"/>
    </row>
    <row r="20" spans="1:26">
      <c r="A20" s="24"/>
      <c r="B20" s="21"/>
      <c r="E20" s="3"/>
    </row>
    <row r="21" spans="1:26">
      <c r="A21" s="24"/>
      <c r="B21" s="21"/>
      <c r="E21" s="3"/>
    </row>
    <row r="22" spans="1:26">
      <c r="A22" s="24"/>
      <c r="B22" s="21"/>
      <c r="E22" s="3"/>
    </row>
    <row r="23" spans="1:26">
      <c r="A23" s="24"/>
      <c r="B23" s="21"/>
      <c r="E23" s="3"/>
    </row>
    <row r="24" spans="1:26">
      <c r="A24" s="25"/>
      <c r="B24" s="25"/>
      <c r="E24" s="3"/>
    </row>
    <row r="25" spans="1:26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O2" sqref="O2:O26"/>
    </sheetView>
  </sheetViews>
  <sheetFormatPr defaultRowHeight="15"/>
  <cols>
    <col min="1" max="1" width="16.85546875" bestFit="1" customWidth="1"/>
    <col min="2" max="4" width="10.7109375" bestFit="1" customWidth="1"/>
    <col min="5" max="5" width="8.7109375" bestFit="1" customWidth="1"/>
    <col min="9" max="9" width="8.7109375" bestFit="1" customWidth="1"/>
    <col min="12" max="14" width="9.7109375" bestFit="1" customWidth="1"/>
  </cols>
  <sheetData>
    <row r="1" spans="1:17" s="9" customFormat="1">
      <c r="A1" s="7" t="s">
        <v>26</v>
      </c>
      <c r="B1" s="28" t="s">
        <v>131</v>
      </c>
      <c r="C1" s="28" t="s">
        <v>133</v>
      </c>
      <c r="D1" s="28" t="s">
        <v>134</v>
      </c>
      <c r="E1" s="12">
        <v>42743</v>
      </c>
      <c r="F1" s="12">
        <v>42774</v>
      </c>
      <c r="G1" s="12">
        <v>42802</v>
      </c>
      <c r="H1" s="12">
        <v>42833</v>
      </c>
      <c r="I1" s="12">
        <v>42924</v>
      </c>
      <c r="J1" s="12">
        <v>42955</v>
      </c>
      <c r="K1" s="12">
        <v>42986</v>
      </c>
      <c r="L1" s="12">
        <v>43016</v>
      </c>
      <c r="M1" s="12">
        <v>43047</v>
      </c>
      <c r="N1" s="12" t="s">
        <v>193</v>
      </c>
      <c r="O1" s="29" t="s">
        <v>205</v>
      </c>
      <c r="P1" s="29"/>
      <c r="Q1" s="29"/>
    </row>
    <row r="2" spans="1:17">
      <c r="A2" s="8" t="s">
        <v>139</v>
      </c>
      <c r="B2" s="5"/>
      <c r="C2" s="5"/>
      <c r="D2" s="5"/>
      <c r="E2" s="5">
        <v>309.25</v>
      </c>
      <c r="F2" s="5">
        <v>306</v>
      </c>
      <c r="G2" s="5">
        <v>300.64999999999998</v>
      </c>
      <c r="H2" s="5">
        <v>305.8</v>
      </c>
      <c r="I2" s="5">
        <v>310.60000000000002</v>
      </c>
      <c r="J2" s="5">
        <v>305</v>
      </c>
      <c r="K2" s="5">
        <v>302.95</v>
      </c>
      <c r="L2" s="5">
        <v>298</v>
      </c>
      <c r="M2" s="5">
        <v>280.35000000000002</v>
      </c>
      <c r="N2" s="5">
        <v>280</v>
      </c>
      <c r="O2" s="5">
        <v>283.2</v>
      </c>
      <c r="P2" s="5"/>
      <c r="Q2" s="5"/>
    </row>
    <row r="3" spans="1:17">
      <c r="A3" s="8" t="s">
        <v>138</v>
      </c>
      <c r="B3" s="5"/>
      <c r="C3" s="5"/>
      <c r="D3" s="5"/>
      <c r="E3" s="5">
        <v>302.7</v>
      </c>
      <c r="F3" s="5">
        <v>301.39999999999998</v>
      </c>
      <c r="G3" s="5">
        <v>295.10000000000002</v>
      </c>
      <c r="H3" s="5">
        <v>296.8</v>
      </c>
      <c r="I3" s="5">
        <v>300</v>
      </c>
      <c r="J3" s="5">
        <v>295.95</v>
      </c>
      <c r="K3" s="5">
        <v>290.64999999999998</v>
      </c>
      <c r="L3" s="5">
        <v>291</v>
      </c>
      <c r="M3" s="5">
        <v>285.8</v>
      </c>
      <c r="N3" s="5">
        <v>291</v>
      </c>
      <c r="O3" s="5">
        <v>295.2</v>
      </c>
      <c r="P3" s="5"/>
      <c r="Q3" s="5"/>
    </row>
    <row r="4" spans="1:17">
      <c r="A4" s="8" t="s">
        <v>27</v>
      </c>
      <c r="B4" s="29">
        <v>291.7</v>
      </c>
      <c r="C4" s="29">
        <v>290.35000000000002</v>
      </c>
      <c r="D4" s="29">
        <v>285.25</v>
      </c>
      <c r="E4" s="29">
        <v>287.75</v>
      </c>
      <c r="F4" s="29">
        <v>284.85000000000002</v>
      </c>
      <c r="G4" s="29">
        <v>280.89999999999998</v>
      </c>
      <c r="H4" s="29">
        <v>280.8</v>
      </c>
      <c r="I4" s="29">
        <v>279.5</v>
      </c>
      <c r="J4" s="29">
        <v>273.85000000000002</v>
      </c>
      <c r="K4" s="29">
        <v>272.8</v>
      </c>
      <c r="L4" s="29">
        <v>273.8</v>
      </c>
      <c r="M4" s="29">
        <v>271.2</v>
      </c>
      <c r="N4" s="29">
        <v>271.3</v>
      </c>
      <c r="O4" s="29">
        <v>279.2</v>
      </c>
      <c r="P4" s="29"/>
      <c r="Q4" s="29"/>
    </row>
    <row r="5" spans="1:17">
      <c r="A5" s="8" t="s">
        <v>124</v>
      </c>
      <c r="B5" s="31">
        <v>1592.8</v>
      </c>
      <c r="C5" s="31">
        <v>1594</v>
      </c>
      <c r="D5" s="31">
        <v>1615.45</v>
      </c>
      <c r="E5" s="31">
        <v>1605.8</v>
      </c>
      <c r="F5" s="31">
        <v>1628.55</v>
      </c>
      <c r="G5" s="31">
        <v>1654</v>
      </c>
      <c r="H5" s="31">
        <v>1626.5</v>
      </c>
      <c r="I5" s="31">
        <v>1618</v>
      </c>
      <c r="J5" s="31">
        <v>1604.6</v>
      </c>
      <c r="K5" s="31">
        <v>1600.3</v>
      </c>
      <c r="L5" s="31">
        <v>1593.75</v>
      </c>
      <c r="M5" s="31">
        <v>1545.5</v>
      </c>
      <c r="N5" s="31">
        <v>1575.05</v>
      </c>
      <c r="O5" s="31">
        <v>1576</v>
      </c>
      <c r="P5" s="29"/>
      <c r="Q5" s="29"/>
    </row>
    <row r="6" spans="1:17">
      <c r="A6" s="5" t="s">
        <v>16</v>
      </c>
      <c r="B6" s="29">
        <v>255.5</v>
      </c>
      <c r="C6" s="29">
        <v>251.1</v>
      </c>
      <c r="D6" s="29">
        <v>249.65</v>
      </c>
      <c r="E6" s="29">
        <v>251.8</v>
      </c>
      <c r="F6" s="29">
        <v>251.05</v>
      </c>
      <c r="G6" s="29">
        <v>242</v>
      </c>
      <c r="H6" s="29">
        <v>249.2</v>
      </c>
      <c r="I6" s="29">
        <v>251.25</v>
      </c>
      <c r="J6" s="29">
        <v>244.4</v>
      </c>
      <c r="K6" s="29">
        <v>243.1</v>
      </c>
      <c r="L6" s="29">
        <v>239.45</v>
      </c>
      <c r="M6" s="29">
        <v>236.45</v>
      </c>
      <c r="N6" s="29">
        <v>237.9</v>
      </c>
      <c r="O6" s="29">
        <v>238.45</v>
      </c>
      <c r="P6" s="29"/>
      <c r="Q6" s="29"/>
    </row>
    <row r="7" spans="1:17">
      <c r="A7" s="5" t="s">
        <v>20</v>
      </c>
      <c r="B7" s="29">
        <v>19.350000000000001</v>
      </c>
      <c r="C7" s="29">
        <v>18.95</v>
      </c>
      <c r="D7" s="29">
        <v>18.75</v>
      </c>
      <c r="E7" s="29">
        <v>18.7</v>
      </c>
      <c r="F7" s="29">
        <v>18.399999999999999</v>
      </c>
      <c r="G7" s="29">
        <v>17.95</v>
      </c>
      <c r="H7" s="29">
        <v>17.649999999999999</v>
      </c>
      <c r="I7" s="29">
        <v>18.55</v>
      </c>
      <c r="J7" s="29">
        <v>17.649999999999999</v>
      </c>
      <c r="K7" s="29">
        <v>17.05</v>
      </c>
      <c r="L7" s="29">
        <v>16.149999999999999</v>
      </c>
      <c r="M7" s="29">
        <v>15.6</v>
      </c>
      <c r="N7" s="29">
        <v>16.2</v>
      </c>
      <c r="O7" s="29">
        <v>16.600000000000001</v>
      </c>
      <c r="P7" s="29"/>
      <c r="Q7" s="29"/>
    </row>
    <row r="8" spans="1:17">
      <c r="A8" s="5" t="s">
        <v>24</v>
      </c>
      <c r="B8" s="29">
        <v>63.3</v>
      </c>
      <c r="C8" s="29">
        <v>62.6</v>
      </c>
      <c r="D8" s="29">
        <v>63.3</v>
      </c>
      <c r="E8" s="29">
        <v>63.25</v>
      </c>
      <c r="F8" s="29">
        <v>63.2</v>
      </c>
      <c r="G8" s="29">
        <v>60.75</v>
      </c>
      <c r="H8" s="29">
        <v>61.9</v>
      </c>
      <c r="I8" s="29">
        <v>62.15</v>
      </c>
      <c r="J8" s="29">
        <v>62.95</v>
      </c>
      <c r="K8" s="29">
        <v>61.85</v>
      </c>
      <c r="L8" s="29">
        <v>59.15</v>
      </c>
      <c r="M8" s="29">
        <v>56.6</v>
      </c>
      <c r="N8" s="29">
        <v>57.9</v>
      </c>
      <c r="O8" s="29">
        <v>59.55</v>
      </c>
      <c r="P8" s="29"/>
      <c r="Q8" s="29"/>
    </row>
    <row r="9" spans="1:17">
      <c r="A9" s="7" t="s">
        <v>149</v>
      </c>
      <c r="B9" s="7"/>
      <c r="C9" s="7"/>
      <c r="D9" s="7"/>
      <c r="E9" s="7"/>
      <c r="F9" s="7">
        <v>58.2</v>
      </c>
      <c r="G9" s="7">
        <v>57.95</v>
      </c>
      <c r="H9" s="7">
        <v>57.25</v>
      </c>
      <c r="I9" s="7">
        <v>57.75</v>
      </c>
      <c r="J9" s="7">
        <v>56.6</v>
      </c>
      <c r="K9" s="7">
        <v>56.4</v>
      </c>
      <c r="L9" s="7">
        <v>54.45</v>
      </c>
      <c r="M9" s="7">
        <v>53.5</v>
      </c>
      <c r="N9" s="7">
        <v>54.45</v>
      </c>
      <c r="O9" s="7">
        <v>55.85</v>
      </c>
      <c r="P9" s="7"/>
      <c r="Q9" s="7"/>
    </row>
    <row r="10" spans="1:17">
      <c r="A10" s="5" t="s">
        <v>15</v>
      </c>
      <c r="B10" s="29">
        <v>45.1</v>
      </c>
      <c r="C10" s="29">
        <v>45.25</v>
      </c>
      <c r="D10" s="29">
        <v>45.15</v>
      </c>
      <c r="E10" s="29">
        <v>44.25</v>
      </c>
      <c r="F10" s="29">
        <v>43.9</v>
      </c>
      <c r="G10" s="29">
        <v>42.5</v>
      </c>
      <c r="H10" s="29">
        <v>42.4</v>
      </c>
      <c r="I10" s="29">
        <v>42.95</v>
      </c>
      <c r="J10" s="29">
        <v>41.8</v>
      </c>
      <c r="K10" s="29">
        <v>41.35</v>
      </c>
      <c r="L10" s="29">
        <v>39.15</v>
      </c>
      <c r="M10" s="29">
        <v>38.6</v>
      </c>
      <c r="N10" s="29">
        <v>40</v>
      </c>
      <c r="O10" s="29">
        <v>40.700000000000003</v>
      </c>
      <c r="P10" s="29"/>
      <c r="Q10" s="29"/>
    </row>
    <row r="11" spans="1:17">
      <c r="A11" s="5" t="s">
        <v>17</v>
      </c>
      <c r="B11" s="29">
        <v>70.150000000000006</v>
      </c>
      <c r="C11" s="29">
        <v>69.45</v>
      </c>
      <c r="D11" s="29">
        <v>70</v>
      </c>
      <c r="E11" s="29">
        <v>70</v>
      </c>
      <c r="F11" s="29">
        <v>69.3</v>
      </c>
      <c r="G11" s="29">
        <v>66.5</v>
      </c>
      <c r="H11" s="29">
        <v>69.099999999999994</v>
      </c>
      <c r="I11" s="29">
        <v>69.099999999999994</v>
      </c>
      <c r="J11" s="29">
        <v>69.849999999999994</v>
      </c>
      <c r="K11" s="29">
        <v>70.75</v>
      </c>
      <c r="L11" s="29">
        <v>65.45</v>
      </c>
      <c r="M11" s="29">
        <v>62.6</v>
      </c>
      <c r="N11" s="29">
        <v>66.25</v>
      </c>
      <c r="O11" s="29">
        <v>68.849999999999994</v>
      </c>
      <c r="P11" s="29"/>
      <c r="Q11" s="29"/>
    </row>
    <row r="12" spans="1:17">
      <c r="A12" s="5" t="s">
        <v>18</v>
      </c>
      <c r="B12" s="29">
        <v>92.35</v>
      </c>
      <c r="C12" s="29">
        <v>95.4</v>
      </c>
      <c r="D12" s="29">
        <v>92.35</v>
      </c>
      <c r="E12" s="29">
        <v>92.3</v>
      </c>
      <c r="F12" s="29">
        <v>92.3</v>
      </c>
      <c r="G12" s="29">
        <v>93.45</v>
      </c>
      <c r="H12" s="29">
        <v>92.9</v>
      </c>
      <c r="I12" s="29">
        <v>93.1</v>
      </c>
      <c r="J12" s="29">
        <v>91.65</v>
      </c>
      <c r="K12" s="29">
        <v>91.25</v>
      </c>
      <c r="L12" s="29">
        <v>88.3</v>
      </c>
      <c r="M12" s="29">
        <v>86.5</v>
      </c>
      <c r="N12" s="29">
        <v>86.8</v>
      </c>
      <c r="O12" s="29">
        <v>86.95</v>
      </c>
      <c r="P12" s="29"/>
      <c r="Q12" s="29"/>
    </row>
    <row r="13" spans="1:17">
      <c r="A13" s="5" t="s">
        <v>19</v>
      </c>
      <c r="B13" s="29">
        <v>142.5</v>
      </c>
      <c r="C13" s="29">
        <v>143.75</v>
      </c>
      <c r="D13" s="29">
        <v>144.80000000000001</v>
      </c>
      <c r="E13" s="29">
        <v>144.35</v>
      </c>
      <c r="F13" s="29">
        <v>140.9</v>
      </c>
      <c r="G13" s="29">
        <v>138.65</v>
      </c>
      <c r="H13" s="29">
        <v>137.1</v>
      </c>
      <c r="I13" s="29">
        <v>138.35</v>
      </c>
      <c r="J13" s="29">
        <v>134.5</v>
      </c>
      <c r="K13" s="29">
        <v>133</v>
      </c>
      <c r="L13" s="29">
        <v>128</v>
      </c>
      <c r="M13" s="29">
        <v>125</v>
      </c>
      <c r="N13" s="29">
        <v>126.95</v>
      </c>
      <c r="O13" s="29">
        <v>129.75</v>
      </c>
      <c r="P13" s="29"/>
      <c r="Q13" s="29"/>
    </row>
    <row r="14" spans="1:17">
      <c r="A14" s="5" t="s">
        <v>21</v>
      </c>
      <c r="B14" s="29">
        <v>82.1</v>
      </c>
      <c r="C14" s="29">
        <v>82.55</v>
      </c>
      <c r="D14" s="29">
        <v>82</v>
      </c>
      <c r="E14" s="29">
        <v>83.25</v>
      </c>
      <c r="F14" s="29">
        <v>82.55</v>
      </c>
      <c r="G14" s="29">
        <v>82.45</v>
      </c>
      <c r="H14" s="29">
        <v>80.2</v>
      </c>
      <c r="I14" s="29">
        <v>80</v>
      </c>
      <c r="J14" s="29">
        <v>78.150000000000006</v>
      </c>
      <c r="K14" s="29">
        <v>77.8</v>
      </c>
      <c r="L14" s="29">
        <v>77</v>
      </c>
      <c r="M14" s="29">
        <v>76.7</v>
      </c>
      <c r="N14" s="29">
        <v>80.05</v>
      </c>
      <c r="O14" s="29">
        <v>82</v>
      </c>
      <c r="P14" s="29"/>
      <c r="Q14" s="29"/>
    </row>
    <row r="15" spans="1:17">
      <c r="A15" s="5" t="s">
        <v>22</v>
      </c>
      <c r="B15" s="29">
        <v>56.45</v>
      </c>
      <c r="C15" s="29">
        <v>57.15</v>
      </c>
      <c r="D15" s="29">
        <v>55.55</v>
      </c>
      <c r="E15" s="29">
        <v>55.3</v>
      </c>
      <c r="F15" s="29">
        <v>54.25</v>
      </c>
      <c r="G15" s="29">
        <v>53.8</v>
      </c>
      <c r="H15" s="29">
        <v>54</v>
      </c>
      <c r="I15" s="29">
        <v>54.75</v>
      </c>
      <c r="J15" s="29">
        <v>53.45</v>
      </c>
      <c r="K15" s="29">
        <v>52.15</v>
      </c>
      <c r="L15" s="29">
        <v>51.45</v>
      </c>
      <c r="M15" s="29">
        <v>51</v>
      </c>
      <c r="N15" s="29">
        <v>51.85</v>
      </c>
      <c r="O15" s="29">
        <v>53.25</v>
      </c>
      <c r="P15" s="29"/>
      <c r="Q15" s="29"/>
    </row>
    <row r="16" spans="1:17">
      <c r="A16" s="5" t="s">
        <v>23</v>
      </c>
      <c r="B16" s="29">
        <v>33.200000000000003</v>
      </c>
      <c r="C16" s="29">
        <v>33</v>
      </c>
      <c r="D16" s="29">
        <v>32.5</v>
      </c>
      <c r="E16" s="29">
        <v>32.6</v>
      </c>
      <c r="F16" s="29">
        <v>32.799999999999997</v>
      </c>
      <c r="G16" s="29">
        <v>31.95</v>
      </c>
      <c r="H16" s="29">
        <v>32.700000000000003</v>
      </c>
      <c r="I16" s="29">
        <v>32.4</v>
      </c>
      <c r="J16" s="29">
        <v>31.6</v>
      </c>
      <c r="K16" s="29">
        <v>31.5</v>
      </c>
      <c r="L16" s="29">
        <v>30.55</v>
      </c>
      <c r="M16" s="29">
        <v>31.4</v>
      </c>
      <c r="N16" s="29">
        <v>31.5</v>
      </c>
      <c r="O16" s="29">
        <v>31.8</v>
      </c>
      <c r="P16" s="29"/>
      <c r="Q16" s="29"/>
    </row>
    <row r="17" spans="1:17">
      <c r="A17" s="29" t="s">
        <v>150</v>
      </c>
      <c r="B17" s="29"/>
      <c r="C17" s="29"/>
      <c r="D17" s="29"/>
      <c r="E17" s="29"/>
      <c r="F17" s="29">
        <v>35.35</v>
      </c>
      <c r="G17" s="29">
        <v>34.049999999999997</v>
      </c>
      <c r="H17" s="29">
        <v>33.65</v>
      </c>
      <c r="I17" s="29">
        <v>36.4</v>
      </c>
      <c r="J17" s="29">
        <v>32.299999999999997</v>
      </c>
      <c r="K17" s="29">
        <v>29.5</v>
      </c>
      <c r="L17" s="29">
        <v>27.75</v>
      </c>
      <c r="M17" s="29">
        <v>28.5</v>
      </c>
      <c r="N17" s="29">
        <v>31.8</v>
      </c>
      <c r="O17" s="29">
        <v>34</v>
      </c>
      <c r="P17" s="29"/>
      <c r="Q17" s="29"/>
    </row>
    <row r="18" spans="1:17">
      <c r="A18" s="5" t="s">
        <v>25</v>
      </c>
      <c r="B18" s="29">
        <v>561.04999999999995</v>
      </c>
      <c r="C18" s="29">
        <v>552</v>
      </c>
      <c r="D18" s="29">
        <v>567.6</v>
      </c>
      <c r="E18" s="29">
        <v>570.95000000000005</v>
      </c>
      <c r="F18" s="29">
        <v>568.95000000000005</v>
      </c>
      <c r="G18" s="29">
        <v>559.75</v>
      </c>
      <c r="H18" s="29">
        <v>580.79999999999995</v>
      </c>
      <c r="I18" s="29">
        <v>600.79999999999995</v>
      </c>
      <c r="J18" s="29">
        <v>614</v>
      </c>
      <c r="K18" s="29">
        <v>605.25</v>
      </c>
      <c r="L18" s="29">
        <v>606.5</v>
      </c>
      <c r="M18" s="29">
        <v>601</v>
      </c>
      <c r="N18" s="29">
        <v>620.4</v>
      </c>
      <c r="O18" s="29">
        <v>632.15</v>
      </c>
      <c r="P18" s="29"/>
      <c r="Q18" s="29"/>
    </row>
    <row r="19" spans="1:17">
      <c r="A19" s="8" t="s">
        <v>28</v>
      </c>
      <c r="B19" s="29">
        <v>515</v>
      </c>
      <c r="C19" s="29">
        <v>503.55</v>
      </c>
      <c r="D19" s="29">
        <v>501.4</v>
      </c>
      <c r="E19" s="29">
        <v>497</v>
      </c>
      <c r="F19" s="29">
        <v>498.05</v>
      </c>
      <c r="G19" s="29">
        <v>485.2</v>
      </c>
      <c r="H19" s="29">
        <v>500.5</v>
      </c>
      <c r="I19" s="29">
        <v>493</v>
      </c>
      <c r="J19" s="29">
        <v>492</v>
      </c>
      <c r="K19" s="29">
        <v>479</v>
      </c>
      <c r="L19" s="29">
        <v>453</v>
      </c>
      <c r="M19" s="29">
        <v>468.25</v>
      </c>
      <c r="N19" s="29">
        <v>479</v>
      </c>
      <c r="O19" s="29">
        <v>506</v>
      </c>
      <c r="P19" s="29"/>
      <c r="Q19" s="29"/>
    </row>
    <row r="20" spans="1:17">
      <c r="A20" s="8" t="s">
        <v>41</v>
      </c>
      <c r="B20" s="29">
        <v>196.55</v>
      </c>
      <c r="C20" s="29">
        <v>195.2</v>
      </c>
      <c r="D20" s="29">
        <v>190.05</v>
      </c>
      <c r="E20" s="29">
        <v>195.15</v>
      </c>
      <c r="F20" s="29">
        <v>195.3</v>
      </c>
      <c r="G20" s="29">
        <v>195.75</v>
      </c>
      <c r="H20" s="29">
        <v>197</v>
      </c>
      <c r="I20" s="29">
        <v>210.7</v>
      </c>
      <c r="J20" s="29">
        <v>212.35</v>
      </c>
      <c r="K20" s="29">
        <v>206.05</v>
      </c>
      <c r="L20" s="29">
        <v>191.95</v>
      </c>
      <c r="M20" s="29">
        <v>178.8</v>
      </c>
      <c r="N20" s="29">
        <v>189.1</v>
      </c>
      <c r="O20" s="29">
        <v>195</v>
      </c>
      <c r="P20" s="29"/>
      <c r="Q20" s="29"/>
    </row>
    <row r="21" spans="1:17">
      <c r="A21" s="8" t="s">
        <v>50</v>
      </c>
      <c r="B21" s="29">
        <v>450.5</v>
      </c>
      <c r="C21" s="29">
        <v>453</v>
      </c>
      <c r="D21" s="29">
        <v>440.7</v>
      </c>
      <c r="E21" s="29">
        <v>449</v>
      </c>
      <c r="F21" s="29">
        <v>452.75</v>
      </c>
      <c r="G21" s="29">
        <v>450</v>
      </c>
      <c r="H21" s="29">
        <v>447.8</v>
      </c>
      <c r="I21" s="29">
        <v>464.55</v>
      </c>
      <c r="J21" s="29">
        <v>452.6</v>
      </c>
      <c r="K21" s="29">
        <v>450.5</v>
      </c>
      <c r="L21" s="29">
        <v>455</v>
      </c>
      <c r="M21" s="29">
        <v>443.85</v>
      </c>
      <c r="N21" s="29">
        <v>451.15</v>
      </c>
      <c r="O21" s="29">
        <v>454.5</v>
      </c>
      <c r="P21" s="29"/>
      <c r="Q21" s="29"/>
    </row>
    <row r="22" spans="1:17">
      <c r="A22" s="8" t="s">
        <v>121</v>
      </c>
      <c r="B22" s="31">
        <v>739.1</v>
      </c>
      <c r="C22" s="29">
        <v>724.95</v>
      </c>
      <c r="D22" s="29">
        <v>718.65</v>
      </c>
      <c r="E22" s="29">
        <v>736</v>
      </c>
      <c r="F22" s="29">
        <v>729.9</v>
      </c>
      <c r="G22" s="29">
        <v>741.05</v>
      </c>
      <c r="H22" s="29">
        <v>724.7</v>
      </c>
      <c r="I22" s="29">
        <v>726</v>
      </c>
      <c r="J22" s="29">
        <v>726.55</v>
      </c>
      <c r="K22" s="29">
        <v>683.05</v>
      </c>
      <c r="L22" s="29">
        <v>696</v>
      </c>
      <c r="M22" s="29">
        <v>706.8</v>
      </c>
      <c r="N22" s="29">
        <v>714.55</v>
      </c>
      <c r="O22" s="29">
        <v>712.95</v>
      </c>
      <c r="P22" s="29"/>
      <c r="Q22" s="29"/>
    </row>
    <row r="23" spans="1:17">
      <c r="A23" s="8" t="s">
        <v>126</v>
      </c>
      <c r="B23" s="29">
        <v>414.05</v>
      </c>
      <c r="C23" s="29">
        <v>412.95</v>
      </c>
      <c r="D23" s="29">
        <v>420</v>
      </c>
      <c r="E23" s="29">
        <v>419.5</v>
      </c>
      <c r="F23" s="29">
        <v>415.9</v>
      </c>
      <c r="G23" s="29">
        <v>423.4</v>
      </c>
      <c r="H23" s="29">
        <v>421.1</v>
      </c>
      <c r="I23" s="29">
        <v>417.5</v>
      </c>
      <c r="J23" s="29">
        <v>417.95</v>
      </c>
      <c r="K23" s="29">
        <v>416</v>
      </c>
      <c r="L23" s="29">
        <v>416.4</v>
      </c>
      <c r="M23" s="29">
        <v>414.8</v>
      </c>
      <c r="N23" s="29">
        <v>411</v>
      </c>
      <c r="O23" s="29">
        <v>408.35</v>
      </c>
      <c r="P23" s="29"/>
      <c r="Q23" s="29"/>
    </row>
    <row r="24" spans="1:17">
      <c r="A24" s="5" t="s">
        <v>135</v>
      </c>
      <c r="B24" s="5"/>
      <c r="C24" s="5"/>
      <c r="D24" s="5"/>
      <c r="E24" s="5">
        <v>89.3</v>
      </c>
      <c r="F24" s="5">
        <v>88.85</v>
      </c>
      <c r="G24" s="5">
        <v>86.5</v>
      </c>
      <c r="H24" s="5">
        <v>87.25</v>
      </c>
      <c r="I24" s="5">
        <v>86.4</v>
      </c>
      <c r="J24" s="5">
        <v>85.7</v>
      </c>
      <c r="K24" s="5">
        <v>84.9</v>
      </c>
      <c r="L24" s="5">
        <v>83</v>
      </c>
      <c r="M24" s="5">
        <v>72.8</v>
      </c>
      <c r="N24" s="5">
        <v>76.400000000000006</v>
      </c>
      <c r="O24" s="5">
        <v>73.7</v>
      </c>
      <c r="P24" s="5"/>
      <c r="Q24" s="5"/>
    </row>
    <row r="25" spans="1:17">
      <c r="A25" s="5" t="s">
        <v>151</v>
      </c>
      <c r="B25" s="5"/>
      <c r="C25" s="5"/>
      <c r="D25" s="5"/>
      <c r="E25" s="5"/>
      <c r="F25" s="5">
        <v>85.65</v>
      </c>
      <c r="G25" s="5">
        <v>84.45</v>
      </c>
      <c r="H25" s="5">
        <v>75.7</v>
      </c>
      <c r="I25" s="5">
        <v>68.75</v>
      </c>
      <c r="J25" s="5">
        <v>54.95</v>
      </c>
      <c r="K25" s="5">
        <v>57.45</v>
      </c>
      <c r="L25" s="5">
        <v>57.35</v>
      </c>
      <c r="M25" s="5">
        <v>58.1</v>
      </c>
      <c r="N25" s="5">
        <v>57.05</v>
      </c>
      <c r="O25" s="5">
        <v>62</v>
      </c>
      <c r="P25" s="5"/>
      <c r="Q25" s="5"/>
    </row>
    <row r="26" spans="1:17">
      <c r="A26" s="29" t="s">
        <v>154</v>
      </c>
      <c r="B26" s="5"/>
      <c r="C26" s="5"/>
      <c r="D26" s="5"/>
      <c r="E26" s="5"/>
      <c r="F26" s="5"/>
      <c r="G26" s="5"/>
      <c r="H26" s="5">
        <v>255.75</v>
      </c>
      <c r="I26" s="5">
        <v>250.45</v>
      </c>
      <c r="J26" s="5">
        <v>248.95</v>
      </c>
      <c r="K26" s="5">
        <v>242.3</v>
      </c>
      <c r="L26" s="5">
        <v>223</v>
      </c>
      <c r="M26" s="5">
        <v>222.65</v>
      </c>
      <c r="N26" s="5">
        <v>227.25</v>
      </c>
      <c r="O26" s="5">
        <v>232.55</v>
      </c>
      <c r="P26" s="5"/>
      <c r="Q26" s="5"/>
    </row>
  </sheetData>
  <sortState ref="I1:I37">
    <sortCondition ref="I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N20" sqref="N20"/>
    </sheetView>
  </sheetViews>
  <sheetFormatPr defaultColWidth="17.85546875" defaultRowHeight="1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17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142350</v>
      </c>
      <c r="K1" s="5"/>
      <c r="M1" s="10" t="s">
        <v>73</v>
      </c>
      <c r="N1" s="5">
        <v>112000</v>
      </c>
      <c r="P1" s="10" t="s">
        <v>81</v>
      </c>
      <c r="Q1" s="5"/>
    </row>
    <row r="2" spans="1:17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</row>
    <row r="3" spans="1:17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</row>
    <row r="4" spans="1:17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</row>
    <row r="5" spans="1:17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</row>
    <row r="6" spans="1:17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25150</v>
      </c>
      <c r="P6" s="11" t="s">
        <v>86</v>
      </c>
      <c r="Q6" s="5">
        <f>Q5/20</f>
        <v>62500</v>
      </c>
    </row>
    <row r="7" spans="1:17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</row>
    <row r="8" spans="1:17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</row>
    <row r="9" spans="1:17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</row>
    <row r="10" spans="1:17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</row>
    <row r="11" spans="1:17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</row>
    <row r="12" spans="1:17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</row>
    <row r="13" spans="1:17">
      <c r="G13" s="6" t="s">
        <v>5</v>
      </c>
      <c r="H13" s="6">
        <v>1337000</v>
      </c>
      <c r="J13" s="11" t="s">
        <v>61</v>
      </c>
      <c r="K13" s="13">
        <v>750</v>
      </c>
    </row>
    <row r="14" spans="1:17">
      <c r="D14" s="20"/>
      <c r="J14" s="11" t="s">
        <v>62</v>
      </c>
      <c r="K14" s="13">
        <v>2000</v>
      </c>
      <c r="P14" s="32"/>
    </row>
    <row r="15" spans="1:17">
      <c r="D15" s="20"/>
      <c r="J15" s="11" t="s">
        <v>63</v>
      </c>
      <c r="K15" s="13">
        <v>13000</v>
      </c>
    </row>
    <row r="16" spans="1:17">
      <c r="D16" s="20"/>
      <c r="J16" s="11" t="s">
        <v>64</v>
      </c>
      <c r="K16" s="13">
        <v>500</v>
      </c>
    </row>
    <row r="17" spans="4:11">
      <c r="J17" s="11" t="s">
        <v>54</v>
      </c>
      <c r="K17" s="13">
        <v>500</v>
      </c>
    </row>
    <row r="18" spans="4:11">
      <c r="J18" s="11" t="s">
        <v>65</v>
      </c>
      <c r="K18" s="13">
        <v>500</v>
      </c>
    </row>
    <row r="19" spans="4:11">
      <c r="J19" s="11" t="s">
        <v>66</v>
      </c>
      <c r="K19" s="13">
        <v>2000</v>
      </c>
    </row>
    <row r="20" spans="4:11">
      <c r="J20" s="11" t="s">
        <v>14</v>
      </c>
      <c r="K20" s="13">
        <v>6000</v>
      </c>
    </row>
    <row r="21" spans="4:11">
      <c r="J21" s="11" t="s">
        <v>67</v>
      </c>
      <c r="K21" s="13">
        <v>5000</v>
      </c>
    </row>
    <row r="22" spans="4:11">
      <c r="J22" s="11" t="s">
        <v>68</v>
      </c>
      <c r="K22" s="13">
        <v>15000</v>
      </c>
    </row>
    <row r="23" spans="4:11">
      <c r="J23" s="11" t="s">
        <v>69</v>
      </c>
      <c r="K23" s="13">
        <v>20000</v>
      </c>
    </row>
    <row r="24" spans="4:11">
      <c r="J24" s="11" t="s">
        <v>70</v>
      </c>
      <c r="K24" s="13">
        <v>40000</v>
      </c>
    </row>
    <row r="25" spans="4:11">
      <c r="J25" s="11" t="s">
        <v>71</v>
      </c>
      <c r="K25" s="13">
        <v>10000</v>
      </c>
    </row>
    <row r="26" spans="4:11">
      <c r="D26" s="19"/>
      <c r="J26" s="11" t="s">
        <v>77</v>
      </c>
      <c r="K26" s="13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D39" sqref="D39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41" t="s">
        <v>144</v>
      </c>
      <c r="N2" s="41"/>
      <c r="O2" s="41"/>
      <c r="P2" s="41"/>
      <c r="Q2" s="5" t="s">
        <v>153</v>
      </c>
    </row>
    <row r="3" spans="1:17" ht="15" customHeight="1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99</v>
      </c>
      <c r="B2" s="5">
        <v>36.5</v>
      </c>
      <c r="D2" s="29" t="s">
        <v>116</v>
      </c>
      <c r="E2" s="5">
        <v>41.5</v>
      </c>
    </row>
    <row r="3" spans="1: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>
      <c r="A5" s="5" t="s">
        <v>102</v>
      </c>
      <c r="B5" s="5">
        <v>1</v>
      </c>
      <c r="D5" s="5" t="s">
        <v>102</v>
      </c>
      <c r="E5" s="5">
        <v>1</v>
      </c>
    </row>
    <row r="6" spans="1: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>
      <c r="A9" s="5" t="s">
        <v>105</v>
      </c>
      <c r="B9" s="5">
        <v>0.18</v>
      </c>
      <c r="D9" s="5" t="s">
        <v>105</v>
      </c>
      <c r="E9" s="5">
        <v>0.18</v>
      </c>
    </row>
    <row r="10" spans="1: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>
      <c r="A11" s="5" t="s">
        <v>109</v>
      </c>
      <c r="B11" s="5">
        <v>1E-3</v>
      </c>
      <c r="D11" s="5" t="s">
        <v>109</v>
      </c>
      <c r="E11" s="5">
        <v>1E-3</v>
      </c>
    </row>
    <row r="12" spans="1: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24" sqref="C24"/>
    </sheetView>
  </sheetViews>
  <sheetFormatPr defaultRowHeight="1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549393</v>
      </c>
    </row>
    <row r="3" spans="1:6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925996</v>
      </c>
    </row>
    <row r="4" spans="1:6">
      <c r="A4" s="10" t="s">
        <v>13</v>
      </c>
      <c r="B4" s="5">
        <v>23000</v>
      </c>
      <c r="C4" s="33">
        <v>42948</v>
      </c>
    </row>
    <row r="5" spans="1:6">
      <c r="A5" s="10" t="s">
        <v>76</v>
      </c>
      <c r="B5" s="5">
        <v>25000</v>
      </c>
      <c r="C5" s="33">
        <v>42948</v>
      </c>
    </row>
    <row r="6" spans="1:6">
      <c r="A6" s="10" t="s">
        <v>146</v>
      </c>
      <c r="B6" s="5">
        <v>100000</v>
      </c>
      <c r="C6" s="33">
        <v>42941</v>
      </c>
    </row>
    <row r="7" spans="1:6">
      <c r="A7" s="10" t="s">
        <v>147</v>
      </c>
      <c r="B7" s="5">
        <v>309393</v>
      </c>
      <c r="C7" s="33">
        <v>42949</v>
      </c>
    </row>
    <row r="8" spans="1:6">
      <c r="A8" s="11" t="s">
        <v>129</v>
      </c>
      <c r="B8" s="13">
        <v>7600</v>
      </c>
      <c r="C8" s="33">
        <v>42960</v>
      </c>
    </row>
    <row r="9" spans="1:6">
      <c r="A9" s="11" t="s">
        <v>180</v>
      </c>
      <c r="B9" s="13">
        <v>4500</v>
      </c>
      <c r="C9" s="33">
        <v>42961</v>
      </c>
    </row>
    <row r="10" spans="1:6">
      <c r="A10" s="11" t="s">
        <v>194</v>
      </c>
      <c r="B10" s="13">
        <v>1850</v>
      </c>
      <c r="C10" s="33">
        <v>42961</v>
      </c>
    </row>
    <row r="11" spans="1:6">
      <c r="A11" s="11" t="s">
        <v>195</v>
      </c>
      <c r="B11" s="5">
        <v>4250</v>
      </c>
      <c r="C11" s="33">
        <v>42961</v>
      </c>
    </row>
    <row r="12" spans="1:6">
      <c r="A12" s="11" t="s">
        <v>196</v>
      </c>
      <c r="B12" s="5">
        <v>1200</v>
      </c>
      <c r="C12" s="33">
        <v>42961</v>
      </c>
    </row>
    <row r="13" spans="1:6">
      <c r="A13" s="11" t="s">
        <v>197</v>
      </c>
      <c r="B13" s="5">
        <v>3000</v>
      </c>
      <c r="C13" s="33">
        <v>42961</v>
      </c>
    </row>
    <row r="14" spans="1:6">
      <c r="A14" s="11" t="s">
        <v>198</v>
      </c>
      <c r="B14" s="5">
        <v>4000</v>
      </c>
      <c r="C14" s="33">
        <v>42961</v>
      </c>
    </row>
    <row r="15" spans="1:6">
      <c r="A15" s="10" t="s">
        <v>59</v>
      </c>
      <c r="B15" s="5">
        <v>2000</v>
      </c>
      <c r="C15" s="33">
        <v>42961</v>
      </c>
    </row>
    <row r="16" spans="1:6">
      <c r="A16" s="11" t="s">
        <v>199</v>
      </c>
      <c r="B16" s="13">
        <v>6000</v>
      </c>
      <c r="C16" s="33">
        <v>42961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7">
        <v>42522</v>
      </c>
      <c r="B1">
        <v>5800</v>
      </c>
      <c r="C1" s="38">
        <v>2185</v>
      </c>
    </row>
    <row r="2" spans="1:6">
      <c r="A2" s="37">
        <v>42552</v>
      </c>
      <c r="B2">
        <v>5800</v>
      </c>
      <c r="C2" s="38">
        <v>2185</v>
      </c>
    </row>
    <row r="3" spans="1:6">
      <c r="A3" s="37">
        <v>42583</v>
      </c>
      <c r="B3">
        <v>5800</v>
      </c>
      <c r="C3" s="38">
        <v>2185</v>
      </c>
    </row>
    <row r="4" spans="1:6">
      <c r="A4" s="37"/>
      <c r="B4">
        <v>5800</v>
      </c>
      <c r="C4" s="38">
        <v>2185</v>
      </c>
    </row>
    <row r="5" spans="1:6">
      <c r="A5" s="37"/>
      <c r="B5">
        <v>5800</v>
      </c>
      <c r="C5" s="38">
        <v>2185</v>
      </c>
      <c r="E5" t="s">
        <v>155</v>
      </c>
      <c r="F5">
        <v>250000</v>
      </c>
    </row>
    <row r="6" spans="1:6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>
      <c r="B7">
        <v>5800</v>
      </c>
      <c r="C7" s="38">
        <v>2185</v>
      </c>
      <c r="E7" t="s">
        <v>158</v>
      </c>
      <c r="F7">
        <f>F6-F5</f>
        <v>98000</v>
      </c>
    </row>
    <row r="8" spans="1:6">
      <c r="A8" s="37">
        <v>42736</v>
      </c>
      <c r="B8">
        <v>5800</v>
      </c>
      <c r="C8" s="38">
        <v>2185</v>
      </c>
    </row>
    <row r="9" spans="1:6">
      <c r="B9">
        <v>5800</v>
      </c>
      <c r="C9" s="38">
        <v>2185</v>
      </c>
      <c r="E9" t="s">
        <v>156</v>
      </c>
      <c r="F9">
        <v>87000</v>
      </c>
    </row>
    <row r="10" spans="1:6">
      <c r="B10">
        <v>5800</v>
      </c>
      <c r="C10" s="38">
        <v>2185</v>
      </c>
      <c r="E10" s="40" t="s">
        <v>162</v>
      </c>
      <c r="F10">
        <v>178149</v>
      </c>
    </row>
    <row r="11" spans="1:6">
      <c r="B11">
        <v>5800</v>
      </c>
      <c r="C11" s="38">
        <v>2185</v>
      </c>
      <c r="E11" t="s">
        <v>159</v>
      </c>
      <c r="F11">
        <f>F5-F10</f>
        <v>71851</v>
      </c>
    </row>
    <row r="12" spans="1:6">
      <c r="B12">
        <v>5800</v>
      </c>
      <c r="C12" s="38">
        <v>2185</v>
      </c>
      <c r="E12" t="s">
        <v>160</v>
      </c>
      <c r="F12">
        <f>F9-F11</f>
        <v>15149</v>
      </c>
    </row>
    <row r="13" spans="1:6">
      <c r="B13">
        <v>5800</v>
      </c>
      <c r="C13" s="38">
        <v>2185</v>
      </c>
      <c r="E13" s="40" t="s">
        <v>161</v>
      </c>
      <c r="F13">
        <v>261000</v>
      </c>
    </row>
    <row r="14" spans="1:6">
      <c r="B14">
        <v>5800</v>
      </c>
      <c r="C14" s="38">
        <v>2185</v>
      </c>
      <c r="E14" s="40"/>
    </row>
    <row r="15" spans="1:6">
      <c r="A15" s="37">
        <v>42948</v>
      </c>
      <c r="B15">
        <v>5800</v>
      </c>
      <c r="C15" s="38">
        <v>2185</v>
      </c>
    </row>
    <row r="16" spans="1:6">
      <c r="B16">
        <v>5800</v>
      </c>
      <c r="C16" s="39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7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7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7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7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L36" sqref="L3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0" bestFit="1" customWidth="1"/>
    <col min="10" max="10" width="12.28515625" bestFit="1" customWidth="1"/>
    <col min="11" max="12" width="12" bestFit="1" customWidth="1"/>
  </cols>
  <sheetData>
    <row r="1" spans="1:13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173</v>
      </c>
      <c r="I1" s="10" t="s">
        <v>177</v>
      </c>
      <c r="J1" s="10" t="s">
        <v>190</v>
      </c>
      <c r="K1" s="10" t="s">
        <v>189</v>
      </c>
      <c r="L1" s="11" t="s">
        <v>191</v>
      </c>
      <c r="M1" s="11" t="s">
        <v>192</v>
      </c>
    </row>
    <row r="2" spans="1:13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185</v>
      </c>
      <c r="I2" s="5">
        <f>F2+F3+F6+F7+F9</f>
        <v>1057.4000000000001</v>
      </c>
      <c r="J2" s="5">
        <v>16</v>
      </c>
      <c r="K2" s="5">
        <f>I2/J2</f>
        <v>66.087500000000006</v>
      </c>
      <c r="L2" s="5">
        <v>700</v>
      </c>
      <c r="M2" s="5">
        <f>K2*L2</f>
        <v>46261.250000000007</v>
      </c>
    </row>
    <row r="3" spans="1:13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186</v>
      </c>
      <c r="I3" s="5">
        <f>F4+F5</f>
        <v>326.60000000000002</v>
      </c>
      <c r="J3" s="5">
        <v>9</v>
      </c>
      <c r="K3" s="5">
        <f>I3/J3</f>
        <v>36.288888888888891</v>
      </c>
      <c r="L3" s="5">
        <v>330</v>
      </c>
      <c r="M3" s="5">
        <f t="shared" ref="M3:M5" si="2">K3*L3</f>
        <v>11975.333333333334</v>
      </c>
    </row>
    <row r="4" spans="1:13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187</v>
      </c>
      <c r="I4" s="5">
        <f>F10+F8</f>
        <v>850</v>
      </c>
      <c r="J4" s="5">
        <v>16</v>
      </c>
      <c r="K4" s="5">
        <f>I4/J4</f>
        <v>53.125</v>
      </c>
      <c r="L4" s="5">
        <v>370</v>
      </c>
      <c r="M4" s="5">
        <f t="shared" si="2"/>
        <v>19656.25</v>
      </c>
    </row>
    <row r="5" spans="1:13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188</v>
      </c>
      <c r="I5" s="5">
        <f>F11</f>
        <v>88.2</v>
      </c>
      <c r="J5" s="5">
        <v>16</v>
      </c>
      <c r="K5" s="5">
        <f>I5/J5</f>
        <v>5.5125000000000002</v>
      </c>
      <c r="L5" s="5">
        <v>370</v>
      </c>
      <c r="M5" s="5">
        <f t="shared" si="2"/>
        <v>2039.625</v>
      </c>
    </row>
    <row r="6" spans="1:13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79932.458333333343</v>
      </c>
    </row>
    <row r="7" spans="1:13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</row>
    <row r="9" spans="1:13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</row>
    <row r="10" spans="1:13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</row>
    <row r="11" spans="1:13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</row>
    <row r="12" spans="1:13">
      <c r="A12" s="10" t="s">
        <v>177</v>
      </c>
      <c r="B12" s="5"/>
      <c r="C12" s="5"/>
      <c r="D12" s="5"/>
      <c r="E12" s="5"/>
      <c r="F12" s="5">
        <f>SUM(F2:F11)</f>
        <v>2322.1999999999998</v>
      </c>
    </row>
    <row r="13" spans="1:13">
      <c r="A13" s="10" t="s">
        <v>201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</row>
    <row r="14" spans="1:13">
      <c r="A14" s="10" t="s">
        <v>202</v>
      </c>
      <c r="B14" s="5">
        <v>13</v>
      </c>
      <c r="C14" s="5">
        <v>13</v>
      </c>
      <c r="D14" s="5">
        <f t="shared" ref="D14:D24" si="3">B14*C14</f>
        <v>169</v>
      </c>
      <c r="E14" s="5">
        <v>0</v>
      </c>
      <c r="F14" s="5">
        <f t="shared" ref="F14:F24" si="4">D14+E14</f>
        <v>169</v>
      </c>
    </row>
    <row r="15" spans="1:13">
      <c r="A15" s="10" t="s">
        <v>200</v>
      </c>
      <c r="B15" s="5">
        <v>15</v>
      </c>
      <c r="C15" s="5">
        <v>3</v>
      </c>
      <c r="D15" s="5">
        <f t="shared" si="3"/>
        <v>45</v>
      </c>
      <c r="E15" s="5">
        <v>0</v>
      </c>
      <c r="F15" s="5">
        <f t="shared" si="4"/>
        <v>45</v>
      </c>
    </row>
    <row r="16" spans="1:13">
      <c r="A16" s="10" t="s">
        <v>167</v>
      </c>
      <c r="B16" s="5">
        <v>18</v>
      </c>
      <c r="C16" s="5">
        <v>17</v>
      </c>
      <c r="D16" s="5">
        <f t="shared" si="3"/>
        <v>306</v>
      </c>
      <c r="E16" s="5">
        <v>0</v>
      </c>
      <c r="F16" s="5">
        <f t="shared" si="4"/>
        <v>306</v>
      </c>
    </row>
    <row r="17" spans="1:6">
      <c r="A17" s="10" t="s">
        <v>203</v>
      </c>
      <c r="B17" s="5">
        <v>27</v>
      </c>
      <c r="C17" s="5">
        <v>10</v>
      </c>
      <c r="D17" s="5">
        <f t="shared" si="3"/>
        <v>270</v>
      </c>
      <c r="E17" s="5">
        <v>0</v>
      </c>
      <c r="F17" s="5">
        <f t="shared" si="4"/>
        <v>270</v>
      </c>
    </row>
    <row r="18" spans="1:6">
      <c r="A18" s="10" t="s">
        <v>204</v>
      </c>
      <c r="B18" s="5">
        <v>10</v>
      </c>
      <c r="C18" s="5">
        <v>6</v>
      </c>
      <c r="D18" s="5">
        <f t="shared" si="3"/>
        <v>60</v>
      </c>
      <c r="E18" s="5">
        <v>0</v>
      </c>
      <c r="F18" s="5">
        <f t="shared" si="4"/>
        <v>60</v>
      </c>
    </row>
    <row r="19" spans="1:6">
      <c r="A19" s="10" t="s">
        <v>169</v>
      </c>
      <c r="B19" s="5">
        <v>13</v>
      </c>
      <c r="C19" s="5">
        <v>16</v>
      </c>
      <c r="D19" s="5">
        <f t="shared" si="3"/>
        <v>208</v>
      </c>
      <c r="E19" s="5">
        <v>0</v>
      </c>
      <c r="F19" s="5">
        <f t="shared" si="4"/>
        <v>208</v>
      </c>
    </row>
    <row r="20" spans="1:6">
      <c r="A20" s="10" t="s">
        <v>170</v>
      </c>
      <c r="B20" s="5">
        <v>15</v>
      </c>
      <c r="C20" s="5">
        <v>16</v>
      </c>
      <c r="D20" s="5">
        <f t="shared" si="3"/>
        <v>240</v>
      </c>
      <c r="E20" s="5">
        <v>0</v>
      </c>
      <c r="F20" s="5">
        <f t="shared" si="4"/>
        <v>240</v>
      </c>
    </row>
    <row r="21" spans="1:6">
      <c r="A21" s="10" t="s">
        <v>171</v>
      </c>
      <c r="B21" s="5">
        <v>100</v>
      </c>
      <c r="C21" s="5">
        <v>3</v>
      </c>
      <c r="D21" s="5">
        <f t="shared" si="3"/>
        <v>300</v>
      </c>
      <c r="E21" s="5">
        <v>0</v>
      </c>
      <c r="F21" s="5">
        <f t="shared" si="4"/>
        <v>300</v>
      </c>
    </row>
    <row r="22" spans="1:6">
      <c r="A22" s="10" t="s">
        <v>172</v>
      </c>
      <c r="B22" s="5">
        <v>18</v>
      </c>
      <c r="C22" s="5">
        <v>13</v>
      </c>
      <c r="D22" s="5">
        <f t="shared" si="3"/>
        <v>234</v>
      </c>
      <c r="E22" s="5">
        <v>0</v>
      </c>
      <c r="F22" s="5">
        <f t="shared" si="4"/>
        <v>234</v>
      </c>
    </row>
    <row r="23" spans="1:6">
      <c r="A23" s="10" t="s">
        <v>179</v>
      </c>
      <c r="B23" s="5">
        <v>102</v>
      </c>
      <c r="C23" s="5">
        <v>4.3</v>
      </c>
      <c r="D23" s="5">
        <f t="shared" si="3"/>
        <v>438.59999999999997</v>
      </c>
      <c r="E23" s="5">
        <v>0</v>
      </c>
      <c r="F23" s="5">
        <f t="shared" si="4"/>
        <v>438.59999999999997</v>
      </c>
    </row>
    <row r="24" spans="1:6">
      <c r="A24" s="10" t="s">
        <v>178</v>
      </c>
      <c r="B24" s="5">
        <v>30</v>
      </c>
      <c r="C24" s="5">
        <v>5</v>
      </c>
      <c r="D24" s="5">
        <f t="shared" si="3"/>
        <v>150</v>
      </c>
      <c r="E24" s="5">
        <v>0</v>
      </c>
      <c r="F24" s="5">
        <f t="shared" si="4"/>
        <v>150</v>
      </c>
    </row>
    <row r="25" spans="1:6">
      <c r="A25" s="10" t="s">
        <v>177</v>
      </c>
      <c r="B25" s="5"/>
      <c r="C25" s="5"/>
      <c r="D25" s="5"/>
      <c r="E25" s="5"/>
      <c r="F25" s="5">
        <f>SUM(F13:F24)</f>
        <v>2480.6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H39" sqref="H39"/>
    </sheetView>
  </sheetViews>
  <sheetFormatPr defaultRowHeight="15"/>
  <cols>
    <col min="5" max="5" width="20" bestFit="1" customWidth="1"/>
  </cols>
  <sheetData>
    <row r="1" spans="1:5">
      <c r="A1" s="5"/>
      <c r="B1" s="5"/>
      <c r="C1" s="5"/>
      <c r="D1" s="10" t="s">
        <v>181</v>
      </c>
      <c r="E1" s="10" t="s">
        <v>182</v>
      </c>
    </row>
    <row r="2" spans="1:5">
      <c r="A2" s="10" t="s">
        <v>183</v>
      </c>
      <c r="B2" s="5">
        <v>1.5</v>
      </c>
      <c r="C2" s="5">
        <v>5</v>
      </c>
      <c r="D2" s="5">
        <v>24</v>
      </c>
      <c r="E2" s="5">
        <v>12</v>
      </c>
    </row>
    <row r="3" spans="1:5">
      <c r="A3" s="10" t="s">
        <v>184</v>
      </c>
      <c r="B3" s="5">
        <v>1.5</v>
      </c>
      <c r="C3" s="5">
        <v>3</v>
      </c>
      <c r="D3" s="5">
        <v>54</v>
      </c>
      <c r="E3" s="5">
        <v>18</v>
      </c>
    </row>
    <row r="4" spans="1:5">
      <c r="A4" s="10" t="s">
        <v>80</v>
      </c>
      <c r="B4" s="5"/>
      <c r="C4" s="5"/>
      <c r="D4" s="5"/>
      <c r="E4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2017-08-16T15:47:11Z</dcterms:modified>
</cp:coreProperties>
</file>