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2520" windowWidth="13530" windowHeight="5625" activeTab="1"/>
  </bookViews>
  <sheets>
    <sheet name="PaidTillDate" sheetId="1" r:id="rId1"/>
    <sheet name="MyShare Pics" sheetId="5" r:id="rId2"/>
    <sheet name="Monthly" sheetId="7" r:id="rId3"/>
    <sheet name="Need" sheetId="6" r:id="rId4"/>
    <sheet name="Actual Price Calculator" sheetId="8" r:id="rId5"/>
    <sheet name="Spent" sheetId="9" r:id="rId6"/>
    <sheet name="Papa" sheetId="10" r:id="rId7"/>
    <sheet name="Tiles" sheetId="11" r:id="rId8"/>
    <sheet name="DoorsWindows" sheetId="12" r:id="rId9"/>
    <sheet name="Electricity" sheetId="13" r:id="rId10"/>
    <sheet name="Railings" sheetId="14" r:id="rId11"/>
    <sheet name="Bathroom" sheetId="15" r:id="rId12"/>
  </sheets>
  <calcPr calcId="145621"/>
</workbook>
</file>

<file path=xl/calcChain.xml><?xml version="1.0" encoding="utf-8"?>
<calcChain xmlns="http://schemas.openxmlformats.org/spreadsheetml/2006/main">
  <c r="A48" i="5" l="1"/>
  <c r="B48" i="5"/>
  <c r="C48" i="5" l="1"/>
  <c r="A47" i="5"/>
  <c r="B47" i="5"/>
  <c r="C47" i="5" l="1"/>
  <c r="A46" i="5"/>
  <c r="B46" i="5"/>
  <c r="C46" i="5" l="1"/>
  <c r="A45" i="5"/>
  <c r="B45" i="5"/>
  <c r="C45" i="5" l="1"/>
  <c r="A44" i="5" l="1"/>
  <c r="B44" i="5"/>
  <c r="C44" i="5" l="1"/>
  <c r="A43" i="5"/>
  <c r="B43" i="5"/>
  <c r="C43" i="5" l="1"/>
  <c r="A41" i="5"/>
  <c r="B41" i="5"/>
  <c r="A42" i="5"/>
  <c r="B42" i="5"/>
  <c r="C41" i="5" l="1"/>
  <c r="C42" i="5"/>
  <c r="A40" i="5"/>
  <c r="B40" i="5"/>
  <c r="C40" i="5" l="1"/>
  <c r="A39" i="5"/>
  <c r="B39" i="5"/>
  <c r="C39" i="5" l="1"/>
  <c r="A38" i="5"/>
  <c r="B38" i="5"/>
  <c r="A37" i="5"/>
  <c r="B37" i="5"/>
  <c r="C38" i="5" l="1"/>
  <c r="C37" i="5"/>
  <c r="V1" i="6"/>
  <c r="A36" i="5" l="1"/>
  <c r="B36" i="5"/>
  <c r="J42" i="9"/>
  <c r="B35" i="5"/>
  <c r="A35" i="5"/>
  <c r="C36" i="5" l="1"/>
  <c r="C35" i="5"/>
  <c r="A34" i="5" l="1"/>
  <c r="B34" i="5"/>
  <c r="C34" i="5" l="1"/>
  <c r="A33" i="5"/>
  <c r="B33" i="5"/>
  <c r="C18" i="15"/>
  <c r="A18" i="15"/>
  <c r="B8" i="12"/>
  <c r="D24" i="11"/>
  <c r="F24" i="11" s="1"/>
  <c r="D23" i="11"/>
  <c r="F23" i="11" s="1"/>
  <c r="D22" i="11"/>
  <c r="F22" i="11" s="1"/>
  <c r="D21" i="11"/>
  <c r="F21" i="11" s="1"/>
  <c r="K20" i="11"/>
  <c r="M20" i="11" s="1"/>
  <c r="D20" i="11"/>
  <c r="F20" i="11" s="1"/>
  <c r="K19" i="11"/>
  <c r="M19" i="11" s="1"/>
  <c r="D19" i="11"/>
  <c r="F19" i="11" s="1"/>
  <c r="K18" i="11"/>
  <c r="M18" i="11" s="1"/>
  <c r="D18" i="11"/>
  <c r="F18" i="11" s="1"/>
  <c r="K17" i="11"/>
  <c r="M17" i="11" s="1"/>
  <c r="D17" i="11"/>
  <c r="F17" i="11" s="1"/>
  <c r="K16" i="11"/>
  <c r="M16" i="11" s="1"/>
  <c r="D16" i="11"/>
  <c r="F16" i="11" s="1"/>
  <c r="K15" i="11"/>
  <c r="M15" i="11" s="1"/>
  <c r="D15" i="11"/>
  <c r="F15" i="11" s="1"/>
  <c r="K14" i="11"/>
  <c r="M14" i="11" s="1"/>
  <c r="D14" i="11"/>
  <c r="F14" i="11" s="1"/>
  <c r="K13" i="11"/>
  <c r="M13" i="11" s="1"/>
  <c r="D13" i="11"/>
  <c r="F13" i="11" s="1"/>
  <c r="K12" i="11"/>
  <c r="M12" i="11" s="1"/>
  <c r="K11" i="11"/>
  <c r="M11" i="11" s="1"/>
  <c r="D11" i="11"/>
  <c r="F11" i="11" s="1"/>
  <c r="K10" i="11"/>
  <c r="M10" i="11" s="1"/>
  <c r="D10" i="11"/>
  <c r="F10" i="11" s="1"/>
  <c r="K9" i="11"/>
  <c r="M9" i="11" s="1"/>
  <c r="D9" i="11"/>
  <c r="F9" i="11" s="1"/>
  <c r="D8" i="11"/>
  <c r="F8" i="11" s="1"/>
  <c r="D7" i="11"/>
  <c r="F7" i="11" s="1"/>
  <c r="D6" i="11"/>
  <c r="F6" i="11" s="1"/>
  <c r="K5" i="11"/>
  <c r="M5" i="11" s="1"/>
  <c r="D5" i="11"/>
  <c r="F5" i="11" s="1"/>
  <c r="K4" i="11"/>
  <c r="M4" i="11" s="1"/>
  <c r="D4" i="11"/>
  <c r="F4" i="11" s="1"/>
  <c r="K3" i="11"/>
  <c r="M3" i="11" s="1"/>
  <c r="D3" i="11"/>
  <c r="F3" i="11" s="1"/>
  <c r="K2" i="11"/>
  <c r="M2" i="11" s="1"/>
  <c r="D2" i="11"/>
  <c r="F2" i="11" s="1"/>
  <c r="C16" i="10"/>
  <c r="F11" i="10"/>
  <c r="F12" i="10" s="1"/>
  <c r="F6" i="10"/>
  <c r="F7" i="10" s="1"/>
  <c r="F2" i="9"/>
  <c r="F3" i="9" s="1"/>
  <c r="E4" i="8"/>
  <c r="E7" i="8" s="1"/>
  <c r="E8" i="8" s="1"/>
  <c r="B4" i="8"/>
  <c r="B7" i="8" s="1"/>
  <c r="B8" i="8" s="1"/>
  <c r="Q15" i="6"/>
  <c r="E9" i="6"/>
  <c r="N4" i="6"/>
  <c r="Q3" i="6"/>
  <c r="Q5" i="6" s="1"/>
  <c r="Q6" i="6" s="1"/>
  <c r="S1" i="6"/>
  <c r="J1" i="6"/>
  <c r="D12" i="7"/>
  <c r="C12" i="7"/>
  <c r="E9" i="7"/>
  <c r="E8" i="7"/>
  <c r="E7" i="7"/>
  <c r="E6" i="7"/>
  <c r="E5" i="7"/>
  <c r="E4" i="7"/>
  <c r="E3" i="7"/>
  <c r="B32" i="5"/>
  <c r="A32" i="5"/>
  <c r="B31" i="5"/>
  <c r="A31" i="5"/>
  <c r="B30" i="5"/>
  <c r="A30" i="5"/>
  <c r="B29" i="5"/>
  <c r="A29" i="5"/>
  <c r="B28" i="5"/>
  <c r="A28" i="5"/>
  <c r="B27" i="5"/>
  <c r="A27" i="5"/>
  <c r="B26" i="5"/>
  <c r="A26" i="5"/>
  <c r="B25" i="5"/>
  <c r="A25" i="5"/>
  <c r="B24" i="5"/>
  <c r="A24" i="5"/>
  <c r="B23" i="5"/>
  <c r="A23" i="5"/>
  <c r="B22" i="5"/>
  <c r="A22" i="5"/>
  <c r="B21" i="5"/>
  <c r="A21" i="5"/>
  <c r="B20" i="5"/>
  <c r="A20" i="5"/>
  <c r="B19" i="5"/>
  <c r="A19" i="5"/>
  <c r="B18" i="5"/>
  <c r="A18" i="5"/>
  <c r="B17" i="5"/>
  <c r="A17" i="5"/>
  <c r="B16" i="5"/>
  <c r="A16" i="5"/>
  <c r="B15" i="5"/>
  <c r="A15" i="5"/>
  <c r="B14" i="5"/>
  <c r="A14" i="5"/>
  <c r="B13" i="5"/>
  <c r="A13" i="5"/>
  <c r="B12" i="5"/>
  <c r="A12" i="5"/>
  <c r="B11" i="5"/>
  <c r="A11" i="5"/>
  <c r="B10" i="5"/>
  <c r="A10" i="5"/>
  <c r="B9" i="5"/>
  <c r="A9" i="5"/>
  <c r="B8" i="5"/>
  <c r="A8" i="5"/>
  <c r="B7" i="5"/>
  <c r="A7" i="5"/>
  <c r="B6" i="5"/>
  <c r="A6" i="5"/>
  <c r="B5" i="5"/>
  <c r="A5" i="5"/>
  <c r="B4" i="5"/>
  <c r="A4" i="5"/>
  <c r="B3" i="5"/>
  <c r="A3" i="5"/>
  <c r="B2" i="5"/>
  <c r="A2" i="5"/>
  <c r="B30" i="1"/>
  <c r="H3" i="1" s="1"/>
  <c r="E18" i="15" l="1"/>
  <c r="C2" i="5"/>
  <c r="C4" i="5"/>
  <c r="C6" i="5"/>
  <c r="C8" i="5"/>
  <c r="C10" i="5"/>
  <c r="C11" i="5"/>
  <c r="C13" i="5"/>
  <c r="C15" i="5"/>
  <c r="C17" i="5"/>
  <c r="C19" i="5"/>
  <c r="C21" i="5"/>
  <c r="C23" i="5"/>
  <c r="C25" i="5"/>
  <c r="C27" i="5"/>
  <c r="C28" i="5"/>
  <c r="C29" i="5"/>
  <c r="C32" i="5"/>
  <c r="C5" i="5"/>
  <c r="C9" i="5"/>
  <c r="C12" i="5"/>
  <c r="C16" i="5"/>
  <c r="C20" i="5"/>
  <c r="C24" i="5"/>
  <c r="C26" i="5"/>
  <c r="C30" i="5"/>
  <c r="C31" i="5"/>
  <c r="C3" i="5"/>
  <c r="C7" i="5"/>
  <c r="C14" i="5"/>
  <c r="C18" i="5"/>
  <c r="C22" i="5"/>
  <c r="C33" i="5"/>
  <c r="E12" i="7"/>
  <c r="N6" i="6"/>
  <c r="B6" i="8"/>
  <c r="B10" i="8" s="1"/>
  <c r="M6" i="11"/>
  <c r="F25" i="11"/>
  <c r="B14" i="8"/>
  <c r="B16" i="8"/>
  <c r="B12" i="8"/>
  <c r="E16" i="8"/>
  <c r="E12" i="8"/>
  <c r="E14" i="8"/>
  <c r="F12" i="11"/>
  <c r="E6" i="8"/>
  <c r="E10" i="8" s="1"/>
  <c r="B17" i="8" l="1"/>
  <c r="B18" i="8" s="1"/>
  <c r="E17" i="8"/>
  <c r="E18" i="8" s="1"/>
</calcChain>
</file>

<file path=xl/sharedStrings.xml><?xml version="1.0" encoding="utf-8"?>
<sst xmlns="http://schemas.openxmlformats.org/spreadsheetml/2006/main" count="507" uniqueCount="343">
  <si>
    <t>Date</t>
  </si>
  <si>
    <t>Amount</t>
  </si>
  <si>
    <t>Priority</t>
  </si>
  <si>
    <t>P1</t>
  </si>
  <si>
    <t>Shop/Tank</t>
  </si>
  <si>
    <t>Total</t>
  </si>
  <si>
    <t>Railings</t>
  </si>
  <si>
    <t>Sq Feet</t>
  </si>
  <si>
    <t>Business</t>
  </si>
  <si>
    <t>Balance</t>
  </si>
  <si>
    <t>P3</t>
  </si>
  <si>
    <t>Milk</t>
  </si>
  <si>
    <t>Cab</t>
  </si>
  <si>
    <t>Credit Card</t>
  </si>
  <si>
    <t>SIP</t>
  </si>
  <si>
    <t>RPOWER</t>
  </si>
  <si>
    <t xml:space="preserve">COALINDIA </t>
  </si>
  <si>
    <t xml:space="preserve">IDEA </t>
  </si>
  <si>
    <t>BHEL </t>
  </si>
  <si>
    <t>GMRINFRA </t>
  </si>
  <si>
    <t>NETWORK18 </t>
  </si>
  <si>
    <t>HATHWAY </t>
  </si>
  <si>
    <t>SAIL </t>
  </si>
  <si>
    <t xml:space="preserve">TATASTEEL </t>
  </si>
  <si>
    <t>NSE SCRIP CODE</t>
  </si>
  <si>
    <t>ITC</t>
  </si>
  <si>
    <t>SCHAND</t>
  </si>
  <si>
    <t>Monthly Expense (Rent + Kharcha)</t>
  </si>
  <si>
    <t>HomeLoan</t>
  </si>
  <si>
    <t>EMI Loan</t>
  </si>
  <si>
    <t>Required</t>
  </si>
  <si>
    <t>Estimates</t>
  </si>
  <si>
    <t>Flooring</t>
  </si>
  <si>
    <t>Bathroom</t>
  </si>
  <si>
    <t xml:space="preserve">Kitchen </t>
  </si>
  <si>
    <t>Rooms almirahs</t>
  </si>
  <si>
    <t>Beds</t>
  </si>
  <si>
    <t>Electric Wiring</t>
  </si>
  <si>
    <t>Paint</t>
  </si>
  <si>
    <t>India Bulls</t>
  </si>
  <si>
    <t>PL</t>
  </si>
  <si>
    <t>HL</t>
  </si>
  <si>
    <t>House</t>
  </si>
  <si>
    <t>Credit</t>
  </si>
  <si>
    <t>SIP/EMI</t>
  </si>
  <si>
    <t xml:space="preserve">New </t>
  </si>
  <si>
    <t>Papa Loan</t>
  </si>
  <si>
    <t>My Own Loan</t>
  </si>
  <si>
    <t>VAKRANGEE </t>
  </si>
  <si>
    <t>Railings/Shutter/Gate</t>
  </si>
  <si>
    <t>Thekedaar</t>
  </si>
  <si>
    <t>Ration</t>
  </si>
  <si>
    <t>Water</t>
  </si>
  <si>
    <t>Clothes</t>
  </si>
  <si>
    <t>Gas</t>
  </si>
  <si>
    <t>Curd</t>
  </si>
  <si>
    <t>Bread</t>
  </si>
  <si>
    <t>Biscuits</t>
  </si>
  <si>
    <t>Metro</t>
  </si>
  <si>
    <t>Cable</t>
  </si>
  <si>
    <t>Mobile</t>
  </si>
  <si>
    <t>Room Rent</t>
  </si>
  <si>
    <t>Electricity</t>
  </si>
  <si>
    <t>Safai</t>
  </si>
  <si>
    <t>Ruchika</t>
  </si>
  <si>
    <t>EMI Bajaj</t>
  </si>
  <si>
    <t>EMI Home Loan</t>
  </si>
  <si>
    <t>EMI Home Loan 2</t>
  </si>
  <si>
    <t>EMI Personal Loan</t>
  </si>
  <si>
    <t>Saving</t>
  </si>
  <si>
    <t xml:space="preserve">EMI </t>
  </si>
  <si>
    <t>Salary</t>
  </si>
  <si>
    <t>Reimbursements</t>
  </si>
  <si>
    <t>Akhil</t>
  </si>
  <si>
    <t>Papa</t>
  </si>
  <si>
    <t>Miscellaneous</t>
  </si>
  <si>
    <t>Coupons</t>
  </si>
  <si>
    <t>Difference</t>
  </si>
  <si>
    <t>Extra</t>
  </si>
  <si>
    <t>Share Market</t>
  </si>
  <si>
    <t>Minium Shares</t>
  </si>
  <si>
    <t>Average Cost Per Share</t>
  </si>
  <si>
    <t>Total Investment Montly</t>
  </si>
  <si>
    <t>Monthly Profit Required</t>
  </si>
  <si>
    <t>Total Daily Investment</t>
  </si>
  <si>
    <t>Price Bought</t>
  </si>
  <si>
    <t xml:space="preserve">Brokerage </t>
  </si>
  <si>
    <t>Brokerage Per Share</t>
  </si>
  <si>
    <t xml:space="preserve">No of shares </t>
  </si>
  <si>
    <t>Total Brokerage</t>
  </si>
  <si>
    <t>Net Rate Per Share</t>
  </si>
  <si>
    <t>GST</t>
  </si>
  <si>
    <t>GST Total</t>
  </si>
  <si>
    <t>Net Total Before Levies</t>
  </si>
  <si>
    <t>STT</t>
  </si>
  <si>
    <t>STT Total</t>
  </si>
  <si>
    <t>Transaction Charges</t>
  </si>
  <si>
    <t>Transaction Charges total</t>
  </si>
  <si>
    <t xml:space="preserve">Stamp Duty </t>
  </si>
  <si>
    <t>Stamp Duty Total</t>
  </si>
  <si>
    <t>Actual Price Bought</t>
  </si>
  <si>
    <t>Price Sold</t>
  </si>
  <si>
    <t>Actual Price Sold</t>
  </si>
  <si>
    <t>Total Taxes</t>
  </si>
  <si>
    <t>AUROPHARMA</t>
  </si>
  <si>
    <t>RELIANCE</t>
  </si>
  <si>
    <t>BHARTIARTL</t>
  </si>
  <si>
    <t>Cement</t>
  </si>
  <si>
    <t>Item</t>
  </si>
  <si>
    <t>27/07/2017</t>
  </si>
  <si>
    <t>28/07/2017</t>
  </si>
  <si>
    <t>31/07/2017</t>
  </si>
  <si>
    <t>SBI</t>
  </si>
  <si>
    <t>ICICI</t>
  </si>
  <si>
    <t xml:space="preserve">ICICIBANK </t>
  </si>
  <si>
    <t>SBIN</t>
  </si>
  <si>
    <t>Reliance</t>
  </si>
  <si>
    <t>Coal India</t>
  </si>
  <si>
    <t>GMR</t>
  </si>
  <si>
    <t>Sail</t>
  </si>
  <si>
    <t>Per Month</t>
  </si>
  <si>
    <t>Total Spent</t>
  </si>
  <si>
    <t>Demat</t>
  </si>
  <si>
    <t>Loan</t>
  </si>
  <si>
    <t>IDFC Bank</t>
  </si>
  <si>
    <t>IDFCBANK</t>
  </si>
  <si>
    <t>SINTEX</t>
  </si>
  <si>
    <t>HDIL</t>
  </si>
  <si>
    <t>TATAMTRDVR</t>
  </si>
  <si>
    <t>Total Principal</t>
  </si>
  <si>
    <t>Total Paid Till Date</t>
  </si>
  <si>
    <t>Needed to be paid</t>
  </si>
  <si>
    <t>Interest</t>
  </si>
  <si>
    <t>Principal Paid Till Date</t>
  </si>
  <si>
    <t>Interest Paid Till Date</t>
  </si>
  <si>
    <t>To be paid</t>
  </si>
  <si>
    <t>Outstanding Principal</t>
  </si>
  <si>
    <t>Room 1</t>
  </si>
  <si>
    <t>Kitchen</t>
  </si>
  <si>
    <t>Room 2</t>
  </si>
  <si>
    <t>Room 3</t>
  </si>
  <si>
    <t>Stairs</t>
  </si>
  <si>
    <t>Room 4</t>
  </si>
  <si>
    <t>Area</t>
  </si>
  <si>
    <t>Extra Area</t>
  </si>
  <si>
    <t>Length</t>
  </si>
  <si>
    <t>Breadth</t>
  </si>
  <si>
    <t>Total Area</t>
  </si>
  <si>
    <t>Gallery 2</t>
  </si>
  <si>
    <t>Gallery 1</t>
  </si>
  <si>
    <t>Sand</t>
  </si>
  <si>
    <t>Fatte (10 feet length)</t>
  </si>
  <si>
    <t>Door</t>
  </si>
  <si>
    <t>Window</t>
  </si>
  <si>
    <t>Floor Tiles</t>
  </si>
  <si>
    <t>Bathroom Tiles</t>
  </si>
  <si>
    <t>Gallery + Stairs</t>
  </si>
  <si>
    <t>Gallery (Not Required)</t>
  </si>
  <si>
    <t>No Of Boxes</t>
  </si>
  <si>
    <t>Area Per Box</t>
  </si>
  <si>
    <t>Cost Per Box</t>
  </si>
  <si>
    <t>Total Cost</t>
  </si>
  <si>
    <t>14/8/2017</t>
  </si>
  <si>
    <t>Sariya</t>
  </si>
  <si>
    <t>Sink</t>
  </si>
  <si>
    <t>Fan</t>
  </si>
  <si>
    <t>Purifier</t>
  </si>
  <si>
    <t>Durga</t>
  </si>
  <si>
    <t>Mummy</t>
  </si>
  <si>
    <t>Granite</t>
  </si>
  <si>
    <t>Kitchen W</t>
  </si>
  <si>
    <t>Kitchen F</t>
  </si>
  <si>
    <t>Bathroom W</t>
  </si>
  <si>
    <t>Bathroom F</t>
  </si>
  <si>
    <t>16/8/2017</t>
  </si>
  <si>
    <t>Wire</t>
  </si>
  <si>
    <t xml:space="preserve">Wire </t>
  </si>
  <si>
    <t>2.5 mm</t>
  </si>
  <si>
    <t>1.5 mm</t>
  </si>
  <si>
    <t>0.75 mm</t>
  </si>
  <si>
    <t>Fan Sheet</t>
  </si>
  <si>
    <t>Round Sheet</t>
  </si>
  <si>
    <t>Tape Roll</t>
  </si>
  <si>
    <t>Steel Watcher</t>
  </si>
  <si>
    <t>1 kg</t>
  </si>
  <si>
    <t>Batten Holder</t>
  </si>
  <si>
    <t>Angel Holder</t>
  </si>
  <si>
    <t>Ceiling Cell</t>
  </si>
  <si>
    <t>5 Amp</t>
  </si>
  <si>
    <t xml:space="preserve">Switch </t>
  </si>
  <si>
    <t>Socket</t>
  </si>
  <si>
    <t xml:space="preserve">Indicator </t>
  </si>
  <si>
    <t>Two Way</t>
  </si>
  <si>
    <t>Bell Switch</t>
  </si>
  <si>
    <t>15 Amp</t>
  </si>
  <si>
    <t>DP</t>
  </si>
  <si>
    <t>60 Amp</t>
  </si>
  <si>
    <t>MCB</t>
  </si>
  <si>
    <t xml:space="preserve">16 Amp </t>
  </si>
  <si>
    <t xml:space="preserve">6 Amp </t>
  </si>
  <si>
    <t>Sheet</t>
  </si>
  <si>
    <t>8 mm</t>
  </si>
  <si>
    <t>3 mm</t>
  </si>
  <si>
    <t>6 mm</t>
  </si>
  <si>
    <t>12 mm</t>
  </si>
  <si>
    <t>Bijli</t>
  </si>
  <si>
    <t>Frames Required</t>
  </si>
  <si>
    <t>Floor Wooden</t>
  </si>
  <si>
    <t>Gallary and Stairs</t>
  </si>
  <si>
    <t>Area Sq Feet</t>
  </si>
  <si>
    <t>Location</t>
  </si>
  <si>
    <t>Type</t>
  </si>
  <si>
    <t>Kitchen Wall</t>
  </si>
  <si>
    <t>Kitchen Floor</t>
  </si>
  <si>
    <t>Bathroom Wall</t>
  </si>
  <si>
    <t>Bathroom Floor</t>
  </si>
  <si>
    <t>Total Square Feet</t>
  </si>
  <si>
    <t>Per Square Feet</t>
  </si>
  <si>
    <t>Cost</t>
  </si>
  <si>
    <t>kabje</t>
  </si>
  <si>
    <t>4 inch</t>
  </si>
  <si>
    <t>6 inch</t>
  </si>
  <si>
    <t xml:space="preserve">handle </t>
  </si>
  <si>
    <t>darwaza</t>
  </si>
  <si>
    <t xml:space="preserve">Handle </t>
  </si>
  <si>
    <t>Url</t>
  </si>
  <si>
    <t>chitkani</t>
  </si>
  <si>
    <t>7 foot</t>
  </si>
  <si>
    <t>6 foot</t>
  </si>
  <si>
    <t>Kabje</t>
  </si>
  <si>
    <t>url</t>
  </si>
  <si>
    <t>khidki stopper</t>
  </si>
  <si>
    <t xml:space="preserve">door stopper peeche </t>
  </si>
  <si>
    <t>door stopper neeche</t>
  </si>
  <si>
    <t>door closure</t>
  </si>
  <si>
    <t>21/8/2017</t>
  </si>
  <si>
    <t>INFY</t>
  </si>
  <si>
    <t>Gate</t>
  </si>
  <si>
    <t>Pillars</t>
  </si>
  <si>
    <t>Length (feet)</t>
  </si>
  <si>
    <t>Breadth (feet)</t>
  </si>
  <si>
    <t>22/08/2017</t>
  </si>
  <si>
    <t>23/08/2017</t>
  </si>
  <si>
    <t>24/08/2017</t>
  </si>
  <si>
    <t>Bathroom + Doors + windoows</t>
  </si>
  <si>
    <t>28/08/2017</t>
  </si>
  <si>
    <t>29/08/2017</t>
  </si>
  <si>
    <t>30/08/2017</t>
  </si>
  <si>
    <t>31/08/2017</t>
  </si>
  <si>
    <t>Mimimum</t>
  </si>
  <si>
    <t>Maximum</t>
  </si>
  <si>
    <t>Tata Motors</t>
  </si>
  <si>
    <t xml:space="preserve">DEN  </t>
  </si>
  <si>
    <t xml:space="preserve">FSL </t>
  </si>
  <si>
    <t xml:space="preserve">GRANULES </t>
  </si>
  <si>
    <t>WELSPUNIND</t>
  </si>
  <si>
    <t xml:space="preserve">MARKSANS </t>
  </si>
  <si>
    <t>FORTIS</t>
  </si>
  <si>
    <t>Tiles</t>
  </si>
  <si>
    <t>Bricks</t>
  </si>
  <si>
    <t>13/9/2017</t>
  </si>
  <si>
    <t>14/9/2017</t>
  </si>
  <si>
    <t>18/9/2017</t>
  </si>
  <si>
    <t>19/9/2017</t>
  </si>
  <si>
    <t>20/9/2017</t>
  </si>
  <si>
    <t>21/9/2017</t>
  </si>
  <si>
    <t>22/9/2017</t>
  </si>
  <si>
    <t>Ret</t>
  </si>
  <si>
    <t>SREINFRA</t>
  </si>
  <si>
    <t xml:space="preserve">UJJIVAN </t>
  </si>
  <si>
    <t>Shopping</t>
  </si>
  <si>
    <t>FCONSUMER </t>
  </si>
  <si>
    <t>25/09/2017</t>
  </si>
  <si>
    <t>26/09/2017</t>
  </si>
  <si>
    <t>29/09/2017</t>
  </si>
  <si>
    <t>28/09/2017</t>
  </si>
  <si>
    <t>27/09/2017</t>
  </si>
  <si>
    <t>16/10/2017</t>
  </si>
  <si>
    <t>17/10/2017</t>
  </si>
  <si>
    <t>18/10/2017</t>
  </si>
  <si>
    <t>BOMDYEING</t>
  </si>
  <si>
    <t>Wires</t>
  </si>
  <si>
    <t>Electrician</t>
  </si>
  <si>
    <t>POP</t>
  </si>
  <si>
    <t>Bhai Clothes</t>
  </si>
  <si>
    <t>Papa (Tiles + POP)</t>
  </si>
  <si>
    <t xml:space="preserve">Sariya </t>
  </si>
  <si>
    <t>Shutter</t>
  </si>
  <si>
    <t>POP Inder Bhai</t>
  </si>
  <si>
    <t>TVSELECT </t>
  </si>
  <si>
    <t>Railing</t>
  </si>
  <si>
    <t>Diwali@2017</t>
  </si>
  <si>
    <t>bartan</t>
  </si>
  <si>
    <t>Bajri</t>
  </si>
  <si>
    <t>23/10/2017</t>
  </si>
  <si>
    <t>24/10/2017</t>
  </si>
  <si>
    <t xml:space="preserve">RAIN </t>
  </si>
  <si>
    <t>25/10/2017</t>
  </si>
  <si>
    <t>26/102017</t>
  </si>
  <si>
    <t>27/10/2017</t>
  </si>
  <si>
    <t>30/10/2017</t>
  </si>
  <si>
    <t>31/10/2017</t>
  </si>
  <si>
    <t>Cement and Steel</t>
  </si>
  <si>
    <t>DISHTV</t>
  </si>
  <si>
    <t>CHENNPETRO</t>
  </si>
  <si>
    <t>ADANITRANS</t>
  </si>
  <si>
    <t>HCC</t>
  </si>
  <si>
    <t>GRAPHITE</t>
  </si>
  <si>
    <t>LUPIN</t>
  </si>
  <si>
    <t>GSFC</t>
  </si>
  <si>
    <t>13/11/2017</t>
  </si>
  <si>
    <t>NIACL</t>
  </si>
  <si>
    <t>Painter</t>
  </si>
  <si>
    <t>14/11/2017</t>
  </si>
  <si>
    <t>15/11/2017</t>
  </si>
  <si>
    <t>16/11/2018</t>
  </si>
  <si>
    <t>17/11/2019</t>
  </si>
  <si>
    <t>20/11/2020</t>
  </si>
  <si>
    <t>21/11/2021</t>
  </si>
  <si>
    <t>22/11/2022</t>
  </si>
  <si>
    <t>24/11/2024</t>
  </si>
  <si>
    <t>27/11/2025</t>
  </si>
  <si>
    <t>28/11/2026</t>
  </si>
  <si>
    <t>MEGH</t>
  </si>
  <si>
    <t>GPPL</t>
  </si>
  <si>
    <t>Batra</t>
  </si>
  <si>
    <t>13/12/2017</t>
  </si>
  <si>
    <t>14/12/2017</t>
  </si>
  <si>
    <t>15/12/2017</t>
  </si>
  <si>
    <t>18/12/2017</t>
  </si>
  <si>
    <t>19/12/2017</t>
  </si>
  <si>
    <t>20/12/2017</t>
  </si>
  <si>
    <t>SCI</t>
  </si>
  <si>
    <t>21/12/2017</t>
  </si>
  <si>
    <t>26/12/2017</t>
  </si>
  <si>
    <t>27/12/2017</t>
  </si>
  <si>
    <t>DAAWAT</t>
  </si>
  <si>
    <t>My Price</t>
  </si>
  <si>
    <t>LIC</t>
  </si>
  <si>
    <t>anshulsood2006@gmail.com</t>
  </si>
  <si>
    <t>Reliance MF</t>
  </si>
  <si>
    <t>Use Pan to log in</t>
  </si>
  <si>
    <t>Tendulkar@123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</si>
</sst>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"/>
  </numFmts>
  <fonts count="12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0"/>
      <color rgb="FF222222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rgb="FF000000"/>
      <name val="Arial"/>
      <family val="2"/>
    </font>
    <font>
      <b/>
      <sz val="10"/>
      <color rgb="FF222222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222222"/>
      <name val="Arial"/>
      <family val="2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11" fillId="0" borderId="0" applyNumberFormat="0" applyFill="0" applyBorder="0" applyAlignment="0" applyProtection="0">
      <alignment vertical="top"/>
      <protection locked="0"/>
    </xf>
  </cellStyleXfs>
  <cellXfs count="58">
    <xf numFmtId="0" fontId="0" fillId="0" borderId="0" xfId="0" applyFont="1" applyAlignment="1"/>
    <xf numFmtId="0" fontId="3" fillId="0" borderId="1" xfId="0" applyFont="1" applyBorder="1"/>
    <xf numFmtId="0" fontId="3" fillId="0" borderId="0" xfId="0" applyFont="1"/>
    <xf numFmtId="0" fontId="0" fillId="0" borderId="0" xfId="0" applyFont="1"/>
    <xf numFmtId="0" fontId="0" fillId="0" borderId="1" xfId="0" applyFont="1" applyBorder="1"/>
    <xf numFmtId="0" fontId="0" fillId="0" borderId="2" xfId="0" applyFont="1" applyBorder="1" applyAlignment="1"/>
    <xf numFmtId="0" fontId="0" fillId="0" borderId="2" xfId="0" applyBorder="1"/>
    <xf numFmtId="0" fontId="4" fillId="0" borderId="2" xfId="0" applyFont="1" applyFill="1" applyBorder="1" applyAlignment="1">
      <alignment wrapText="1"/>
    </xf>
    <xf numFmtId="0" fontId="6" fillId="0" borderId="0" xfId="0" applyFont="1" applyAlignment="1"/>
    <xf numFmtId="0" fontId="0" fillId="0" borderId="2" xfId="0" applyBorder="1" applyAlignment="1"/>
    <xf numFmtId="0" fontId="0" fillId="0" borderId="2" xfId="0" applyFill="1" applyBorder="1" applyAlignment="1"/>
    <xf numFmtId="14" fontId="6" fillId="0" borderId="2" xfId="0" applyNumberFormat="1" applyFont="1" applyBorder="1" applyAlignment="1"/>
    <xf numFmtId="0" fontId="0" fillId="0" borderId="2" xfId="0" applyFont="1" applyFill="1" applyBorder="1" applyAlignment="1"/>
    <xf numFmtId="0" fontId="0" fillId="0" borderId="0" xfId="0" applyBorder="1"/>
    <xf numFmtId="0" fontId="0" fillId="0" borderId="0" xfId="0" applyFont="1" applyBorder="1" applyAlignment="1"/>
    <xf numFmtId="0" fontId="2" fillId="0" borderId="0" xfId="1" applyBorder="1"/>
    <xf numFmtId="0" fontId="1" fillId="0" borderId="0" xfId="1" applyFont="1" applyBorder="1"/>
    <xf numFmtId="0" fontId="1" fillId="0" borderId="0" xfId="1" applyFont="1" applyFill="1" applyBorder="1"/>
    <xf numFmtId="0" fontId="0" fillId="0" borderId="0" xfId="0" applyFont="1" applyFill="1" applyBorder="1" applyAlignment="1"/>
    <xf numFmtId="0" fontId="5" fillId="0" borderId="0" xfId="0" applyFont="1" applyBorder="1" applyAlignment="1"/>
    <xf numFmtId="0" fontId="3" fillId="0" borderId="2" xfId="0" applyFont="1" applyBorder="1"/>
    <xf numFmtId="164" fontId="3" fillId="0" borderId="2" xfId="0" applyNumberFormat="1" applyFont="1" applyBorder="1"/>
    <xf numFmtId="16" fontId="3" fillId="0" borderId="2" xfId="0" applyNumberFormat="1" applyFont="1" applyBorder="1"/>
    <xf numFmtId="16" fontId="0" fillId="0" borderId="2" xfId="0" applyNumberFormat="1" applyFont="1" applyBorder="1"/>
    <xf numFmtId="0" fontId="0" fillId="0" borderId="2" xfId="0" applyFont="1" applyBorder="1"/>
    <xf numFmtId="0" fontId="0" fillId="0" borderId="3" xfId="0" applyFill="1" applyBorder="1" applyAlignment="1"/>
    <xf numFmtId="0" fontId="0" fillId="0" borderId="3" xfId="0" applyFont="1" applyFill="1" applyBorder="1" applyAlignment="1"/>
    <xf numFmtId="0" fontId="6" fillId="0" borderId="2" xfId="0" applyFont="1" applyBorder="1" applyAlignment="1"/>
    <xf numFmtId="0" fontId="5" fillId="0" borderId="2" xfId="0" applyFont="1" applyBorder="1" applyAlignment="1"/>
    <xf numFmtId="0" fontId="5" fillId="0" borderId="2" xfId="0" quotePrefix="1" applyFont="1" applyBorder="1" applyAlignment="1"/>
    <xf numFmtId="4" fontId="5" fillId="0" borderId="2" xfId="0" applyNumberFormat="1" applyFont="1" applyBorder="1" applyAlignment="1"/>
    <xf numFmtId="16" fontId="0" fillId="0" borderId="2" xfId="0" applyNumberFormat="1" applyFont="1" applyBorder="1" applyAlignment="1"/>
    <xf numFmtId="0" fontId="6" fillId="0" borderId="2" xfId="0" applyFont="1" applyFill="1" applyBorder="1" applyAlignment="1"/>
    <xf numFmtId="0" fontId="6" fillId="0" borderId="3" xfId="0" applyFont="1" applyFill="1" applyBorder="1" applyAlignment="1"/>
    <xf numFmtId="15" fontId="0" fillId="0" borderId="0" xfId="0" applyNumberFormat="1" applyFont="1" applyAlignment="1"/>
    <xf numFmtId="2" fontId="7" fillId="0" borderId="0" xfId="0" applyNumberFormat="1" applyFont="1" applyAlignment="1"/>
    <xf numFmtId="2" fontId="0" fillId="0" borderId="0" xfId="0" applyNumberFormat="1" applyFont="1" applyAlignment="1"/>
    <xf numFmtId="0" fontId="5" fillId="0" borderId="0" xfId="0" applyFont="1" applyAlignment="1"/>
    <xf numFmtId="0" fontId="0" fillId="0" borderId="0" xfId="0" applyFill="1" applyBorder="1" applyAlignment="1"/>
    <xf numFmtId="0" fontId="5" fillId="0" borderId="2" xfId="0" applyFont="1" applyFill="1" applyBorder="1" applyAlignment="1"/>
    <xf numFmtId="0" fontId="0" fillId="0" borderId="0" xfId="0" applyAlignment="1"/>
    <xf numFmtId="16" fontId="0" fillId="0" borderId="4" xfId="0" applyNumberFormat="1" applyFont="1" applyBorder="1" applyAlignment="1"/>
    <xf numFmtId="4" fontId="0" fillId="0" borderId="2" xfId="0" applyNumberFormat="1" applyFont="1" applyBorder="1" applyAlignment="1"/>
    <xf numFmtId="0" fontId="8" fillId="0" borderId="2" xfId="0" applyFont="1" applyBorder="1" applyAlignment="1">
      <alignment wrapText="1"/>
    </xf>
    <xf numFmtId="0" fontId="8" fillId="0" borderId="2" xfId="0" applyFont="1" applyFill="1" applyBorder="1" applyAlignment="1">
      <alignment wrapText="1"/>
    </xf>
    <xf numFmtId="0" fontId="9" fillId="0" borderId="2" xfId="0" applyFont="1" applyBorder="1" applyAlignment="1">
      <alignment wrapText="1"/>
    </xf>
    <xf numFmtId="0" fontId="9" fillId="0" borderId="2" xfId="0" applyFont="1" applyFill="1" applyBorder="1" applyAlignment="1">
      <alignment wrapText="1"/>
    </xf>
    <xf numFmtId="0" fontId="9" fillId="0" borderId="0" xfId="0" applyFont="1" applyAlignment="1">
      <alignment wrapText="1"/>
    </xf>
    <xf numFmtId="0" fontId="10" fillId="0" borderId="2" xfId="0" applyFont="1" applyBorder="1" applyAlignment="1">
      <alignment wrapText="1"/>
    </xf>
    <xf numFmtId="0" fontId="3" fillId="0" borderId="2" xfId="0" applyFont="1" applyBorder="1" applyAlignment="1"/>
    <xf numFmtId="0" fontId="11" fillId="0" borderId="0" xfId="2" applyFill="1" applyBorder="1" applyAlignment="1" applyProtection="1"/>
    <xf numFmtId="14" fontId="3" fillId="0" borderId="2" xfId="0" applyNumberFormat="1" applyFont="1" applyBorder="1" applyAlignment="1"/>
    <xf numFmtId="16" fontId="0" fillId="0" borderId="0" xfId="0" applyNumberFormat="1" applyFont="1" applyAlignment="1"/>
    <xf numFmtId="0" fontId="5" fillId="0" borderId="3" xfId="0" applyFont="1" applyFill="1" applyBorder="1" applyAlignment="1"/>
    <xf numFmtId="0" fontId="0" fillId="0" borderId="0" xfId="0" applyBorder="1" applyAlignment="1"/>
    <xf numFmtId="0" fontId="0" fillId="0" borderId="0" xfId="0"/>
    <xf numFmtId="0" fontId="6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 wrapText="1"/>
    </xf>
  </cellXfs>
  <cellStyles count="3">
    <cellStyle name="Hyperlink" xfId="2" builtinId="8"/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Diwali@2017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A24" sqref="A24:C29"/>
    </sheetView>
  </sheetViews>
  <sheetFormatPr defaultColWidth="12.5703125" defaultRowHeight="15" customHeight="1" x14ac:dyDescent="0.25"/>
  <cols>
    <col min="1" max="1" width="9.85546875" bestFit="1" customWidth="1"/>
    <col min="2" max="2" width="8.140625" bestFit="1" customWidth="1"/>
    <col min="3" max="4" width="7.5703125" customWidth="1"/>
    <col min="5" max="5" width="10.42578125" bestFit="1" customWidth="1"/>
    <col min="6" max="26" width="7.5703125" customWidth="1"/>
  </cols>
  <sheetData>
    <row r="1" spans="1:26" x14ac:dyDescent="0.25">
      <c r="A1" s="20" t="s">
        <v>0</v>
      </c>
      <c r="B1" s="20" t="s">
        <v>1</v>
      </c>
      <c r="C1" s="2"/>
      <c r="D1" s="20" t="s">
        <v>2</v>
      </c>
      <c r="E1" s="20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5">
      <c r="A2" s="21">
        <v>42190</v>
      </c>
      <c r="B2" s="20">
        <v>20000</v>
      </c>
      <c r="D2" s="24" t="s">
        <v>3</v>
      </c>
      <c r="E2" s="24" t="s">
        <v>4</v>
      </c>
      <c r="G2" s="1" t="s">
        <v>5</v>
      </c>
      <c r="H2" s="4">
        <v>558490</v>
      </c>
      <c r="J2" s="2" t="s">
        <v>6</v>
      </c>
      <c r="K2" s="2"/>
      <c r="L2" s="2">
        <v>2120</v>
      </c>
      <c r="M2" s="2" t="s">
        <v>7</v>
      </c>
    </row>
    <row r="3" spans="1:26" x14ac:dyDescent="0.25">
      <c r="A3" s="21">
        <v>42192</v>
      </c>
      <c r="B3" s="20">
        <v>10000</v>
      </c>
      <c r="D3" s="24" t="s">
        <v>3</v>
      </c>
      <c r="E3" s="24" t="s">
        <v>8</v>
      </c>
      <c r="G3" s="1" t="s">
        <v>9</v>
      </c>
      <c r="H3" s="4">
        <f>H2-B30</f>
        <v>35990</v>
      </c>
      <c r="J3" s="2"/>
      <c r="K3" s="2"/>
      <c r="L3" s="2">
        <v>3641</v>
      </c>
      <c r="M3" s="2" t="s">
        <v>7</v>
      </c>
    </row>
    <row r="4" spans="1:26" x14ac:dyDescent="0.25">
      <c r="A4" s="21">
        <v>42229</v>
      </c>
      <c r="B4" s="20">
        <v>25000</v>
      </c>
      <c r="D4" s="24"/>
      <c r="E4" s="24"/>
    </row>
    <row r="5" spans="1:26" x14ac:dyDescent="0.25">
      <c r="A5" s="21">
        <v>42230</v>
      </c>
      <c r="B5" s="20">
        <v>15500</v>
      </c>
      <c r="D5" s="24" t="s">
        <v>10</v>
      </c>
      <c r="E5" s="24"/>
    </row>
    <row r="6" spans="1:26" x14ac:dyDescent="0.25">
      <c r="A6" s="21">
        <v>42255</v>
      </c>
      <c r="B6" s="20">
        <v>30000</v>
      </c>
      <c r="E6" s="3"/>
    </row>
    <row r="7" spans="1:26" x14ac:dyDescent="0.25">
      <c r="A7" s="21">
        <v>42262</v>
      </c>
      <c r="B7" s="20">
        <v>25000</v>
      </c>
      <c r="E7" s="3"/>
    </row>
    <row r="8" spans="1:26" x14ac:dyDescent="0.25">
      <c r="A8" s="21">
        <v>42282</v>
      </c>
      <c r="B8" s="20">
        <v>30000</v>
      </c>
      <c r="E8" s="3"/>
    </row>
    <row r="9" spans="1:26" x14ac:dyDescent="0.25">
      <c r="A9" s="21">
        <v>42299</v>
      </c>
      <c r="B9" s="20">
        <v>30000</v>
      </c>
      <c r="E9" s="3"/>
    </row>
    <row r="10" spans="1:26" x14ac:dyDescent="0.25">
      <c r="A10" s="21">
        <v>42373</v>
      </c>
      <c r="B10" s="20">
        <v>15000</v>
      </c>
      <c r="E10" s="3"/>
    </row>
    <row r="11" spans="1:26" x14ac:dyDescent="0.25">
      <c r="A11" s="21">
        <v>42553</v>
      </c>
      <c r="B11" s="20">
        <v>30000</v>
      </c>
      <c r="E11" s="3"/>
    </row>
    <row r="12" spans="1:26" x14ac:dyDescent="0.25">
      <c r="A12" s="21">
        <v>42640</v>
      </c>
      <c r="B12" s="20">
        <v>12000</v>
      </c>
      <c r="E12" s="3"/>
    </row>
    <row r="13" spans="1:26" x14ac:dyDescent="0.25">
      <c r="A13" s="22">
        <v>42768</v>
      </c>
      <c r="B13" s="20">
        <v>10000</v>
      </c>
      <c r="E13" s="3"/>
    </row>
    <row r="14" spans="1:26" x14ac:dyDescent="0.25">
      <c r="A14" s="22">
        <v>42796</v>
      </c>
      <c r="B14" s="20">
        <v>10000</v>
      </c>
      <c r="E14" s="3"/>
    </row>
    <row r="15" spans="1:26" x14ac:dyDescent="0.25">
      <c r="A15" s="22">
        <v>42829</v>
      </c>
      <c r="B15" s="20">
        <v>10000</v>
      </c>
      <c r="E15" s="3"/>
    </row>
    <row r="16" spans="1:26" x14ac:dyDescent="0.25">
      <c r="A16" s="23">
        <v>42856</v>
      </c>
      <c r="B16" s="20">
        <v>10000</v>
      </c>
      <c r="E16" s="3"/>
    </row>
    <row r="17" spans="1:26" x14ac:dyDescent="0.25">
      <c r="A17" s="23">
        <v>42887</v>
      </c>
      <c r="B17" s="20">
        <v>10000</v>
      </c>
      <c r="E17" s="3"/>
    </row>
    <row r="18" spans="1:26" x14ac:dyDescent="0.25">
      <c r="A18" s="23">
        <v>42917</v>
      </c>
      <c r="B18" s="20">
        <v>20000</v>
      </c>
      <c r="E18" s="3"/>
    </row>
    <row r="19" spans="1:26" x14ac:dyDescent="0.25">
      <c r="A19" s="23">
        <v>42948</v>
      </c>
      <c r="B19" s="20">
        <v>50000</v>
      </c>
      <c r="E19" s="3"/>
    </row>
    <row r="20" spans="1:26" x14ac:dyDescent="0.25">
      <c r="A20" s="23">
        <v>42983</v>
      </c>
      <c r="B20" s="20">
        <v>50000</v>
      </c>
      <c r="E20" s="3"/>
    </row>
    <row r="21" spans="1:26" x14ac:dyDescent="0.25">
      <c r="A21" s="23">
        <v>43009</v>
      </c>
      <c r="B21" s="20">
        <v>50000</v>
      </c>
      <c r="E21" s="3"/>
    </row>
    <row r="22" spans="1:26" x14ac:dyDescent="0.25">
      <c r="A22" s="23">
        <v>43040</v>
      </c>
      <c r="B22" s="20">
        <v>40000</v>
      </c>
      <c r="E22" s="3"/>
    </row>
    <row r="23" spans="1:26" x14ac:dyDescent="0.25">
      <c r="A23" s="23">
        <v>43070</v>
      </c>
      <c r="B23" s="20">
        <v>20000</v>
      </c>
      <c r="E23" s="3"/>
    </row>
    <row r="24" spans="1:26" x14ac:dyDescent="0.25">
      <c r="A24" s="24"/>
      <c r="B24" s="24"/>
      <c r="E24" s="3"/>
    </row>
    <row r="25" spans="1:26" x14ac:dyDescent="0.25">
      <c r="A25" s="5"/>
      <c r="B25" s="5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x14ac:dyDescent="0.25">
      <c r="A26" s="24"/>
      <c r="B26" s="24"/>
      <c r="E26" s="3"/>
    </row>
    <row r="27" spans="1:26" x14ac:dyDescent="0.25">
      <c r="A27" s="24"/>
      <c r="B27" s="24"/>
      <c r="E27" s="3"/>
    </row>
    <row r="28" spans="1:26" x14ac:dyDescent="0.25">
      <c r="A28" s="24"/>
      <c r="B28" s="24"/>
      <c r="E28" s="3"/>
    </row>
    <row r="29" spans="1:26" x14ac:dyDescent="0.25">
      <c r="A29" s="24"/>
      <c r="B29" s="24"/>
      <c r="E29" s="3"/>
    </row>
    <row r="30" spans="1:26" x14ac:dyDescent="0.25">
      <c r="A30" s="22" t="s">
        <v>5</v>
      </c>
      <c r="B30" s="20">
        <f>SUM(B2:B24)</f>
        <v>522500</v>
      </c>
      <c r="E30" s="3"/>
    </row>
    <row r="31" spans="1:26" x14ac:dyDescent="0.25">
      <c r="A31" s="3"/>
      <c r="B31" s="3"/>
      <c r="E31" s="3"/>
    </row>
    <row r="32" spans="1:26" x14ac:dyDescent="0.25">
      <c r="A32" s="3"/>
      <c r="B32" s="3"/>
      <c r="E32" s="3"/>
    </row>
    <row r="33" spans="1:5" x14ac:dyDescent="0.25">
      <c r="A33" s="3"/>
      <c r="B33" s="3"/>
      <c r="E33" s="3"/>
    </row>
    <row r="34" spans="1:5" x14ac:dyDescent="0.25">
      <c r="A34" s="3"/>
      <c r="B34" s="3"/>
      <c r="E34" s="3"/>
    </row>
    <row r="35" spans="1:5" x14ac:dyDescent="0.25">
      <c r="A35" s="3"/>
      <c r="B35" s="3"/>
      <c r="E35" s="3"/>
    </row>
    <row r="36" spans="1:5" x14ac:dyDescent="0.25">
      <c r="A36" s="3"/>
      <c r="B36" s="3"/>
      <c r="E36" s="3"/>
    </row>
    <row r="37" spans="1:5" x14ac:dyDescent="0.25">
      <c r="A37" s="3"/>
      <c r="B37" s="3"/>
      <c r="E37" s="3"/>
    </row>
    <row r="38" spans="1:5" x14ac:dyDescent="0.25">
      <c r="A38" s="3"/>
      <c r="B38" s="3"/>
      <c r="E38" s="3"/>
    </row>
    <row r="39" spans="1:5" x14ac:dyDescent="0.25">
      <c r="A39" s="3"/>
      <c r="B39" s="3"/>
      <c r="E39" s="3"/>
    </row>
    <row r="40" spans="1:5" x14ac:dyDescent="0.25">
      <c r="A40" s="3"/>
      <c r="B40" s="3"/>
      <c r="E40" s="3"/>
    </row>
    <row r="41" spans="1:5" x14ac:dyDescent="0.25">
      <c r="A41" s="3"/>
      <c r="B41" s="3"/>
      <c r="E41" s="3"/>
    </row>
    <row r="42" spans="1:5" x14ac:dyDescent="0.25">
      <c r="A42" s="3"/>
      <c r="B42" s="3"/>
      <c r="E42" s="3"/>
    </row>
    <row r="43" spans="1:5" x14ac:dyDescent="0.25">
      <c r="A43" s="3"/>
      <c r="B43" s="3"/>
      <c r="E43" s="3"/>
    </row>
    <row r="44" spans="1:5" x14ac:dyDescent="0.25">
      <c r="A44" s="3"/>
      <c r="B44" s="3"/>
      <c r="E44" s="3"/>
    </row>
    <row r="45" spans="1:5" x14ac:dyDescent="0.25">
      <c r="A45" s="3"/>
      <c r="B45" s="3"/>
      <c r="E45" s="3"/>
    </row>
    <row r="46" spans="1:5" x14ac:dyDescent="0.25">
      <c r="A46" s="3"/>
      <c r="B46" s="3"/>
      <c r="E46" s="3"/>
    </row>
    <row r="47" spans="1:5" x14ac:dyDescent="0.25">
      <c r="A47" s="3"/>
      <c r="B47" s="3"/>
      <c r="E47" s="3"/>
    </row>
    <row r="48" spans="1:5" x14ac:dyDescent="0.25">
      <c r="A48" s="3"/>
      <c r="B48" s="3"/>
      <c r="E48" s="3"/>
    </row>
    <row r="49" spans="1:5" x14ac:dyDescent="0.25">
      <c r="A49" s="3"/>
      <c r="B49" s="3"/>
      <c r="E49" s="3"/>
    </row>
    <row r="50" spans="1:5" x14ac:dyDescent="0.25">
      <c r="A50" s="3"/>
      <c r="B50" s="3"/>
      <c r="E50" s="3"/>
    </row>
    <row r="51" spans="1:5" x14ac:dyDescent="0.25">
      <c r="A51" s="3"/>
      <c r="B51" s="3"/>
      <c r="E51" s="3"/>
    </row>
    <row r="52" spans="1:5" x14ac:dyDescent="0.25">
      <c r="A52" s="3"/>
      <c r="B52" s="3"/>
      <c r="E52" s="3"/>
    </row>
    <row r="53" spans="1:5" x14ac:dyDescent="0.25">
      <c r="A53" s="3"/>
      <c r="B53" s="3"/>
      <c r="E53" s="3"/>
    </row>
    <row r="54" spans="1:5" x14ac:dyDescent="0.25">
      <c r="A54" s="3"/>
      <c r="B54" s="3"/>
      <c r="E54" s="3"/>
    </row>
    <row r="55" spans="1:5" x14ac:dyDescent="0.25">
      <c r="A55" s="3"/>
      <c r="B55" s="3"/>
      <c r="E55" s="3"/>
    </row>
    <row r="56" spans="1:5" x14ac:dyDescent="0.25">
      <c r="A56" s="3"/>
      <c r="B56" s="3"/>
      <c r="E56" s="3"/>
    </row>
    <row r="57" spans="1:5" x14ac:dyDescent="0.25">
      <c r="A57" s="3"/>
      <c r="B57" s="3"/>
      <c r="E57" s="3"/>
    </row>
    <row r="58" spans="1:5" x14ac:dyDescent="0.25">
      <c r="A58" s="3"/>
      <c r="B58" s="3"/>
      <c r="E58" s="3"/>
    </row>
    <row r="59" spans="1:5" x14ac:dyDescent="0.25">
      <c r="A59" s="3"/>
      <c r="B59" s="3"/>
      <c r="E59" s="3"/>
    </row>
    <row r="60" spans="1:5" x14ac:dyDescent="0.25">
      <c r="A60" s="3"/>
      <c r="B60" s="3"/>
      <c r="E60" s="3"/>
    </row>
    <row r="61" spans="1:5" x14ac:dyDescent="0.25">
      <c r="A61" s="3"/>
      <c r="B61" s="3"/>
      <c r="E61" s="3"/>
    </row>
    <row r="62" spans="1:5" x14ac:dyDescent="0.25">
      <c r="A62" s="3"/>
      <c r="B62" s="3"/>
      <c r="E62" s="3"/>
    </row>
    <row r="63" spans="1:5" x14ac:dyDescent="0.25">
      <c r="A63" s="3"/>
      <c r="B63" s="3"/>
      <c r="E63" s="3"/>
    </row>
    <row r="64" spans="1:5" x14ac:dyDescent="0.25">
      <c r="A64" s="3"/>
      <c r="B64" s="3"/>
      <c r="E64" s="3"/>
    </row>
    <row r="65" spans="1:5" x14ac:dyDescent="0.25">
      <c r="A65" s="3"/>
      <c r="B65" s="3"/>
      <c r="E65" s="3"/>
    </row>
    <row r="66" spans="1:5" x14ac:dyDescent="0.25">
      <c r="A66" s="3"/>
      <c r="B66" s="3"/>
      <c r="E66" s="3"/>
    </row>
    <row r="67" spans="1:5" x14ac:dyDescent="0.25">
      <c r="A67" s="3"/>
      <c r="B67" s="3"/>
      <c r="E67" s="3"/>
    </row>
    <row r="68" spans="1:5" x14ac:dyDescent="0.25">
      <c r="A68" s="3"/>
      <c r="B68" s="3"/>
      <c r="E68" s="3"/>
    </row>
    <row r="69" spans="1:5" x14ac:dyDescent="0.25">
      <c r="A69" s="3"/>
      <c r="B69" s="3"/>
      <c r="E69" s="3"/>
    </row>
    <row r="70" spans="1:5" x14ac:dyDescent="0.25">
      <c r="A70" s="3"/>
      <c r="B70" s="3"/>
      <c r="E70" s="3"/>
    </row>
    <row r="71" spans="1:5" x14ac:dyDescent="0.25">
      <c r="A71" s="3"/>
      <c r="B71" s="3"/>
      <c r="E71" s="3"/>
    </row>
    <row r="72" spans="1:5" x14ac:dyDescent="0.25">
      <c r="A72" s="3"/>
      <c r="B72" s="3"/>
      <c r="E72" s="3"/>
    </row>
    <row r="73" spans="1:5" x14ac:dyDescent="0.25">
      <c r="A73" s="3"/>
      <c r="B73" s="3"/>
      <c r="E73" s="3"/>
    </row>
    <row r="74" spans="1:5" x14ac:dyDescent="0.25">
      <c r="A74" s="3"/>
      <c r="B74" s="3"/>
      <c r="E74" s="3"/>
    </row>
    <row r="75" spans="1:5" x14ac:dyDescent="0.25">
      <c r="A75" s="3"/>
      <c r="B75" s="3"/>
      <c r="E75" s="3"/>
    </row>
    <row r="76" spans="1:5" x14ac:dyDescent="0.25">
      <c r="A76" s="3"/>
      <c r="B76" s="3"/>
      <c r="E76" s="3"/>
    </row>
    <row r="77" spans="1:5" x14ac:dyDescent="0.25">
      <c r="A77" s="3"/>
      <c r="B77" s="3"/>
      <c r="E77" s="3"/>
    </row>
    <row r="78" spans="1:5" x14ac:dyDescent="0.25">
      <c r="A78" s="3"/>
      <c r="B78" s="3"/>
      <c r="E78" s="3"/>
    </row>
    <row r="79" spans="1:5" x14ac:dyDescent="0.25">
      <c r="A79" s="3"/>
      <c r="B79" s="3"/>
      <c r="E79" s="3"/>
    </row>
    <row r="80" spans="1:5" x14ac:dyDescent="0.25">
      <c r="A80" s="3"/>
      <c r="B80" s="3"/>
      <c r="E80" s="3"/>
    </row>
    <row r="81" spans="1:5" x14ac:dyDescent="0.25">
      <c r="A81" s="3"/>
      <c r="B81" s="3"/>
      <c r="E81" s="3"/>
    </row>
    <row r="82" spans="1:5" x14ac:dyDescent="0.25">
      <c r="A82" s="3"/>
      <c r="B82" s="3"/>
      <c r="E82" s="3"/>
    </row>
    <row r="83" spans="1:5" x14ac:dyDescent="0.25">
      <c r="A83" s="3"/>
      <c r="B83" s="3"/>
      <c r="E83" s="3"/>
    </row>
    <row r="84" spans="1:5" x14ac:dyDescent="0.25">
      <c r="A84" s="3"/>
      <c r="B84" s="3"/>
      <c r="E84" s="3"/>
    </row>
    <row r="85" spans="1:5" x14ac:dyDescent="0.25">
      <c r="A85" s="3"/>
      <c r="B85" s="3"/>
      <c r="E85" s="3"/>
    </row>
    <row r="86" spans="1:5" x14ac:dyDescent="0.25">
      <c r="A86" s="3"/>
      <c r="B86" s="3"/>
      <c r="E86" s="3"/>
    </row>
    <row r="87" spans="1:5" x14ac:dyDescent="0.25">
      <c r="A87" s="3"/>
      <c r="B87" s="3"/>
      <c r="E87" s="3"/>
    </row>
    <row r="88" spans="1:5" x14ac:dyDescent="0.25">
      <c r="A88" s="3"/>
      <c r="B88" s="3"/>
      <c r="E88" s="3"/>
    </row>
    <row r="89" spans="1:5" x14ac:dyDescent="0.25">
      <c r="A89" s="3"/>
      <c r="B89" s="3"/>
      <c r="E89" s="3"/>
    </row>
    <row r="90" spans="1:5" x14ac:dyDescent="0.25">
      <c r="A90" s="3"/>
      <c r="B90" s="3"/>
      <c r="E90" s="3"/>
    </row>
    <row r="91" spans="1:5" x14ac:dyDescent="0.25">
      <c r="A91" s="3"/>
      <c r="B91" s="3"/>
      <c r="E91" s="3"/>
    </row>
    <row r="92" spans="1:5" x14ac:dyDescent="0.25">
      <c r="A92" s="3"/>
      <c r="B92" s="3"/>
      <c r="E92" s="3"/>
    </row>
    <row r="93" spans="1:5" x14ac:dyDescent="0.25">
      <c r="A93" s="3"/>
      <c r="B93" s="3"/>
      <c r="E93" s="3"/>
    </row>
    <row r="94" spans="1:5" x14ac:dyDescent="0.25">
      <c r="A94" s="3"/>
      <c r="B94" s="3"/>
      <c r="E94" s="3"/>
    </row>
    <row r="95" spans="1:5" x14ac:dyDescent="0.25">
      <c r="A95" s="3"/>
      <c r="B95" s="3"/>
      <c r="E95" s="3"/>
    </row>
    <row r="96" spans="1:5" x14ac:dyDescent="0.25">
      <c r="A96" s="3"/>
      <c r="B96" s="3"/>
      <c r="E96" s="3"/>
    </row>
    <row r="97" spans="1:5" x14ac:dyDescent="0.25">
      <c r="A97" s="3"/>
      <c r="B97" s="3"/>
      <c r="E97" s="3"/>
    </row>
    <row r="98" spans="1:5" x14ac:dyDescent="0.25">
      <c r="A98" s="3"/>
      <c r="B98" s="3"/>
      <c r="E98" s="3"/>
    </row>
    <row r="99" spans="1:5" x14ac:dyDescent="0.25">
      <c r="A99" s="3"/>
      <c r="B99" s="3"/>
      <c r="E99" s="3"/>
    </row>
    <row r="100" spans="1:5" x14ac:dyDescent="0.25">
      <c r="A100" s="3"/>
      <c r="B100" s="3"/>
      <c r="E100" s="3"/>
    </row>
    <row r="101" spans="1:5" x14ac:dyDescent="0.25">
      <c r="A101" s="3"/>
      <c r="B101" s="3"/>
      <c r="E101" s="3"/>
    </row>
    <row r="102" spans="1:5" x14ac:dyDescent="0.25">
      <c r="A102" s="3"/>
      <c r="B102" s="3"/>
      <c r="E102" s="3"/>
    </row>
    <row r="103" spans="1:5" x14ac:dyDescent="0.25">
      <c r="A103" s="3"/>
      <c r="B103" s="3"/>
      <c r="E103" s="3"/>
    </row>
    <row r="104" spans="1:5" x14ac:dyDescent="0.25">
      <c r="A104" s="3"/>
      <c r="B104" s="3"/>
      <c r="E104" s="3"/>
    </row>
    <row r="105" spans="1:5" x14ac:dyDescent="0.25">
      <c r="A105" s="3"/>
      <c r="B105" s="3"/>
      <c r="E105" s="3"/>
    </row>
    <row r="106" spans="1:5" x14ac:dyDescent="0.25">
      <c r="A106" s="3"/>
      <c r="B106" s="3"/>
      <c r="E106" s="3"/>
    </row>
    <row r="107" spans="1:5" x14ac:dyDescent="0.25">
      <c r="A107" s="3"/>
      <c r="B107" s="3"/>
      <c r="E107" s="3"/>
    </row>
    <row r="108" spans="1:5" x14ac:dyDescent="0.25">
      <c r="A108" s="3"/>
      <c r="B108" s="3"/>
      <c r="E108" s="3"/>
    </row>
    <row r="109" spans="1:5" x14ac:dyDescent="0.25">
      <c r="A109" s="3"/>
      <c r="B109" s="3"/>
      <c r="E109" s="3"/>
    </row>
    <row r="110" spans="1:5" x14ac:dyDescent="0.25">
      <c r="A110" s="3"/>
      <c r="B110" s="3"/>
      <c r="E110" s="3"/>
    </row>
    <row r="111" spans="1:5" x14ac:dyDescent="0.25">
      <c r="A111" s="3"/>
      <c r="B111" s="3"/>
      <c r="E111" s="3"/>
    </row>
    <row r="112" spans="1:5" x14ac:dyDescent="0.25">
      <c r="A112" s="3"/>
      <c r="B112" s="3"/>
      <c r="E112" s="3"/>
    </row>
    <row r="113" spans="1:5" x14ac:dyDescent="0.25">
      <c r="A113" s="3"/>
      <c r="B113" s="3"/>
      <c r="E113" s="3"/>
    </row>
    <row r="114" spans="1:5" x14ac:dyDescent="0.25">
      <c r="A114" s="3"/>
      <c r="B114" s="3"/>
      <c r="E114" s="3"/>
    </row>
    <row r="115" spans="1:5" x14ac:dyDescent="0.25">
      <c r="A115" s="3"/>
      <c r="B115" s="3"/>
      <c r="E115" s="3"/>
    </row>
    <row r="116" spans="1:5" x14ac:dyDescent="0.25">
      <c r="A116" s="3"/>
      <c r="B116" s="3"/>
      <c r="E116" s="3"/>
    </row>
    <row r="117" spans="1:5" x14ac:dyDescent="0.25">
      <c r="A117" s="3"/>
      <c r="B117" s="3"/>
      <c r="E117" s="3"/>
    </row>
    <row r="118" spans="1:5" x14ac:dyDescent="0.25">
      <c r="A118" s="3"/>
      <c r="B118" s="3"/>
      <c r="E118" s="3"/>
    </row>
    <row r="119" spans="1:5" x14ac:dyDescent="0.25">
      <c r="A119" s="3"/>
      <c r="B119" s="3"/>
      <c r="E119" s="3"/>
    </row>
    <row r="120" spans="1:5" x14ac:dyDescent="0.25">
      <c r="A120" s="3"/>
      <c r="B120" s="3"/>
      <c r="E120" s="3"/>
    </row>
    <row r="121" spans="1:5" x14ac:dyDescent="0.25">
      <c r="A121" s="3"/>
      <c r="B121" s="3"/>
      <c r="E121" s="3"/>
    </row>
    <row r="122" spans="1:5" x14ac:dyDescent="0.25">
      <c r="A122" s="3"/>
      <c r="B122" s="3"/>
      <c r="E122" s="3"/>
    </row>
    <row r="123" spans="1:5" x14ac:dyDescent="0.25">
      <c r="A123" s="3"/>
      <c r="B123" s="3"/>
      <c r="E123" s="3"/>
    </row>
    <row r="124" spans="1:5" x14ac:dyDescent="0.25">
      <c r="A124" s="3"/>
      <c r="B124" s="3"/>
      <c r="E124" s="3"/>
    </row>
    <row r="125" spans="1:5" x14ac:dyDescent="0.25">
      <c r="A125" s="3"/>
      <c r="B125" s="3"/>
      <c r="E125" s="3"/>
    </row>
    <row r="126" spans="1:5" x14ac:dyDescent="0.25">
      <c r="A126" s="3"/>
      <c r="B126" s="3"/>
      <c r="E126" s="3"/>
    </row>
    <row r="127" spans="1:5" x14ac:dyDescent="0.25">
      <c r="A127" s="3"/>
      <c r="B127" s="3"/>
      <c r="E127" s="3"/>
    </row>
    <row r="128" spans="1:5" x14ac:dyDescent="0.25">
      <c r="A128" s="3"/>
      <c r="B128" s="3"/>
      <c r="E128" s="3"/>
    </row>
    <row r="129" spans="1:5" x14ac:dyDescent="0.25">
      <c r="A129" s="3"/>
      <c r="B129" s="3"/>
      <c r="E129" s="3"/>
    </row>
    <row r="130" spans="1:5" x14ac:dyDescent="0.25">
      <c r="A130" s="3"/>
      <c r="B130" s="3"/>
      <c r="E130" s="3"/>
    </row>
    <row r="131" spans="1:5" x14ac:dyDescent="0.25">
      <c r="A131" s="3"/>
      <c r="B131" s="3"/>
      <c r="E131" s="3"/>
    </row>
    <row r="132" spans="1:5" x14ac:dyDescent="0.25">
      <c r="A132" s="3"/>
      <c r="B132" s="3"/>
      <c r="E132" s="3"/>
    </row>
    <row r="133" spans="1:5" x14ac:dyDescent="0.25">
      <c r="A133" s="3"/>
      <c r="B133" s="3"/>
      <c r="E133" s="3"/>
    </row>
    <row r="134" spans="1:5" x14ac:dyDescent="0.25">
      <c r="A134" s="3"/>
      <c r="B134" s="3"/>
      <c r="E134" s="3"/>
    </row>
    <row r="135" spans="1:5" x14ac:dyDescent="0.25">
      <c r="A135" s="3"/>
      <c r="B135" s="3"/>
      <c r="E135" s="3"/>
    </row>
    <row r="136" spans="1:5" x14ac:dyDescent="0.25">
      <c r="A136" s="3"/>
      <c r="B136" s="3"/>
      <c r="E136" s="3"/>
    </row>
    <row r="137" spans="1:5" x14ac:dyDescent="0.25">
      <c r="A137" s="3"/>
      <c r="B137" s="3"/>
      <c r="E137" s="3"/>
    </row>
    <row r="138" spans="1:5" x14ac:dyDescent="0.25">
      <c r="A138" s="3"/>
      <c r="B138" s="3"/>
      <c r="E138" s="3"/>
    </row>
    <row r="139" spans="1:5" x14ac:dyDescent="0.25">
      <c r="A139" s="3"/>
      <c r="B139" s="3"/>
      <c r="E139" s="3"/>
    </row>
    <row r="140" spans="1:5" x14ac:dyDescent="0.25">
      <c r="A140" s="3"/>
      <c r="B140" s="3"/>
      <c r="E140" s="3"/>
    </row>
    <row r="141" spans="1:5" x14ac:dyDescent="0.25">
      <c r="A141" s="3"/>
      <c r="B141" s="3"/>
      <c r="E141" s="3"/>
    </row>
    <row r="142" spans="1:5" x14ac:dyDescent="0.25">
      <c r="A142" s="3"/>
      <c r="B142" s="3"/>
      <c r="E142" s="3"/>
    </row>
    <row r="143" spans="1:5" x14ac:dyDescent="0.25">
      <c r="A143" s="3"/>
      <c r="B143" s="3"/>
      <c r="E143" s="3"/>
    </row>
    <row r="144" spans="1:5" x14ac:dyDescent="0.25">
      <c r="A144" s="3"/>
      <c r="B144" s="3"/>
      <c r="E144" s="3"/>
    </row>
    <row r="145" spans="1:5" x14ac:dyDescent="0.25">
      <c r="A145" s="3"/>
      <c r="B145" s="3"/>
      <c r="E145" s="3"/>
    </row>
    <row r="146" spans="1:5" x14ac:dyDescent="0.25">
      <c r="A146" s="3"/>
      <c r="B146" s="3"/>
      <c r="E146" s="3"/>
    </row>
    <row r="147" spans="1:5" x14ac:dyDescent="0.25">
      <c r="A147" s="3"/>
      <c r="B147" s="3"/>
      <c r="E147" s="3"/>
    </row>
    <row r="148" spans="1:5" x14ac:dyDescent="0.25">
      <c r="A148" s="3"/>
      <c r="B148" s="3"/>
      <c r="E148" s="3"/>
    </row>
    <row r="149" spans="1:5" x14ac:dyDescent="0.25">
      <c r="A149" s="3"/>
      <c r="B149" s="3"/>
      <c r="E149" s="3"/>
    </row>
    <row r="150" spans="1:5" x14ac:dyDescent="0.25">
      <c r="A150" s="3"/>
      <c r="B150" s="3"/>
      <c r="E150" s="3"/>
    </row>
    <row r="151" spans="1:5" x14ac:dyDescent="0.25">
      <c r="A151" s="3"/>
      <c r="B151" s="3"/>
      <c r="E151" s="3"/>
    </row>
    <row r="152" spans="1:5" x14ac:dyDescent="0.25">
      <c r="A152" s="3"/>
      <c r="B152" s="3"/>
      <c r="E152" s="3"/>
    </row>
    <row r="153" spans="1:5" x14ac:dyDescent="0.25">
      <c r="A153" s="3"/>
      <c r="B153" s="3"/>
      <c r="E153" s="3"/>
    </row>
    <row r="154" spans="1:5" x14ac:dyDescent="0.25">
      <c r="A154" s="3"/>
      <c r="B154" s="3"/>
      <c r="E154" s="3"/>
    </row>
    <row r="155" spans="1:5" x14ac:dyDescent="0.25">
      <c r="A155" s="3"/>
      <c r="B155" s="3"/>
      <c r="E155" s="3"/>
    </row>
    <row r="156" spans="1:5" x14ac:dyDescent="0.25">
      <c r="A156" s="3"/>
      <c r="B156" s="3"/>
      <c r="E156" s="3"/>
    </row>
    <row r="157" spans="1:5" x14ac:dyDescent="0.25">
      <c r="A157" s="3"/>
      <c r="B157" s="3"/>
      <c r="E157" s="3"/>
    </row>
    <row r="158" spans="1:5" x14ac:dyDescent="0.25">
      <c r="A158" s="3"/>
      <c r="B158" s="3"/>
      <c r="E158" s="3"/>
    </row>
    <row r="159" spans="1:5" x14ac:dyDescent="0.25">
      <c r="A159" s="3"/>
      <c r="B159" s="3"/>
      <c r="E159" s="3"/>
    </row>
    <row r="160" spans="1:5" x14ac:dyDescent="0.25">
      <c r="A160" s="3"/>
      <c r="B160" s="3"/>
      <c r="E160" s="3"/>
    </row>
    <row r="161" spans="1:5" x14ac:dyDescent="0.25">
      <c r="A161" s="3"/>
      <c r="B161" s="3"/>
      <c r="E161" s="3"/>
    </row>
    <row r="162" spans="1:5" x14ac:dyDescent="0.25">
      <c r="A162" s="3"/>
      <c r="B162" s="3"/>
      <c r="E162" s="3"/>
    </row>
    <row r="163" spans="1:5" x14ac:dyDescent="0.25">
      <c r="A163" s="3"/>
      <c r="B163" s="3"/>
      <c r="E163" s="3"/>
    </row>
    <row r="164" spans="1:5" x14ac:dyDescent="0.25">
      <c r="A164" s="3"/>
      <c r="B164" s="3"/>
      <c r="E164" s="3"/>
    </row>
    <row r="165" spans="1:5" x14ac:dyDescent="0.25">
      <c r="A165" s="3"/>
      <c r="B165" s="3"/>
      <c r="E165" s="3"/>
    </row>
    <row r="166" spans="1:5" x14ac:dyDescent="0.25">
      <c r="A166" s="3"/>
      <c r="B166" s="3"/>
      <c r="E166" s="3"/>
    </row>
    <row r="167" spans="1:5" x14ac:dyDescent="0.25">
      <c r="A167" s="3"/>
      <c r="B167" s="3"/>
      <c r="E167" s="3"/>
    </row>
    <row r="168" spans="1:5" x14ac:dyDescent="0.25">
      <c r="A168" s="3"/>
      <c r="B168" s="3"/>
      <c r="E168" s="3"/>
    </row>
    <row r="169" spans="1:5" x14ac:dyDescent="0.25">
      <c r="A169" s="3"/>
      <c r="B169" s="3"/>
      <c r="E169" s="3"/>
    </row>
    <row r="170" spans="1:5" x14ac:dyDescent="0.25">
      <c r="A170" s="3"/>
      <c r="B170" s="3"/>
      <c r="E170" s="3"/>
    </row>
    <row r="171" spans="1:5" x14ac:dyDescent="0.25">
      <c r="A171" s="3"/>
      <c r="B171" s="3"/>
      <c r="E171" s="3"/>
    </row>
    <row r="172" spans="1:5" x14ac:dyDescent="0.25">
      <c r="A172" s="3"/>
      <c r="B172" s="3"/>
      <c r="E172" s="3"/>
    </row>
    <row r="173" spans="1:5" x14ac:dyDescent="0.25">
      <c r="A173" s="3"/>
      <c r="B173" s="3"/>
      <c r="E173" s="3"/>
    </row>
    <row r="174" spans="1:5" x14ac:dyDescent="0.25">
      <c r="A174" s="3"/>
      <c r="B174" s="3"/>
      <c r="E174" s="3"/>
    </row>
    <row r="175" spans="1:5" x14ac:dyDescent="0.25">
      <c r="A175" s="3"/>
      <c r="B175" s="3"/>
      <c r="E175" s="3"/>
    </row>
    <row r="176" spans="1:5" x14ac:dyDescent="0.25">
      <c r="A176" s="3"/>
      <c r="B176" s="3"/>
      <c r="E176" s="3"/>
    </row>
    <row r="177" spans="1:5" x14ac:dyDescent="0.25">
      <c r="A177" s="3"/>
      <c r="B177" s="3"/>
      <c r="E177" s="3"/>
    </row>
    <row r="178" spans="1:5" x14ac:dyDescent="0.25">
      <c r="A178" s="3"/>
      <c r="B178" s="3"/>
      <c r="E178" s="3"/>
    </row>
    <row r="179" spans="1:5" x14ac:dyDescent="0.25">
      <c r="A179" s="3"/>
      <c r="B179" s="3"/>
      <c r="E179" s="3"/>
    </row>
    <row r="180" spans="1:5" x14ac:dyDescent="0.25">
      <c r="A180" s="3"/>
      <c r="B180" s="3"/>
      <c r="E180" s="3"/>
    </row>
    <row r="181" spans="1:5" x14ac:dyDescent="0.25">
      <c r="A181" s="3"/>
      <c r="B181" s="3"/>
      <c r="E181" s="3"/>
    </row>
    <row r="182" spans="1:5" x14ac:dyDescent="0.25">
      <c r="A182" s="3"/>
      <c r="B182" s="3"/>
      <c r="E182" s="3"/>
    </row>
    <row r="183" spans="1:5" x14ac:dyDescent="0.25">
      <c r="A183" s="3"/>
      <c r="B183" s="3"/>
      <c r="E183" s="3"/>
    </row>
    <row r="184" spans="1:5" x14ac:dyDescent="0.25">
      <c r="A184" s="3"/>
      <c r="B184" s="3"/>
      <c r="E184" s="3"/>
    </row>
    <row r="185" spans="1:5" x14ac:dyDescent="0.25">
      <c r="A185" s="3"/>
      <c r="B185" s="3"/>
      <c r="E185" s="3"/>
    </row>
    <row r="186" spans="1:5" x14ac:dyDescent="0.25">
      <c r="A186" s="3"/>
      <c r="B186" s="3"/>
      <c r="E186" s="3"/>
    </row>
    <row r="187" spans="1:5" x14ac:dyDescent="0.25">
      <c r="A187" s="3"/>
      <c r="B187" s="3"/>
      <c r="E187" s="3"/>
    </row>
    <row r="188" spans="1:5" x14ac:dyDescent="0.25">
      <c r="A188" s="3"/>
      <c r="B188" s="3"/>
      <c r="E188" s="3"/>
    </row>
    <row r="189" spans="1:5" x14ac:dyDescent="0.25">
      <c r="A189" s="3"/>
      <c r="B189" s="3"/>
      <c r="E189" s="3"/>
    </row>
    <row r="190" spans="1:5" x14ac:dyDescent="0.25">
      <c r="A190" s="3"/>
      <c r="B190" s="3"/>
      <c r="E190" s="3"/>
    </row>
    <row r="191" spans="1:5" x14ac:dyDescent="0.25">
      <c r="A191" s="3"/>
      <c r="B191" s="3"/>
      <c r="E191" s="3"/>
    </row>
    <row r="192" spans="1:5" x14ac:dyDescent="0.25">
      <c r="A192" s="3"/>
      <c r="B192" s="3"/>
      <c r="E192" s="3"/>
    </row>
    <row r="193" spans="1:5" x14ac:dyDescent="0.25">
      <c r="A193" s="3"/>
      <c r="B193" s="3"/>
      <c r="E193" s="3"/>
    </row>
    <row r="194" spans="1:5" x14ac:dyDescent="0.25">
      <c r="A194" s="3"/>
      <c r="B194" s="3"/>
      <c r="E194" s="3"/>
    </row>
    <row r="195" spans="1:5" x14ac:dyDescent="0.25">
      <c r="A195" s="3"/>
      <c r="B195" s="3"/>
      <c r="E195" s="3"/>
    </row>
    <row r="196" spans="1:5" x14ac:dyDescent="0.25">
      <c r="A196" s="3"/>
      <c r="B196" s="3"/>
      <c r="E196" s="3"/>
    </row>
    <row r="197" spans="1:5" x14ac:dyDescent="0.25">
      <c r="A197" s="3"/>
      <c r="B197" s="3"/>
      <c r="E197" s="3"/>
    </row>
    <row r="198" spans="1:5" x14ac:dyDescent="0.25">
      <c r="A198" s="3"/>
      <c r="B198" s="3"/>
      <c r="E198" s="3"/>
    </row>
    <row r="199" spans="1:5" x14ac:dyDescent="0.25">
      <c r="A199" s="3"/>
      <c r="B199" s="3"/>
      <c r="E199" s="3"/>
    </row>
    <row r="200" spans="1:5" x14ac:dyDescent="0.25">
      <c r="A200" s="3"/>
      <c r="B200" s="3"/>
      <c r="E200" s="3"/>
    </row>
    <row r="201" spans="1:5" x14ac:dyDescent="0.25">
      <c r="A201" s="3"/>
      <c r="B201" s="3"/>
      <c r="E201" s="3"/>
    </row>
    <row r="202" spans="1:5" x14ac:dyDescent="0.25">
      <c r="A202" s="3"/>
      <c r="B202" s="3"/>
      <c r="E202" s="3"/>
    </row>
    <row r="203" spans="1:5" x14ac:dyDescent="0.25">
      <c r="A203" s="3"/>
      <c r="B203" s="3"/>
      <c r="E203" s="3"/>
    </row>
    <row r="204" spans="1:5" x14ac:dyDescent="0.25">
      <c r="A204" s="3"/>
      <c r="B204" s="3"/>
      <c r="E204" s="3"/>
    </row>
    <row r="205" spans="1:5" x14ac:dyDescent="0.25">
      <c r="A205" s="3"/>
      <c r="B205" s="3"/>
      <c r="E205" s="3"/>
    </row>
    <row r="206" spans="1:5" x14ac:dyDescent="0.25">
      <c r="A206" s="3"/>
      <c r="B206" s="3"/>
      <c r="E206" s="3"/>
    </row>
    <row r="207" spans="1:5" x14ac:dyDescent="0.25">
      <c r="A207" s="3"/>
      <c r="B207" s="3"/>
      <c r="E207" s="3"/>
    </row>
    <row r="208" spans="1:5" x14ac:dyDescent="0.25">
      <c r="A208" s="3"/>
      <c r="B208" s="3"/>
      <c r="E208" s="3"/>
    </row>
    <row r="209" spans="1:5" x14ac:dyDescent="0.25">
      <c r="A209" s="3"/>
      <c r="B209" s="3"/>
      <c r="E209" s="3"/>
    </row>
    <row r="210" spans="1:5" x14ac:dyDescent="0.25">
      <c r="A210" s="3"/>
      <c r="B210" s="3"/>
      <c r="E210" s="3"/>
    </row>
    <row r="211" spans="1:5" x14ac:dyDescent="0.25">
      <c r="A211" s="3"/>
      <c r="B211" s="3"/>
      <c r="E211" s="3"/>
    </row>
    <row r="212" spans="1:5" x14ac:dyDescent="0.25">
      <c r="A212" s="3"/>
      <c r="B212" s="3"/>
      <c r="E212" s="3"/>
    </row>
    <row r="213" spans="1:5" x14ac:dyDescent="0.25">
      <c r="A213" s="3"/>
      <c r="B213" s="3"/>
      <c r="E213" s="3"/>
    </row>
    <row r="214" spans="1:5" x14ac:dyDescent="0.25">
      <c r="A214" s="3"/>
      <c r="B214" s="3"/>
      <c r="E214" s="3"/>
    </row>
    <row r="215" spans="1:5" x14ac:dyDescent="0.25">
      <c r="A215" s="3"/>
      <c r="B215" s="3"/>
      <c r="E215" s="3"/>
    </row>
    <row r="216" spans="1:5" x14ac:dyDescent="0.25">
      <c r="A216" s="3"/>
      <c r="B216" s="3"/>
      <c r="E216" s="3"/>
    </row>
    <row r="217" spans="1:5" x14ac:dyDescent="0.25">
      <c r="A217" s="3"/>
      <c r="B217" s="3"/>
      <c r="E217" s="3"/>
    </row>
    <row r="218" spans="1:5" x14ac:dyDescent="0.25">
      <c r="A218" s="3"/>
      <c r="B218" s="3"/>
      <c r="E218" s="3"/>
    </row>
    <row r="219" spans="1:5" x14ac:dyDescent="0.25">
      <c r="A219" s="3"/>
      <c r="B219" s="3"/>
      <c r="E219" s="3"/>
    </row>
    <row r="220" spans="1:5" x14ac:dyDescent="0.25">
      <c r="A220" s="3"/>
      <c r="B220" s="3"/>
      <c r="E220" s="3"/>
    </row>
    <row r="221" spans="1:5" x14ac:dyDescent="0.25">
      <c r="A221" s="3"/>
      <c r="B221" s="3"/>
      <c r="E221" s="3"/>
    </row>
    <row r="222" spans="1:5" x14ac:dyDescent="0.25">
      <c r="A222" s="3"/>
      <c r="B222" s="3"/>
      <c r="E222" s="3"/>
    </row>
    <row r="223" spans="1:5" x14ac:dyDescent="0.25">
      <c r="A223" s="3"/>
      <c r="B223" s="3"/>
      <c r="E223" s="3"/>
    </row>
    <row r="224" spans="1:5" x14ac:dyDescent="0.25">
      <c r="A224" s="3"/>
      <c r="B224" s="3"/>
      <c r="E224" s="3"/>
    </row>
    <row r="225" spans="1:5" x14ac:dyDescent="0.25">
      <c r="A225" s="3"/>
      <c r="B225" s="3"/>
      <c r="E225" s="3"/>
    </row>
    <row r="226" spans="1:5" x14ac:dyDescent="0.25">
      <c r="A226" s="3"/>
      <c r="B226" s="3"/>
      <c r="E226" s="3"/>
    </row>
    <row r="227" spans="1:5" x14ac:dyDescent="0.25">
      <c r="A227" s="3"/>
      <c r="B227" s="3"/>
      <c r="E227" s="3"/>
    </row>
    <row r="228" spans="1:5" x14ac:dyDescent="0.25">
      <c r="A228" s="3"/>
      <c r="B228" s="3"/>
      <c r="E228" s="3"/>
    </row>
    <row r="229" spans="1:5" x14ac:dyDescent="0.25">
      <c r="A229" s="3"/>
      <c r="B229" s="3"/>
      <c r="E229" s="3"/>
    </row>
    <row r="230" spans="1:5" x14ac:dyDescent="0.25">
      <c r="A230" s="3"/>
      <c r="B230" s="3"/>
      <c r="E230" s="3"/>
    </row>
    <row r="231" spans="1:5" x14ac:dyDescent="0.25">
      <c r="A231" s="3"/>
      <c r="B231" s="3"/>
      <c r="E231" s="3"/>
    </row>
    <row r="232" spans="1:5" x14ac:dyDescent="0.25">
      <c r="A232" s="3"/>
      <c r="B232" s="3"/>
      <c r="E232" s="3"/>
    </row>
    <row r="233" spans="1:5" x14ac:dyDescent="0.25">
      <c r="A233" s="3"/>
      <c r="B233" s="3"/>
      <c r="E233" s="3"/>
    </row>
    <row r="234" spans="1:5" x14ac:dyDescent="0.25">
      <c r="A234" s="3"/>
      <c r="B234" s="3"/>
      <c r="E234" s="3"/>
    </row>
    <row r="235" spans="1:5" x14ac:dyDescent="0.25">
      <c r="A235" s="3"/>
      <c r="B235" s="3"/>
      <c r="E235" s="3"/>
    </row>
    <row r="236" spans="1:5" x14ac:dyDescent="0.25">
      <c r="A236" s="3"/>
      <c r="B236" s="3"/>
      <c r="E236" s="3"/>
    </row>
    <row r="237" spans="1:5" x14ac:dyDescent="0.25">
      <c r="A237" s="3"/>
      <c r="B237" s="3"/>
      <c r="E237" s="3"/>
    </row>
    <row r="238" spans="1:5" x14ac:dyDescent="0.25">
      <c r="A238" s="3"/>
      <c r="B238" s="3"/>
      <c r="E238" s="3"/>
    </row>
    <row r="239" spans="1:5" x14ac:dyDescent="0.25">
      <c r="A239" s="3"/>
      <c r="B239" s="3"/>
      <c r="E239" s="3"/>
    </row>
    <row r="240" spans="1:5" x14ac:dyDescent="0.25">
      <c r="A240" s="3"/>
      <c r="B240" s="3"/>
      <c r="E240" s="3"/>
    </row>
    <row r="241" spans="1:5" x14ac:dyDescent="0.25">
      <c r="A241" s="3"/>
      <c r="B241" s="3"/>
      <c r="E241" s="3"/>
    </row>
    <row r="242" spans="1:5" x14ac:dyDescent="0.25">
      <c r="A242" s="3"/>
      <c r="B242" s="3"/>
      <c r="E242" s="3"/>
    </row>
    <row r="243" spans="1:5" x14ac:dyDescent="0.25">
      <c r="A243" s="3"/>
      <c r="B243" s="3"/>
      <c r="E243" s="3"/>
    </row>
    <row r="244" spans="1:5" x14ac:dyDescent="0.25">
      <c r="A244" s="3"/>
      <c r="B244" s="3"/>
      <c r="E244" s="3"/>
    </row>
    <row r="245" spans="1:5" x14ac:dyDescent="0.25">
      <c r="A245" s="3"/>
      <c r="B245" s="3"/>
      <c r="E245" s="3"/>
    </row>
    <row r="246" spans="1:5" x14ac:dyDescent="0.25">
      <c r="A246" s="3"/>
      <c r="B246" s="3"/>
      <c r="E246" s="3"/>
    </row>
    <row r="247" spans="1:5" x14ac:dyDescent="0.25">
      <c r="A247" s="3"/>
      <c r="B247" s="3"/>
      <c r="E247" s="3"/>
    </row>
    <row r="248" spans="1:5" x14ac:dyDescent="0.25">
      <c r="A248" s="3"/>
      <c r="B248" s="3"/>
      <c r="E248" s="3"/>
    </row>
    <row r="249" spans="1:5" x14ac:dyDescent="0.25">
      <c r="A249" s="3"/>
      <c r="B249" s="3"/>
      <c r="E249" s="3"/>
    </row>
    <row r="250" spans="1:5" x14ac:dyDescent="0.25">
      <c r="A250" s="3"/>
      <c r="B250" s="3"/>
      <c r="E250" s="3"/>
    </row>
    <row r="251" spans="1:5" x14ac:dyDescent="0.25">
      <c r="A251" s="3"/>
      <c r="B251" s="3"/>
      <c r="E251" s="3"/>
    </row>
    <row r="252" spans="1:5" x14ac:dyDescent="0.25">
      <c r="A252" s="3"/>
      <c r="B252" s="3"/>
      <c r="E252" s="3"/>
    </row>
    <row r="253" spans="1:5" x14ac:dyDescent="0.25">
      <c r="A253" s="3"/>
      <c r="B253" s="3"/>
      <c r="E253" s="3"/>
    </row>
    <row r="254" spans="1:5" x14ac:dyDescent="0.25">
      <c r="A254" s="3"/>
      <c r="B254" s="3"/>
      <c r="E254" s="3"/>
    </row>
    <row r="255" spans="1:5" x14ac:dyDescent="0.25">
      <c r="A255" s="3"/>
      <c r="B255" s="3"/>
      <c r="E255" s="3"/>
    </row>
    <row r="256" spans="1:5" x14ac:dyDescent="0.25">
      <c r="A256" s="3"/>
      <c r="B256" s="3"/>
      <c r="E256" s="3"/>
    </row>
    <row r="257" spans="1:5" x14ac:dyDescent="0.25">
      <c r="A257" s="3"/>
      <c r="B257" s="3"/>
      <c r="E257" s="3"/>
    </row>
    <row r="258" spans="1:5" x14ac:dyDescent="0.25">
      <c r="A258" s="3"/>
      <c r="B258" s="3"/>
      <c r="E258" s="3"/>
    </row>
    <row r="259" spans="1:5" x14ac:dyDescent="0.25">
      <c r="A259" s="3"/>
      <c r="B259" s="3"/>
      <c r="E259" s="3"/>
    </row>
    <row r="260" spans="1:5" x14ac:dyDescent="0.25">
      <c r="A260" s="3"/>
      <c r="B260" s="3"/>
      <c r="E260" s="3"/>
    </row>
    <row r="261" spans="1:5" x14ac:dyDescent="0.25">
      <c r="A261" s="3"/>
      <c r="B261" s="3"/>
      <c r="E261" s="3"/>
    </row>
    <row r="262" spans="1:5" x14ac:dyDescent="0.25">
      <c r="A262" s="3"/>
      <c r="B262" s="3"/>
      <c r="E262" s="3"/>
    </row>
    <row r="263" spans="1:5" x14ac:dyDescent="0.25">
      <c r="A263" s="3"/>
      <c r="B263" s="3"/>
      <c r="E263" s="3"/>
    </row>
    <row r="264" spans="1:5" x14ac:dyDescent="0.25">
      <c r="A264" s="3"/>
      <c r="B264" s="3"/>
      <c r="E264" s="3"/>
    </row>
    <row r="265" spans="1:5" x14ac:dyDescent="0.25">
      <c r="A265" s="3"/>
      <c r="B265" s="3"/>
      <c r="E265" s="3"/>
    </row>
    <row r="266" spans="1:5" x14ac:dyDescent="0.25">
      <c r="A266" s="3"/>
      <c r="B266" s="3"/>
      <c r="E266" s="3"/>
    </row>
    <row r="267" spans="1:5" x14ac:dyDescent="0.25">
      <c r="A267" s="3"/>
      <c r="B267" s="3"/>
      <c r="E267" s="3"/>
    </row>
    <row r="268" spans="1:5" x14ac:dyDescent="0.25">
      <c r="A268" s="3"/>
      <c r="B268" s="3"/>
      <c r="E268" s="3"/>
    </row>
    <row r="269" spans="1:5" x14ac:dyDescent="0.25">
      <c r="A269" s="3"/>
      <c r="B269" s="3"/>
      <c r="E269" s="3"/>
    </row>
    <row r="270" spans="1:5" x14ac:dyDescent="0.25">
      <c r="A270" s="3"/>
      <c r="B270" s="3"/>
      <c r="E270" s="3"/>
    </row>
    <row r="271" spans="1:5" x14ac:dyDescent="0.25">
      <c r="A271" s="3"/>
      <c r="B271" s="3"/>
      <c r="E271" s="3"/>
    </row>
    <row r="272" spans="1:5" x14ac:dyDescent="0.25">
      <c r="A272" s="3"/>
      <c r="B272" s="3"/>
      <c r="E272" s="3"/>
    </row>
    <row r="273" spans="1:5" x14ac:dyDescent="0.25">
      <c r="A273" s="3"/>
      <c r="B273" s="3"/>
      <c r="E273" s="3"/>
    </row>
    <row r="274" spans="1:5" x14ac:dyDescent="0.25">
      <c r="A274" s="3"/>
      <c r="B274" s="3"/>
      <c r="E274" s="3"/>
    </row>
    <row r="275" spans="1:5" x14ac:dyDescent="0.25">
      <c r="A275" s="3"/>
      <c r="B275" s="3"/>
      <c r="E275" s="3"/>
    </row>
    <row r="276" spans="1:5" x14ac:dyDescent="0.25">
      <c r="A276" s="3"/>
      <c r="B276" s="3"/>
      <c r="E276" s="3"/>
    </row>
    <row r="277" spans="1:5" x14ac:dyDescent="0.25">
      <c r="A277" s="3"/>
      <c r="B277" s="3"/>
      <c r="E277" s="3"/>
    </row>
    <row r="278" spans="1:5" x14ac:dyDescent="0.25">
      <c r="A278" s="3"/>
      <c r="B278" s="3"/>
      <c r="E278" s="3"/>
    </row>
    <row r="279" spans="1:5" x14ac:dyDescent="0.25">
      <c r="A279" s="3"/>
      <c r="B279" s="3"/>
      <c r="E279" s="3"/>
    </row>
    <row r="280" spans="1:5" x14ac:dyDescent="0.25">
      <c r="A280" s="3"/>
      <c r="B280" s="3"/>
      <c r="E280" s="3"/>
    </row>
    <row r="281" spans="1:5" x14ac:dyDescent="0.25">
      <c r="A281" s="3"/>
      <c r="B281" s="3"/>
      <c r="E281" s="3"/>
    </row>
    <row r="282" spans="1:5" x14ac:dyDescent="0.25">
      <c r="A282" s="3"/>
      <c r="B282" s="3"/>
      <c r="E282" s="3"/>
    </row>
    <row r="283" spans="1:5" x14ac:dyDescent="0.25">
      <c r="A283" s="3"/>
      <c r="B283" s="3"/>
      <c r="E283" s="3"/>
    </row>
    <row r="284" spans="1:5" x14ac:dyDescent="0.25">
      <c r="A284" s="3"/>
      <c r="B284" s="3"/>
      <c r="E284" s="3"/>
    </row>
    <row r="285" spans="1:5" x14ac:dyDescent="0.25">
      <c r="A285" s="3"/>
      <c r="B285" s="3"/>
      <c r="E285" s="3"/>
    </row>
    <row r="286" spans="1:5" x14ac:dyDescent="0.25">
      <c r="A286" s="3"/>
      <c r="B286" s="3"/>
      <c r="E286" s="3"/>
    </row>
    <row r="287" spans="1:5" x14ac:dyDescent="0.25">
      <c r="A287" s="3"/>
      <c r="B287" s="3"/>
      <c r="E287" s="3"/>
    </row>
    <row r="288" spans="1:5" x14ac:dyDescent="0.25">
      <c r="A288" s="3"/>
      <c r="B288" s="3"/>
      <c r="E288" s="3"/>
    </row>
    <row r="289" spans="1:5" x14ac:dyDescent="0.25">
      <c r="A289" s="3"/>
      <c r="B289" s="3"/>
      <c r="E289" s="3"/>
    </row>
    <row r="290" spans="1:5" x14ac:dyDescent="0.25">
      <c r="A290" s="3"/>
      <c r="B290" s="3"/>
      <c r="E290" s="3"/>
    </row>
    <row r="291" spans="1:5" x14ac:dyDescent="0.25">
      <c r="A291" s="3"/>
      <c r="B291" s="3"/>
      <c r="E291" s="3"/>
    </row>
    <row r="292" spans="1:5" x14ac:dyDescent="0.25">
      <c r="A292" s="3"/>
      <c r="B292" s="3"/>
      <c r="E292" s="3"/>
    </row>
    <row r="293" spans="1:5" x14ac:dyDescent="0.25">
      <c r="A293" s="3"/>
      <c r="B293" s="3"/>
      <c r="E293" s="3"/>
    </row>
    <row r="294" spans="1:5" x14ac:dyDescent="0.25">
      <c r="A294" s="3"/>
      <c r="B294" s="3"/>
      <c r="E294" s="3"/>
    </row>
    <row r="295" spans="1:5" x14ac:dyDescent="0.25">
      <c r="A295" s="3"/>
      <c r="B295" s="3"/>
      <c r="E295" s="3"/>
    </row>
    <row r="296" spans="1:5" x14ac:dyDescent="0.25">
      <c r="A296" s="3"/>
      <c r="B296" s="3"/>
      <c r="E296" s="3"/>
    </row>
    <row r="297" spans="1:5" x14ac:dyDescent="0.25">
      <c r="A297" s="3"/>
      <c r="B297" s="3"/>
      <c r="E297" s="3"/>
    </row>
    <row r="298" spans="1:5" x14ac:dyDescent="0.25">
      <c r="A298" s="3"/>
      <c r="B298" s="3"/>
      <c r="E298" s="3"/>
    </row>
    <row r="299" spans="1:5" x14ac:dyDescent="0.25">
      <c r="A299" s="3"/>
      <c r="B299" s="3"/>
      <c r="E299" s="3"/>
    </row>
    <row r="300" spans="1:5" x14ac:dyDescent="0.25">
      <c r="A300" s="3"/>
      <c r="B300" s="3"/>
      <c r="E300" s="3"/>
    </row>
    <row r="301" spans="1:5" x14ac:dyDescent="0.25">
      <c r="A301" s="3"/>
      <c r="B301" s="3"/>
      <c r="E301" s="3"/>
    </row>
    <row r="302" spans="1:5" x14ac:dyDescent="0.25">
      <c r="A302" s="3"/>
      <c r="B302" s="3"/>
      <c r="E302" s="3"/>
    </row>
    <row r="303" spans="1:5" x14ac:dyDescent="0.25">
      <c r="A303" s="3"/>
      <c r="B303" s="3"/>
      <c r="E303" s="3"/>
    </row>
    <row r="304" spans="1:5" x14ac:dyDescent="0.25">
      <c r="A304" s="3"/>
      <c r="B304" s="3"/>
      <c r="E304" s="3"/>
    </row>
    <row r="305" spans="1:5" x14ac:dyDescent="0.25">
      <c r="A305" s="3"/>
      <c r="B305" s="3"/>
      <c r="E305" s="3"/>
    </row>
    <row r="306" spans="1:5" x14ac:dyDescent="0.25">
      <c r="A306" s="3"/>
      <c r="B306" s="3"/>
      <c r="E306" s="3"/>
    </row>
    <row r="307" spans="1:5" x14ac:dyDescent="0.25">
      <c r="A307" s="3"/>
      <c r="B307" s="3"/>
      <c r="E307" s="3"/>
    </row>
    <row r="308" spans="1:5" x14ac:dyDescent="0.25">
      <c r="A308" s="3"/>
      <c r="B308" s="3"/>
      <c r="E308" s="3"/>
    </row>
    <row r="309" spans="1:5" x14ac:dyDescent="0.25">
      <c r="A309" s="3"/>
      <c r="B309" s="3"/>
      <c r="E309" s="3"/>
    </row>
    <row r="310" spans="1:5" x14ac:dyDescent="0.25">
      <c r="A310" s="3"/>
      <c r="B310" s="3"/>
      <c r="E310" s="3"/>
    </row>
    <row r="311" spans="1:5" x14ac:dyDescent="0.25">
      <c r="A311" s="3"/>
      <c r="B311" s="3"/>
      <c r="E311" s="3"/>
    </row>
    <row r="312" spans="1:5" x14ac:dyDescent="0.25">
      <c r="A312" s="3"/>
      <c r="B312" s="3"/>
      <c r="E312" s="3"/>
    </row>
    <row r="313" spans="1:5" x14ac:dyDescent="0.25">
      <c r="A313" s="3"/>
      <c r="B313" s="3"/>
      <c r="E313" s="3"/>
    </row>
    <row r="314" spans="1:5" x14ac:dyDescent="0.25">
      <c r="A314" s="3"/>
      <c r="B314" s="3"/>
      <c r="E314" s="3"/>
    </row>
    <row r="315" spans="1:5" x14ac:dyDescent="0.25">
      <c r="A315" s="3"/>
      <c r="B315" s="3"/>
      <c r="E315" s="3"/>
    </row>
    <row r="316" spans="1:5" x14ac:dyDescent="0.25">
      <c r="A316" s="3"/>
      <c r="B316" s="3"/>
      <c r="E316" s="3"/>
    </row>
    <row r="317" spans="1:5" x14ac:dyDescent="0.25">
      <c r="A317" s="3"/>
      <c r="B317" s="3"/>
      <c r="E317" s="3"/>
    </row>
    <row r="318" spans="1:5" x14ac:dyDescent="0.25">
      <c r="A318" s="3"/>
      <c r="B318" s="3"/>
      <c r="E318" s="3"/>
    </row>
    <row r="319" spans="1:5" x14ac:dyDescent="0.25">
      <c r="A319" s="3"/>
      <c r="B319" s="3"/>
      <c r="E319" s="3"/>
    </row>
    <row r="320" spans="1:5" x14ac:dyDescent="0.25">
      <c r="A320" s="3"/>
      <c r="B320" s="3"/>
      <c r="E320" s="3"/>
    </row>
    <row r="321" spans="1:5" x14ac:dyDescent="0.25">
      <c r="A321" s="3"/>
      <c r="B321" s="3"/>
      <c r="E321" s="3"/>
    </row>
    <row r="322" spans="1:5" x14ac:dyDescent="0.25">
      <c r="A322" s="3"/>
      <c r="B322" s="3"/>
      <c r="E322" s="3"/>
    </row>
    <row r="323" spans="1:5" x14ac:dyDescent="0.25">
      <c r="A323" s="3"/>
      <c r="B323" s="3"/>
      <c r="E323" s="3"/>
    </row>
    <row r="324" spans="1:5" x14ac:dyDescent="0.25">
      <c r="A324" s="3"/>
      <c r="B324" s="3"/>
      <c r="E324" s="3"/>
    </row>
    <row r="325" spans="1:5" x14ac:dyDescent="0.25">
      <c r="A325" s="3"/>
      <c r="B325" s="3"/>
      <c r="E325" s="3"/>
    </row>
    <row r="326" spans="1:5" x14ac:dyDescent="0.25">
      <c r="A326" s="3"/>
      <c r="B326" s="3"/>
      <c r="E326" s="3"/>
    </row>
    <row r="327" spans="1:5" x14ac:dyDescent="0.25">
      <c r="A327" s="3"/>
      <c r="B327" s="3"/>
      <c r="E327" s="3"/>
    </row>
    <row r="328" spans="1:5" x14ac:dyDescent="0.25">
      <c r="A328" s="3"/>
      <c r="B328" s="3"/>
      <c r="E328" s="3"/>
    </row>
    <row r="329" spans="1:5" x14ac:dyDescent="0.25">
      <c r="A329" s="3"/>
      <c r="B329" s="3"/>
      <c r="E329" s="3"/>
    </row>
    <row r="330" spans="1:5" x14ac:dyDescent="0.25">
      <c r="A330" s="3"/>
      <c r="B330" s="3"/>
      <c r="E330" s="3"/>
    </row>
    <row r="331" spans="1:5" x14ac:dyDescent="0.25">
      <c r="A331" s="3"/>
      <c r="B331" s="3"/>
      <c r="E331" s="3"/>
    </row>
    <row r="332" spans="1:5" x14ac:dyDescent="0.25">
      <c r="A332" s="3"/>
      <c r="B332" s="3"/>
      <c r="E332" s="3"/>
    </row>
    <row r="333" spans="1:5" x14ac:dyDescent="0.25">
      <c r="A333" s="3"/>
      <c r="B333" s="3"/>
      <c r="E333" s="3"/>
    </row>
    <row r="334" spans="1:5" x14ac:dyDescent="0.25">
      <c r="A334" s="3"/>
      <c r="B334" s="3"/>
      <c r="E334" s="3"/>
    </row>
    <row r="335" spans="1:5" x14ac:dyDescent="0.25">
      <c r="A335" s="3"/>
      <c r="B335" s="3"/>
      <c r="E335" s="3"/>
    </row>
    <row r="336" spans="1:5" x14ac:dyDescent="0.25">
      <c r="A336" s="3"/>
      <c r="B336" s="3"/>
      <c r="E336" s="3"/>
    </row>
    <row r="337" spans="1:5" x14ac:dyDescent="0.25">
      <c r="A337" s="3"/>
      <c r="B337" s="3"/>
      <c r="E337" s="3"/>
    </row>
    <row r="338" spans="1:5" x14ac:dyDescent="0.25">
      <c r="A338" s="3"/>
      <c r="B338" s="3"/>
      <c r="E338" s="3"/>
    </row>
    <row r="339" spans="1:5" x14ac:dyDescent="0.25">
      <c r="A339" s="3"/>
      <c r="B339" s="3"/>
      <c r="E339" s="3"/>
    </row>
    <row r="340" spans="1:5" x14ac:dyDescent="0.25">
      <c r="A340" s="3"/>
      <c r="B340" s="3"/>
      <c r="E340" s="3"/>
    </row>
    <row r="341" spans="1:5" x14ac:dyDescent="0.25">
      <c r="A341" s="3"/>
      <c r="B341" s="3"/>
      <c r="E341" s="3"/>
    </row>
    <row r="342" spans="1:5" x14ac:dyDescent="0.25">
      <c r="A342" s="3"/>
      <c r="B342" s="3"/>
      <c r="E342" s="3"/>
    </row>
    <row r="343" spans="1:5" x14ac:dyDescent="0.25">
      <c r="A343" s="3"/>
      <c r="B343" s="3"/>
      <c r="E343" s="3"/>
    </row>
    <row r="344" spans="1:5" x14ac:dyDescent="0.25">
      <c r="A344" s="3"/>
      <c r="B344" s="3"/>
      <c r="E344" s="3"/>
    </row>
    <row r="345" spans="1:5" x14ac:dyDescent="0.25">
      <c r="A345" s="3"/>
      <c r="B345" s="3"/>
      <c r="E345" s="3"/>
    </row>
    <row r="346" spans="1:5" x14ac:dyDescent="0.25">
      <c r="A346" s="3"/>
      <c r="B346" s="3"/>
      <c r="E346" s="3"/>
    </row>
    <row r="347" spans="1:5" x14ac:dyDescent="0.25">
      <c r="A347" s="3"/>
      <c r="B347" s="3"/>
      <c r="E347" s="3"/>
    </row>
    <row r="348" spans="1:5" x14ac:dyDescent="0.25">
      <c r="A348" s="3"/>
      <c r="B348" s="3"/>
      <c r="E348" s="3"/>
    </row>
    <row r="349" spans="1:5" x14ac:dyDescent="0.25">
      <c r="A349" s="3"/>
      <c r="B349" s="3"/>
      <c r="E349" s="3"/>
    </row>
    <row r="350" spans="1:5" x14ac:dyDescent="0.25">
      <c r="A350" s="3"/>
      <c r="B350" s="3"/>
      <c r="E350" s="3"/>
    </row>
    <row r="351" spans="1:5" x14ac:dyDescent="0.25">
      <c r="A351" s="3"/>
      <c r="B351" s="3"/>
      <c r="E351" s="3"/>
    </row>
    <row r="352" spans="1:5" x14ac:dyDescent="0.25">
      <c r="A352" s="3"/>
      <c r="B352" s="3"/>
      <c r="E352" s="3"/>
    </row>
    <row r="353" spans="1:5" x14ac:dyDescent="0.25">
      <c r="A353" s="3"/>
      <c r="B353" s="3"/>
      <c r="E353" s="3"/>
    </row>
    <row r="354" spans="1:5" x14ac:dyDescent="0.25">
      <c r="A354" s="3"/>
      <c r="B354" s="3"/>
      <c r="E354" s="3"/>
    </row>
    <row r="355" spans="1:5" x14ac:dyDescent="0.25">
      <c r="A355" s="3"/>
      <c r="B355" s="3"/>
      <c r="E355" s="3"/>
    </row>
    <row r="356" spans="1:5" x14ac:dyDescent="0.25">
      <c r="A356" s="3"/>
      <c r="B356" s="3"/>
      <c r="E356" s="3"/>
    </row>
    <row r="357" spans="1:5" x14ac:dyDescent="0.25">
      <c r="A357" s="3"/>
      <c r="B357" s="3"/>
      <c r="E357" s="3"/>
    </row>
    <row r="358" spans="1:5" x14ac:dyDescent="0.25">
      <c r="A358" s="3"/>
      <c r="B358" s="3"/>
      <c r="E358" s="3"/>
    </row>
    <row r="359" spans="1:5" x14ac:dyDescent="0.25">
      <c r="A359" s="3"/>
      <c r="B359" s="3"/>
      <c r="E359" s="3"/>
    </row>
    <row r="360" spans="1:5" x14ac:dyDescent="0.25">
      <c r="A360" s="3"/>
      <c r="B360" s="3"/>
      <c r="E360" s="3"/>
    </row>
    <row r="361" spans="1:5" x14ac:dyDescent="0.25">
      <c r="A361" s="3"/>
      <c r="B361" s="3"/>
      <c r="E361" s="3"/>
    </row>
    <row r="362" spans="1:5" x14ac:dyDescent="0.25">
      <c r="A362" s="3"/>
      <c r="B362" s="3"/>
      <c r="E362" s="3"/>
    </row>
    <row r="363" spans="1:5" x14ac:dyDescent="0.25">
      <c r="A363" s="3"/>
      <c r="B363" s="3"/>
      <c r="E363" s="3"/>
    </row>
    <row r="364" spans="1:5" x14ac:dyDescent="0.25">
      <c r="A364" s="3"/>
      <c r="B364" s="3"/>
      <c r="E364" s="3"/>
    </row>
    <row r="365" spans="1:5" x14ac:dyDescent="0.25">
      <c r="A365" s="3"/>
      <c r="B365" s="3"/>
      <c r="E365" s="3"/>
    </row>
    <row r="366" spans="1:5" x14ac:dyDescent="0.25">
      <c r="A366" s="3"/>
      <c r="B366" s="3"/>
      <c r="E366" s="3"/>
    </row>
    <row r="367" spans="1:5" x14ac:dyDescent="0.25">
      <c r="A367" s="3"/>
      <c r="B367" s="3"/>
      <c r="E367" s="3"/>
    </row>
    <row r="368" spans="1:5" x14ac:dyDescent="0.25">
      <c r="A368" s="3"/>
      <c r="B368" s="3"/>
      <c r="E368" s="3"/>
    </row>
    <row r="369" spans="1:5" x14ac:dyDescent="0.25">
      <c r="A369" s="3"/>
      <c r="B369" s="3"/>
      <c r="E369" s="3"/>
    </row>
    <row r="370" spans="1:5" x14ac:dyDescent="0.25">
      <c r="A370" s="3"/>
      <c r="B370" s="3"/>
      <c r="E370" s="3"/>
    </row>
    <row r="371" spans="1:5" x14ac:dyDescent="0.25">
      <c r="A371" s="3"/>
      <c r="B371" s="3"/>
      <c r="E371" s="3"/>
    </row>
    <row r="372" spans="1:5" x14ac:dyDescent="0.25">
      <c r="A372" s="3"/>
      <c r="B372" s="3"/>
      <c r="E372" s="3"/>
    </row>
    <row r="373" spans="1:5" x14ac:dyDescent="0.25">
      <c r="A373" s="3"/>
      <c r="B373" s="3"/>
      <c r="E373" s="3"/>
    </row>
    <row r="374" spans="1:5" x14ac:dyDescent="0.25">
      <c r="A374" s="3"/>
      <c r="B374" s="3"/>
      <c r="E374" s="3"/>
    </row>
    <row r="375" spans="1:5" x14ac:dyDescent="0.25">
      <c r="A375" s="3"/>
      <c r="B375" s="3"/>
      <c r="E375" s="3"/>
    </row>
    <row r="376" spans="1:5" x14ac:dyDescent="0.25">
      <c r="A376" s="3"/>
      <c r="B376" s="3"/>
      <c r="E376" s="3"/>
    </row>
    <row r="377" spans="1:5" x14ac:dyDescent="0.25">
      <c r="A377" s="3"/>
      <c r="B377" s="3"/>
      <c r="E377" s="3"/>
    </row>
    <row r="378" spans="1:5" x14ac:dyDescent="0.25">
      <c r="A378" s="3"/>
      <c r="B378" s="3"/>
      <c r="E378" s="3"/>
    </row>
    <row r="379" spans="1:5" x14ac:dyDescent="0.25">
      <c r="A379" s="3"/>
      <c r="B379" s="3"/>
      <c r="E379" s="3"/>
    </row>
    <row r="380" spans="1:5" x14ac:dyDescent="0.25">
      <c r="A380" s="3"/>
      <c r="B380" s="3"/>
      <c r="E380" s="3"/>
    </row>
    <row r="381" spans="1:5" x14ac:dyDescent="0.25">
      <c r="A381" s="3"/>
      <c r="B381" s="3"/>
      <c r="E381" s="3"/>
    </row>
    <row r="382" spans="1:5" x14ac:dyDescent="0.25">
      <c r="A382" s="3"/>
      <c r="B382" s="3"/>
      <c r="E382" s="3"/>
    </row>
    <row r="383" spans="1:5" x14ac:dyDescent="0.25">
      <c r="A383" s="3"/>
      <c r="B383" s="3"/>
      <c r="E383" s="3"/>
    </row>
    <row r="384" spans="1:5" x14ac:dyDescent="0.25">
      <c r="A384" s="3"/>
      <c r="B384" s="3"/>
      <c r="E384" s="3"/>
    </row>
    <row r="385" spans="1:5" x14ac:dyDescent="0.25">
      <c r="A385" s="3"/>
      <c r="B385" s="3"/>
      <c r="E385" s="3"/>
    </row>
    <row r="386" spans="1:5" x14ac:dyDescent="0.25">
      <c r="A386" s="3"/>
      <c r="B386" s="3"/>
      <c r="E386" s="3"/>
    </row>
    <row r="387" spans="1:5" x14ac:dyDescent="0.25">
      <c r="A387" s="3"/>
      <c r="B387" s="3"/>
      <c r="E387" s="3"/>
    </row>
    <row r="388" spans="1:5" x14ac:dyDescent="0.25">
      <c r="A388" s="3"/>
      <c r="B388" s="3"/>
      <c r="E388" s="3"/>
    </row>
    <row r="389" spans="1:5" x14ac:dyDescent="0.25">
      <c r="A389" s="3"/>
      <c r="B389" s="3"/>
      <c r="E389" s="3"/>
    </row>
    <row r="390" spans="1:5" x14ac:dyDescent="0.25">
      <c r="A390" s="3"/>
      <c r="B390" s="3"/>
      <c r="E390" s="3"/>
    </row>
    <row r="391" spans="1:5" x14ac:dyDescent="0.25">
      <c r="A391" s="3"/>
      <c r="B391" s="3"/>
      <c r="E391" s="3"/>
    </row>
    <row r="392" spans="1:5" x14ac:dyDescent="0.25">
      <c r="A392" s="3"/>
      <c r="B392" s="3"/>
      <c r="E392" s="3"/>
    </row>
    <row r="393" spans="1:5" x14ac:dyDescent="0.25">
      <c r="A393" s="3"/>
      <c r="B393" s="3"/>
      <c r="E393" s="3"/>
    </row>
    <row r="394" spans="1:5" x14ac:dyDescent="0.25">
      <c r="A394" s="3"/>
      <c r="B394" s="3"/>
      <c r="E394" s="3"/>
    </row>
    <row r="395" spans="1:5" x14ac:dyDescent="0.25">
      <c r="A395" s="3"/>
      <c r="B395" s="3"/>
      <c r="E395" s="3"/>
    </row>
    <row r="396" spans="1:5" x14ac:dyDescent="0.25">
      <c r="A396" s="3"/>
      <c r="B396" s="3"/>
      <c r="E396" s="3"/>
    </row>
    <row r="397" spans="1:5" x14ac:dyDescent="0.25">
      <c r="A397" s="3"/>
      <c r="B397" s="3"/>
      <c r="E397" s="3"/>
    </row>
    <row r="398" spans="1:5" x14ac:dyDescent="0.25">
      <c r="A398" s="3"/>
      <c r="B398" s="3"/>
      <c r="E398" s="3"/>
    </row>
    <row r="399" spans="1:5" x14ac:dyDescent="0.25">
      <c r="A399" s="3"/>
      <c r="B399" s="3"/>
      <c r="E399" s="3"/>
    </row>
    <row r="400" spans="1:5" x14ac:dyDescent="0.25">
      <c r="A400" s="3"/>
      <c r="B400" s="3"/>
      <c r="E400" s="3"/>
    </row>
    <row r="401" spans="1:5" x14ac:dyDescent="0.25">
      <c r="A401" s="3"/>
      <c r="B401" s="3"/>
      <c r="E401" s="3"/>
    </row>
    <row r="402" spans="1:5" x14ac:dyDescent="0.25">
      <c r="A402" s="3"/>
      <c r="B402" s="3"/>
      <c r="E402" s="3"/>
    </row>
    <row r="403" spans="1:5" x14ac:dyDescent="0.25">
      <c r="A403" s="3"/>
      <c r="B403" s="3"/>
      <c r="E403" s="3"/>
    </row>
    <row r="404" spans="1:5" x14ac:dyDescent="0.25">
      <c r="A404" s="3"/>
      <c r="B404" s="3"/>
      <c r="E404" s="3"/>
    </row>
    <row r="405" spans="1:5" x14ac:dyDescent="0.25">
      <c r="A405" s="3"/>
      <c r="B405" s="3"/>
      <c r="E405" s="3"/>
    </row>
    <row r="406" spans="1:5" x14ac:dyDescent="0.25">
      <c r="A406" s="3"/>
      <c r="B406" s="3"/>
      <c r="E406" s="3"/>
    </row>
    <row r="407" spans="1:5" x14ac:dyDescent="0.25">
      <c r="A407" s="3"/>
      <c r="B407" s="3"/>
      <c r="E407" s="3"/>
    </row>
    <row r="408" spans="1:5" x14ac:dyDescent="0.25">
      <c r="A408" s="3"/>
      <c r="B408" s="3"/>
      <c r="E408" s="3"/>
    </row>
    <row r="409" spans="1:5" x14ac:dyDescent="0.25">
      <c r="A409" s="3"/>
      <c r="B409" s="3"/>
      <c r="E409" s="3"/>
    </row>
    <row r="410" spans="1:5" x14ac:dyDescent="0.25">
      <c r="A410" s="3"/>
      <c r="B410" s="3"/>
      <c r="E410" s="3"/>
    </row>
    <row r="411" spans="1:5" x14ac:dyDescent="0.25">
      <c r="A411" s="3"/>
      <c r="B411" s="3"/>
      <c r="E411" s="3"/>
    </row>
    <row r="412" spans="1:5" x14ac:dyDescent="0.25">
      <c r="A412" s="3"/>
      <c r="B412" s="3"/>
      <c r="E412" s="3"/>
    </row>
    <row r="413" spans="1:5" x14ac:dyDescent="0.25">
      <c r="A413" s="3"/>
      <c r="B413" s="3"/>
      <c r="E413" s="3"/>
    </row>
    <row r="414" spans="1:5" x14ac:dyDescent="0.25">
      <c r="A414" s="3"/>
      <c r="B414" s="3"/>
      <c r="E414" s="3"/>
    </row>
    <row r="415" spans="1:5" x14ac:dyDescent="0.25">
      <c r="A415" s="3"/>
      <c r="B415" s="3"/>
      <c r="E415" s="3"/>
    </row>
    <row r="416" spans="1:5" x14ac:dyDescent="0.25">
      <c r="A416" s="3"/>
      <c r="B416" s="3"/>
      <c r="E416" s="3"/>
    </row>
    <row r="417" spans="1:5" x14ac:dyDescent="0.25">
      <c r="A417" s="3"/>
      <c r="B417" s="3"/>
      <c r="E417" s="3"/>
    </row>
    <row r="418" spans="1:5" x14ac:dyDescent="0.25">
      <c r="A418" s="3"/>
      <c r="B418" s="3"/>
      <c r="E418" s="3"/>
    </row>
    <row r="419" spans="1:5" x14ac:dyDescent="0.25">
      <c r="A419" s="3"/>
      <c r="B419" s="3"/>
      <c r="E419" s="3"/>
    </row>
    <row r="420" spans="1:5" x14ac:dyDescent="0.25">
      <c r="A420" s="3"/>
      <c r="B420" s="3"/>
      <c r="E420" s="3"/>
    </row>
    <row r="421" spans="1:5" x14ac:dyDescent="0.25">
      <c r="A421" s="3"/>
      <c r="B421" s="3"/>
      <c r="E421" s="3"/>
    </row>
    <row r="422" spans="1:5" x14ac:dyDescent="0.25">
      <c r="A422" s="3"/>
      <c r="B422" s="3"/>
      <c r="E422" s="3"/>
    </row>
    <row r="423" spans="1:5" x14ac:dyDescent="0.25">
      <c r="A423" s="3"/>
      <c r="B423" s="3"/>
      <c r="E423" s="3"/>
    </row>
    <row r="424" spans="1:5" x14ac:dyDescent="0.25">
      <c r="A424" s="3"/>
      <c r="B424" s="3"/>
      <c r="E424" s="3"/>
    </row>
    <row r="425" spans="1:5" x14ac:dyDescent="0.25">
      <c r="A425" s="3"/>
      <c r="B425" s="3"/>
      <c r="E425" s="3"/>
    </row>
    <row r="426" spans="1:5" x14ac:dyDescent="0.25">
      <c r="A426" s="3"/>
      <c r="B426" s="3"/>
      <c r="E426" s="3"/>
    </row>
    <row r="427" spans="1:5" x14ac:dyDescent="0.25">
      <c r="A427" s="3"/>
      <c r="B427" s="3"/>
      <c r="E427" s="3"/>
    </row>
    <row r="428" spans="1:5" x14ac:dyDescent="0.25">
      <c r="A428" s="3"/>
      <c r="B428" s="3"/>
      <c r="E428" s="3"/>
    </row>
    <row r="429" spans="1:5" x14ac:dyDescent="0.25">
      <c r="A429" s="3"/>
      <c r="B429" s="3"/>
      <c r="E429" s="3"/>
    </row>
    <row r="430" spans="1:5" x14ac:dyDescent="0.25">
      <c r="A430" s="3"/>
      <c r="B430" s="3"/>
      <c r="E430" s="3"/>
    </row>
    <row r="431" spans="1:5" x14ac:dyDescent="0.25">
      <c r="A431" s="3"/>
      <c r="B431" s="3"/>
      <c r="E431" s="3"/>
    </row>
    <row r="432" spans="1:5" x14ac:dyDescent="0.25">
      <c r="A432" s="3"/>
      <c r="B432" s="3"/>
      <c r="E432" s="3"/>
    </row>
    <row r="433" spans="1:5" x14ac:dyDescent="0.25">
      <c r="A433" s="3"/>
      <c r="B433" s="3"/>
      <c r="E433" s="3"/>
    </row>
    <row r="434" spans="1:5" x14ac:dyDescent="0.25">
      <c r="A434" s="3"/>
      <c r="B434" s="3"/>
      <c r="E434" s="3"/>
    </row>
    <row r="435" spans="1:5" x14ac:dyDescent="0.25">
      <c r="A435" s="3"/>
      <c r="B435" s="3"/>
      <c r="E435" s="3"/>
    </row>
    <row r="436" spans="1:5" x14ac:dyDescent="0.25">
      <c r="A436" s="3"/>
      <c r="B436" s="3"/>
      <c r="E436" s="3"/>
    </row>
    <row r="437" spans="1:5" x14ac:dyDescent="0.25">
      <c r="A437" s="3"/>
      <c r="B437" s="3"/>
      <c r="E437" s="3"/>
    </row>
    <row r="438" spans="1:5" x14ac:dyDescent="0.25">
      <c r="A438" s="3"/>
      <c r="B438" s="3"/>
      <c r="E438" s="3"/>
    </row>
    <row r="439" spans="1:5" x14ac:dyDescent="0.25">
      <c r="A439" s="3"/>
      <c r="B439" s="3"/>
      <c r="E439" s="3"/>
    </row>
    <row r="440" spans="1:5" x14ac:dyDescent="0.25">
      <c r="A440" s="3"/>
      <c r="B440" s="3"/>
      <c r="E440" s="3"/>
    </row>
    <row r="441" spans="1:5" x14ac:dyDescent="0.25">
      <c r="A441" s="3"/>
      <c r="B441" s="3"/>
      <c r="E441" s="3"/>
    </row>
    <row r="442" spans="1:5" x14ac:dyDescent="0.25">
      <c r="A442" s="3"/>
      <c r="B442" s="3"/>
      <c r="E442" s="3"/>
    </row>
    <row r="443" spans="1:5" x14ac:dyDescent="0.25">
      <c r="A443" s="3"/>
      <c r="B443" s="3"/>
      <c r="E443" s="3"/>
    </row>
    <row r="444" spans="1:5" x14ac:dyDescent="0.25">
      <c r="A444" s="3"/>
      <c r="B444" s="3"/>
      <c r="E444" s="3"/>
    </row>
    <row r="445" spans="1:5" x14ac:dyDescent="0.25">
      <c r="A445" s="3"/>
      <c r="B445" s="3"/>
      <c r="E445" s="3"/>
    </row>
    <row r="446" spans="1:5" x14ac:dyDescent="0.25">
      <c r="A446" s="3"/>
      <c r="B446" s="3"/>
      <c r="E446" s="3"/>
    </row>
    <row r="447" spans="1:5" x14ac:dyDescent="0.25">
      <c r="A447" s="3"/>
      <c r="B447" s="3"/>
      <c r="E447" s="3"/>
    </row>
    <row r="448" spans="1:5" x14ac:dyDescent="0.25">
      <c r="A448" s="3"/>
      <c r="B448" s="3"/>
      <c r="E448" s="3"/>
    </row>
    <row r="449" spans="1:5" x14ac:dyDescent="0.25">
      <c r="A449" s="3"/>
      <c r="B449" s="3"/>
      <c r="E449" s="3"/>
    </row>
    <row r="450" spans="1:5" x14ac:dyDescent="0.25">
      <c r="A450" s="3"/>
      <c r="B450" s="3"/>
      <c r="E450" s="3"/>
    </row>
    <row r="451" spans="1:5" x14ac:dyDescent="0.25">
      <c r="A451" s="3"/>
      <c r="B451" s="3"/>
      <c r="E451" s="3"/>
    </row>
    <row r="452" spans="1:5" x14ac:dyDescent="0.25">
      <c r="A452" s="3"/>
      <c r="B452" s="3"/>
      <c r="E452" s="3"/>
    </row>
    <row r="453" spans="1:5" x14ac:dyDescent="0.25">
      <c r="A453" s="3"/>
      <c r="B453" s="3"/>
      <c r="E453" s="3"/>
    </row>
    <row r="454" spans="1:5" x14ac:dyDescent="0.25">
      <c r="A454" s="3"/>
      <c r="B454" s="3"/>
      <c r="E454" s="3"/>
    </row>
    <row r="455" spans="1:5" x14ac:dyDescent="0.25">
      <c r="A455" s="3"/>
      <c r="B455" s="3"/>
      <c r="E455" s="3"/>
    </row>
    <row r="456" spans="1:5" x14ac:dyDescent="0.25">
      <c r="A456" s="3"/>
      <c r="B456" s="3"/>
      <c r="E456" s="3"/>
    </row>
    <row r="457" spans="1:5" x14ac:dyDescent="0.25">
      <c r="A457" s="3"/>
      <c r="B457" s="3"/>
      <c r="E457" s="3"/>
    </row>
    <row r="458" spans="1:5" x14ac:dyDescent="0.25">
      <c r="A458" s="3"/>
      <c r="B458" s="3"/>
      <c r="E458" s="3"/>
    </row>
    <row r="459" spans="1:5" x14ac:dyDescent="0.25">
      <c r="A459" s="3"/>
      <c r="B459" s="3"/>
      <c r="E459" s="3"/>
    </row>
    <row r="460" spans="1:5" x14ac:dyDescent="0.25">
      <c r="A460" s="3"/>
      <c r="B460" s="3"/>
      <c r="E460" s="3"/>
    </row>
    <row r="461" spans="1:5" x14ac:dyDescent="0.25">
      <c r="A461" s="3"/>
      <c r="B461" s="3"/>
      <c r="E461" s="3"/>
    </row>
    <row r="462" spans="1:5" x14ac:dyDescent="0.25">
      <c r="A462" s="3"/>
      <c r="B462" s="3"/>
      <c r="E462" s="3"/>
    </row>
    <row r="463" spans="1:5" x14ac:dyDescent="0.25">
      <c r="A463" s="3"/>
      <c r="B463" s="3"/>
      <c r="E463" s="3"/>
    </row>
    <row r="464" spans="1:5" x14ac:dyDescent="0.25">
      <c r="A464" s="3"/>
      <c r="B464" s="3"/>
      <c r="E464" s="3"/>
    </row>
    <row r="465" spans="1:5" x14ac:dyDescent="0.25">
      <c r="A465" s="3"/>
      <c r="B465" s="3"/>
      <c r="E465" s="3"/>
    </row>
    <row r="466" spans="1:5" x14ac:dyDescent="0.25">
      <c r="A466" s="3"/>
      <c r="B466" s="3"/>
      <c r="E466" s="3"/>
    </row>
    <row r="467" spans="1:5" x14ac:dyDescent="0.25">
      <c r="A467" s="3"/>
      <c r="B467" s="3"/>
      <c r="E467" s="3"/>
    </row>
    <row r="468" spans="1:5" x14ac:dyDescent="0.25">
      <c r="A468" s="3"/>
      <c r="B468" s="3"/>
      <c r="E468" s="3"/>
    </row>
    <row r="469" spans="1:5" x14ac:dyDescent="0.25">
      <c r="A469" s="3"/>
      <c r="B469" s="3"/>
      <c r="E469" s="3"/>
    </row>
    <row r="470" spans="1:5" x14ac:dyDescent="0.25">
      <c r="A470" s="3"/>
      <c r="B470" s="3"/>
      <c r="E470" s="3"/>
    </row>
    <row r="471" spans="1:5" x14ac:dyDescent="0.25">
      <c r="A471" s="3"/>
      <c r="B471" s="3"/>
      <c r="E471" s="3"/>
    </row>
    <row r="472" spans="1:5" x14ac:dyDescent="0.25">
      <c r="A472" s="3"/>
      <c r="B472" s="3"/>
      <c r="E472" s="3"/>
    </row>
    <row r="473" spans="1:5" x14ac:dyDescent="0.25">
      <c r="A473" s="3"/>
      <c r="B473" s="3"/>
      <c r="E473" s="3"/>
    </row>
    <row r="474" spans="1:5" x14ac:dyDescent="0.25">
      <c r="A474" s="3"/>
      <c r="B474" s="3"/>
      <c r="E474" s="3"/>
    </row>
    <row r="475" spans="1:5" x14ac:dyDescent="0.25">
      <c r="A475" s="3"/>
      <c r="B475" s="3"/>
      <c r="E475" s="3"/>
    </row>
    <row r="476" spans="1:5" x14ac:dyDescent="0.25">
      <c r="A476" s="3"/>
      <c r="B476" s="3"/>
      <c r="E476" s="3"/>
    </row>
    <row r="477" spans="1:5" x14ac:dyDescent="0.25">
      <c r="A477" s="3"/>
      <c r="B477" s="3"/>
      <c r="E477" s="3"/>
    </row>
    <row r="478" spans="1:5" x14ac:dyDescent="0.25">
      <c r="A478" s="3"/>
      <c r="B478" s="3"/>
      <c r="E478" s="3"/>
    </row>
    <row r="479" spans="1:5" x14ac:dyDescent="0.25">
      <c r="A479" s="3"/>
      <c r="B479" s="3"/>
      <c r="E479" s="3"/>
    </row>
    <row r="480" spans="1:5" x14ac:dyDescent="0.25">
      <c r="A480" s="3"/>
      <c r="B480" s="3"/>
      <c r="E480" s="3"/>
    </row>
    <row r="481" spans="1:5" x14ac:dyDescent="0.25">
      <c r="A481" s="3"/>
      <c r="B481" s="3"/>
      <c r="E481" s="3"/>
    </row>
    <row r="482" spans="1:5" x14ac:dyDescent="0.25">
      <c r="A482" s="3"/>
      <c r="B482" s="3"/>
      <c r="E482" s="3"/>
    </row>
    <row r="483" spans="1:5" x14ac:dyDescent="0.25">
      <c r="A483" s="3"/>
      <c r="B483" s="3"/>
      <c r="E483" s="3"/>
    </row>
    <row r="484" spans="1:5" x14ac:dyDescent="0.25">
      <c r="A484" s="3"/>
      <c r="B484" s="3"/>
      <c r="E484" s="3"/>
    </row>
    <row r="485" spans="1:5" x14ac:dyDescent="0.25">
      <c r="A485" s="3"/>
      <c r="B485" s="3"/>
      <c r="E485" s="3"/>
    </row>
    <row r="486" spans="1:5" x14ac:dyDescent="0.25">
      <c r="A486" s="3"/>
      <c r="B486" s="3"/>
      <c r="E486" s="3"/>
    </row>
    <row r="487" spans="1:5" x14ac:dyDescent="0.25">
      <c r="A487" s="3"/>
      <c r="B487" s="3"/>
      <c r="E487" s="3"/>
    </row>
    <row r="488" spans="1:5" x14ac:dyDescent="0.25">
      <c r="A488" s="3"/>
      <c r="B488" s="3"/>
      <c r="E488" s="3"/>
    </row>
    <row r="489" spans="1:5" x14ac:dyDescent="0.25">
      <c r="A489" s="3"/>
      <c r="B489" s="3"/>
      <c r="E489" s="3"/>
    </row>
    <row r="490" spans="1:5" x14ac:dyDescent="0.25">
      <c r="A490" s="3"/>
      <c r="B490" s="3"/>
      <c r="E490" s="3"/>
    </row>
    <row r="491" spans="1:5" x14ac:dyDescent="0.25">
      <c r="A491" s="3"/>
      <c r="B491" s="3"/>
      <c r="E491" s="3"/>
    </row>
    <row r="492" spans="1:5" x14ac:dyDescent="0.25">
      <c r="A492" s="3"/>
      <c r="B492" s="3"/>
      <c r="E492" s="3"/>
    </row>
    <row r="493" spans="1:5" x14ac:dyDescent="0.25">
      <c r="A493" s="3"/>
      <c r="B493" s="3"/>
      <c r="E493" s="3"/>
    </row>
    <row r="494" spans="1:5" x14ac:dyDescent="0.25">
      <c r="A494" s="3"/>
      <c r="B494" s="3"/>
      <c r="E494" s="3"/>
    </row>
    <row r="495" spans="1:5" x14ac:dyDescent="0.25">
      <c r="A495" s="3"/>
      <c r="B495" s="3"/>
      <c r="E495" s="3"/>
    </row>
    <row r="496" spans="1:5" x14ac:dyDescent="0.25">
      <c r="A496" s="3"/>
      <c r="B496" s="3"/>
      <c r="E496" s="3"/>
    </row>
    <row r="497" spans="1:5" x14ac:dyDescent="0.25">
      <c r="A497" s="3"/>
      <c r="B497" s="3"/>
      <c r="E497" s="3"/>
    </row>
    <row r="498" spans="1:5" x14ac:dyDescent="0.25">
      <c r="A498" s="3"/>
      <c r="B498" s="3"/>
      <c r="E498" s="3"/>
    </row>
    <row r="499" spans="1:5" x14ac:dyDescent="0.25">
      <c r="A499" s="3"/>
      <c r="B499" s="3"/>
      <c r="E499" s="3"/>
    </row>
    <row r="500" spans="1:5" x14ac:dyDescent="0.25">
      <c r="A500" s="3"/>
      <c r="B500" s="3"/>
      <c r="E500" s="3"/>
    </row>
    <row r="501" spans="1:5" x14ac:dyDescent="0.25">
      <c r="A501" s="3"/>
      <c r="B501" s="3"/>
      <c r="E501" s="3"/>
    </row>
    <row r="502" spans="1:5" x14ac:dyDescent="0.25">
      <c r="A502" s="3"/>
      <c r="B502" s="3"/>
      <c r="E502" s="3"/>
    </row>
    <row r="503" spans="1:5" x14ac:dyDescent="0.25">
      <c r="A503" s="3"/>
      <c r="B503" s="3"/>
      <c r="E503" s="3"/>
    </row>
    <row r="504" spans="1:5" x14ac:dyDescent="0.25">
      <c r="A504" s="3"/>
      <c r="B504" s="3"/>
      <c r="E504" s="3"/>
    </row>
    <row r="505" spans="1:5" x14ac:dyDescent="0.25">
      <c r="A505" s="3"/>
      <c r="B505" s="3"/>
      <c r="E505" s="3"/>
    </row>
    <row r="506" spans="1:5" x14ac:dyDescent="0.25">
      <c r="A506" s="3"/>
      <c r="B506" s="3"/>
      <c r="E506" s="3"/>
    </row>
    <row r="507" spans="1:5" x14ac:dyDescent="0.25">
      <c r="A507" s="3"/>
      <c r="B507" s="3"/>
      <c r="E507" s="3"/>
    </row>
    <row r="508" spans="1:5" x14ac:dyDescent="0.25">
      <c r="A508" s="3"/>
      <c r="B508" s="3"/>
      <c r="E508" s="3"/>
    </row>
    <row r="509" spans="1:5" x14ac:dyDescent="0.25">
      <c r="A509" s="3"/>
      <c r="B509" s="3"/>
      <c r="E509" s="3"/>
    </row>
    <row r="510" spans="1:5" x14ac:dyDescent="0.25">
      <c r="A510" s="3"/>
      <c r="B510" s="3"/>
      <c r="E510" s="3"/>
    </row>
    <row r="511" spans="1:5" x14ac:dyDescent="0.25">
      <c r="A511" s="3"/>
      <c r="B511" s="3"/>
      <c r="E511" s="3"/>
    </row>
    <row r="512" spans="1:5" x14ac:dyDescent="0.25">
      <c r="A512" s="3"/>
      <c r="B512" s="3"/>
      <c r="E512" s="3"/>
    </row>
    <row r="513" spans="1:5" x14ac:dyDescent="0.25">
      <c r="A513" s="3"/>
      <c r="B513" s="3"/>
      <c r="E513" s="3"/>
    </row>
    <row r="514" spans="1:5" x14ac:dyDescent="0.25">
      <c r="A514" s="3"/>
      <c r="B514" s="3"/>
      <c r="E514" s="3"/>
    </row>
    <row r="515" spans="1:5" x14ac:dyDescent="0.25">
      <c r="A515" s="3"/>
      <c r="B515" s="3"/>
      <c r="E515" s="3"/>
    </row>
    <row r="516" spans="1:5" x14ac:dyDescent="0.25">
      <c r="A516" s="3"/>
      <c r="B516" s="3"/>
      <c r="E516" s="3"/>
    </row>
    <row r="517" spans="1:5" x14ac:dyDescent="0.25">
      <c r="A517" s="3"/>
      <c r="B517" s="3"/>
      <c r="E517" s="3"/>
    </row>
    <row r="518" spans="1:5" x14ac:dyDescent="0.25">
      <c r="A518" s="3"/>
      <c r="B518" s="3"/>
      <c r="E518" s="3"/>
    </row>
    <row r="519" spans="1:5" x14ac:dyDescent="0.25">
      <c r="A519" s="3"/>
      <c r="B519" s="3"/>
      <c r="E519" s="3"/>
    </row>
    <row r="520" spans="1:5" x14ac:dyDescent="0.25">
      <c r="A520" s="3"/>
      <c r="B520" s="3"/>
      <c r="E520" s="3"/>
    </row>
    <row r="521" spans="1:5" x14ac:dyDescent="0.25">
      <c r="A521" s="3"/>
      <c r="B521" s="3"/>
      <c r="E521" s="3"/>
    </row>
    <row r="522" spans="1:5" x14ac:dyDescent="0.25">
      <c r="A522" s="3"/>
      <c r="B522" s="3"/>
      <c r="E522" s="3"/>
    </row>
    <row r="523" spans="1:5" x14ac:dyDescent="0.25">
      <c r="A523" s="3"/>
      <c r="B523" s="3"/>
      <c r="E523" s="3"/>
    </row>
    <row r="524" spans="1:5" x14ac:dyDescent="0.25">
      <c r="A524" s="3"/>
      <c r="B524" s="3"/>
      <c r="E524" s="3"/>
    </row>
    <row r="525" spans="1:5" x14ac:dyDescent="0.25">
      <c r="A525" s="3"/>
      <c r="B525" s="3"/>
      <c r="E525" s="3"/>
    </row>
    <row r="526" spans="1:5" x14ac:dyDescent="0.25">
      <c r="A526" s="3"/>
      <c r="B526" s="3"/>
      <c r="E526" s="3"/>
    </row>
    <row r="527" spans="1:5" x14ac:dyDescent="0.25">
      <c r="A527" s="3"/>
      <c r="B527" s="3"/>
      <c r="E527" s="3"/>
    </row>
    <row r="528" spans="1:5" x14ac:dyDescent="0.25">
      <c r="A528" s="3"/>
      <c r="B528" s="3"/>
      <c r="E528" s="3"/>
    </row>
    <row r="529" spans="1:5" x14ac:dyDescent="0.25">
      <c r="A529" s="3"/>
      <c r="B529" s="3"/>
      <c r="E529" s="3"/>
    </row>
    <row r="530" spans="1:5" x14ac:dyDescent="0.25">
      <c r="A530" s="3"/>
      <c r="B530" s="3"/>
      <c r="E530" s="3"/>
    </row>
    <row r="531" spans="1:5" x14ac:dyDescent="0.25">
      <c r="A531" s="3"/>
      <c r="B531" s="3"/>
      <c r="E531" s="3"/>
    </row>
    <row r="532" spans="1:5" x14ac:dyDescent="0.25">
      <c r="A532" s="3"/>
      <c r="B532" s="3"/>
      <c r="E532" s="3"/>
    </row>
    <row r="533" spans="1:5" x14ac:dyDescent="0.25">
      <c r="A533" s="3"/>
      <c r="B533" s="3"/>
      <c r="E533" s="3"/>
    </row>
    <row r="534" spans="1:5" x14ac:dyDescent="0.25">
      <c r="A534" s="3"/>
      <c r="B534" s="3"/>
      <c r="E534" s="3"/>
    </row>
    <row r="535" spans="1:5" x14ac:dyDescent="0.25">
      <c r="A535" s="3"/>
      <c r="B535" s="3"/>
      <c r="E535" s="3"/>
    </row>
    <row r="536" spans="1:5" x14ac:dyDescent="0.25">
      <c r="A536" s="3"/>
      <c r="B536" s="3"/>
      <c r="E536" s="3"/>
    </row>
    <row r="537" spans="1:5" x14ac:dyDescent="0.25">
      <c r="A537" s="3"/>
      <c r="B537" s="3"/>
      <c r="E537" s="3"/>
    </row>
    <row r="538" spans="1:5" x14ac:dyDescent="0.25">
      <c r="A538" s="3"/>
      <c r="B538" s="3"/>
      <c r="E538" s="3"/>
    </row>
    <row r="539" spans="1:5" x14ac:dyDescent="0.25">
      <c r="A539" s="3"/>
      <c r="B539" s="3"/>
      <c r="E539" s="3"/>
    </row>
    <row r="540" spans="1:5" x14ac:dyDescent="0.25">
      <c r="A540" s="3"/>
      <c r="B540" s="3"/>
      <c r="E540" s="3"/>
    </row>
    <row r="541" spans="1:5" x14ac:dyDescent="0.25">
      <c r="A541" s="3"/>
      <c r="B541" s="3"/>
      <c r="E541" s="3"/>
    </row>
    <row r="542" spans="1:5" x14ac:dyDescent="0.25">
      <c r="A542" s="3"/>
      <c r="B542" s="3"/>
      <c r="E542" s="3"/>
    </row>
    <row r="543" spans="1:5" x14ac:dyDescent="0.25">
      <c r="A543" s="3"/>
      <c r="B543" s="3"/>
      <c r="E543" s="3"/>
    </row>
    <row r="544" spans="1:5" x14ac:dyDescent="0.25">
      <c r="A544" s="3"/>
      <c r="B544" s="3"/>
      <c r="E544" s="3"/>
    </row>
    <row r="545" spans="1:5" x14ac:dyDescent="0.25">
      <c r="A545" s="3"/>
      <c r="B545" s="3"/>
      <c r="E545" s="3"/>
    </row>
    <row r="546" spans="1:5" x14ac:dyDescent="0.25">
      <c r="A546" s="3"/>
      <c r="B546" s="3"/>
      <c r="E546" s="3"/>
    </row>
    <row r="547" spans="1:5" x14ac:dyDescent="0.25">
      <c r="A547" s="3"/>
      <c r="B547" s="3"/>
      <c r="E547" s="3"/>
    </row>
    <row r="548" spans="1:5" x14ac:dyDescent="0.25">
      <c r="A548" s="3"/>
      <c r="B548" s="3"/>
      <c r="E548" s="3"/>
    </row>
    <row r="549" spans="1:5" x14ac:dyDescent="0.25">
      <c r="A549" s="3"/>
      <c r="B549" s="3"/>
      <c r="E549" s="3"/>
    </row>
    <row r="550" spans="1:5" x14ac:dyDescent="0.25">
      <c r="A550" s="3"/>
      <c r="B550" s="3"/>
      <c r="E550" s="3"/>
    </row>
    <row r="551" spans="1:5" x14ac:dyDescent="0.25">
      <c r="A551" s="3"/>
      <c r="B551" s="3"/>
      <c r="E551" s="3"/>
    </row>
    <row r="552" spans="1:5" x14ac:dyDescent="0.25">
      <c r="A552" s="3"/>
      <c r="B552" s="3"/>
      <c r="E552" s="3"/>
    </row>
    <row r="553" spans="1:5" x14ac:dyDescent="0.25">
      <c r="A553" s="3"/>
      <c r="B553" s="3"/>
      <c r="E553" s="3"/>
    </row>
    <row r="554" spans="1:5" x14ac:dyDescent="0.25">
      <c r="A554" s="3"/>
      <c r="B554" s="3"/>
      <c r="E554" s="3"/>
    </row>
    <row r="555" spans="1:5" x14ac:dyDescent="0.25">
      <c r="A555" s="3"/>
      <c r="B555" s="3"/>
      <c r="E555" s="3"/>
    </row>
    <row r="556" spans="1:5" x14ac:dyDescent="0.25">
      <c r="A556" s="3"/>
      <c r="B556" s="3"/>
      <c r="E556" s="3"/>
    </row>
    <row r="557" spans="1:5" x14ac:dyDescent="0.25">
      <c r="A557" s="3"/>
      <c r="B557" s="3"/>
      <c r="E557" s="3"/>
    </row>
    <row r="558" spans="1:5" x14ac:dyDescent="0.25">
      <c r="A558" s="3"/>
      <c r="B558" s="3"/>
      <c r="E558" s="3"/>
    </row>
    <row r="559" spans="1:5" x14ac:dyDescent="0.25">
      <c r="A559" s="3"/>
      <c r="B559" s="3"/>
      <c r="E559" s="3"/>
    </row>
    <row r="560" spans="1:5" x14ac:dyDescent="0.25">
      <c r="A560" s="3"/>
      <c r="B560" s="3"/>
      <c r="E560" s="3"/>
    </row>
    <row r="561" spans="1:5" x14ac:dyDescent="0.25">
      <c r="A561" s="3"/>
      <c r="B561" s="3"/>
      <c r="E561" s="3"/>
    </row>
    <row r="562" spans="1:5" x14ac:dyDescent="0.25">
      <c r="A562" s="3"/>
      <c r="B562" s="3"/>
      <c r="E562" s="3"/>
    </row>
    <row r="563" spans="1:5" x14ac:dyDescent="0.25">
      <c r="A563" s="3"/>
      <c r="B563" s="3"/>
      <c r="E563" s="3"/>
    </row>
    <row r="564" spans="1:5" x14ac:dyDescent="0.25">
      <c r="A564" s="3"/>
      <c r="B564" s="3"/>
      <c r="E564" s="3"/>
    </row>
    <row r="565" spans="1:5" x14ac:dyDescent="0.25">
      <c r="A565" s="3"/>
      <c r="B565" s="3"/>
      <c r="E565" s="3"/>
    </row>
    <row r="566" spans="1:5" x14ac:dyDescent="0.25">
      <c r="A566" s="3"/>
      <c r="B566" s="3"/>
      <c r="E566" s="3"/>
    </row>
    <row r="567" spans="1:5" x14ac:dyDescent="0.25">
      <c r="A567" s="3"/>
      <c r="B567" s="3"/>
      <c r="E567" s="3"/>
    </row>
    <row r="568" spans="1:5" x14ac:dyDescent="0.25">
      <c r="A568" s="3"/>
      <c r="B568" s="3"/>
      <c r="E568" s="3"/>
    </row>
    <row r="569" spans="1:5" x14ac:dyDescent="0.25">
      <c r="A569" s="3"/>
      <c r="B569" s="3"/>
      <c r="E569" s="3"/>
    </row>
    <row r="570" spans="1:5" x14ac:dyDescent="0.25">
      <c r="A570" s="3"/>
      <c r="B570" s="3"/>
      <c r="E570" s="3"/>
    </row>
    <row r="571" spans="1:5" x14ac:dyDescent="0.25">
      <c r="A571" s="3"/>
      <c r="B571" s="3"/>
      <c r="E571" s="3"/>
    </row>
    <row r="572" spans="1:5" x14ac:dyDescent="0.25">
      <c r="A572" s="3"/>
      <c r="B572" s="3"/>
      <c r="E572" s="3"/>
    </row>
    <row r="573" spans="1:5" x14ac:dyDescent="0.25">
      <c r="A573" s="3"/>
      <c r="B573" s="3"/>
      <c r="E573" s="3"/>
    </row>
    <row r="574" spans="1:5" x14ac:dyDescent="0.25">
      <c r="A574" s="3"/>
      <c r="B574" s="3"/>
      <c r="E574" s="3"/>
    </row>
    <row r="575" spans="1:5" x14ac:dyDescent="0.25">
      <c r="A575" s="3"/>
      <c r="B575" s="3"/>
      <c r="E575" s="3"/>
    </row>
    <row r="576" spans="1:5" x14ac:dyDescent="0.25">
      <c r="A576" s="3"/>
      <c r="B576" s="3"/>
      <c r="E576" s="3"/>
    </row>
    <row r="577" spans="1:5" x14ac:dyDescent="0.25">
      <c r="A577" s="3"/>
      <c r="B577" s="3"/>
      <c r="E577" s="3"/>
    </row>
    <row r="578" spans="1:5" x14ac:dyDescent="0.25">
      <c r="A578" s="3"/>
      <c r="B578" s="3"/>
      <c r="E578" s="3"/>
    </row>
    <row r="579" spans="1:5" x14ac:dyDescent="0.25">
      <c r="A579" s="3"/>
      <c r="B579" s="3"/>
      <c r="E579" s="3"/>
    </row>
    <row r="580" spans="1:5" x14ac:dyDescent="0.25">
      <c r="A580" s="3"/>
      <c r="B580" s="3"/>
      <c r="E580" s="3"/>
    </row>
    <row r="581" spans="1:5" x14ac:dyDescent="0.25">
      <c r="A581" s="3"/>
      <c r="B581" s="3"/>
      <c r="E581" s="3"/>
    </row>
    <row r="582" spans="1:5" x14ac:dyDescent="0.25">
      <c r="A582" s="3"/>
      <c r="B582" s="3"/>
      <c r="E582" s="3"/>
    </row>
    <row r="583" spans="1:5" x14ac:dyDescent="0.25">
      <c r="A583" s="3"/>
      <c r="B583" s="3"/>
      <c r="E583" s="3"/>
    </row>
    <row r="584" spans="1:5" x14ac:dyDescent="0.25">
      <c r="A584" s="3"/>
      <c r="B584" s="3"/>
      <c r="E584" s="3"/>
    </row>
    <row r="585" spans="1:5" x14ac:dyDescent="0.25">
      <c r="A585" s="3"/>
      <c r="B585" s="3"/>
      <c r="E585" s="3"/>
    </row>
    <row r="586" spans="1:5" x14ac:dyDescent="0.25">
      <c r="A586" s="3"/>
      <c r="B586" s="3"/>
      <c r="E586" s="3"/>
    </row>
    <row r="587" spans="1:5" x14ac:dyDescent="0.25">
      <c r="A587" s="3"/>
      <c r="B587" s="3"/>
      <c r="E587" s="3"/>
    </row>
    <row r="588" spans="1:5" x14ac:dyDescent="0.25">
      <c r="A588" s="3"/>
      <c r="B588" s="3"/>
      <c r="E588" s="3"/>
    </row>
    <row r="589" spans="1:5" x14ac:dyDescent="0.25">
      <c r="A589" s="3"/>
      <c r="B589" s="3"/>
      <c r="E589" s="3"/>
    </row>
    <row r="590" spans="1:5" x14ac:dyDescent="0.25">
      <c r="A590" s="3"/>
      <c r="B590" s="3"/>
      <c r="E590" s="3"/>
    </row>
    <row r="591" spans="1:5" x14ac:dyDescent="0.25">
      <c r="A591" s="3"/>
      <c r="B591" s="3"/>
      <c r="E591" s="3"/>
    </row>
    <row r="592" spans="1:5" x14ac:dyDescent="0.25">
      <c r="A592" s="3"/>
      <c r="B592" s="3"/>
      <c r="E592" s="3"/>
    </row>
    <row r="593" spans="1:5" x14ac:dyDescent="0.25">
      <c r="A593" s="3"/>
      <c r="B593" s="3"/>
      <c r="E593" s="3"/>
    </row>
    <row r="594" spans="1:5" x14ac:dyDescent="0.25">
      <c r="A594" s="3"/>
      <c r="B594" s="3"/>
      <c r="E594" s="3"/>
    </row>
    <row r="595" spans="1:5" x14ac:dyDescent="0.25">
      <c r="A595" s="3"/>
      <c r="B595" s="3"/>
      <c r="E595" s="3"/>
    </row>
    <row r="596" spans="1:5" x14ac:dyDescent="0.25">
      <c r="A596" s="3"/>
      <c r="B596" s="3"/>
      <c r="E596" s="3"/>
    </row>
    <row r="597" spans="1:5" x14ac:dyDescent="0.25">
      <c r="A597" s="3"/>
      <c r="B597" s="3"/>
      <c r="E597" s="3"/>
    </row>
    <row r="598" spans="1:5" x14ac:dyDescent="0.25">
      <c r="A598" s="3"/>
      <c r="B598" s="3"/>
      <c r="E598" s="3"/>
    </row>
    <row r="599" spans="1:5" x14ac:dyDescent="0.25">
      <c r="A599" s="3"/>
      <c r="B599" s="3"/>
      <c r="E599" s="3"/>
    </row>
    <row r="600" spans="1:5" x14ac:dyDescent="0.25">
      <c r="A600" s="3"/>
      <c r="B600" s="3"/>
      <c r="E600" s="3"/>
    </row>
    <row r="601" spans="1:5" x14ac:dyDescent="0.25">
      <c r="A601" s="3"/>
      <c r="B601" s="3"/>
      <c r="E601" s="3"/>
    </row>
    <row r="602" spans="1:5" x14ac:dyDescent="0.25">
      <c r="A602" s="3"/>
      <c r="B602" s="3"/>
      <c r="E602" s="3"/>
    </row>
    <row r="603" spans="1:5" x14ac:dyDescent="0.25">
      <c r="A603" s="3"/>
      <c r="B603" s="3"/>
      <c r="E603" s="3"/>
    </row>
    <row r="604" spans="1:5" x14ac:dyDescent="0.25">
      <c r="A604" s="3"/>
      <c r="B604" s="3"/>
      <c r="E604" s="3"/>
    </row>
    <row r="605" spans="1:5" x14ac:dyDescent="0.25">
      <c r="A605" s="3"/>
      <c r="B605" s="3"/>
      <c r="E605" s="3"/>
    </row>
    <row r="606" spans="1:5" x14ac:dyDescent="0.25">
      <c r="A606" s="3"/>
      <c r="B606" s="3"/>
      <c r="E606" s="3"/>
    </row>
    <row r="607" spans="1:5" x14ac:dyDescent="0.25">
      <c r="A607" s="3"/>
      <c r="B607" s="3"/>
      <c r="E607" s="3"/>
    </row>
    <row r="608" spans="1:5" x14ac:dyDescent="0.25">
      <c r="A608" s="3"/>
      <c r="B608" s="3"/>
      <c r="E608" s="3"/>
    </row>
    <row r="609" spans="1:5" x14ac:dyDescent="0.25">
      <c r="A609" s="3"/>
      <c r="B609" s="3"/>
      <c r="E609" s="3"/>
    </row>
    <row r="610" spans="1:5" x14ac:dyDescent="0.25">
      <c r="A610" s="3"/>
      <c r="B610" s="3"/>
      <c r="E610" s="3"/>
    </row>
    <row r="611" spans="1:5" x14ac:dyDescent="0.25">
      <c r="A611" s="3"/>
      <c r="B611" s="3"/>
      <c r="E611" s="3"/>
    </row>
    <row r="612" spans="1:5" x14ac:dyDescent="0.25">
      <c r="A612" s="3"/>
      <c r="B612" s="3"/>
      <c r="E612" s="3"/>
    </row>
    <row r="613" spans="1:5" x14ac:dyDescent="0.25">
      <c r="A613" s="3"/>
      <c r="B613" s="3"/>
      <c r="E613" s="3"/>
    </row>
    <row r="614" spans="1:5" x14ac:dyDescent="0.25">
      <c r="A614" s="3"/>
      <c r="B614" s="3"/>
      <c r="E614" s="3"/>
    </row>
    <row r="615" spans="1:5" x14ac:dyDescent="0.25">
      <c r="A615" s="3"/>
      <c r="B615" s="3"/>
      <c r="E615" s="3"/>
    </row>
    <row r="616" spans="1:5" x14ac:dyDescent="0.25">
      <c r="A616" s="3"/>
      <c r="B616" s="3"/>
      <c r="E616" s="3"/>
    </row>
    <row r="617" spans="1:5" x14ac:dyDescent="0.25">
      <c r="A617" s="3"/>
      <c r="B617" s="3"/>
      <c r="E617" s="3"/>
    </row>
    <row r="618" spans="1:5" x14ac:dyDescent="0.25">
      <c r="A618" s="3"/>
      <c r="B618" s="3"/>
      <c r="E618" s="3"/>
    </row>
    <row r="619" spans="1:5" x14ac:dyDescent="0.25">
      <c r="A619" s="3"/>
      <c r="B619" s="3"/>
      <c r="E619" s="3"/>
    </row>
    <row r="620" spans="1:5" x14ac:dyDescent="0.25">
      <c r="A620" s="3"/>
      <c r="B620" s="3"/>
      <c r="E620" s="3"/>
    </row>
    <row r="621" spans="1:5" x14ac:dyDescent="0.25">
      <c r="A621" s="3"/>
      <c r="B621" s="3"/>
      <c r="E621" s="3"/>
    </row>
    <row r="622" spans="1:5" x14ac:dyDescent="0.25">
      <c r="A622" s="3"/>
      <c r="B622" s="3"/>
      <c r="E622" s="3"/>
    </row>
    <row r="623" spans="1:5" x14ac:dyDescent="0.25">
      <c r="A623" s="3"/>
      <c r="B623" s="3"/>
      <c r="E623" s="3"/>
    </row>
    <row r="624" spans="1:5" x14ac:dyDescent="0.25">
      <c r="A624" s="3"/>
      <c r="B624" s="3"/>
      <c r="E624" s="3"/>
    </row>
    <row r="625" spans="1:5" x14ac:dyDescent="0.25">
      <c r="A625" s="3"/>
      <c r="B625" s="3"/>
      <c r="E625" s="3"/>
    </row>
    <row r="626" spans="1:5" x14ac:dyDescent="0.25">
      <c r="A626" s="3"/>
      <c r="B626" s="3"/>
      <c r="E626" s="3"/>
    </row>
    <row r="627" spans="1:5" x14ac:dyDescent="0.25">
      <c r="A627" s="3"/>
      <c r="B627" s="3"/>
      <c r="E627" s="3"/>
    </row>
    <row r="628" spans="1:5" x14ac:dyDescent="0.25">
      <c r="A628" s="3"/>
      <c r="B628" s="3"/>
      <c r="E628" s="3"/>
    </row>
    <row r="629" spans="1:5" x14ac:dyDescent="0.25">
      <c r="A629" s="3"/>
      <c r="B629" s="3"/>
      <c r="E629" s="3"/>
    </row>
    <row r="630" spans="1:5" x14ac:dyDescent="0.25">
      <c r="A630" s="3"/>
      <c r="B630" s="3"/>
      <c r="E630" s="3"/>
    </row>
    <row r="631" spans="1:5" x14ac:dyDescent="0.25">
      <c r="A631" s="3"/>
      <c r="B631" s="3"/>
      <c r="E631" s="3"/>
    </row>
    <row r="632" spans="1:5" x14ac:dyDescent="0.25">
      <c r="A632" s="3"/>
      <c r="B632" s="3"/>
      <c r="E632" s="3"/>
    </row>
    <row r="633" spans="1:5" x14ac:dyDescent="0.25">
      <c r="A633" s="3"/>
      <c r="B633" s="3"/>
      <c r="E633" s="3"/>
    </row>
    <row r="634" spans="1:5" x14ac:dyDescent="0.25">
      <c r="A634" s="3"/>
      <c r="B634" s="3"/>
      <c r="E634" s="3"/>
    </row>
    <row r="635" spans="1:5" x14ac:dyDescent="0.25">
      <c r="A635" s="3"/>
      <c r="B635" s="3"/>
      <c r="E635" s="3"/>
    </row>
    <row r="636" spans="1:5" x14ac:dyDescent="0.25">
      <c r="A636" s="3"/>
      <c r="B636" s="3"/>
      <c r="E636" s="3"/>
    </row>
    <row r="637" spans="1:5" x14ac:dyDescent="0.25">
      <c r="A637" s="3"/>
      <c r="B637" s="3"/>
      <c r="E637" s="3"/>
    </row>
    <row r="638" spans="1:5" x14ac:dyDescent="0.25">
      <c r="A638" s="3"/>
      <c r="B638" s="3"/>
      <c r="E638" s="3"/>
    </row>
    <row r="639" spans="1:5" x14ac:dyDescent="0.25">
      <c r="A639" s="3"/>
      <c r="B639" s="3"/>
      <c r="E639" s="3"/>
    </row>
    <row r="640" spans="1:5" x14ac:dyDescent="0.25">
      <c r="A640" s="3"/>
      <c r="B640" s="3"/>
      <c r="E640" s="3"/>
    </row>
    <row r="641" spans="1:5" x14ac:dyDescent="0.25">
      <c r="A641" s="3"/>
      <c r="B641" s="3"/>
      <c r="E641" s="3"/>
    </row>
    <row r="642" spans="1:5" x14ac:dyDescent="0.25">
      <c r="A642" s="3"/>
      <c r="B642" s="3"/>
      <c r="E642" s="3"/>
    </row>
    <row r="643" spans="1:5" x14ac:dyDescent="0.25">
      <c r="A643" s="3"/>
      <c r="B643" s="3"/>
      <c r="E643" s="3"/>
    </row>
    <row r="644" spans="1:5" x14ac:dyDescent="0.25">
      <c r="A644" s="3"/>
      <c r="B644" s="3"/>
      <c r="E644" s="3"/>
    </row>
    <row r="645" spans="1:5" x14ac:dyDescent="0.25">
      <c r="A645" s="3"/>
      <c r="B645" s="3"/>
      <c r="E645" s="3"/>
    </row>
    <row r="646" spans="1:5" x14ac:dyDescent="0.25">
      <c r="A646" s="3"/>
      <c r="B646" s="3"/>
      <c r="E646" s="3"/>
    </row>
    <row r="647" spans="1:5" x14ac:dyDescent="0.25">
      <c r="A647" s="3"/>
      <c r="B647" s="3"/>
      <c r="E647" s="3"/>
    </row>
    <row r="648" spans="1:5" x14ac:dyDescent="0.25">
      <c r="A648" s="3"/>
      <c r="B648" s="3"/>
      <c r="E648" s="3"/>
    </row>
    <row r="649" spans="1:5" x14ac:dyDescent="0.25">
      <c r="A649" s="3"/>
      <c r="B649" s="3"/>
      <c r="E649" s="3"/>
    </row>
    <row r="650" spans="1:5" x14ac:dyDescent="0.25">
      <c r="A650" s="3"/>
      <c r="B650" s="3"/>
      <c r="E650" s="3"/>
    </row>
    <row r="651" spans="1:5" x14ac:dyDescent="0.25">
      <c r="A651" s="3"/>
      <c r="B651" s="3"/>
      <c r="E651" s="3"/>
    </row>
    <row r="652" spans="1:5" x14ac:dyDescent="0.25">
      <c r="A652" s="3"/>
      <c r="B652" s="3"/>
      <c r="E652" s="3"/>
    </row>
    <row r="653" spans="1:5" x14ac:dyDescent="0.25">
      <c r="A653" s="3"/>
      <c r="B653" s="3"/>
      <c r="E653" s="3"/>
    </row>
    <row r="654" spans="1:5" x14ac:dyDescent="0.25">
      <c r="A654" s="3"/>
      <c r="B654" s="3"/>
      <c r="E654" s="3"/>
    </row>
    <row r="655" spans="1:5" x14ac:dyDescent="0.25">
      <c r="A655" s="3"/>
      <c r="B655" s="3"/>
      <c r="E655" s="3"/>
    </row>
    <row r="656" spans="1:5" x14ac:dyDescent="0.25">
      <c r="A656" s="3"/>
      <c r="B656" s="3"/>
      <c r="E656" s="3"/>
    </row>
    <row r="657" spans="1:5" x14ac:dyDescent="0.25">
      <c r="A657" s="3"/>
      <c r="B657" s="3"/>
      <c r="E657" s="3"/>
    </row>
    <row r="658" spans="1:5" x14ac:dyDescent="0.25">
      <c r="A658" s="3"/>
      <c r="B658" s="3"/>
      <c r="E658" s="3"/>
    </row>
    <row r="659" spans="1:5" x14ac:dyDescent="0.25">
      <c r="A659" s="3"/>
      <c r="B659" s="3"/>
      <c r="E659" s="3"/>
    </row>
    <row r="660" spans="1:5" x14ac:dyDescent="0.25">
      <c r="A660" s="3"/>
      <c r="B660" s="3"/>
      <c r="E660" s="3"/>
    </row>
    <row r="661" spans="1:5" x14ac:dyDescent="0.25">
      <c r="A661" s="3"/>
      <c r="B661" s="3"/>
      <c r="E661" s="3"/>
    </row>
    <row r="662" spans="1:5" x14ac:dyDescent="0.25">
      <c r="A662" s="3"/>
      <c r="B662" s="3"/>
      <c r="E662" s="3"/>
    </row>
    <row r="663" spans="1:5" x14ac:dyDescent="0.25">
      <c r="A663" s="3"/>
      <c r="B663" s="3"/>
      <c r="E663" s="3"/>
    </row>
    <row r="664" spans="1:5" x14ac:dyDescent="0.25">
      <c r="A664" s="3"/>
      <c r="B664" s="3"/>
      <c r="E664" s="3"/>
    </row>
    <row r="665" spans="1:5" x14ac:dyDescent="0.25">
      <c r="A665" s="3"/>
      <c r="B665" s="3"/>
      <c r="E665" s="3"/>
    </row>
    <row r="666" spans="1:5" x14ac:dyDescent="0.25">
      <c r="A666" s="3"/>
      <c r="B666" s="3"/>
      <c r="E666" s="3"/>
    </row>
    <row r="667" spans="1:5" x14ac:dyDescent="0.25">
      <c r="A667" s="3"/>
      <c r="B667" s="3"/>
      <c r="E667" s="3"/>
    </row>
    <row r="668" spans="1:5" x14ac:dyDescent="0.25">
      <c r="A668" s="3"/>
      <c r="B668" s="3"/>
      <c r="E668" s="3"/>
    </row>
    <row r="669" spans="1:5" x14ac:dyDescent="0.25">
      <c r="A669" s="3"/>
      <c r="B669" s="3"/>
      <c r="E669" s="3"/>
    </row>
    <row r="670" spans="1:5" x14ac:dyDescent="0.25">
      <c r="A670" s="3"/>
      <c r="B670" s="3"/>
      <c r="E670" s="3"/>
    </row>
    <row r="671" spans="1:5" x14ac:dyDescent="0.25">
      <c r="A671" s="3"/>
      <c r="B671" s="3"/>
      <c r="E671" s="3"/>
    </row>
    <row r="672" spans="1:5" x14ac:dyDescent="0.25">
      <c r="A672" s="3"/>
      <c r="B672" s="3"/>
      <c r="E672" s="3"/>
    </row>
    <row r="673" spans="1:5" x14ac:dyDescent="0.25">
      <c r="A673" s="3"/>
      <c r="B673" s="3"/>
      <c r="E673" s="3"/>
    </row>
    <row r="674" spans="1:5" x14ac:dyDescent="0.25">
      <c r="A674" s="3"/>
      <c r="B674" s="3"/>
      <c r="E674" s="3"/>
    </row>
    <row r="675" spans="1:5" x14ac:dyDescent="0.25">
      <c r="A675" s="3"/>
      <c r="B675" s="3"/>
      <c r="E675" s="3"/>
    </row>
    <row r="676" spans="1:5" x14ac:dyDescent="0.25">
      <c r="A676" s="3"/>
      <c r="B676" s="3"/>
      <c r="E676" s="3"/>
    </row>
    <row r="677" spans="1:5" x14ac:dyDescent="0.25">
      <c r="A677" s="3"/>
      <c r="B677" s="3"/>
      <c r="E677" s="3"/>
    </row>
    <row r="678" spans="1:5" x14ac:dyDescent="0.25">
      <c r="A678" s="3"/>
      <c r="B678" s="3"/>
      <c r="E678" s="3"/>
    </row>
    <row r="679" spans="1:5" x14ac:dyDescent="0.25">
      <c r="A679" s="3"/>
      <c r="B679" s="3"/>
      <c r="E679" s="3"/>
    </row>
    <row r="680" spans="1:5" x14ac:dyDescent="0.25">
      <c r="A680" s="3"/>
      <c r="B680" s="3"/>
      <c r="E680" s="3"/>
    </row>
    <row r="681" spans="1:5" x14ac:dyDescent="0.25">
      <c r="A681" s="3"/>
      <c r="B681" s="3"/>
      <c r="E681" s="3"/>
    </row>
    <row r="682" spans="1:5" x14ac:dyDescent="0.25">
      <c r="A682" s="3"/>
      <c r="B682" s="3"/>
      <c r="E682" s="3"/>
    </row>
    <row r="683" spans="1:5" x14ac:dyDescent="0.25">
      <c r="A683" s="3"/>
      <c r="B683" s="3"/>
      <c r="E683" s="3"/>
    </row>
    <row r="684" spans="1:5" x14ac:dyDescent="0.25">
      <c r="A684" s="3"/>
      <c r="B684" s="3"/>
      <c r="E684" s="3"/>
    </row>
    <row r="685" spans="1:5" x14ac:dyDescent="0.25">
      <c r="A685" s="3"/>
      <c r="B685" s="3"/>
      <c r="E685" s="3"/>
    </row>
    <row r="686" spans="1:5" x14ac:dyDescent="0.25">
      <c r="A686" s="3"/>
      <c r="B686" s="3"/>
      <c r="E686" s="3"/>
    </row>
    <row r="687" spans="1:5" x14ac:dyDescent="0.25">
      <c r="A687" s="3"/>
      <c r="B687" s="3"/>
      <c r="E687" s="3"/>
    </row>
    <row r="688" spans="1:5" x14ac:dyDescent="0.25">
      <c r="A688" s="3"/>
      <c r="B688" s="3"/>
      <c r="E688" s="3"/>
    </row>
    <row r="689" spans="1:5" x14ac:dyDescent="0.25">
      <c r="A689" s="3"/>
      <c r="B689" s="3"/>
      <c r="E689" s="3"/>
    </row>
    <row r="690" spans="1:5" x14ac:dyDescent="0.25">
      <c r="A690" s="3"/>
      <c r="B690" s="3"/>
      <c r="E690" s="3"/>
    </row>
    <row r="691" spans="1:5" x14ac:dyDescent="0.25">
      <c r="A691" s="3"/>
      <c r="B691" s="3"/>
      <c r="E691" s="3"/>
    </row>
    <row r="692" spans="1:5" x14ac:dyDescent="0.25">
      <c r="A692" s="3"/>
      <c r="B692" s="3"/>
      <c r="E692" s="3"/>
    </row>
    <row r="693" spans="1:5" x14ac:dyDescent="0.25">
      <c r="A693" s="3"/>
      <c r="B693" s="3"/>
      <c r="E693" s="3"/>
    </row>
    <row r="694" spans="1:5" x14ac:dyDescent="0.25">
      <c r="A694" s="3"/>
      <c r="B694" s="3"/>
      <c r="E694" s="3"/>
    </row>
    <row r="695" spans="1:5" x14ac:dyDescent="0.25">
      <c r="A695" s="3"/>
      <c r="B695" s="3"/>
      <c r="E695" s="3"/>
    </row>
    <row r="696" spans="1:5" x14ac:dyDescent="0.25">
      <c r="A696" s="3"/>
      <c r="B696" s="3"/>
      <c r="E696" s="3"/>
    </row>
    <row r="697" spans="1:5" x14ac:dyDescent="0.25">
      <c r="A697" s="3"/>
      <c r="B697" s="3"/>
      <c r="E697" s="3"/>
    </row>
    <row r="698" spans="1:5" x14ac:dyDescent="0.25">
      <c r="A698" s="3"/>
      <c r="B698" s="3"/>
      <c r="E698" s="3"/>
    </row>
    <row r="699" spans="1:5" x14ac:dyDescent="0.25">
      <c r="A699" s="3"/>
      <c r="B699" s="3"/>
      <c r="E699" s="3"/>
    </row>
    <row r="700" spans="1:5" x14ac:dyDescent="0.25">
      <c r="A700" s="3"/>
      <c r="B700" s="3"/>
      <c r="E700" s="3"/>
    </row>
    <row r="701" spans="1:5" x14ac:dyDescent="0.25">
      <c r="A701" s="3"/>
      <c r="B701" s="3"/>
      <c r="E701" s="3"/>
    </row>
    <row r="702" spans="1:5" x14ac:dyDescent="0.25">
      <c r="A702" s="3"/>
      <c r="B702" s="3"/>
      <c r="E702" s="3"/>
    </row>
    <row r="703" spans="1:5" x14ac:dyDescent="0.25">
      <c r="A703" s="3"/>
      <c r="B703" s="3"/>
      <c r="E703" s="3"/>
    </row>
    <row r="704" spans="1:5" x14ac:dyDescent="0.25">
      <c r="A704" s="3"/>
      <c r="B704" s="3"/>
      <c r="E704" s="3"/>
    </row>
    <row r="705" spans="1:5" x14ac:dyDescent="0.25">
      <c r="A705" s="3"/>
      <c r="B705" s="3"/>
      <c r="E705" s="3"/>
    </row>
    <row r="706" spans="1:5" x14ac:dyDescent="0.25">
      <c r="A706" s="3"/>
      <c r="B706" s="3"/>
      <c r="E706" s="3"/>
    </row>
    <row r="707" spans="1:5" x14ac:dyDescent="0.25">
      <c r="A707" s="3"/>
      <c r="B707" s="3"/>
      <c r="E707" s="3"/>
    </row>
    <row r="708" spans="1:5" x14ac:dyDescent="0.25">
      <c r="A708" s="3"/>
      <c r="B708" s="3"/>
      <c r="E708" s="3"/>
    </row>
    <row r="709" spans="1:5" x14ac:dyDescent="0.25">
      <c r="A709" s="3"/>
      <c r="B709" s="3"/>
      <c r="E709" s="3"/>
    </row>
    <row r="710" spans="1:5" x14ac:dyDescent="0.25">
      <c r="A710" s="3"/>
      <c r="B710" s="3"/>
      <c r="E710" s="3"/>
    </row>
    <row r="711" spans="1:5" x14ac:dyDescent="0.25">
      <c r="A711" s="3"/>
      <c r="B711" s="3"/>
      <c r="E711" s="3"/>
    </row>
    <row r="712" spans="1:5" x14ac:dyDescent="0.25">
      <c r="A712" s="3"/>
      <c r="B712" s="3"/>
      <c r="E712" s="3"/>
    </row>
    <row r="713" spans="1:5" x14ac:dyDescent="0.25">
      <c r="A713" s="3"/>
      <c r="B713" s="3"/>
      <c r="E713" s="3"/>
    </row>
    <row r="714" spans="1:5" x14ac:dyDescent="0.25">
      <c r="A714" s="3"/>
      <c r="B714" s="3"/>
      <c r="E714" s="3"/>
    </row>
    <row r="715" spans="1:5" x14ac:dyDescent="0.25">
      <c r="A715" s="3"/>
      <c r="B715" s="3"/>
      <c r="E715" s="3"/>
    </row>
    <row r="716" spans="1:5" x14ac:dyDescent="0.25">
      <c r="A716" s="3"/>
      <c r="B716" s="3"/>
      <c r="E716" s="3"/>
    </row>
    <row r="717" spans="1:5" x14ac:dyDescent="0.25">
      <c r="A717" s="3"/>
      <c r="B717" s="3"/>
      <c r="E717" s="3"/>
    </row>
    <row r="718" spans="1:5" x14ac:dyDescent="0.25">
      <c r="A718" s="3"/>
      <c r="B718" s="3"/>
      <c r="E718" s="3"/>
    </row>
    <row r="719" spans="1:5" x14ac:dyDescent="0.25">
      <c r="A719" s="3"/>
      <c r="B719" s="3"/>
      <c r="E719" s="3"/>
    </row>
    <row r="720" spans="1:5" x14ac:dyDescent="0.25">
      <c r="A720" s="3"/>
      <c r="B720" s="3"/>
      <c r="E720" s="3"/>
    </row>
    <row r="721" spans="1:5" x14ac:dyDescent="0.25">
      <c r="A721" s="3"/>
      <c r="B721" s="3"/>
      <c r="E721" s="3"/>
    </row>
    <row r="722" spans="1:5" x14ac:dyDescent="0.25">
      <c r="A722" s="3"/>
      <c r="B722" s="3"/>
      <c r="E722" s="3"/>
    </row>
    <row r="723" spans="1:5" x14ac:dyDescent="0.25">
      <c r="A723" s="3"/>
      <c r="B723" s="3"/>
      <c r="E723" s="3"/>
    </row>
    <row r="724" spans="1:5" x14ac:dyDescent="0.25">
      <c r="A724" s="3"/>
      <c r="B724" s="3"/>
      <c r="E724" s="3"/>
    </row>
    <row r="725" spans="1:5" x14ac:dyDescent="0.25">
      <c r="A725" s="3"/>
      <c r="B725" s="3"/>
      <c r="E725" s="3"/>
    </row>
    <row r="726" spans="1:5" x14ac:dyDescent="0.25">
      <c r="A726" s="3"/>
      <c r="B726" s="3"/>
      <c r="E726" s="3"/>
    </row>
    <row r="727" spans="1:5" x14ac:dyDescent="0.25">
      <c r="A727" s="3"/>
      <c r="B727" s="3"/>
      <c r="E727" s="3"/>
    </row>
    <row r="728" spans="1:5" x14ac:dyDescent="0.25">
      <c r="A728" s="3"/>
      <c r="B728" s="3"/>
      <c r="E728" s="3"/>
    </row>
    <row r="729" spans="1:5" x14ac:dyDescent="0.25">
      <c r="A729" s="3"/>
      <c r="B729" s="3"/>
      <c r="E729" s="3"/>
    </row>
    <row r="730" spans="1:5" x14ac:dyDescent="0.25">
      <c r="A730" s="3"/>
      <c r="B730" s="3"/>
      <c r="E730" s="3"/>
    </row>
    <row r="731" spans="1:5" x14ac:dyDescent="0.25">
      <c r="A731" s="3"/>
      <c r="B731" s="3"/>
      <c r="E731" s="3"/>
    </row>
    <row r="732" spans="1:5" x14ac:dyDescent="0.25">
      <c r="A732" s="3"/>
      <c r="B732" s="3"/>
      <c r="E732" s="3"/>
    </row>
    <row r="733" spans="1:5" x14ac:dyDescent="0.25">
      <c r="A733" s="3"/>
      <c r="B733" s="3"/>
      <c r="E733" s="3"/>
    </row>
    <row r="734" spans="1:5" x14ac:dyDescent="0.25">
      <c r="A734" s="3"/>
      <c r="B734" s="3"/>
      <c r="E734" s="3"/>
    </row>
    <row r="735" spans="1:5" x14ac:dyDescent="0.25">
      <c r="A735" s="3"/>
      <c r="B735" s="3"/>
      <c r="E735" s="3"/>
    </row>
    <row r="736" spans="1:5" x14ac:dyDescent="0.25">
      <c r="A736" s="3"/>
      <c r="B736" s="3"/>
      <c r="E736" s="3"/>
    </row>
    <row r="737" spans="1:5" x14ac:dyDescent="0.25">
      <c r="A737" s="3"/>
      <c r="B737" s="3"/>
      <c r="E737" s="3"/>
    </row>
    <row r="738" spans="1:5" x14ac:dyDescent="0.25">
      <c r="A738" s="3"/>
      <c r="B738" s="3"/>
      <c r="E738" s="3"/>
    </row>
    <row r="739" spans="1:5" x14ac:dyDescent="0.25">
      <c r="A739" s="3"/>
      <c r="B739" s="3"/>
      <c r="E739" s="3"/>
    </row>
    <row r="740" spans="1:5" x14ac:dyDescent="0.25">
      <c r="A740" s="3"/>
      <c r="B740" s="3"/>
      <c r="E740" s="3"/>
    </row>
    <row r="741" spans="1:5" x14ac:dyDescent="0.25">
      <c r="A741" s="3"/>
      <c r="B741" s="3"/>
      <c r="E741" s="3"/>
    </row>
    <row r="742" spans="1:5" x14ac:dyDescent="0.25">
      <c r="A742" s="3"/>
      <c r="B742" s="3"/>
      <c r="E742" s="3"/>
    </row>
    <row r="743" spans="1:5" x14ac:dyDescent="0.25">
      <c r="A743" s="3"/>
      <c r="B743" s="3"/>
      <c r="E743" s="3"/>
    </row>
    <row r="744" spans="1:5" x14ac:dyDescent="0.25">
      <c r="A744" s="3"/>
      <c r="B744" s="3"/>
      <c r="E744" s="3"/>
    </row>
    <row r="745" spans="1:5" x14ac:dyDescent="0.25">
      <c r="A745" s="3"/>
      <c r="B745" s="3"/>
      <c r="E745" s="3"/>
    </row>
    <row r="746" spans="1:5" x14ac:dyDescent="0.25">
      <c r="A746" s="3"/>
      <c r="B746" s="3"/>
      <c r="E746" s="3"/>
    </row>
    <row r="747" spans="1:5" x14ac:dyDescent="0.25">
      <c r="A747" s="3"/>
      <c r="B747" s="3"/>
      <c r="E747" s="3"/>
    </row>
    <row r="748" spans="1:5" x14ac:dyDescent="0.25">
      <c r="A748" s="3"/>
      <c r="B748" s="3"/>
      <c r="E748" s="3"/>
    </row>
    <row r="749" spans="1:5" x14ac:dyDescent="0.25">
      <c r="A749" s="3"/>
      <c r="B749" s="3"/>
      <c r="E749" s="3"/>
    </row>
    <row r="750" spans="1:5" x14ac:dyDescent="0.25">
      <c r="A750" s="3"/>
      <c r="B750" s="3"/>
      <c r="E750" s="3"/>
    </row>
    <row r="751" spans="1:5" x14ac:dyDescent="0.25">
      <c r="A751" s="3"/>
      <c r="B751" s="3"/>
      <c r="E751" s="3"/>
    </row>
    <row r="752" spans="1:5" x14ac:dyDescent="0.25">
      <c r="A752" s="3"/>
      <c r="B752" s="3"/>
      <c r="E752" s="3"/>
    </row>
    <row r="753" spans="1:5" x14ac:dyDescent="0.25">
      <c r="A753" s="3"/>
      <c r="B753" s="3"/>
      <c r="E753" s="3"/>
    </row>
    <row r="754" spans="1:5" x14ac:dyDescent="0.25">
      <c r="A754" s="3"/>
      <c r="B754" s="3"/>
      <c r="E754" s="3"/>
    </row>
    <row r="755" spans="1:5" x14ac:dyDescent="0.25">
      <c r="A755" s="3"/>
      <c r="B755" s="3"/>
      <c r="E755" s="3"/>
    </row>
    <row r="756" spans="1:5" x14ac:dyDescent="0.25">
      <c r="A756" s="3"/>
      <c r="B756" s="3"/>
      <c r="E756" s="3"/>
    </row>
    <row r="757" spans="1:5" x14ac:dyDescent="0.25">
      <c r="A757" s="3"/>
      <c r="B757" s="3"/>
      <c r="E757" s="3"/>
    </row>
    <row r="758" spans="1:5" x14ac:dyDescent="0.25">
      <c r="A758" s="3"/>
      <c r="B758" s="3"/>
      <c r="E758" s="3"/>
    </row>
    <row r="759" spans="1:5" x14ac:dyDescent="0.25">
      <c r="A759" s="3"/>
      <c r="B759" s="3"/>
      <c r="E759" s="3"/>
    </row>
    <row r="760" spans="1:5" x14ac:dyDescent="0.25">
      <c r="A760" s="3"/>
      <c r="B760" s="3"/>
      <c r="E760" s="3"/>
    </row>
    <row r="761" spans="1:5" x14ac:dyDescent="0.25">
      <c r="A761" s="3"/>
      <c r="B761" s="3"/>
      <c r="E761" s="3"/>
    </row>
    <row r="762" spans="1:5" x14ac:dyDescent="0.25">
      <c r="A762" s="3"/>
      <c r="B762" s="3"/>
      <c r="E762" s="3"/>
    </row>
    <row r="763" spans="1:5" x14ac:dyDescent="0.25">
      <c r="A763" s="3"/>
      <c r="B763" s="3"/>
      <c r="E763" s="3"/>
    </row>
    <row r="764" spans="1:5" x14ac:dyDescent="0.25">
      <c r="A764" s="3"/>
      <c r="B764" s="3"/>
      <c r="E764" s="3"/>
    </row>
    <row r="765" spans="1:5" x14ac:dyDescent="0.25">
      <c r="A765" s="3"/>
      <c r="B765" s="3"/>
      <c r="E765" s="3"/>
    </row>
    <row r="766" spans="1:5" x14ac:dyDescent="0.25">
      <c r="A766" s="3"/>
      <c r="B766" s="3"/>
      <c r="E766" s="3"/>
    </row>
    <row r="767" spans="1:5" x14ac:dyDescent="0.25">
      <c r="A767" s="3"/>
      <c r="B767" s="3"/>
      <c r="E767" s="3"/>
    </row>
    <row r="768" spans="1:5" x14ac:dyDescent="0.25">
      <c r="A768" s="3"/>
      <c r="B768" s="3"/>
      <c r="E768" s="3"/>
    </row>
    <row r="769" spans="1:5" x14ac:dyDescent="0.25">
      <c r="A769" s="3"/>
      <c r="B769" s="3"/>
      <c r="E769" s="3"/>
    </row>
    <row r="770" spans="1:5" x14ac:dyDescent="0.25">
      <c r="A770" s="3"/>
      <c r="B770" s="3"/>
      <c r="E770" s="3"/>
    </row>
    <row r="771" spans="1:5" x14ac:dyDescent="0.25">
      <c r="A771" s="3"/>
      <c r="B771" s="3"/>
      <c r="E771" s="3"/>
    </row>
    <row r="772" spans="1:5" x14ac:dyDescent="0.25">
      <c r="A772" s="3"/>
      <c r="B772" s="3"/>
      <c r="E772" s="3"/>
    </row>
    <row r="773" spans="1:5" x14ac:dyDescent="0.25">
      <c r="A773" s="3"/>
      <c r="B773" s="3"/>
      <c r="E773" s="3"/>
    </row>
    <row r="774" spans="1:5" x14ac:dyDescent="0.25">
      <c r="A774" s="3"/>
      <c r="B774" s="3"/>
      <c r="E774" s="3"/>
    </row>
    <row r="775" spans="1:5" x14ac:dyDescent="0.25">
      <c r="A775" s="3"/>
      <c r="B775" s="3"/>
      <c r="E775" s="3"/>
    </row>
    <row r="776" spans="1:5" x14ac:dyDescent="0.25">
      <c r="A776" s="3"/>
      <c r="B776" s="3"/>
      <c r="E776" s="3"/>
    </row>
    <row r="777" spans="1:5" x14ac:dyDescent="0.25">
      <c r="A777" s="3"/>
      <c r="B777" s="3"/>
      <c r="E777" s="3"/>
    </row>
    <row r="778" spans="1:5" x14ac:dyDescent="0.25">
      <c r="A778" s="3"/>
      <c r="B778" s="3"/>
      <c r="E778" s="3"/>
    </row>
    <row r="779" spans="1:5" x14ac:dyDescent="0.25">
      <c r="A779" s="3"/>
      <c r="B779" s="3"/>
      <c r="E779" s="3"/>
    </row>
    <row r="780" spans="1:5" x14ac:dyDescent="0.25">
      <c r="A780" s="3"/>
      <c r="B780" s="3"/>
      <c r="E780" s="3"/>
    </row>
    <row r="781" spans="1:5" x14ac:dyDescent="0.25">
      <c r="A781" s="3"/>
      <c r="B781" s="3"/>
      <c r="E781" s="3"/>
    </row>
    <row r="782" spans="1:5" x14ac:dyDescent="0.25">
      <c r="A782" s="3"/>
      <c r="B782" s="3"/>
      <c r="E782" s="3"/>
    </row>
    <row r="783" spans="1:5" x14ac:dyDescent="0.25">
      <c r="A783" s="3"/>
      <c r="B783" s="3"/>
      <c r="E783" s="3"/>
    </row>
    <row r="784" spans="1:5" x14ac:dyDescent="0.25">
      <c r="A784" s="3"/>
      <c r="B784" s="3"/>
      <c r="E784" s="3"/>
    </row>
    <row r="785" spans="1:5" x14ac:dyDescent="0.25">
      <c r="A785" s="3"/>
      <c r="B785" s="3"/>
      <c r="E785" s="3"/>
    </row>
    <row r="786" spans="1:5" x14ac:dyDescent="0.25">
      <c r="A786" s="3"/>
      <c r="B786" s="3"/>
      <c r="E786" s="3"/>
    </row>
    <row r="787" spans="1:5" x14ac:dyDescent="0.25">
      <c r="A787" s="3"/>
      <c r="B787" s="3"/>
      <c r="E787" s="3"/>
    </row>
    <row r="788" spans="1:5" x14ac:dyDescent="0.25">
      <c r="A788" s="3"/>
      <c r="B788" s="3"/>
      <c r="E788" s="3"/>
    </row>
    <row r="789" spans="1:5" x14ac:dyDescent="0.25">
      <c r="A789" s="3"/>
      <c r="B789" s="3"/>
      <c r="E789" s="3"/>
    </row>
    <row r="790" spans="1:5" x14ac:dyDescent="0.25">
      <c r="A790" s="3"/>
      <c r="B790" s="3"/>
      <c r="E790" s="3"/>
    </row>
    <row r="791" spans="1:5" x14ac:dyDescent="0.25">
      <c r="A791" s="3"/>
      <c r="B791" s="3"/>
      <c r="E791" s="3"/>
    </row>
    <row r="792" spans="1:5" x14ac:dyDescent="0.25">
      <c r="A792" s="3"/>
      <c r="B792" s="3"/>
      <c r="E792" s="3"/>
    </row>
    <row r="793" spans="1:5" x14ac:dyDescent="0.25">
      <c r="A793" s="3"/>
      <c r="B793" s="3"/>
      <c r="E793" s="3"/>
    </row>
    <row r="794" spans="1:5" x14ac:dyDescent="0.25">
      <c r="A794" s="3"/>
      <c r="B794" s="3"/>
      <c r="E794" s="3"/>
    </row>
    <row r="795" spans="1:5" x14ac:dyDescent="0.25">
      <c r="A795" s="3"/>
      <c r="B795" s="3"/>
      <c r="E795" s="3"/>
    </row>
    <row r="796" spans="1:5" x14ac:dyDescent="0.25">
      <c r="A796" s="3"/>
      <c r="B796" s="3"/>
      <c r="E796" s="3"/>
    </row>
    <row r="797" spans="1:5" x14ac:dyDescent="0.25">
      <c r="A797" s="3"/>
      <c r="B797" s="3"/>
      <c r="E797" s="3"/>
    </row>
    <row r="798" spans="1:5" x14ac:dyDescent="0.25">
      <c r="A798" s="3"/>
      <c r="B798" s="3"/>
      <c r="E798" s="3"/>
    </row>
    <row r="799" spans="1:5" x14ac:dyDescent="0.25">
      <c r="A799" s="3"/>
      <c r="B799" s="3"/>
      <c r="E799" s="3"/>
    </row>
    <row r="800" spans="1:5" x14ac:dyDescent="0.25">
      <c r="A800" s="3"/>
      <c r="B800" s="3"/>
      <c r="E800" s="3"/>
    </row>
    <row r="801" spans="1:5" x14ac:dyDescent="0.25">
      <c r="A801" s="3"/>
      <c r="B801" s="3"/>
      <c r="E801" s="3"/>
    </row>
    <row r="802" spans="1:5" x14ac:dyDescent="0.25">
      <c r="A802" s="3"/>
      <c r="B802" s="3"/>
      <c r="E802" s="3"/>
    </row>
    <row r="803" spans="1:5" x14ac:dyDescent="0.25">
      <c r="A803" s="3"/>
      <c r="B803" s="3"/>
      <c r="E803" s="3"/>
    </row>
    <row r="804" spans="1:5" x14ac:dyDescent="0.25">
      <c r="A804" s="3"/>
      <c r="B804" s="3"/>
      <c r="E804" s="3"/>
    </row>
    <row r="805" spans="1:5" x14ac:dyDescent="0.25">
      <c r="A805" s="3"/>
      <c r="B805" s="3"/>
      <c r="E805" s="3"/>
    </row>
    <row r="806" spans="1:5" x14ac:dyDescent="0.25">
      <c r="A806" s="3"/>
      <c r="B806" s="3"/>
      <c r="E806" s="3"/>
    </row>
    <row r="807" spans="1:5" x14ac:dyDescent="0.25">
      <c r="A807" s="3"/>
      <c r="B807" s="3"/>
      <c r="E807" s="3"/>
    </row>
    <row r="808" spans="1:5" x14ac:dyDescent="0.25">
      <c r="A808" s="3"/>
      <c r="B808" s="3"/>
      <c r="E808" s="3"/>
    </row>
    <row r="809" spans="1:5" x14ac:dyDescent="0.25">
      <c r="A809" s="3"/>
      <c r="B809" s="3"/>
      <c r="E809" s="3"/>
    </row>
    <row r="810" spans="1:5" x14ac:dyDescent="0.25">
      <c r="A810" s="3"/>
      <c r="B810" s="3"/>
      <c r="E810" s="3"/>
    </row>
    <row r="811" spans="1:5" x14ac:dyDescent="0.25">
      <c r="A811" s="3"/>
      <c r="B811" s="3"/>
      <c r="E811" s="3"/>
    </row>
    <row r="812" spans="1:5" x14ac:dyDescent="0.25">
      <c r="A812" s="3"/>
      <c r="B812" s="3"/>
      <c r="E812" s="3"/>
    </row>
    <row r="813" spans="1:5" x14ac:dyDescent="0.25">
      <c r="A813" s="3"/>
      <c r="B813" s="3"/>
      <c r="E813" s="3"/>
    </row>
    <row r="814" spans="1:5" x14ac:dyDescent="0.25">
      <c r="A814" s="3"/>
      <c r="B814" s="3"/>
      <c r="E814" s="3"/>
    </row>
    <row r="815" spans="1:5" x14ac:dyDescent="0.25">
      <c r="A815" s="3"/>
      <c r="B815" s="3"/>
      <c r="E815" s="3"/>
    </row>
    <row r="816" spans="1:5" x14ac:dyDescent="0.25">
      <c r="A816" s="3"/>
      <c r="B816" s="3"/>
      <c r="E816" s="3"/>
    </row>
    <row r="817" spans="1:5" x14ac:dyDescent="0.25">
      <c r="A817" s="3"/>
      <c r="B817" s="3"/>
      <c r="E817" s="3"/>
    </row>
    <row r="818" spans="1:5" x14ac:dyDescent="0.25">
      <c r="A818" s="3"/>
      <c r="B818" s="3"/>
      <c r="E818" s="3"/>
    </row>
    <row r="819" spans="1:5" x14ac:dyDescent="0.25">
      <c r="A819" s="3"/>
      <c r="B819" s="3"/>
      <c r="E819" s="3"/>
    </row>
    <row r="820" spans="1:5" x14ac:dyDescent="0.25">
      <c r="A820" s="3"/>
      <c r="B820" s="3"/>
      <c r="E820" s="3"/>
    </row>
    <row r="821" spans="1:5" x14ac:dyDescent="0.25">
      <c r="A821" s="3"/>
      <c r="B821" s="3"/>
      <c r="E821" s="3"/>
    </row>
    <row r="822" spans="1:5" x14ac:dyDescent="0.25">
      <c r="A822" s="3"/>
      <c r="B822" s="3"/>
      <c r="E822" s="3"/>
    </row>
    <row r="823" spans="1:5" x14ac:dyDescent="0.25">
      <c r="A823" s="3"/>
      <c r="B823" s="3"/>
      <c r="E823" s="3"/>
    </row>
    <row r="824" spans="1:5" x14ac:dyDescent="0.25">
      <c r="A824" s="3"/>
      <c r="B824" s="3"/>
      <c r="E824" s="3"/>
    </row>
    <row r="825" spans="1:5" x14ac:dyDescent="0.25">
      <c r="A825" s="3"/>
      <c r="B825" s="3"/>
      <c r="E825" s="3"/>
    </row>
    <row r="826" spans="1:5" x14ac:dyDescent="0.25">
      <c r="A826" s="3"/>
      <c r="B826" s="3"/>
      <c r="E826" s="3"/>
    </row>
    <row r="827" spans="1:5" x14ac:dyDescent="0.25">
      <c r="A827" s="3"/>
      <c r="B827" s="3"/>
      <c r="E827" s="3"/>
    </row>
    <row r="828" spans="1:5" x14ac:dyDescent="0.25">
      <c r="A828" s="3"/>
      <c r="B828" s="3"/>
      <c r="E828" s="3"/>
    </row>
    <row r="829" spans="1:5" x14ac:dyDescent="0.25">
      <c r="A829" s="3"/>
      <c r="B829" s="3"/>
      <c r="E829" s="3"/>
    </row>
    <row r="830" spans="1:5" x14ac:dyDescent="0.25">
      <c r="A830" s="3"/>
      <c r="B830" s="3"/>
      <c r="E830" s="3"/>
    </row>
    <row r="831" spans="1:5" x14ac:dyDescent="0.25">
      <c r="A831" s="3"/>
      <c r="B831" s="3"/>
      <c r="E831" s="3"/>
    </row>
    <row r="832" spans="1:5" x14ac:dyDescent="0.25">
      <c r="A832" s="3"/>
      <c r="B832" s="3"/>
      <c r="E832" s="3"/>
    </row>
    <row r="833" spans="1:5" x14ac:dyDescent="0.25">
      <c r="A833" s="3"/>
      <c r="B833" s="3"/>
      <c r="E833" s="3"/>
    </row>
    <row r="834" spans="1:5" x14ac:dyDescent="0.25">
      <c r="A834" s="3"/>
      <c r="B834" s="3"/>
      <c r="E834" s="3"/>
    </row>
    <row r="835" spans="1:5" x14ac:dyDescent="0.25">
      <c r="A835" s="3"/>
      <c r="B835" s="3"/>
      <c r="E835" s="3"/>
    </row>
    <row r="836" spans="1:5" x14ac:dyDescent="0.25">
      <c r="A836" s="3"/>
      <c r="B836" s="3"/>
      <c r="E836" s="3"/>
    </row>
    <row r="837" spans="1:5" x14ac:dyDescent="0.25">
      <c r="A837" s="3"/>
      <c r="B837" s="3"/>
      <c r="E837" s="3"/>
    </row>
    <row r="838" spans="1:5" x14ac:dyDescent="0.25">
      <c r="A838" s="3"/>
      <c r="B838" s="3"/>
      <c r="E838" s="3"/>
    </row>
    <row r="839" spans="1:5" x14ac:dyDescent="0.25">
      <c r="A839" s="3"/>
      <c r="B839" s="3"/>
      <c r="E839" s="3"/>
    </row>
    <row r="840" spans="1:5" x14ac:dyDescent="0.25">
      <c r="A840" s="3"/>
      <c r="B840" s="3"/>
      <c r="E840" s="3"/>
    </row>
    <row r="841" spans="1:5" x14ac:dyDescent="0.25">
      <c r="A841" s="3"/>
      <c r="B841" s="3"/>
      <c r="E841" s="3"/>
    </row>
    <row r="842" spans="1:5" x14ac:dyDescent="0.25">
      <c r="A842" s="3"/>
      <c r="B842" s="3"/>
      <c r="E842" s="3"/>
    </row>
    <row r="843" spans="1:5" x14ac:dyDescent="0.25">
      <c r="A843" s="3"/>
      <c r="B843" s="3"/>
      <c r="E843" s="3"/>
    </row>
    <row r="844" spans="1:5" x14ac:dyDescent="0.25">
      <c r="A844" s="3"/>
      <c r="B844" s="3"/>
      <c r="E844" s="3"/>
    </row>
    <row r="845" spans="1:5" x14ac:dyDescent="0.25">
      <c r="A845" s="3"/>
      <c r="B845" s="3"/>
      <c r="E845" s="3"/>
    </row>
    <row r="846" spans="1:5" x14ac:dyDescent="0.25">
      <c r="A846" s="3"/>
      <c r="B846" s="3"/>
      <c r="E846" s="3"/>
    </row>
    <row r="847" spans="1:5" x14ac:dyDescent="0.25">
      <c r="A847" s="3"/>
      <c r="B847" s="3"/>
      <c r="E847" s="3"/>
    </row>
    <row r="848" spans="1:5" x14ac:dyDescent="0.25">
      <c r="A848" s="3"/>
      <c r="B848" s="3"/>
      <c r="E848" s="3"/>
    </row>
    <row r="849" spans="1:5" x14ac:dyDescent="0.25">
      <c r="A849" s="3"/>
      <c r="B849" s="3"/>
      <c r="E849" s="3"/>
    </row>
    <row r="850" spans="1:5" x14ac:dyDescent="0.25">
      <c r="A850" s="3"/>
      <c r="B850" s="3"/>
      <c r="E850" s="3"/>
    </row>
    <row r="851" spans="1:5" x14ac:dyDescent="0.25">
      <c r="A851" s="3"/>
      <c r="B851" s="3"/>
      <c r="E851" s="3"/>
    </row>
    <row r="852" spans="1:5" x14ac:dyDescent="0.25">
      <c r="A852" s="3"/>
      <c r="B852" s="3"/>
      <c r="E852" s="3"/>
    </row>
    <row r="853" spans="1:5" x14ac:dyDescent="0.25">
      <c r="A853" s="3"/>
      <c r="B853" s="3"/>
      <c r="E853" s="3"/>
    </row>
    <row r="854" spans="1:5" x14ac:dyDescent="0.25">
      <c r="A854" s="3"/>
      <c r="B854" s="3"/>
      <c r="E854" s="3"/>
    </row>
    <row r="855" spans="1:5" x14ac:dyDescent="0.25">
      <c r="A855" s="3"/>
      <c r="B855" s="3"/>
      <c r="E855" s="3"/>
    </row>
    <row r="856" spans="1:5" x14ac:dyDescent="0.25">
      <c r="A856" s="3"/>
      <c r="B856" s="3"/>
      <c r="E856" s="3"/>
    </row>
    <row r="857" spans="1:5" x14ac:dyDescent="0.25">
      <c r="A857" s="3"/>
      <c r="B857" s="3"/>
      <c r="E857" s="3"/>
    </row>
    <row r="858" spans="1:5" x14ac:dyDescent="0.25">
      <c r="A858" s="3"/>
      <c r="B858" s="3"/>
      <c r="E858" s="3"/>
    </row>
    <row r="859" spans="1:5" x14ac:dyDescent="0.25">
      <c r="A859" s="3"/>
      <c r="B859" s="3"/>
      <c r="E859" s="3"/>
    </row>
    <row r="860" spans="1:5" x14ac:dyDescent="0.25">
      <c r="A860" s="3"/>
      <c r="B860" s="3"/>
      <c r="E860" s="3"/>
    </row>
    <row r="861" spans="1:5" x14ac:dyDescent="0.25">
      <c r="A861" s="3"/>
      <c r="B861" s="3"/>
      <c r="E861" s="3"/>
    </row>
    <row r="862" spans="1:5" x14ac:dyDescent="0.25">
      <c r="A862" s="3"/>
      <c r="B862" s="3"/>
      <c r="E862" s="3"/>
    </row>
    <row r="863" spans="1:5" x14ac:dyDescent="0.25">
      <c r="A863" s="3"/>
      <c r="B863" s="3"/>
      <c r="E863" s="3"/>
    </row>
    <row r="864" spans="1:5" x14ac:dyDescent="0.25">
      <c r="A864" s="3"/>
      <c r="B864" s="3"/>
      <c r="E864" s="3"/>
    </row>
    <row r="865" spans="1:5" x14ac:dyDescent="0.25">
      <c r="A865" s="3"/>
      <c r="B865" s="3"/>
      <c r="E865" s="3"/>
    </row>
    <row r="866" spans="1:5" x14ac:dyDescent="0.25">
      <c r="A866" s="3"/>
      <c r="B866" s="3"/>
      <c r="E866" s="3"/>
    </row>
    <row r="867" spans="1:5" x14ac:dyDescent="0.25">
      <c r="A867" s="3"/>
      <c r="B867" s="3"/>
      <c r="E867" s="3"/>
    </row>
    <row r="868" spans="1:5" x14ac:dyDescent="0.25">
      <c r="A868" s="3"/>
      <c r="B868" s="3"/>
      <c r="E868" s="3"/>
    </row>
    <row r="869" spans="1:5" x14ac:dyDescent="0.25">
      <c r="A869" s="3"/>
      <c r="B869" s="3"/>
      <c r="E869" s="3"/>
    </row>
    <row r="870" spans="1:5" x14ac:dyDescent="0.25">
      <c r="A870" s="3"/>
      <c r="B870" s="3"/>
      <c r="E870" s="3"/>
    </row>
    <row r="871" spans="1:5" x14ac:dyDescent="0.25">
      <c r="A871" s="3"/>
      <c r="B871" s="3"/>
      <c r="E871" s="3"/>
    </row>
    <row r="872" spans="1:5" x14ac:dyDescent="0.25">
      <c r="A872" s="3"/>
      <c r="B872" s="3"/>
      <c r="E872" s="3"/>
    </row>
    <row r="873" spans="1:5" x14ac:dyDescent="0.25">
      <c r="A873" s="3"/>
      <c r="B873" s="3"/>
      <c r="E873" s="3"/>
    </row>
    <row r="874" spans="1:5" x14ac:dyDescent="0.25">
      <c r="A874" s="3"/>
      <c r="B874" s="3"/>
      <c r="E874" s="3"/>
    </row>
    <row r="875" spans="1:5" x14ac:dyDescent="0.25">
      <c r="A875" s="3"/>
      <c r="B875" s="3"/>
      <c r="E875" s="3"/>
    </row>
    <row r="876" spans="1:5" x14ac:dyDescent="0.25">
      <c r="A876" s="3"/>
      <c r="B876" s="3"/>
      <c r="E876" s="3"/>
    </row>
    <row r="877" spans="1:5" x14ac:dyDescent="0.25">
      <c r="A877" s="3"/>
      <c r="B877" s="3"/>
      <c r="E877" s="3"/>
    </row>
    <row r="878" spans="1:5" x14ac:dyDescent="0.25">
      <c r="A878" s="3"/>
      <c r="B878" s="3"/>
      <c r="E878" s="3"/>
    </row>
    <row r="879" spans="1:5" x14ac:dyDescent="0.25">
      <c r="A879" s="3"/>
      <c r="B879" s="3"/>
      <c r="E879" s="3"/>
    </row>
    <row r="880" spans="1:5" x14ac:dyDescent="0.25">
      <c r="A880" s="3"/>
      <c r="B880" s="3"/>
      <c r="E880" s="3"/>
    </row>
    <row r="881" spans="1:5" x14ac:dyDescent="0.25">
      <c r="A881" s="3"/>
      <c r="B881" s="3"/>
      <c r="E881" s="3"/>
    </row>
    <row r="882" spans="1:5" x14ac:dyDescent="0.25">
      <c r="A882" s="3"/>
      <c r="B882" s="3"/>
      <c r="E882" s="3"/>
    </row>
    <row r="883" spans="1:5" x14ac:dyDescent="0.25">
      <c r="A883" s="3"/>
      <c r="B883" s="3"/>
      <c r="E883" s="3"/>
    </row>
    <row r="884" spans="1:5" x14ac:dyDescent="0.25">
      <c r="A884" s="3"/>
      <c r="B884" s="3"/>
      <c r="E884" s="3"/>
    </row>
    <row r="885" spans="1:5" x14ac:dyDescent="0.25">
      <c r="A885" s="3"/>
      <c r="B885" s="3"/>
      <c r="E885" s="3"/>
    </row>
    <row r="886" spans="1:5" x14ac:dyDescent="0.25">
      <c r="A886" s="3"/>
      <c r="B886" s="3"/>
      <c r="E886" s="3"/>
    </row>
    <row r="887" spans="1:5" x14ac:dyDescent="0.25">
      <c r="A887" s="3"/>
      <c r="B887" s="3"/>
      <c r="E887" s="3"/>
    </row>
    <row r="888" spans="1:5" x14ac:dyDescent="0.25">
      <c r="A888" s="3"/>
      <c r="B888" s="3"/>
      <c r="E888" s="3"/>
    </row>
    <row r="889" spans="1:5" x14ac:dyDescent="0.25">
      <c r="A889" s="3"/>
      <c r="B889" s="3"/>
      <c r="E889" s="3"/>
    </row>
    <row r="890" spans="1:5" x14ac:dyDescent="0.25">
      <c r="A890" s="3"/>
      <c r="B890" s="3"/>
      <c r="E890" s="3"/>
    </row>
    <row r="891" spans="1:5" x14ac:dyDescent="0.25">
      <c r="A891" s="3"/>
      <c r="B891" s="3"/>
      <c r="E891" s="3"/>
    </row>
    <row r="892" spans="1:5" x14ac:dyDescent="0.25">
      <c r="A892" s="3"/>
      <c r="B892" s="3"/>
      <c r="E892" s="3"/>
    </row>
    <row r="893" spans="1:5" x14ac:dyDescent="0.25">
      <c r="A893" s="3"/>
      <c r="B893" s="3"/>
      <c r="E893" s="3"/>
    </row>
    <row r="894" spans="1:5" x14ac:dyDescent="0.25">
      <c r="A894" s="3"/>
      <c r="B894" s="3"/>
      <c r="E894" s="3"/>
    </row>
    <row r="895" spans="1:5" x14ac:dyDescent="0.25">
      <c r="A895" s="3"/>
      <c r="B895" s="3"/>
      <c r="E895" s="3"/>
    </row>
    <row r="896" spans="1:5" x14ac:dyDescent="0.25">
      <c r="A896" s="3"/>
      <c r="B896" s="3"/>
      <c r="E896" s="3"/>
    </row>
    <row r="897" spans="1:5" x14ac:dyDescent="0.25">
      <c r="A897" s="3"/>
      <c r="B897" s="3"/>
      <c r="E897" s="3"/>
    </row>
    <row r="898" spans="1:5" x14ac:dyDescent="0.25">
      <c r="A898" s="3"/>
      <c r="B898" s="3"/>
      <c r="E898" s="3"/>
    </row>
    <row r="899" spans="1:5" x14ac:dyDescent="0.25">
      <c r="A899" s="3"/>
      <c r="B899" s="3"/>
      <c r="E899" s="3"/>
    </row>
    <row r="900" spans="1:5" x14ac:dyDescent="0.25">
      <c r="A900" s="3"/>
      <c r="B900" s="3"/>
      <c r="E900" s="3"/>
    </row>
    <row r="901" spans="1:5" x14ac:dyDescent="0.25">
      <c r="A901" s="3"/>
      <c r="B901" s="3"/>
      <c r="E901" s="3"/>
    </row>
    <row r="902" spans="1:5" x14ac:dyDescent="0.25">
      <c r="A902" s="3"/>
      <c r="B902" s="3"/>
      <c r="E902" s="3"/>
    </row>
    <row r="903" spans="1:5" x14ac:dyDescent="0.25">
      <c r="A903" s="3"/>
      <c r="B903" s="3"/>
      <c r="E903" s="3"/>
    </row>
    <row r="904" spans="1:5" x14ac:dyDescent="0.25">
      <c r="A904" s="3"/>
      <c r="B904" s="3"/>
      <c r="E904" s="3"/>
    </row>
    <row r="905" spans="1:5" x14ac:dyDescent="0.25">
      <c r="A905" s="3"/>
      <c r="B905" s="3"/>
      <c r="E905" s="3"/>
    </row>
    <row r="906" spans="1:5" x14ac:dyDescent="0.25">
      <c r="A906" s="3"/>
      <c r="B906" s="3"/>
      <c r="E906" s="3"/>
    </row>
    <row r="907" spans="1:5" x14ac:dyDescent="0.25">
      <c r="A907" s="3"/>
      <c r="B907" s="3"/>
      <c r="E907" s="3"/>
    </row>
    <row r="908" spans="1:5" x14ac:dyDescent="0.25">
      <c r="A908" s="3"/>
      <c r="B908" s="3"/>
      <c r="E908" s="3"/>
    </row>
    <row r="909" spans="1:5" x14ac:dyDescent="0.25">
      <c r="A909" s="3"/>
      <c r="B909" s="3"/>
      <c r="E909" s="3"/>
    </row>
    <row r="910" spans="1:5" x14ac:dyDescent="0.25">
      <c r="A910" s="3"/>
      <c r="B910" s="3"/>
      <c r="E910" s="3"/>
    </row>
    <row r="911" spans="1:5" x14ac:dyDescent="0.25">
      <c r="A911" s="3"/>
      <c r="B911" s="3"/>
      <c r="E911" s="3"/>
    </row>
    <row r="912" spans="1:5" x14ac:dyDescent="0.25">
      <c r="A912" s="3"/>
      <c r="B912" s="3"/>
      <c r="E912" s="3"/>
    </row>
    <row r="913" spans="1:5" x14ac:dyDescent="0.25">
      <c r="A913" s="3"/>
      <c r="B913" s="3"/>
      <c r="E913" s="3"/>
    </row>
    <row r="914" spans="1:5" x14ac:dyDescent="0.25">
      <c r="A914" s="3"/>
      <c r="B914" s="3"/>
      <c r="E914" s="3"/>
    </row>
    <row r="915" spans="1:5" x14ac:dyDescent="0.25">
      <c r="A915" s="3"/>
      <c r="B915" s="3"/>
      <c r="E915" s="3"/>
    </row>
    <row r="916" spans="1:5" x14ac:dyDescent="0.25">
      <c r="A916" s="3"/>
      <c r="B916" s="3"/>
      <c r="E916" s="3"/>
    </row>
    <row r="917" spans="1:5" x14ac:dyDescent="0.25">
      <c r="A917" s="3"/>
      <c r="B917" s="3"/>
      <c r="E917" s="3"/>
    </row>
    <row r="918" spans="1:5" x14ac:dyDescent="0.25">
      <c r="A918" s="3"/>
      <c r="B918" s="3"/>
      <c r="E918" s="3"/>
    </row>
    <row r="919" spans="1:5" x14ac:dyDescent="0.25">
      <c r="A919" s="3"/>
      <c r="B919" s="3"/>
      <c r="E919" s="3"/>
    </row>
    <row r="920" spans="1:5" x14ac:dyDescent="0.25">
      <c r="A920" s="3"/>
      <c r="B920" s="3"/>
      <c r="E920" s="3"/>
    </row>
    <row r="921" spans="1:5" x14ac:dyDescent="0.25">
      <c r="A921" s="3"/>
      <c r="B921" s="3"/>
      <c r="E921" s="3"/>
    </row>
    <row r="922" spans="1:5" x14ac:dyDescent="0.25">
      <c r="A922" s="3"/>
      <c r="B922" s="3"/>
      <c r="E922" s="3"/>
    </row>
    <row r="923" spans="1:5" x14ac:dyDescent="0.25">
      <c r="A923" s="3"/>
      <c r="B923" s="3"/>
      <c r="E923" s="3"/>
    </row>
    <row r="924" spans="1:5" x14ac:dyDescent="0.25">
      <c r="A924" s="3"/>
      <c r="B924" s="3"/>
      <c r="E924" s="3"/>
    </row>
    <row r="925" spans="1:5" x14ac:dyDescent="0.25">
      <c r="A925" s="3"/>
      <c r="B925" s="3"/>
      <c r="E925" s="3"/>
    </row>
    <row r="926" spans="1:5" x14ac:dyDescent="0.25">
      <c r="A926" s="3"/>
      <c r="B926" s="3"/>
      <c r="E926" s="3"/>
    </row>
    <row r="927" spans="1:5" x14ac:dyDescent="0.25">
      <c r="A927" s="3"/>
      <c r="B927" s="3"/>
      <c r="E927" s="3"/>
    </row>
    <row r="928" spans="1:5" x14ac:dyDescent="0.25">
      <c r="A928" s="3"/>
      <c r="B928" s="3"/>
      <c r="E928" s="3"/>
    </row>
    <row r="929" spans="1:5" x14ac:dyDescent="0.25">
      <c r="A929" s="3"/>
      <c r="B929" s="3"/>
      <c r="E929" s="3"/>
    </row>
    <row r="930" spans="1:5" x14ac:dyDescent="0.25">
      <c r="A930" s="3"/>
      <c r="B930" s="3"/>
      <c r="E930" s="3"/>
    </row>
    <row r="931" spans="1:5" x14ac:dyDescent="0.25">
      <c r="A931" s="3"/>
      <c r="B931" s="3"/>
      <c r="E931" s="3"/>
    </row>
    <row r="932" spans="1:5" x14ac:dyDescent="0.25">
      <c r="A932" s="3"/>
      <c r="B932" s="3"/>
      <c r="E932" s="3"/>
    </row>
    <row r="933" spans="1:5" x14ac:dyDescent="0.25">
      <c r="A933" s="3"/>
      <c r="B933" s="3"/>
      <c r="E933" s="3"/>
    </row>
    <row r="934" spans="1:5" x14ac:dyDescent="0.25">
      <c r="A934" s="3"/>
      <c r="B934" s="3"/>
      <c r="E934" s="3"/>
    </row>
    <row r="935" spans="1:5" x14ac:dyDescent="0.25">
      <c r="A935" s="3"/>
      <c r="B935" s="3"/>
      <c r="E935" s="3"/>
    </row>
    <row r="936" spans="1:5" x14ac:dyDescent="0.25">
      <c r="A936" s="3"/>
      <c r="B936" s="3"/>
      <c r="E936" s="3"/>
    </row>
    <row r="937" spans="1:5" x14ac:dyDescent="0.25">
      <c r="A937" s="3"/>
      <c r="B937" s="3"/>
      <c r="E937" s="3"/>
    </row>
    <row r="938" spans="1:5" x14ac:dyDescent="0.25">
      <c r="A938" s="3"/>
      <c r="B938" s="3"/>
      <c r="E938" s="3"/>
    </row>
    <row r="939" spans="1:5" x14ac:dyDescent="0.25">
      <c r="A939" s="3"/>
      <c r="B939" s="3"/>
      <c r="E939" s="3"/>
    </row>
    <row r="940" spans="1:5" x14ac:dyDescent="0.25">
      <c r="A940" s="3"/>
      <c r="B940" s="3"/>
      <c r="E940" s="3"/>
    </row>
    <row r="941" spans="1:5" x14ac:dyDescent="0.25">
      <c r="A941" s="3"/>
      <c r="B941" s="3"/>
      <c r="E941" s="3"/>
    </row>
    <row r="942" spans="1:5" x14ac:dyDescent="0.25">
      <c r="A942" s="3"/>
      <c r="B942" s="3"/>
      <c r="E942" s="3"/>
    </row>
    <row r="943" spans="1:5" x14ac:dyDescent="0.25">
      <c r="A943" s="3"/>
      <c r="B943" s="3"/>
      <c r="E943" s="3"/>
    </row>
    <row r="944" spans="1:5" x14ac:dyDescent="0.25">
      <c r="A944" s="3"/>
      <c r="B944" s="3"/>
      <c r="E944" s="3"/>
    </row>
    <row r="945" spans="1:5" x14ac:dyDescent="0.25">
      <c r="A945" s="3"/>
      <c r="B945" s="3"/>
      <c r="E945" s="3"/>
    </row>
    <row r="946" spans="1:5" x14ac:dyDescent="0.25">
      <c r="A946" s="3"/>
      <c r="B946" s="3"/>
      <c r="E946" s="3"/>
    </row>
    <row r="947" spans="1:5" x14ac:dyDescent="0.25">
      <c r="A947" s="3"/>
      <c r="B947" s="3"/>
      <c r="E947" s="3"/>
    </row>
    <row r="948" spans="1:5" x14ac:dyDescent="0.25">
      <c r="A948" s="3"/>
      <c r="B948" s="3"/>
      <c r="E948" s="3"/>
    </row>
    <row r="949" spans="1:5" x14ac:dyDescent="0.25">
      <c r="A949" s="3"/>
      <c r="B949" s="3"/>
      <c r="E949" s="3"/>
    </row>
    <row r="950" spans="1:5" x14ac:dyDescent="0.25">
      <c r="A950" s="3"/>
      <c r="B950" s="3"/>
      <c r="E950" s="3"/>
    </row>
    <row r="951" spans="1:5" x14ac:dyDescent="0.25">
      <c r="A951" s="3"/>
      <c r="B951" s="3"/>
      <c r="E951" s="3"/>
    </row>
    <row r="952" spans="1:5" x14ac:dyDescent="0.25">
      <c r="A952" s="3"/>
      <c r="B952" s="3"/>
      <c r="E952" s="3"/>
    </row>
    <row r="953" spans="1:5" x14ac:dyDescent="0.25">
      <c r="A953" s="3"/>
      <c r="B953" s="3"/>
      <c r="E953" s="3"/>
    </row>
    <row r="954" spans="1:5" x14ac:dyDescent="0.25">
      <c r="A954" s="3"/>
      <c r="B954" s="3"/>
      <c r="E954" s="3"/>
    </row>
    <row r="955" spans="1:5" x14ac:dyDescent="0.25">
      <c r="A955" s="3"/>
      <c r="B955" s="3"/>
      <c r="E955" s="3"/>
    </row>
    <row r="956" spans="1:5" x14ac:dyDescent="0.25">
      <c r="A956" s="3"/>
      <c r="B956" s="3"/>
      <c r="E956" s="3"/>
    </row>
    <row r="957" spans="1:5" x14ac:dyDescent="0.25">
      <c r="A957" s="3"/>
      <c r="B957" s="3"/>
      <c r="E957" s="3"/>
    </row>
    <row r="958" spans="1:5" x14ac:dyDescent="0.25">
      <c r="A958" s="3"/>
      <c r="B958" s="3"/>
      <c r="E958" s="3"/>
    </row>
    <row r="959" spans="1:5" x14ac:dyDescent="0.25">
      <c r="A959" s="3"/>
      <c r="B959" s="3"/>
      <c r="E959" s="3"/>
    </row>
    <row r="960" spans="1:5" x14ac:dyDescent="0.25">
      <c r="A960" s="3"/>
      <c r="B960" s="3"/>
      <c r="E960" s="3"/>
    </row>
    <row r="961" spans="1:5" x14ac:dyDescent="0.25">
      <c r="A961" s="3"/>
      <c r="B961" s="3"/>
      <c r="E961" s="3"/>
    </row>
    <row r="962" spans="1:5" x14ac:dyDescent="0.25">
      <c r="A962" s="3"/>
      <c r="B962" s="3"/>
      <c r="E962" s="3"/>
    </row>
    <row r="963" spans="1:5" x14ac:dyDescent="0.25">
      <c r="A963" s="3"/>
      <c r="B963" s="3"/>
      <c r="E963" s="3"/>
    </row>
    <row r="964" spans="1:5" x14ac:dyDescent="0.25">
      <c r="A964" s="3"/>
      <c r="B964" s="3"/>
      <c r="E964" s="3"/>
    </row>
    <row r="965" spans="1:5" x14ac:dyDescent="0.25">
      <c r="A965" s="3"/>
      <c r="B965" s="3"/>
      <c r="E965" s="3"/>
    </row>
    <row r="966" spans="1:5" x14ac:dyDescent="0.25">
      <c r="A966" s="3"/>
      <c r="B966" s="3"/>
      <c r="E966" s="3"/>
    </row>
    <row r="967" spans="1:5" x14ac:dyDescent="0.25">
      <c r="A967" s="3"/>
      <c r="B967" s="3"/>
      <c r="E967" s="3"/>
    </row>
    <row r="968" spans="1:5" x14ac:dyDescent="0.25">
      <c r="A968" s="3"/>
      <c r="B968" s="3"/>
      <c r="E968" s="3"/>
    </row>
    <row r="969" spans="1:5" x14ac:dyDescent="0.25">
      <c r="A969" s="3"/>
      <c r="B969" s="3"/>
      <c r="E969" s="3"/>
    </row>
    <row r="970" spans="1:5" x14ac:dyDescent="0.25">
      <c r="A970" s="3"/>
      <c r="B970" s="3"/>
      <c r="E970" s="3"/>
    </row>
    <row r="971" spans="1:5" x14ac:dyDescent="0.25">
      <c r="A971" s="3"/>
      <c r="B971" s="3"/>
      <c r="E971" s="3"/>
    </row>
    <row r="972" spans="1:5" x14ac:dyDescent="0.25">
      <c r="A972" s="3"/>
      <c r="B972" s="3"/>
      <c r="E972" s="3"/>
    </row>
    <row r="973" spans="1:5" x14ac:dyDescent="0.25">
      <c r="A973" s="3"/>
      <c r="B973" s="3"/>
      <c r="E973" s="3"/>
    </row>
    <row r="974" spans="1:5" x14ac:dyDescent="0.25">
      <c r="A974" s="3"/>
      <c r="B974" s="3"/>
      <c r="E974" s="3"/>
    </row>
    <row r="975" spans="1:5" x14ac:dyDescent="0.25">
      <c r="A975" s="3"/>
      <c r="B975" s="3"/>
      <c r="E975" s="3"/>
    </row>
    <row r="976" spans="1:5" x14ac:dyDescent="0.25">
      <c r="A976" s="3"/>
      <c r="B976" s="3"/>
      <c r="E976" s="3"/>
    </row>
    <row r="977" spans="1:5" x14ac:dyDescent="0.25">
      <c r="A977" s="3"/>
      <c r="B977" s="3"/>
      <c r="E977" s="3"/>
    </row>
    <row r="978" spans="1:5" x14ac:dyDescent="0.25">
      <c r="A978" s="3"/>
      <c r="B978" s="3"/>
      <c r="E978" s="3"/>
    </row>
    <row r="979" spans="1:5" x14ac:dyDescent="0.25">
      <c r="A979" s="3"/>
      <c r="B979" s="3"/>
      <c r="E979" s="3"/>
    </row>
    <row r="980" spans="1:5" x14ac:dyDescent="0.25">
      <c r="A980" s="3"/>
      <c r="B980" s="3"/>
      <c r="E980" s="3"/>
    </row>
    <row r="981" spans="1:5" x14ac:dyDescent="0.25">
      <c r="A981" s="3"/>
      <c r="B981" s="3"/>
      <c r="E981" s="3"/>
    </row>
    <row r="982" spans="1:5" x14ac:dyDescent="0.25">
      <c r="A982" s="3"/>
      <c r="B982" s="3"/>
      <c r="E982" s="3"/>
    </row>
    <row r="983" spans="1:5" x14ac:dyDescent="0.25">
      <c r="A983" s="3"/>
      <c r="B983" s="3"/>
      <c r="E983" s="3"/>
    </row>
    <row r="984" spans="1:5" x14ac:dyDescent="0.25">
      <c r="A984" s="3"/>
      <c r="B984" s="3"/>
      <c r="E984" s="3"/>
    </row>
    <row r="985" spans="1:5" x14ac:dyDescent="0.25">
      <c r="A985" s="3"/>
      <c r="B985" s="3"/>
      <c r="E985" s="3"/>
    </row>
    <row r="986" spans="1:5" x14ac:dyDescent="0.25">
      <c r="A986" s="3"/>
      <c r="B986" s="3"/>
      <c r="E986" s="3"/>
    </row>
    <row r="987" spans="1:5" x14ac:dyDescent="0.25">
      <c r="A987" s="3"/>
      <c r="B987" s="3"/>
      <c r="E987" s="3"/>
    </row>
    <row r="988" spans="1:5" x14ac:dyDescent="0.25">
      <c r="A988" s="3"/>
      <c r="B988" s="3"/>
      <c r="E988" s="3"/>
    </row>
    <row r="989" spans="1:5" x14ac:dyDescent="0.25">
      <c r="A989" s="3"/>
      <c r="B989" s="3"/>
      <c r="E989" s="3"/>
    </row>
    <row r="990" spans="1:5" x14ac:dyDescent="0.25">
      <c r="A990" s="3"/>
      <c r="B990" s="3"/>
      <c r="E990" s="3"/>
    </row>
    <row r="991" spans="1:5" x14ac:dyDescent="0.25">
      <c r="A991" s="3"/>
      <c r="B991" s="3"/>
      <c r="E991" s="3"/>
    </row>
    <row r="992" spans="1:5" x14ac:dyDescent="0.25">
      <c r="A992" s="3"/>
      <c r="B992" s="3"/>
      <c r="E992" s="3"/>
    </row>
    <row r="993" spans="1:5" x14ac:dyDescent="0.25">
      <c r="A993" s="3"/>
      <c r="B993" s="3"/>
      <c r="E993" s="3"/>
    </row>
    <row r="994" spans="1:5" x14ac:dyDescent="0.25">
      <c r="A994" s="3"/>
      <c r="B994" s="3"/>
      <c r="E994" s="3"/>
    </row>
    <row r="995" spans="1:5" x14ac:dyDescent="0.25">
      <c r="A995" s="3"/>
      <c r="B995" s="3"/>
      <c r="E995" s="3"/>
    </row>
    <row r="996" spans="1:5" x14ac:dyDescent="0.25">
      <c r="A996" s="3"/>
      <c r="B996" s="3"/>
      <c r="E996" s="3"/>
    </row>
    <row r="997" spans="1:5" x14ac:dyDescent="0.25">
      <c r="A997" s="3"/>
      <c r="B997" s="3"/>
      <c r="E997" s="3"/>
    </row>
    <row r="998" spans="1:5" x14ac:dyDescent="0.25">
      <c r="A998" s="3"/>
      <c r="B998" s="3"/>
      <c r="E998" s="3"/>
    </row>
    <row r="999" spans="1:5" x14ac:dyDescent="0.25">
      <c r="A999" s="3"/>
      <c r="B999" s="3"/>
      <c r="E999" s="3"/>
    </row>
    <row r="1000" spans="1:5" x14ac:dyDescent="0.25">
      <c r="A1000" s="3"/>
      <c r="B1000" s="3"/>
      <c r="E1000" s="3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25"/>
  <sheetViews>
    <sheetView workbookViewId="0">
      <selection activeCell="D4" sqref="D4"/>
    </sheetView>
  </sheetViews>
  <sheetFormatPr defaultRowHeight="15" x14ac:dyDescent="0.25"/>
  <cols>
    <col min="1" max="1" width="13.5703125" bestFit="1" customWidth="1"/>
  </cols>
  <sheetData>
    <row r="2" spans="1:3" x14ac:dyDescent="0.25">
      <c r="A2" s="9" t="s">
        <v>175</v>
      </c>
      <c r="B2" s="9" t="s">
        <v>178</v>
      </c>
      <c r="C2" s="5">
        <v>8</v>
      </c>
    </row>
    <row r="3" spans="1:3" x14ac:dyDescent="0.25">
      <c r="A3" s="9" t="s">
        <v>176</v>
      </c>
      <c r="B3" s="9" t="s">
        <v>177</v>
      </c>
      <c r="C3" s="5">
        <v>3</v>
      </c>
    </row>
    <row r="4" spans="1:3" x14ac:dyDescent="0.25">
      <c r="A4" s="9" t="s">
        <v>176</v>
      </c>
      <c r="B4" s="9" t="s">
        <v>179</v>
      </c>
      <c r="C4" s="5">
        <v>1</v>
      </c>
    </row>
    <row r="5" spans="1:3" x14ac:dyDescent="0.25">
      <c r="A5" s="9" t="s">
        <v>180</v>
      </c>
      <c r="B5" s="5"/>
      <c r="C5" s="5">
        <v>6</v>
      </c>
    </row>
    <row r="6" spans="1:3" x14ac:dyDescent="0.25">
      <c r="A6" s="9" t="s">
        <v>181</v>
      </c>
      <c r="B6" s="5"/>
      <c r="C6" s="5">
        <v>50</v>
      </c>
    </row>
    <row r="7" spans="1:3" x14ac:dyDescent="0.25">
      <c r="A7" s="9" t="s">
        <v>182</v>
      </c>
      <c r="B7" s="5"/>
      <c r="C7" s="5">
        <v>6</v>
      </c>
    </row>
    <row r="8" spans="1:3" x14ac:dyDescent="0.25">
      <c r="A8" s="9" t="s">
        <v>183</v>
      </c>
      <c r="B8" s="5"/>
      <c r="C8" s="9" t="s">
        <v>184</v>
      </c>
    </row>
    <row r="9" spans="1:3" x14ac:dyDescent="0.25">
      <c r="A9" s="9" t="s">
        <v>185</v>
      </c>
      <c r="B9" s="5"/>
      <c r="C9" s="5">
        <v>10</v>
      </c>
    </row>
    <row r="10" spans="1:3" x14ac:dyDescent="0.25">
      <c r="A10" s="9" t="s">
        <v>186</v>
      </c>
      <c r="B10" s="5"/>
      <c r="C10" s="5">
        <v>6</v>
      </c>
    </row>
    <row r="11" spans="1:3" x14ac:dyDescent="0.25">
      <c r="A11" s="9" t="s">
        <v>187</v>
      </c>
      <c r="B11" s="5"/>
      <c r="C11" s="5">
        <v>6</v>
      </c>
    </row>
    <row r="12" spans="1:3" x14ac:dyDescent="0.25">
      <c r="A12" s="9" t="s">
        <v>189</v>
      </c>
      <c r="B12" s="9" t="s">
        <v>188</v>
      </c>
      <c r="C12" s="5">
        <v>100</v>
      </c>
    </row>
    <row r="13" spans="1:3" x14ac:dyDescent="0.25">
      <c r="A13" s="9" t="s">
        <v>190</v>
      </c>
      <c r="B13" s="9" t="s">
        <v>188</v>
      </c>
      <c r="C13" s="5">
        <v>20</v>
      </c>
    </row>
    <row r="14" spans="1:3" x14ac:dyDescent="0.25">
      <c r="A14" s="9" t="s">
        <v>189</v>
      </c>
      <c r="B14" s="9" t="s">
        <v>194</v>
      </c>
      <c r="C14" s="5">
        <v>8</v>
      </c>
    </row>
    <row r="15" spans="1:3" x14ac:dyDescent="0.25">
      <c r="A15" s="9" t="s">
        <v>190</v>
      </c>
      <c r="B15" s="9" t="s">
        <v>194</v>
      </c>
      <c r="C15" s="5">
        <v>8</v>
      </c>
    </row>
    <row r="16" spans="1:3" x14ac:dyDescent="0.25">
      <c r="A16" s="9" t="s">
        <v>191</v>
      </c>
      <c r="B16" s="5"/>
      <c r="C16" s="5">
        <v>8</v>
      </c>
    </row>
    <row r="17" spans="1:3" x14ac:dyDescent="0.25">
      <c r="A17" s="9" t="s">
        <v>192</v>
      </c>
      <c r="B17" s="5"/>
      <c r="C17" s="5">
        <v>8</v>
      </c>
    </row>
    <row r="18" spans="1:3" x14ac:dyDescent="0.25">
      <c r="A18" s="9" t="s">
        <v>193</v>
      </c>
      <c r="B18" s="5"/>
      <c r="C18" s="5">
        <v>1</v>
      </c>
    </row>
    <row r="19" spans="1:3" x14ac:dyDescent="0.25">
      <c r="A19" s="9" t="s">
        <v>195</v>
      </c>
      <c r="B19" s="9" t="s">
        <v>196</v>
      </c>
      <c r="C19" s="5">
        <v>2</v>
      </c>
    </row>
    <row r="20" spans="1:3" x14ac:dyDescent="0.25">
      <c r="A20" s="9" t="s">
        <v>197</v>
      </c>
      <c r="B20" s="9" t="s">
        <v>198</v>
      </c>
      <c r="C20" s="5">
        <v>10</v>
      </c>
    </row>
    <row r="21" spans="1:3" x14ac:dyDescent="0.25">
      <c r="A21" s="9" t="s">
        <v>197</v>
      </c>
      <c r="B21" s="9" t="s">
        <v>199</v>
      </c>
      <c r="C21" s="5">
        <v>10</v>
      </c>
    </row>
    <row r="22" spans="1:3" x14ac:dyDescent="0.25">
      <c r="A22" s="9" t="s">
        <v>200</v>
      </c>
      <c r="B22" s="9" t="s">
        <v>202</v>
      </c>
      <c r="C22" s="5">
        <v>1</v>
      </c>
    </row>
    <row r="23" spans="1:3" x14ac:dyDescent="0.25">
      <c r="A23" s="9" t="s">
        <v>200</v>
      </c>
      <c r="B23" s="9" t="s">
        <v>203</v>
      </c>
      <c r="C23" s="5">
        <v>15</v>
      </c>
    </row>
    <row r="24" spans="1:3" x14ac:dyDescent="0.25">
      <c r="A24" s="9" t="s">
        <v>200</v>
      </c>
      <c r="B24" s="9" t="s">
        <v>201</v>
      </c>
      <c r="C24" s="5">
        <v>5</v>
      </c>
    </row>
    <row r="25" spans="1:3" x14ac:dyDescent="0.25">
      <c r="A25" s="9" t="s">
        <v>200</v>
      </c>
      <c r="B25" s="9" t="s">
        <v>204</v>
      </c>
      <c r="C25" s="5">
        <v>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B4" sqref="B4:D4"/>
    </sheetView>
  </sheetViews>
  <sheetFormatPr defaultRowHeight="15" x14ac:dyDescent="0.25"/>
  <cols>
    <col min="2" max="2" width="12.5703125" bestFit="1" customWidth="1"/>
    <col min="3" max="3" width="13.7109375" bestFit="1" customWidth="1"/>
  </cols>
  <sheetData>
    <row r="1" spans="1:4" s="8" customFormat="1" x14ac:dyDescent="0.25">
      <c r="A1" s="27" t="s">
        <v>143</v>
      </c>
      <c r="B1" s="27" t="s">
        <v>239</v>
      </c>
      <c r="C1" s="27" t="s">
        <v>240</v>
      </c>
      <c r="D1" s="32" t="s">
        <v>238</v>
      </c>
    </row>
    <row r="2" spans="1:4" x14ac:dyDescent="0.25">
      <c r="A2" s="9" t="s">
        <v>237</v>
      </c>
      <c r="B2" s="5">
        <v>9.5</v>
      </c>
      <c r="C2" s="5">
        <v>3</v>
      </c>
      <c r="D2" s="5">
        <v>0</v>
      </c>
    </row>
    <row r="3" spans="1:4" x14ac:dyDescent="0.25">
      <c r="A3" s="9" t="s">
        <v>141</v>
      </c>
      <c r="B3" s="5">
        <v>20</v>
      </c>
      <c r="C3" s="5"/>
      <c r="D3" s="5">
        <v>2</v>
      </c>
    </row>
    <row r="4" spans="1:4" x14ac:dyDescent="0.25">
      <c r="A4" s="9" t="s">
        <v>6</v>
      </c>
      <c r="B4" s="5">
        <v>118</v>
      </c>
      <c r="C4" s="5"/>
      <c r="D4" s="5">
        <v>12</v>
      </c>
    </row>
  </sheetData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8"/>
  <sheetViews>
    <sheetView workbookViewId="0">
      <selection activeCell="M40" sqref="M40"/>
    </sheetView>
  </sheetViews>
  <sheetFormatPr defaultRowHeight="15" x14ac:dyDescent="0.25"/>
  <sheetData>
    <row r="2" spans="1:3" x14ac:dyDescent="0.25">
      <c r="A2">
        <v>1152</v>
      </c>
      <c r="C2">
        <v>1900</v>
      </c>
    </row>
    <row r="3" spans="1:3" x14ac:dyDescent="0.25">
      <c r="A3">
        <v>1008</v>
      </c>
      <c r="C3">
        <v>4970</v>
      </c>
    </row>
    <row r="4" spans="1:3" x14ac:dyDescent="0.25">
      <c r="A4">
        <v>576</v>
      </c>
      <c r="C4">
        <v>5040</v>
      </c>
    </row>
    <row r="5" spans="1:3" x14ac:dyDescent="0.25">
      <c r="A5">
        <v>2310</v>
      </c>
      <c r="C5">
        <v>120</v>
      </c>
    </row>
    <row r="6" spans="1:3" x14ac:dyDescent="0.25">
      <c r="A6">
        <v>140</v>
      </c>
      <c r="C6">
        <v>60</v>
      </c>
    </row>
    <row r="7" spans="1:3" x14ac:dyDescent="0.25">
      <c r="A7">
        <v>405</v>
      </c>
      <c r="C7">
        <v>400</v>
      </c>
    </row>
    <row r="8" spans="1:3" x14ac:dyDescent="0.25">
      <c r="A8">
        <v>4150</v>
      </c>
      <c r="C8">
        <v>1550</v>
      </c>
    </row>
    <row r="9" spans="1:3" x14ac:dyDescent="0.25">
      <c r="A9">
        <v>260</v>
      </c>
      <c r="C9">
        <v>650</v>
      </c>
    </row>
    <row r="10" spans="1:3" x14ac:dyDescent="0.25">
      <c r="A10">
        <v>1872</v>
      </c>
      <c r="C10">
        <v>910</v>
      </c>
    </row>
    <row r="11" spans="1:3" x14ac:dyDescent="0.25">
      <c r="A11">
        <v>1152</v>
      </c>
      <c r="C11">
        <v>3450</v>
      </c>
    </row>
    <row r="12" spans="1:3" x14ac:dyDescent="0.25">
      <c r="A12">
        <v>2688</v>
      </c>
      <c r="C12">
        <v>220</v>
      </c>
    </row>
    <row r="13" spans="1:3" x14ac:dyDescent="0.25">
      <c r="A13">
        <v>960</v>
      </c>
      <c r="C13">
        <v>2650</v>
      </c>
    </row>
    <row r="14" spans="1:3" x14ac:dyDescent="0.25">
      <c r="A14">
        <v>360</v>
      </c>
      <c r="C14">
        <v>800</v>
      </c>
    </row>
    <row r="15" spans="1:3" x14ac:dyDescent="0.25">
      <c r="A15">
        <v>510</v>
      </c>
      <c r="C15">
        <v>140</v>
      </c>
    </row>
    <row r="16" spans="1:3" x14ac:dyDescent="0.25">
      <c r="A16">
        <v>360</v>
      </c>
      <c r="C16">
        <v>190</v>
      </c>
    </row>
    <row r="17" spans="1:5" x14ac:dyDescent="0.25">
      <c r="A17">
        <v>300</v>
      </c>
    </row>
    <row r="18" spans="1:5" x14ac:dyDescent="0.25">
      <c r="A18">
        <f>SUM(A2:A17)</f>
        <v>18203</v>
      </c>
      <c r="C18">
        <f>SUM(C2:C17)</f>
        <v>23050</v>
      </c>
      <c r="E18">
        <f>A18+C18</f>
        <v>41253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A48"/>
  <sheetViews>
    <sheetView tabSelected="1" zoomScale="60" zoomScaleNormal="60" workbookViewId="0">
      <pane xSplit="5" topLeftCell="CS1" activePane="topRight" state="frozen"/>
      <selection pane="topRight" activeCell="CV1" sqref="CV1:CV48"/>
    </sheetView>
  </sheetViews>
  <sheetFormatPr defaultRowHeight="15" x14ac:dyDescent="0.25"/>
  <cols>
    <col min="1" max="1" width="13.7109375" customWidth="1"/>
    <col min="2" max="2" width="13.42578125" customWidth="1"/>
    <col min="3" max="3" width="14.7109375" bestFit="1" customWidth="1"/>
    <col min="4" max="4" width="12.7109375" bestFit="1" customWidth="1"/>
    <col min="5" max="5" width="21.85546875" style="47" bestFit="1" customWidth="1"/>
    <col min="6" max="7" width="14.85546875" bestFit="1" customWidth="1"/>
    <col min="8" max="8" width="14.42578125" bestFit="1" customWidth="1"/>
    <col min="9" max="9" width="11.5703125" bestFit="1" customWidth="1"/>
    <col min="10" max="15" width="12" bestFit="1" customWidth="1"/>
    <col min="16" max="16" width="13" bestFit="1" customWidth="1"/>
    <col min="17" max="17" width="12.5703125" bestFit="1" customWidth="1"/>
    <col min="18" max="20" width="13" bestFit="1" customWidth="1"/>
    <col min="21" max="26" width="14.85546875" bestFit="1" customWidth="1"/>
    <col min="27" max="27" width="14.42578125" bestFit="1" customWidth="1"/>
    <col min="28" max="28" width="11.5703125" bestFit="1" customWidth="1"/>
    <col min="29" max="32" width="12" bestFit="1" customWidth="1"/>
    <col min="33" max="33" width="12" customWidth="1"/>
    <col min="34" max="34" width="12.5703125" bestFit="1" customWidth="1"/>
    <col min="35" max="39" width="13" bestFit="1" customWidth="1"/>
    <col min="40" max="40" width="13.42578125" bestFit="1" customWidth="1"/>
    <col min="41" max="41" width="13" bestFit="1" customWidth="1"/>
    <col min="42" max="42" width="13.42578125" bestFit="1" customWidth="1"/>
    <col min="43" max="47" width="14.85546875" bestFit="1" customWidth="1"/>
    <col min="48" max="48" width="13" customWidth="1"/>
    <col min="49" max="51" width="13" bestFit="1" customWidth="1"/>
    <col min="52" max="52" width="13" customWidth="1"/>
    <col min="53" max="53" width="14" bestFit="1" customWidth="1"/>
    <col min="54" max="54" width="13.42578125" bestFit="1" customWidth="1"/>
    <col min="55" max="58" width="14" bestFit="1" customWidth="1"/>
    <col min="59" max="61" width="14.42578125" bestFit="1" customWidth="1"/>
    <col min="62" max="62" width="13.42578125" bestFit="1" customWidth="1"/>
    <col min="63" max="63" width="14.42578125" customWidth="1"/>
    <col min="64" max="64" width="14.42578125" bestFit="1" customWidth="1"/>
    <col min="65" max="65" width="14" bestFit="1" customWidth="1"/>
    <col min="66" max="70" width="12.5703125" bestFit="1" customWidth="1"/>
    <col min="71" max="71" width="13.42578125" bestFit="1" customWidth="1"/>
    <col min="72" max="72" width="13.42578125" customWidth="1"/>
    <col min="73" max="73" width="13.42578125" bestFit="1" customWidth="1"/>
    <col min="74" max="74" width="13.42578125" customWidth="1"/>
    <col min="75" max="75" width="13.42578125" bestFit="1" customWidth="1"/>
    <col min="76" max="76" width="13.42578125" customWidth="1"/>
    <col min="77" max="77" width="14.42578125" bestFit="1" customWidth="1"/>
    <col min="78" max="78" width="13.42578125" bestFit="1" customWidth="1"/>
    <col min="79" max="79" width="14.42578125" bestFit="1" customWidth="1"/>
    <col min="80" max="80" width="14.42578125" customWidth="1"/>
    <col min="81" max="82" width="14.42578125" bestFit="1" customWidth="1"/>
    <col min="83" max="83" width="12.5703125" bestFit="1" customWidth="1"/>
    <col min="84" max="84" width="13" bestFit="1" customWidth="1"/>
    <col min="85" max="85" width="13" customWidth="1"/>
    <col min="86" max="87" width="13" bestFit="1" customWidth="1"/>
    <col min="88" max="92" width="14" bestFit="1" customWidth="1"/>
    <col min="93" max="93" width="14.42578125" bestFit="1" customWidth="1"/>
    <col min="94" max="94" width="14" bestFit="1" customWidth="1"/>
    <col min="95" max="96" width="14.42578125" bestFit="1" customWidth="1"/>
    <col min="97" max="100" width="11.5703125" bestFit="1" customWidth="1"/>
  </cols>
  <sheetData>
    <row r="1" spans="1:105" s="8" customFormat="1" x14ac:dyDescent="0.25">
      <c r="A1" s="11" t="s">
        <v>249</v>
      </c>
      <c r="B1" s="27" t="s">
        <v>250</v>
      </c>
      <c r="C1" s="27" t="s">
        <v>77</v>
      </c>
      <c r="D1" s="49" t="s">
        <v>337</v>
      </c>
      <c r="E1" s="43" t="s">
        <v>24</v>
      </c>
      <c r="F1" s="27" t="s">
        <v>109</v>
      </c>
      <c r="G1" s="27" t="s">
        <v>110</v>
      </c>
      <c r="H1" s="27" t="s">
        <v>111</v>
      </c>
      <c r="I1" s="11">
        <v>42743</v>
      </c>
      <c r="J1" s="11">
        <v>42774</v>
      </c>
      <c r="K1" s="11">
        <v>42802</v>
      </c>
      <c r="L1" s="11">
        <v>42833</v>
      </c>
      <c r="M1" s="11">
        <v>42924</v>
      </c>
      <c r="N1" s="11">
        <v>42955</v>
      </c>
      <c r="O1" s="11">
        <v>42986</v>
      </c>
      <c r="P1" s="11">
        <v>43016</v>
      </c>
      <c r="Q1" s="11">
        <v>43047</v>
      </c>
      <c r="R1" s="11" t="s">
        <v>162</v>
      </c>
      <c r="S1" s="27" t="s">
        <v>174</v>
      </c>
      <c r="T1" s="27" t="s">
        <v>235</v>
      </c>
      <c r="U1" s="27" t="s">
        <v>241</v>
      </c>
      <c r="V1" s="27" t="s">
        <v>242</v>
      </c>
      <c r="W1" s="27" t="s">
        <v>243</v>
      </c>
      <c r="X1" s="27" t="s">
        <v>245</v>
      </c>
      <c r="Y1" s="27" t="s">
        <v>246</v>
      </c>
      <c r="Z1" s="27" t="s">
        <v>247</v>
      </c>
      <c r="AA1" s="27" t="s">
        <v>248</v>
      </c>
      <c r="AB1" s="11">
        <v>42744</v>
      </c>
      <c r="AC1" s="11">
        <v>42834</v>
      </c>
      <c r="AD1" s="11">
        <v>42864</v>
      </c>
      <c r="AE1" s="11">
        <v>42895</v>
      </c>
      <c r="AF1" s="11">
        <v>42925</v>
      </c>
      <c r="AG1" s="11">
        <v>42956</v>
      </c>
      <c r="AH1" s="11">
        <v>43048</v>
      </c>
      <c r="AI1" s="11">
        <v>43078</v>
      </c>
      <c r="AJ1" s="11" t="s">
        <v>260</v>
      </c>
      <c r="AK1" s="11" t="s">
        <v>261</v>
      </c>
      <c r="AL1" s="11" t="s">
        <v>262</v>
      </c>
      <c r="AM1" s="11" t="s">
        <v>263</v>
      </c>
      <c r="AN1" s="11" t="s">
        <v>264</v>
      </c>
      <c r="AO1" s="11" t="s">
        <v>265</v>
      </c>
      <c r="AP1" s="11" t="s">
        <v>266</v>
      </c>
      <c r="AQ1" s="11" t="s">
        <v>272</v>
      </c>
      <c r="AR1" s="11" t="s">
        <v>273</v>
      </c>
      <c r="AS1" s="11" t="s">
        <v>276</v>
      </c>
      <c r="AT1" s="11" t="s">
        <v>275</v>
      </c>
      <c r="AU1" s="11" t="s">
        <v>274</v>
      </c>
      <c r="AV1" s="11">
        <v>42804</v>
      </c>
      <c r="AW1" s="11">
        <v>42835</v>
      </c>
      <c r="AX1" s="11">
        <v>42865</v>
      </c>
      <c r="AY1" s="11">
        <v>42896</v>
      </c>
      <c r="AZ1" s="11">
        <v>42988</v>
      </c>
      <c r="BA1" s="11">
        <v>43018</v>
      </c>
      <c r="BB1" s="11">
        <v>43049</v>
      </c>
      <c r="BC1" s="11">
        <v>43079</v>
      </c>
      <c r="BD1" s="11" t="s">
        <v>277</v>
      </c>
      <c r="BE1" s="11" t="s">
        <v>278</v>
      </c>
      <c r="BF1" s="11" t="s">
        <v>279</v>
      </c>
      <c r="BG1" s="51" t="s">
        <v>294</v>
      </c>
      <c r="BH1" s="51" t="s">
        <v>295</v>
      </c>
      <c r="BI1" s="51" t="s">
        <v>297</v>
      </c>
      <c r="BJ1" s="51" t="s">
        <v>298</v>
      </c>
      <c r="BK1" s="51" t="s">
        <v>299</v>
      </c>
      <c r="BL1" s="51" t="s">
        <v>300</v>
      </c>
      <c r="BM1" s="51" t="s">
        <v>301</v>
      </c>
      <c r="BN1" s="51">
        <v>42777</v>
      </c>
      <c r="BO1" s="51">
        <v>42805</v>
      </c>
      <c r="BP1" s="51">
        <v>42897</v>
      </c>
      <c r="BQ1" s="51">
        <v>42927</v>
      </c>
      <c r="BR1" s="51">
        <v>42989</v>
      </c>
      <c r="BS1" s="51">
        <v>43019</v>
      </c>
      <c r="BT1" s="49" t="s">
        <v>310</v>
      </c>
      <c r="BU1" s="49" t="s">
        <v>313</v>
      </c>
      <c r="BV1" s="49" t="s">
        <v>314</v>
      </c>
      <c r="BW1" s="49" t="s">
        <v>315</v>
      </c>
      <c r="BX1" s="49" t="s">
        <v>316</v>
      </c>
      <c r="BY1" s="49" t="s">
        <v>317</v>
      </c>
      <c r="BZ1" s="49" t="s">
        <v>318</v>
      </c>
      <c r="CA1" s="49" t="s">
        <v>319</v>
      </c>
      <c r="CB1" s="49" t="s">
        <v>320</v>
      </c>
      <c r="CC1" s="49" t="s">
        <v>321</v>
      </c>
      <c r="CD1" s="49" t="s">
        <v>322</v>
      </c>
      <c r="CE1" s="51">
        <v>42747</v>
      </c>
      <c r="CF1" s="51">
        <v>42837</v>
      </c>
      <c r="CG1" s="51">
        <v>42867</v>
      </c>
      <c r="CH1" s="51">
        <v>42898</v>
      </c>
      <c r="CI1" s="51">
        <v>42959</v>
      </c>
      <c r="CJ1" s="49" t="s">
        <v>326</v>
      </c>
      <c r="CK1" s="49" t="s">
        <v>327</v>
      </c>
      <c r="CL1" s="49" t="s">
        <v>328</v>
      </c>
      <c r="CM1" s="49" t="s">
        <v>329</v>
      </c>
      <c r="CN1" s="49" t="s">
        <v>330</v>
      </c>
      <c r="CO1" s="49" t="s">
        <v>331</v>
      </c>
      <c r="CP1" s="49" t="s">
        <v>333</v>
      </c>
      <c r="CQ1" s="49" t="s">
        <v>334</v>
      </c>
      <c r="CR1" s="49" t="s">
        <v>335</v>
      </c>
      <c r="CS1" s="11">
        <v>43132</v>
      </c>
      <c r="CT1" s="11">
        <v>43160</v>
      </c>
      <c r="CU1" s="11">
        <v>43191</v>
      </c>
      <c r="CV1" s="11">
        <v>43221</v>
      </c>
      <c r="CW1" s="27"/>
      <c r="CX1" s="27"/>
      <c r="CY1" s="27"/>
      <c r="CZ1" s="27"/>
      <c r="DA1" s="27"/>
    </row>
    <row r="2" spans="1:105" x14ac:dyDescent="0.25">
      <c r="A2" s="12">
        <f t="shared" ref="A2:A46" si="0">MIN(F2:ZR2)</f>
        <v>243.6</v>
      </c>
      <c r="B2" s="12">
        <f t="shared" ref="B2:B46" si="1">MAX(F2:ZR2)</f>
        <v>340.8</v>
      </c>
      <c r="C2" s="12">
        <f t="shared" ref="C2:C47" si="2">B2-A2</f>
        <v>97.200000000000017</v>
      </c>
      <c r="D2" s="12"/>
      <c r="E2" s="44" t="s">
        <v>115</v>
      </c>
      <c r="F2" s="5"/>
      <c r="G2" s="5"/>
      <c r="H2" s="5"/>
      <c r="I2" s="5">
        <v>309.25</v>
      </c>
      <c r="J2" s="5">
        <v>306</v>
      </c>
      <c r="K2" s="5">
        <v>300.64999999999998</v>
      </c>
      <c r="L2" s="5">
        <v>305.8</v>
      </c>
      <c r="M2" s="5">
        <v>310.60000000000002</v>
      </c>
      <c r="N2" s="5">
        <v>305</v>
      </c>
      <c r="O2" s="5">
        <v>302.95</v>
      </c>
      <c r="P2" s="5">
        <v>298</v>
      </c>
      <c r="Q2" s="5">
        <v>280.35000000000002</v>
      </c>
      <c r="R2" s="5">
        <v>280</v>
      </c>
      <c r="S2" s="5">
        <v>283.2</v>
      </c>
      <c r="T2" s="5">
        <v>274.55</v>
      </c>
      <c r="U2" s="5">
        <v>274.05</v>
      </c>
      <c r="V2" s="5">
        <v>278.7</v>
      </c>
      <c r="W2" s="5">
        <v>280.10000000000002</v>
      </c>
      <c r="X2" s="5">
        <v>279.3</v>
      </c>
      <c r="Y2" s="5">
        <v>276.35000000000002</v>
      </c>
      <c r="Z2" s="5">
        <v>276.64999999999998</v>
      </c>
      <c r="AA2" s="5">
        <v>278.5</v>
      </c>
      <c r="AB2" s="5">
        <v>278</v>
      </c>
      <c r="AC2" s="5">
        <v>277.45</v>
      </c>
      <c r="AD2" s="42">
        <v>276.60000000000002</v>
      </c>
      <c r="AE2" s="5">
        <v>274.85000000000002</v>
      </c>
      <c r="AF2" s="5">
        <v>274.85000000000002</v>
      </c>
      <c r="AG2" s="5">
        <v>271.5</v>
      </c>
      <c r="AH2" s="5">
        <v>270.60000000000002</v>
      </c>
      <c r="AI2" s="5">
        <v>273.60000000000002</v>
      </c>
      <c r="AJ2" s="5">
        <v>273.75</v>
      </c>
      <c r="AK2" s="5">
        <v>274.39999999999998</v>
      </c>
      <c r="AL2" s="5">
        <v>270</v>
      </c>
      <c r="AM2" s="5">
        <v>267.64999999999998</v>
      </c>
      <c r="AN2" s="5">
        <v>269.5</v>
      </c>
      <c r="AO2" s="5">
        <v>268.64999999999998</v>
      </c>
      <c r="AP2" s="5">
        <v>262.10000000000002</v>
      </c>
      <c r="AQ2" s="5">
        <v>258.5</v>
      </c>
      <c r="AR2" s="5">
        <v>258.8</v>
      </c>
      <c r="AS2" s="5">
        <v>250.25</v>
      </c>
      <c r="AT2" s="5">
        <v>252.95</v>
      </c>
      <c r="AU2" s="5"/>
      <c r="AV2" s="5">
        <v>251.35</v>
      </c>
      <c r="AW2" s="5">
        <v>253.35</v>
      </c>
      <c r="AX2" s="5">
        <v>252.1</v>
      </c>
      <c r="AY2" s="5">
        <v>257.2</v>
      </c>
      <c r="AZ2" s="5">
        <v>256.8</v>
      </c>
      <c r="BA2" s="5">
        <v>257</v>
      </c>
      <c r="BB2" s="5">
        <v>251.2</v>
      </c>
      <c r="BC2" s="5">
        <v>250.65</v>
      </c>
      <c r="BD2" s="5">
        <v>252.65</v>
      </c>
      <c r="BE2" s="5">
        <v>252.6</v>
      </c>
      <c r="BF2" s="5">
        <v>243.6</v>
      </c>
      <c r="BG2" s="5">
        <v>246</v>
      </c>
      <c r="BH2" s="5">
        <v>254.9</v>
      </c>
      <c r="BI2" s="5">
        <v>322.95</v>
      </c>
      <c r="BJ2" s="5">
        <v>317.8</v>
      </c>
      <c r="BK2" s="5">
        <v>310.60000000000002</v>
      </c>
      <c r="BL2" s="5">
        <v>313</v>
      </c>
      <c r="BM2" s="5">
        <v>305.75</v>
      </c>
      <c r="BN2" s="5">
        <v>314.2</v>
      </c>
      <c r="BO2" s="5">
        <v>326</v>
      </c>
      <c r="BP2" s="5">
        <v>328</v>
      </c>
      <c r="BQ2" s="5">
        <v>311.8</v>
      </c>
      <c r="BR2" s="5">
        <v>314.8</v>
      </c>
      <c r="BS2" s="5">
        <v>333.8</v>
      </c>
      <c r="BT2" s="5">
        <v>331</v>
      </c>
      <c r="BU2" s="5">
        <v>329.05</v>
      </c>
      <c r="BV2" s="5">
        <v>326.10000000000002</v>
      </c>
      <c r="BW2" s="5">
        <v>333.95</v>
      </c>
      <c r="BX2" s="5">
        <v>340.8</v>
      </c>
      <c r="BY2" s="5">
        <v>332.75</v>
      </c>
      <c r="BZ2" s="5">
        <v>330.3</v>
      </c>
      <c r="CA2" s="5">
        <v>335.5</v>
      </c>
      <c r="CB2" s="5">
        <v>332.1</v>
      </c>
      <c r="CC2" s="5">
        <v>329.3</v>
      </c>
      <c r="CD2" s="5">
        <v>333</v>
      </c>
      <c r="CE2" s="5">
        <v>316.95</v>
      </c>
      <c r="CF2" s="5">
        <v>314.25</v>
      </c>
      <c r="CG2" s="5">
        <v>312.05</v>
      </c>
      <c r="CH2" s="5">
        <v>313.89999999999998</v>
      </c>
      <c r="CI2" s="5">
        <v>313.75</v>
      </c>
      <c r="CJ2" s="5">
        <v>313.35000000000002</v>
      </c>
      <c r="CK2" s="5">
        <v>313.85000000000002</v>
      </c>
      <c r="CL2" s="5">
        <v>312.35000000000002</v>
      </c>
      <c r="CM2" s="5">
        <v>304.3</v>
      </c>
      <c r="CN2" s="5">
        <v>320</v>
      </c>
      <c r="CO2" s="5">
        <v>317.35000000000002</v>
      </c>
      <c r="CP2" s="5">
        <v>316.3</v>
      </c>
      <c r="CQ2" s="5">
        <v>317</v>
      </c>
      <c r="CR2" s="5">
        <v>313.45</v>
      </c>
      <c r="CS2" s="5">
        <v>303.60000000000002</v>
      </c>
      <c r="CT2" s="5">
        <v>305</v>
      </c>
      <c r="CU2" s="5">
        <v>309.25</v>
      </c>
      <c r="CV2" s="5">
        <v>307.25</v>
      </c>
      <c r="CW2" s="5"/>
      <c r="CX2" s="5"/>
      <c r="CY2" s="5"/>
      <c r="CZ2" s="5"/>
      <c r="DA2" s="5"/>
    </row>
    <row r="3" spans="1:105" x14ac:dyDescent="0.25">
      <c r="A3" s="12">
        <f t="shared" si="0"/>
        <v>262.7</v>
      </c>
      <c r="B3" s="12">
        <f t="shared" si="1"/>
        <v>328.85</v>
      </c>
      <c r="C3" s="12">
        <f t="shared" si="2"/>
        <v>66.150000000000034</v>
      </c>
      <c r="D3" s="12"/>
      <c r="E3" s="44" t="s">
        <v>114</v>
      </c>
      <c r="F3" s="5"/>
      <c r="G3" s="5"/>
      <c r="H3" s="5"/>
      <c r="I3" s="5">
        <v>302.7</v>
      </c>
      <c r="J3" s="5">
        <v>301.39999999999998</v>
      </c>
      <c r="K3" s="5">
        <v>295.10000000000002</v>
      </c>
      <c r="L3" s="5">
        <v>296.8</v>
      </c>
      <c r="M3" s="5">
        <v>300</v>
      </c>
      <c r="N3" s="5">
        <v>295.95</v>
      </c>
      <c r="O3" s="5">
        <v>290.64999999999998</v>
      </c>
      <c r="P3" s="5">
        <v>291</v>
      </c>
      <c r="Q3" s="5">
        <v>285.8</v>
      </c>
      <c r="R3" s="5">
        <v>291</v>
      </c>
      <c r="S3" s="5">
        <v>295.2</v>
      </c>
      <c r="T3" s="5">
        <v>293.35000000000002</v>
      </c>
      <c r="U3" s="5">
        <v>294</v>
      </c>
      <c r="V3" s="5">
        <v>298.60000000000002</v>
      </c>
      <c r="W3" s="5">
        <v>298.95</v>
      </c>
      <c r="X3" s="5">
        <v>301</v>
      </c>
      <c r="Y3" s="5">
        <v>298.7</v>
      </c>
      <c r="Z3" s="5">
        <v>300.10000000000002</v>
      </c>
      <c r="AA3" s="5">
        <v>298.3</v>
      </c>
      <c r="AB3" s="5">
        <v>298.3</v>
      </c>
      <c r="AC3" s="5">
        <v>297.10000000000002</v>
      </c>
      <c r="AD3" s="5">
        <v>297.3</v>
      </c>
      <c r="AE3" s="5">
        <v>293.5</v>
      </c>
      <c r="AF3" s="5">
        <v>293.5</v>
      </c>
      <c r="AG3" s="5">
        <v>292.5</v>
      </c>
      <c r="AH3" s="5">
        <v>291.5</v>
      </c>
      <c r="AI3" s="5">
        <v>291.55</v>
      </c>
      <c r="AJ3" s="5">
        <v>291.45</v>
      </c>
      <c r="AK3" s="5">
        <v>294.55</v>
      </c>
      <c r="AL3" s="5">
        <v>293.14999999999998</v>
      </c>
      <c r="AM3" s="5">
        <v>294.3</v>
      </c>
      <c r="AN3" s="5">
        <v>290</v>
      </c>
      <c r="AO3" s="5">
        <v>285.10000000000002</v>
      </c>
      <c r="AP3" s="5">
        <v>277.7</v>
      </c>
      <c r="AQ3" s="5">
        <v>279.25</v>
      </c>
      <c r="AR3" s="5">
        <v>282.3</v>
      </c>
      <c r="AS3" s="5">
        <v>276.10000000000002</v>
      </c>
      <c r="AT3" s="5">
        <v>276</v>
      </c>
      <c r="AU3" s="5"/>
      <c r="AV3" s="5">
        <v>277.35000000000002</v>
      </c>
      <c r="AW3" s="5">
        <v>276</v>
      </c>
      <c r="AX3" s="5">
        <v>272</v>
      </c>
      <c r="AY3" s="5">
        <v>272.5</v>
      </c>
      <c r="AZ3" s="5">
        <v>271.55</v>
      </c>
      <c r="BA3" s="5">
        <v>270</v>
      </c>
      <c r="BB3" s="5">
        <v>267.10000000000002</v>
      </c>
      <c r="BC3" s="5">
        <v>267.39999999999998</v>
      </c>
      <c r="BD3" s="5">
        <v>274.2</v>
      </c>
      <c r="BE3" s="5">
        <v>275.14999999999998</v>
      </c>
      <c r="BF3" s="5">
        <v>262.7</v>
      </c>
      <c r="BG3" s="5">
        <v>263.45</v>
      </c>
      <c r="BH3" s="5">
        <v>266.14999999999998</v>
      </c>
      <c r="BI3" s="5">
        <v>305.35000000000002</v>
      </c>
      <c r="BJ3" s="5">
        <v>298.3</v>
      </c>
      <c r="BK3" s="5">
        <v>302.25</v>
      </c>
      <c r="BL3" s="5">
        <v>300.64999999999998</v>
      </c>
      <c r="BM3" s="5">
        <v>300.14999999999998</v>
      </c>
      <c r="BN3" s="5">
        <v>316.14999999999998</v>
      </c>
      <c r="BO3" s="5">
        <v>315.2</v>
      </c>
      <c r="BP3" s="5">
        <v>315.5</v>
      </c>
      <c r="BQ3" s="5">
        <v>310.7</v>
      </c>
      <c r="BR3" s="5">
        <v>312</v>
      </c>
      <c r="BS3" s="5">
        <v>318.3</v>
      </c>
      <c r="BT3" s="5">
        <v>314.5</v>
      </c>
      <c r="BU3" s="5">
        <v>313.55</v>
      </c>
      <c r="BV3" s="5">
        <v>315.60000000000002</v>
      </c>
      <c r="BW3" s="5">
        <v>318.55</v>
      </c>
      <c r="BX3" s="5">
        <v>328.85</v>
      </c>
      <c r="BY3" s="5">
        <v>318.89999999999998</v>
      </c>
      <c r="BZ3" s="5">
        <v>318.55</v>
      </c>
      <c r="CA3" s="5">
        <v>318.35000000000002</v>
      </c>
      <c r="CB3" s="5">
        <v>316.85000000000002</v>
      </c>
      <c r="CC3" s="5">
        <v>317.5</v>
      </c>
      <c r="CD3" s="5">
        <v>315</v>
      </c>
      <c r="CE3" s="5">
        <v>306.2</v>
      </c>
      <c r="CF3" s="5">
        <v>305.39999999999998</v>
      </c>
      <c r="CG3" s="5">
        <v>305.25</v>
      </c>
      <c r="CH3" s="5">
        <v>302.5</v>
      </c>
      <c r="CI3" s="5">
        <v>310.95</v>
      </c>
      <c r="CJ3" s="5">
        <v>304.05</v>
      </c>
      <c r="CK3" s="5">
        <v>304.5</v>
      </c>
      <c r="CL3" s="5">
        <v>303.5</v>
      </c>
      <c r="CM3" s="5">
        <v>291.95</v>
      </c>
      <c r="CN3" s="5">
        <v>313.2</v>
      </c>
      <c r="CO3" s="5">
        <v>315.7</v>
      </c>
      <c r="CP3" s="5">
        <v>313.95</v>
      </c>
      <c r="CQ3" s="5">
        <v>317.85000000000002</v>
      </c>
      <c r="CR3" s="5">
        <v>312.5</v>
      </c>
      <c r="CS3" s="5">
        <v>308.7</v>
      </c>
      <c r="CT3" s="5">
        <v>315.10000000000002</v>
      </c>
      <c r="CU3" s="5">
        <v>314.60000000000002</v>
      </c>
      <c r="CV3" s="5">
        <v>313.39999999999998</v>
      </c>
      <c r="CW3" s="5"/>
      <c r="CX3" s="5"/>
      <c r="CY3" s="5"/>
      <c r="CZ3" s="5"/>
      <c r="DA3" s="5"/>
    </row>
    <row r="4" spans="1:105" x14ac:dyDescent="0.25">
      <c r="A4" s="12">
        <f t="shared" si="0"/>
        <v>251.25</v>
      </c>
      <c r="B4" s="12">
        <f t="shared" si="1"/>
        <v>291.7</v>
      </c>
      <c r="C4" s="12">
        <f t="shared" si="2"/>
        <v>40.449999999999989</v>
      </c>
      <c r="D4" s="12">
        <v>265</v>
      </c>
      <c r="E4" s="44" t="s">
        <v>25</v>
      </c>
      <c r="F4" s="28">
        <v>291.7</v>
      </c>
      <c r="G4" s="28">
        <v>290.35000000000002</v>
      </c>
      <c r="H4" s="28">
        <v>285.25</v>
      </c>
      <c r="I4" s="28">
        <v>287.75</v>
      </c>
      <c r="J4" s="28">
        <v>284.85000000000002</v>
      </c>
      <c r="K4" s="28">
        <v>280.89999999999998</v>
      </c>
      <c r="L4" s="28">
        <v>280.8</v>
      </c>
      <c r="M4" s="28">
        <v>279.5</v>
      </c>
      <c r="N4" s="28">
        <v>273.85000000000002</v>
      </c>
      <c r="O4" s="28">
        <v>272.8</v>
      </c>
      <c r="P4" s="28">
        <v>273.8</v>
      </c>
      <c r="Q4" s="28">
        <v>271.2</v>
      </c>
      <c r="R4" s="28">
        <v>271.3</v>
      </c>
      <c r="S4" s="28">
        <v>279.2</v>
      </c>
      <c r="T4" s="28">
        <v>282.45</v>
      </c>
      <c r="U4" s="28">
        <v>283</v>
      </c>
      <c r="V4" s="5">
        <v>281.95</v>
      </c>
      <c r="W4" s="5">
        <v>281.5</v>
      </c>
      <c r="X4" s="5">
        <v>282.89999999999998</v>
      </c>
      <c r="Y4" s="5">
        <v>281</v>
      </c>
      <c r="Z4" s="5">
        <v>282.39999999999998</v>
      </c>
      <c r="AA4" s="5">
        <v>282.5</v>
      </c>
      <c r="AB4" s="5">
        <v>283.89999999999998</v>
      </c>
      <c r="AC4" s="5">
        <v>282.8</v>
      </c>
      <c r="AD4" s="5">
        <v>282</v>
      </c>
      <c r="AE4" s="5">
        <v>270.35000000000002</v>
      </c>
      <c r="AF4" s="5">
        <v>270.35000000000002</v>
      </c>
      <c r="AG4" s="5">
        <v>271.39999999999998</v>
      </c>
      <c r="AH4" s="5">
        <v>273.8</v>
      </c>
      <c r="AI4" s="5">
        <v>277.39999999999998</v>
      </c>
      <c r="AJ4" s="5">
        <v>272.25</v>
      </c>
      <c r="AK4" s="5">
        <v>272</v>
      </c>
      <c r="AL4" s="5">
        <v>267.39999999999998</v>
      </c>
      <c r="AM4" s="5">
        <v>267.7</v>
      </c>
      <c r="AN4" s="5">
        <v>271.7</v>
      </c>
      <c r="AO4" s="5">
        <v>269</v>
      </c>
      <c r="AP4" s="5">
        <v>267.85000000000002</v>
      </c>
      <c r="AQ4" s="5">
        <v>262.25</v>
      </c>
      <c r="AR4" s="5">
        <v>262.75</v>
      </c>
      <c r="AS4" s="5">
        <v>259.45</v>
      </c>
      <c r="AT4" s="5">
        <v>260.3</v>
      </c>
      <c r="AU4" s="5"/>
      <c r="AV4" s="5">
        <v>261.95</v>
      </c>
      <c r="AW4" s="5">
        <v>267</v>
      </c>
      <c r="AX4" s="5">
        <v>264.7</v>
      </c>
      <c r="AY4" s="5">
        <v>266.39999999999998</v>
      </c>
      <c r="AZ4" s="5">
        <v>268.10000000000002</v>
      </c>
      <c r="BA4" s="5">
        <v>265.95</v>
      </c>
      <c r="BB4" s="5">
        <v>265.05</v>
      </c>
      <c r="BC4" s="5">
        <v>267.05</v>
      </c>
      <c r="BD4" s="5">
        <v>267.60000000000002</v>
      </c>
      <c r="BE4" s="5">
        <v>268.10000000000002</v>
      </c>
      <c r="BF4" s="5">
        <v>270.55</v>
      </c>
      <c r="BG4" s="5">
        <v>266.89999999999998</v>
      </c>
      <c r="BH4" s="5">
        <v>267.10000000000002</v>
      </c>
      <c r="BI4" s="5">
        <v>269.10000000000002</v>
      </c>
      <c r="BJ4" s="5">
        <v>268.25</v>
      </c>
      <c r="BK4" s="5">
        <v>269.3</v>
      </c>
      <c r="BL4" s="5">
        <v>265.2</v>
      </c>
      <c r="BM4" s="5">
        <v>266.39999999999998</v>
      </c>
      <c r="BN4" s="5">
        <v>265.8</v>
      </c>
      <c r="BO4" s="5">
        <v>265.64999999999998</v>
      </c>
      <c r="BP4" s="5">
        <v>265</v>
      </c>
      <c r="BQ4" s="5">
        <v>262.60000000000002</v>
      </c>
      <c r="BR4" s="5">
        <v>260.35000000000002</v>
      </c>
      <c r="BS4" s="5">
        <v>262.2</v>
      </c>
      <c r="BT4" s="5">
        <v>258.60000000000002</v>
      </c>
      <c r="BU4" s="5">
        <v>256.25</v>
      </c>
      <c r="BV4" s="5">
        <v>253.85</v>
      </c>
      <c r="BW4" s="5">
        <v>255</v>
      </c>
      <c r="BX4" s="5">
        <v>258</v>
      </c>
      <c r="BY4" s="5">
        <v>259.05</v>
      </c>
      <c r="BZ4" s="5">
        <v>255.5</v>
      </c>
      <c r="CA4" s="5">
        <v>258.5</v>
      </c>
      <c r="CB4" s="5">
        <v>260.64999999999998</v>
      </c>
      <c r="CC4" s="5">
        <v>259.45</v>
      </c>
      <c r="CD4" s="5">
        <v>257.5</v>
      </c>
      <c r="CE4" s="5">
        <v>256.45</v>
      </c>
      <c r="CF4" s="5">
        <v>254.75</v>
      </c>
      <c r="CG4" s="5">
        <v>254.2</v>
      </c>
      <c r="CH4" s="5">
        <v>251.25</v>
      </c>
      <c r="CI4" s="5">
        <v>258.3</v>
      </c>
      <c r="CJ4" s="5">
        <v>259.45</v>
      </c>
      <c r="CK4" s="5">
        <v>264.25</v>
      </c>
      <c r="CL4" s="5">
        <v>264.10000000000002</v>
      </c>
      <c r="CM4" s="5">
        <v>259.60000000000002</v>
      </c>
      <c r="CN4" s="5">
        <v>264.2</v>
      </c>
      <c r="CO4" s="5">
        <v>263.14999999999998</v>
      </c>
      <c r="CP4" s="5">
        <v>263.05</v>
      </c>
      <c r="CQ4" s="5">
        <v>263.75</v>
      </c>
      <c r="CR4" s="5">
        <v>262.3</v>
      </c>
      <c r="CS4" s="5">
        <v>262.45</v>
      </c>
      <c r="CT4" s="5">
        <v>262.2</v>
      </c>
      <c r="CU4" s="5">
        <v>261.75</v>
      </c>
      <c r="CV4" s="5">
        <v>263</v>
      </c>
      <c r="CW4" s="5"/>
      <c r="CX4" s="5"/>
      <c r="CY4" s="5"/>
      <c r="CZ4" s="5"/>
      <c r="DA4" s="5"/>
    </row>
    <row r="5" spans="1:105" x14ac:dyDescent="0.25">
      <c r="A5" s="12">
        <f t="shared" si="0"/>
        <v>786.25</v>
      </c>
      <c r="B5" s="12">
        <f t="shared" si="1"/>
        <v>951.25</v>
      </c>
      <c r="C5" s="12">
        <f t="shared" si="2"/>
        <v>165</v>
      </c>
      <c r="D5" s="12"/>
      <c r="E5" s="44" t="s">
        <v>105</v>
      </c>
      <c r="F5" s="5">
        <v>820.7</v>
      </c>
      <c r="G5" s="5">
        <v>820.7</v>
      </c>
      <c r="H5" s="5">
        <v>820.7</v>
      </c>
      <c r="I5" s="5">
        <v>820.7</v>
      </c>
      <c r="J5" s="5">
        <v>820.7</v>
      </c>
      <c r="K5" s="5">
        <v>820.7</v>
      </c>
      <c r="L5" s="5">
        <v>820.7</v>
      </c>
      <c r="M5" s="5">
        <v>820.7</v>
      </c>
      <c r="N5" s="5">
        <v>820.7</v>
      </c>
      <c r="O5" s="5">
        <v>820.7</v>
      </c>
      <c r="P5" s="5">
        <v>820.7</v>
      </c>
      <c r="Q5" s="5">
        <v>820.7</v>
      </c>
      <c r="R5" s="5">
        <v>820.7</v>
      </c>
      <c r="S5" s="5">
        <v>820.7</v>
      </c>
      <c r="T5" s="5">
        <v>820.7</v>
      </c>
      <c r="U5" s="5">
        <v>820.7</v>
      </c>
      <c r="V5" s="5">
        <v>820.7</v>
      </c>
      <c r="W5" s="5">
        <v>820.7</v>
      </c>
      <c r="X5" s="5">
        <v>820.7</v>
      </c>
      <c r="Y5" s="5">
        <v>820.7</v>
      </c>
      <c r="Z5" s="5">
        <v>820.7</v>
      </c>
      <c r="AA5" s="5">
        <v>820.7</v>
      </c>
      <c r="AB5" s="5">
        <v>820.7</v>
      </c>
      <c r="AC5" s="5">
        <v>820.7</v>
      </c>
      <c r="AD5" s="5">
        <v>820.7</v>
      </c>
      <c r="AE5" s="5">
        <v>820.7</v>
      </c>
      <c r="AF5" s="5">
        <v>820.7</v>
      </c>
      <c r="AG5" s="5">
        <v>816.95</v>
      </c>
      <c r="AH5" s="5">
        <v>819.5</v>
      </c>
      <c r="AI5" s="5">
        <v>824.5</v>
      </c>
      <c r="AJ5" s="5">
        <v>849.75</v>
      </c>
      <c r="AK5" s="5">
        <v>844.2</v>
      </c>
      <c r="AL5" s="5">
        <v>845.2</v>
      </c>
      <c r="AM5" s="5">
        <v>839</v>
      </c>
      <c r="AN5" s="5">
        <v>848</v>
      </c>
      <c r="AO5" s="5">
        <v>842.95</v>
      </c>
      <c r="AP5" s="5">
        <v>816.95</v>
      </c>
      <c r="AQ5" s="5">
        <v>821</v>
      </c>
      <c r="AR5" s="5">
        <v>821.2</v>
      </c>
      <c r="AS5" s="5">
        <v>798.4</v>
      </c>
      <c r="AT5" s="5">
        <v>786.25</v>
      </c>
      <c r="AU5" s="5"/>
      <c r="AV5" s="5">
        <v>797.75</v>
      </c>
      <c r="AW5" s="5">
        <v>824</v>
      </c>
      <c r="AX5" s="5">
        <v>824</v>
      </c>
      <c r="AY5" s="5">
        <v>838.2</v>
      </c>
      <c r="AZ5" s="5">
        <v>829.25</v>
      </c>
      <c r="BA5" s="5">
        <v>842.25</v>
      </c>
      <c r="BB5" s="5">
        <v>839</v>
      </c>
      <c r="BC5" s="5">
        <v>875.6</v>
      </c>
      <c r="BD5" s="5">
        <v>875.2</v>
      </c>
      <c r="BE5" s="5">
        <v>872.4</v>
      </c>
      <c r="BF5" s="5">
        <v>914.35</v>
      </c>
      <c r="BG5" s="5">
        <v>943.4</v>
      </c>
      <c r="BH5" s="5">
        <v>936.2</v>
      </c>
      <c r="BI5" s="5">
        <v>939.3</v>
      </c>
      <c r="BJ5" s="5">
        <v>944.95</v>
      </c>
      <c r="BK5" s="5">
        <v>930.95</v>
      </c>
      <c r="BL5" s="5">
        <v>945.35</v>
      </c>
      <c r="BM5" s="5">
        <v>939.8</v>
      </c>
      <c r="BN5" s="5">
        <v>946.8</v>
      </c>
      <c r="BO5" s="5">
        <v>945.95</v>
      </c>
      <c r="BP5" s="5">
        <v>931.35</v>
      </c>
      <c r="BQ5" s="5">
        <v>906.1</v>
      </c>
      <c r="BR5" s="5">
        <v>902.4</v>
      </c>
      <c r="BS5" s="5">
        <v>884.9</v>
      </c>
      <c r="BT5" s="5">
        <v>874.9</v>
      </c>
      <c r="BU5" s="5">
        <v>887.5</v>
      </c>
      <c r="BV5" s="5">
        <v>883.25</v>
      </c>
      <c r="BW5" s="5">
        <v>905.25</v>
      </c>
      <c r="BX5" s="5">
        <v>919.15</v>
      </c>
      <c r="BY5" s="5">
        <v>919</v>
      </c>
      <c r="BZ5" s="5">
        <v>932.05</v>
      </c>
      <c r="CA5" s="5">
        <v>934.1</v>
      </c>
      <c r="CB5" s="5">
        <v>951.25</v>
      </c>
      <c r="CC5" s="5">
        <v>948.35</v>
      </c>
      <c r="CD5" s="5">
        <v>947.4</v>
      </c>
      <c r="CE5" s="5">
        <v>913.5</v>
      </c>
      <c r="CF5" s="5">
        <v>902.6</v>
      </c>
      <c r="CG5" s="5">
        <v>910.75</v>
      </c>
      <c r="CH5" s="5">
        <v>920.7</v>
      </c>
      <c r="CI5" s="5">
        <v>923.3</v>
      </c>
      <c r="CJ5" s="5">
        <v>914.75</v>
      </c>
      <c r="CK5" s="5">
        <v>924</v>
      </c>
      <c r="CL5" s="5">
        <v>921</v>
      </c>
      <c r="CM5" s="5">
        <v>893.7</v>
      </c>
      <c r="CN5" s="5">
        <v>926.85</v>
      </c>
      <c r="CO5" s="5">
        <v>918.75</v>
      </c>
      <c r="CP5" s="5">
        <v>913</v>
      </c>
      <c r="CQ5" s="5">
        <v>936</v>
      </c>
      <c r="CR5" s="5">
        <v>923.25</v>
      </c>
      <c r="CS5" s="5">
        <v>913.7</v>
      </c>
      <c r="CT5" s="5">
        <v>919.9</v>
      </c>
      <c r="CU5" s="5">
        <v>920.5</v>
      </c>
      <c r="CV5" s="5">
        <v>923</v>
      </c>
      <c r="CW5" s="5"/>
      <c r="CX5" s="5"/>
      <c r="CY5" s="5"/>
      <c r="CZ5" s="5"/>
      <c r="DA5" s="5"/>
    </row>
    <row r="6" spans="1:105" x14ac:dyDescent="0.25">
      <c r="A6" s="12">
        <f t="shared" si="0"/>
        <v>236.45</v>
      </c>
      <c r="B6" s="12">
        <f t="shared" si="1"/>
        <v>293.95</v>
      </c>
      <c r="C6" s="12">
        <f t="shared" si="2"/>
        <v>57.5</v>
      </c>
      <c r="D6" s="12"/>
      <c r="E6" s="45" t="s">
        <v>16</v>
      </c>
      <c r="F6" s="28">
        <v>255.5</v>
      </c>
      <c r="G6" s="28">
        <v>251.1</v>
      </c>
      <c r="H6" s="28">
        <v>249.65</v>
      </c>
      <c r="I6" s="28">
        <v>251.8</v>
      </c>
      <c r="J6" s="28">
        <v>251.05</v>
      </c>
      <c r="K6" s="28">
        <v>242</v>
      </c>
      <c r="L6" s="28">
        <v>249.2</v>
      </c>
      <c r="M6" s="28">
        <v>251.25</v>
      </c>
      <c r="N6" s="28">
        <v>244.4</v>
      </c>
      <c r="O6" s="28">
        <v>243.1</v>
      </c>
      <c r="P6" s="28">
        <v>239.45</v>
      </c>
      <c r="Q6" s="28">
        <v>236.45</v>
      </c>
      <c r="R6" s="28">
        <v>237.9</v>
      </c>
      <c r="S6" s="28">
        <v>238.45</v>
      </c>
      <c r="T6" s="28">
        <v>239.2</v>
      </c>
      <c r="U6" s="28">
        <v>241</v>
      </c>
      <c r="V6" s="5">
        <v>241.35</v>
      </c>
      <c r="W6" s="5">
        <v>241.65</v>
      </c>
      <c r="X6" s="5">
        <v>242.8</v>
      </c>
      <c r="Y6" s="5">
        <v>238.2</v>
      </c>
      <c r="Z6" s="5">
        <v>241.45</v>
      </c>
      <c r="AA6" s="5">
        <v>238.05</v>
      </c>
      <c r="AB6" s="5">
        <v>239</v>
      </c>
      <c r="AC6" s="5">
        <v>246.25</v>
      </c>
      <c r="AD6" s="5">
        <v>253.7</v>
      </c>
      <c r="AE6" s="5">
        <v>252.6</v>
      </c>
      <c r="AF6" s="5">
        <v>252.6</v>
      </c>
      <c r="AG6" s="5">
        <v>254.85</v>
      </c>
      <c r="AH6" s="5">
        <v>256.75</v>
      </c>
      <c r="AI6" s="5">
        <v>257</v>
      </c>
      <c r="AJ6" s="5">
        <v>256.05</v>
      </c>
      <c r="AK6" s="5">
        <v>255</v>
      </c>
      <c r="AL6" s="5">
        <v>264.25</v>
      </c>
      <c r="AM6" s="5">
        <v>258.25</v>
      </c>
      <c r="AN6" s="5">
        <v>256.85000000000002</v>
      </c>
      <c r="AO6" s="5">
        <v>254.4</v>
      </c>
      <c r="AP6" s="5">
        <v>253.8</v>
      </c>
      <c r="AQ6" s="5">
        <v>257.5</v>
      </c>
      <c r="AR6" s="5">
        <v>260.75</v>
      </c>
      <c r="AS6" s="5">
        <v>260.2</v>
      </c>
      <c r="AT6" s="5">
        <v>266.35000000000002</v>
      </c>
      <c r="AU6" s="5"/>
      <c r="AV6" s="5">
        <v>269.5</v>
      </c>
      <c r="AW6" s="5">
        <v>270</v>
      </c>
      <c r="AX6" s="5">
        <v>273.10000000000002</v>
      </c>
      <c r="AY6" s="5">
        <v>277.45</v>
      </c>
      <c r="AZ6" s="5">
        <v>280.75</v>
      </c>
      <c r="BA6" s="5">
        <v>285.60000000000002</v>
      </c>
      <c r="BB6" s="5">
        <v>281</v>
      </c>
      <c r="BC6" s="5">
        <v>282.60000000000002</v>
      </c>
      <c r="BD6" s="5">
        <v>290.45</v>
      </c>
      <c r="BE6" s="5">
        <v>289.8</v>
      </c>
      <c r="BF6" s="5">
        <v>290</v>
      </c>
      <c r="BG6" s="5">
        <v>290.89999999999998</v>
      </c>
      <c r="BH6" s="5">
        <v>289.5</v>
      </c>
      <c r="BI6" s="5">
        <v>288.55</v>
      </c>
      <c r="BJ6" s="5">
        <v>293.95</v>
      </c>
      <c r="BK6" s="5">
        <v>288.75</v>
      </c>
      <c r="BL6" s="5">
        <v>289</v>
      </c>
      <c r="BM6" s="5">
        <v>286.14999999999998</v>
      </c>
      <c r="BN6" s="5">
        <v>290.8</v>
      </c>
      <c r="BO6" s="5">
        <v>286.5</v>
      </c>
      <c r="BP6" s="5">
        <v>286.14999999999998</v>
      </c>
      <c r="BQ6" s="5">
        <v>282.3</v>
      </c>
      <c r="BR6" s="5">
        <v>283.25</v>
      </c>
      <c r="BS6" s="5">
        <v>285.7</v>
      </c>
      <c r="BT6" s="5">
        <v>274.35000000000002</v>
      </c>
      <c r="BU6" s="5">
        <v>275.2</v>
      </c>
      <c r="BV6" s="5">
        <v>272.75</v>
      </c>
      <c r="BW6" s="5">
        <v>269</v>
      </c>
      <c r="BX6" s="5">
        <v>272</v>
      </c>
      <c r="BY6" s="5">
        <v>278.39999999999998</v>
      </c>
      <c r="BZ6" s="5">
        <v>273.2</v>
      </c>
      <c r="CA6" s="5">
        <v>271.25</v>
      </c>
      <c r="CB6" s="5">
        <v>271.64999999999998</v>
      </c>
      <c r="CC6" s="5">
        <v>270.8</v>
      </c>
      <c r="CD6" s="5">
        <v>280.7</v>
      </c>
      <c r="CE6" s="5">
        <v>271.39999999999998</v>
      </c>
      <c r="CF6" s="5">
        <v>265.89999999999998</v>
      </c>
      <c r="CG6" s="5">
        <v>264.60000000000002</v>
      </c>
      <c r="CH6" s="5">
        <v>265.2</v>
      </c>
      <c r="CI6" s="5">
        <v>264.10000000000002</v>
      </c>
      <c r="CJ6" s="5">
        <v>263.10000000000002</v>
      </c>
      <c r="CK6" s="5">
        <v>262.75</v>
      </c>
      <c r="CL6" s="5">
        <v>271.2</v>
      </c>
      <c r="CM6" s="5">
        <v>263.3</v>
      </c>
      <c r="CN6" s="5">
        <v>268.35000000000002</v>
      </c>
      <c r="CO6" s="5">
        <v>269.3</v>
      </c>
      <c r="CP6" s="5">
        <v>267.60000000000002</v>
      </c>
      <c r="CQ6" s="5">
        <v>263.3</v>
      </c>
      <c r="CR6" s="5">
        <v>262.64999999999998</v>
      </c>
      <c r="CS6" s="5">
        <v>268.75</v>
      </c>
      <c r="CT6" s="5">
        <v>272</v>
      </c>
      <c r="CU6" s="5">
        <v>277.7</v>
      </c>
      <c r="CV6" s="5">
        <v>278</v>
      </c>
      <c r="CW6" s="5"/>
      <c r="CX6" s="5"/>
      <c r="CY6" s="5"/>
      <c r="CZ6" s="5"/>
      <c r="DA6" s="5"/>
    </row>
    <row r="7" spans="1:105" x14ac:dyDescent="0.25">
      <c r="A7" s="12">
        <f t="shared" si="0"/>
        <v>15.6</v>
      </c>
      <c r="B7" s="12">
        <f t="shared" si="1"/>
        <v>22.15</v>
      </c>
      <c r="C7" s="12">
        <f t="shared" si="2"/>
        <v>6.5499999999999989</v>
      </c>
      <c r="D7" s="12"/>
      <c r="E7" s="45" t="s">
        <v>19</v>
      </c>
      <c r="F7" s="28">
        <v>19.350000000000001</v>
      </c>
      <c r="G7" s="28">
        <v>18.95</v>
      </c>
      <c r="H7" s="28">
        <v>18.75</v>
      </c>
      <c r="I7" s="28">
        <v>18.7</v>
      </c>
      <c r="J7" s="28">
        <v>18.399999999999999</v>
      </c>
      <c r="K7" s="28">
        <v>17.95</v>
      </c>
      <c r="L7" s="28">
        <v>17.649999999999999</v>
      </c>
      <c r="M7" s="28">
        <v>18.55</v>
      </c>
      <c r="N7" s="28">
        <v>17.649999999999999</v>
      </c>
      <c r="O7" s="28">
        <v>17.05</v>
      </c>
      <c r="P7" s="28">
        <v>16.149999999999999</v>
      </c>
      <c r="Q7" s="28">
        <v>15.6</v>
      </c>
      <c r="R7" s="28">
        <v>16.2</v>
      </c>
      <c r="S7" s="28">
        <v>16.600000000000001</v>
      </c>
      <c r="T7" s="28">
        <v>17.5</v>
      </c>
      <c r="U7" s="28">
        <v>17</v>
      </c>
      <c r="V7" s="5">
        <v>17.100000000000001</v>
      </c>
      <c r="W7" s="5">
        <v>17.2</v>
      </c>
      <c r="X7" s="5">
        <v>17.350000000000001</v>
      </c>
      <c r="Y7" s="5">
        <v>16.8</v>
      </c>
      <c r="Z7" s="5">
        <v>17.2</v>
      </c>
      <c r="AA7" s="5">
        <v>17.149999999999999</v>
      </c>
      <c r="AB7" s="5">
        <v>17.75</v>
      </c>
      <c r="AC7" s="5">
        <v>17.2</v>
      </c>
      <c r="AD7" s="5">
        <v>17.05</v>
      </c>
      <c r="AE7" s="5">
        <v>17.600000000000001</v>
      </c>
      <c r="AF7" s="5">
        <v>17.600000000000001</v>
      </c>
      <c r="AG7" s="5">
        <v>17.2</v>
      </c>
      <c r="AH7" s="5">
        <v>17.3</v>
      </c>
      <c r="AI7" s="5">
        <v>17.350000000000001</v>
      </c>
      <c r="AJ7" s="5">
        <v>18</v>
      </c>
      <c r="AK7" s="5">
        <v>18.05</v>
      </c>
      <c r="AL7" s="5">
        <v>18.149999999999999</v>
      </c>
      <c r="AM7" s="5">
        <v>18.05</v>
      </c>
      <c r="AN7" s="5">
        <v>17.899999999999999</v>
      </c>
      <c r="AO7" s="5">
        <v>17.600000000000001</v>
      </c>
      <c r="AP7" s="5">
        <v>16.75</v>
      </c>
      <c r="AQ7" s="5">
        <v>16.45</v>
      </c>
      <c r="AR7" s="5">
        <v>16.75</v>
      </c>
      <c r="AS7" s="5">
        <v>15.9</v>
      </c>
      <c r="AT7" s="5">
        <v>15.9</v>
      </c>
      <c r="AU7" s="5"/>
      <c r="AV7" s="5">
        <v>16.649999999999999</v>
      </c>
      <c r="AW7" s="5">
        <v>16.25</v>
      </c>
      <c r="AX7" s="5">
        <v>16.3</v>
      </c>
      <c r="AY7" s="5">
        <v>16.5</v>
      </c>
      <c r="AZ7" s="5">
        <v>16.25</v>
      </c>
      <c r="BA7" s="5">
        <v>16.5</v>
      </c>
      <c r="BB7" s="5">
        <v>15.65</v>
      </c>
      <c r="BC7" s="5">
        <v>16.2</v>
      </c>
      <c r="BD7" s="5">
        <v>16.05</v>
      </c>
      <c r="BE7" s="5">
        <v>16.05</v>
      </c>
      <c r="BF7" s="5">
        <v>16.05</v>
      </c>
      <c r="BG7" s="5">
        <v>16.95</v>
      </c>
      <c r="BH7" s="5">
        <v>17.350000000000001</v>
      </c>
      <c r="BI7" s="5">
        <v>18.600000000000001</v>
      </c>
      <c r="BJ7" s="5">
        <v>18.399999999999999</v>
      </c>
      <c r="BK7" s="5">
        <v>18.05</v>
      </c>
      <c r="BL7" s="5">
        <v>18.25</v>
      </c>
      <c r="BM7" s="5">
        <v>19.149999999999999</v>
      </c>
      <c r="BN7" s="5">
        <v>18.899999999999999</v>
      </c>
      <c r="BO7" s="5">
        <v>19.05</v>
      </c>
      <c r="BP7" s="5">
        <v>18.350000000000001</v>
      </c>
      <c r="BQ7" s="5">
        <v>17.600000000000001</v>
      </c>
      <c r="BR7" s="5">
        <v>17.8</v>
      </c>
      <c r="BS7" s="5">
        <v>17.7</v>
      </c>
      <c r="BT7" s="5">
        <v>17.75</v>
      </c>
      <c r="BU7" s="5">
        <v>17.8</v>
      </c>
      <c r="BV7" s="5">
        <v>16.3</v>
      </c>
      <c r="BW7" s="5">
        <v>16.95</v>
      </c>
      <c r="BX7" s="5">
        <v>17.100000000000001</v>
      </c>
      <c r="BY7" s="5">
        <v>17.2</v>
      </c>
      <c r="BZ7" s="5">
        <v>17.25</v>
      </c>
      <c r="CA7" s="5">
        <v>16.95</v>
      </c>
      <c r="CB7" s="5">
        <v>18.649999999999999</v>
      </c>
      <c r="CC7" s="5">
        <v>18.350000000000001</v>
      </c>
      <c r="CD7" s="5">
        <v>18.149999999999999</v>
      </c>
      <c r="CE7" s="5">
        <v>17.899999999999999</v>
      </c>
      <c r="CF7" s="5">
        <v>17.3</v>
      </c>
      <c r="CG7" s="5">
        <v>17.100000000000001</v>
      </c>
      <c r="CH7" s="5">
        <v>17.149999999999999</v>
      </c>
      <c r="CI7" s="5">
        <v>17.55</v>
      </c>
      <c r="CJ7" s="5">
        <v>17</v>
      </c>
      <c r="CK7" s="5">
        <v>16.899999999999999</v>
      </c>
      <c r="CL7" s="5">
        <v>17.100000000000001</v>
      </c>
      <c r="CM7" s="5">
        <v>16.600000000000001</v>
      </c>
      <c r="CN7" s="5">
        <v>17.8</v>
      </c>
      <c r="CO7" s="5">
        <v>18.3</v>
      </c>
      <c r="CP7" s="5">
        <v>19.95</v>
      </c>
      <c r="CQ7" s="5">
        <v>19.350000000000001</v>
      </c>
      <c r="CR7" s="5">
        <v>18.95</v>
      </c>
      <c r="CS7" s="5">
        <v>21.6</v>
      </c>
      <c r="CT7" s="5">
        <v>22.15</v>
      </c>
      <c r="CU7" s="5">
        <v>21.2</v>
      </c>
      <c r="CV7" s="5">
        <v>21.2</v>
      </c>
      <c r="CW7" s="5"/>
      <c r="CX7" s="5"/>
      <c r="CY7" s="5"/>
      <c r="CZ7" s="5"/>
      <c r="DA7" s="5"/>
    </row>
    <row r="8" spans="1:105" x14ac:dyDescent="0.25">
      <c r="A8" s="12">
        <f t="shared" si="0"/>
        <v>53.4</v>
      </c>
      <c r="B8" s="12">
        <f t="shared" si="1"/>
        <v>98.15</v>
      </c>
      <c r="C8" s="12">
        <f t="shared" si="2"/>
        <v>44.750000000000007</v>
      </c>
      <c r="D8" s="12"/>
      <c r="E8" s="45" t="s">
        <v>22</v>
      </c>
      <c r="F8" s="28">
        <v>63.3</v>
      </c>
      <c r="G8" s="28">
        <v>62.6</v>
      </c>
      <c r="H8" s="28">
        <v>63.3</v>
      </c>
      <c r="I8" s="28">
        <v>63.25</v>
      </c>
      <c r="J8" s="28">
        <v>63.2</v>
      </c>
      <c r="K8" s="28">
        <v>60.75</v>
      </c>
      <c r="L8" s="28">
        <v>61.9</v>
      </c>
      <c r="M8" s="28">
        <v>62.15</v>
      </c>
      <c r="N8" s="28">
        <v>62.95</v>
      </c>
      <c r="O8" s="28">
        <v>61.85</v>
      </c>
      <c r="P8" s="28">
        <v>59.15</v>
      </c>
      <c r="Q8" s="28">
        <v>56.6</v>
      </c>
      <c r="R8" s="28">
        <v>57.9</v>
      </c>
      <c r="S8" s="28">
        <v>59.55</v>
      </c>
      <c r="T8" s="28">
        <v>59.2</v>
      </c>
      <c r="U8" s="28">
        <v>59</v>
      </c>
      <c r="V8" s="5">
        <v>60.8</v>
      </c>
      <c r="W8" s="5">
        <v>60.75</v>
      </c>
      <c r="X8" s="5">
        <v>61.45</v>
      </c>
      <c r="Y8" s="5">
        <v>60.9</v>
      </c>
      <c r="Z8" s="5">
        <v>61.75</v>
      </c>
      <c r="AA8" s="5">
        <v>60.9</v>
      </c>
      <c r="AB8" s="5">
        <v>62.3</v>
      </c>
      <c r="AC8" s="5">
        <v>62.55</v>
      </c>
      <c r="AD8" s="5">
        <v>62.15</v>
      </c>
      <c r="AE8" s="5">
        <v>62.9</v>
      </c>
      <c r="AF8" s="5">
        <v>62.9</v>
      </c>
      <c r="AG8" s="5">
        <v>63</v>
      </c>
      <c r="AH8" s="5">
        <v>63.15</v>
      </c>
      <c r="AI8" s="5">
        <v>63.25</v>
      </c>
      <c r="AJ8" s="5">
        <v>62.15</v>
      </c>
      <c r="AK8" s="5">
        <v>62</v>
      </c>
      <c r="AL8" s="5">
        <v>61.65</v>
      </c>
      <c r="AM8" s="5">
        <v>62.45</v>
      </c>
      <c r="AN8" s="5">
        <v>62.2</v>
      </c>
      <c r="AO8" s="5">
        <v>61</v>
      </c>
      <c r="AP8" s="5">
        <v>57.8</v>
      </c>
      <c r="AQ8" s="5">
        <v>56.7</v>
      </c>
      <c r="AR8" s="5">
        <v>57</v>
      </c>
      <c r="AS8" s="5">
        <v>54.1</v>
      </c>
      <c r="AT8" s="5">
        <v>53.4</v>
      </c>
      <c r="AU8" s="5"/>
      <c r="AV8" s="5">
        <v>54.15</v>
      </c>
      <c r="AW8" s="5">
        <v>53.9</v>
      </c>
      <c r="AX8" s="5">
        <v>54</v>
      </c>
      <c r="AY8" s="5">
        <v>56.45</v>
      </c>
      <c r="AZ8" s="5">
        <v>56.7</v>
      </c>
      <c r="BA8" s="5">
        <v>56.8</v>
      </c>
      <c r="BB8" s="5">
        <v>54.75</v>
      </c>
      <c r="BC8" s="5">
        <v>56.25</v>
      </c>
      <c r="BD8" s="5">
        <v>58.45</v>
      </c>
      <c r="BE8" s="5">
        <v>58</v>
      </c>
      <c r="BF8" s="5">
        <v>59.45</v>
      </c>
      <c r="BG8" s="5">
        <v>59</v>
      </c>
      <c r="BH8" s="5">
        <v>61.6</v>
      </c>
      <c r="BI8" s="5">
        <v>67</v>
      </c>
      <c r="BJ8" s="5">
        <v>76.849999999999994</v>
      </c>
      <c r="BK8" s="5">
        <v>79.95</v>
      </c>
      <c r="BL8" s="5">
        <v>80</v>
      </c>
      <c r="BM8" s="5">
        <v>77.8</v>
      </c>
      <c r="BN8" s="5">
        <v>80.150000000000006</v>
      </c>
      <c r="BO8" s="5">
        <v>86.75</v>
      </c>
      <c r="BP8" s="5">
        <v>83.85</v>
      </c>
      <c r="BQ8" s="5">
        <v>77.95</v>
      </c>
      <c r="BR8" s="5">
        <v>78.75</v>
      </c>
      <c r="BS8" s="5">
        <v>81.55</v>
      </c>
      <c r="BT8" s="5">
        <v>78.900000000000006</v>
      </c>
      <c r="BU8" s="5">
        <v>79.849999999999994</v>
      </c>
      <c r="BV8" s="5">
        <v>76.2</v>
      </c>
      <c r="BW8" s="5">
        <v>77.400000000000006</v>
      </c>
      <c r="BX8" s="5">
        <v>79.400000000000006</v>
      </c>
      <c r="BY8" s="5">
        <v>81.5</v>
      </c>
      <c r="BZ8" s="5">
        <v>82.75</v>
      </c>
      <c r="CA8" s="5">
        <v>81.7</v>
      </c>
      <c r="CB8" s="5">
        <v>82.3</v>
      </c>
      <c r="CC8" s="5">
        <v>82</v>
      </c>
      <c r="CD8" s="5">
        <v>79.05</v>
      </c>
      <c r="CE8" s="5">
        <v>79.45</v>
      </c>
      <c r="CF8" s="5">
        <v>78.3</v>
      </c>
      <c r="CG8" s="5">
        <v>78</v>
      </c>
      <c r="CH8" s="5">
        <v>76.650000000000006</v>
      </c>
      <c r="CI8" s="5">
        <v>81.95</v>
      </c>
      <c r="CJ8" s="5">
        <v>78.25</v>
      </c>
      <c r="CK8" s="5">
        <v>77.5</v>
      </c>
      <c r="CL8" s="5">
        <v>78.2</v>
      </c>
      <c r="CM8" s="5">
        <v>75.95</v>
      </c>
      <c r="CN8" s="5">
        <v>83.4</v>
      </c>
      <c r="CO8" s="5">
        <v>84.75</v>
      </c>
      <c r="CP8" s="5">
        <v>86.75</v>
      </c>
      <c r="CQ8" s="5">
        <v>90.45</v>
      </c>
      <c r="CR8" s="5">
        <v>90.95</v>
      </c>
      <c r="CS8" s="5">
        <v>91.15</v>
      </c>
      <c r="CT8" s="5">
        <v>94.1</v>
      </c>
      <c r="CU8" s="5">
        <v>98.15</v>
      </c>
      <c r="CV8" s="5">
        <v>97.6</v>
      </c>
      <c r="CW8" s="5"/>
      <c r="CX8" s="5"/>
      <c r="CY8" s="5"/>
      <c r="CZ8" s="5"/>
      <c r="DA8" s="5"/>
    </row>
    <row r="9" spans="1:105" s="37" customFormat="1" x14ac:dyDescent="0.25">
      <c r="A9" s="39">
        <f t="shared" si="0"/>
        <v>51.55</v>
      </c>
      <c r="B9" s="39">
        <f t="shared" si="1"/>
        <v>61</v>
      </c>
      <c r="C9" s="12">
        <f t="shared" si="2"/>
        <v>9.4500000000000028</v>
      </c>
      <c r="D9" s="12"/>
      <c r="E9" s="43" t="s">
        <v>125</v>
      </c>
      <c r="F9" s="48"/>
      <c r="G9" s="48"/>
      <c r="H9" s="48"/>
      <c r="I9" s="48"/>
      <c r="J9" s="48">
        <v>58.2</v>
      </c>
      <c r="K9" s="48">
        <v>57.95</v>
      </c>
      <c r="L9" s="48">
        <v>57.25</v>
      </c>
      <c r="M9" s="48">
        <v>57.75</v>
      </c>
      <c r="N9" s="48">
        <v>56.6</v>
      </c>
      <c r="O9" s="48">
        <v>56.4</v>
      </c>
      <c r="P9" s="48">
        <v>54.45</v>
      </c>
      <c r="Q9" s="48">
        <v>53.5</v>
      </c>
      <c r="R9" s="48">
        <v>54.45</v>
      </c>
      <c r="S9" s="48">
        <v>55.85</v>
      </c>
      <c r="T9" s="48">
        <v>54.55</v>
      </c>
      <c r="U9" s="48">
        <v>54.75</v>
      </c>
      <c r="V9" s="28">
        <v>55.65</v>
      </c>
      <c r="W9" s="28">
        <v>55.15</v>
      </c>
      <c r="X9" s="28">
        <v>56</v>
      </c>
      <c r="Y9" s="28">
        <v>55.2</v>
      </c>
      <c r="Z9" s="28">
        <v>55.6</v>
      </c>
      <c r="AA9" s="28">
        <v>54.9</v>
      </c>
      <c r="AB9" s="28">
        <v>57.1</v>
      </c>
      <c r="AC9" s="28">
        <v>57.1</v>
      </c>
      <c r="AD9" s="28">
        <v>57.55</v>
      </c>
      <c r="AE9" s="28">
        <v>57.4</v>
      </c>
      <c r="AF9" s="28">
        <v>57.4</v>
      </c>
      <c r="AG9" s="28">
        <v>56.2</v>
      </c>
      <c r="AH9" s="28">
        <v>56.2</v>
      </c>
      <c r="AI9" s="28">
        <v>57.3</v>
      </c>
      <c r="AJ9" s="28">
        <v>58.8</v>
      </c>
      <c r="AK9" s="28">
        <v>61</v>
      </c>
      <c r="AL9" s="28">
        <v>60.7</v>
      </c>
      <c r="AM9" s="28">
        <v>59.95</v>
      </c>
      <c r="AN9" s="28">
        <v>59.95</v>
      </c>
      <c r="AO9" s="28">
        <v>59.3</v>
      </c>
      <c r="AP9" s="28">
        <v>57.5</v>
      </c>
      <c r="AQ9" s="28">
        <v>56.65</v>
      </c>
      <c r="AR9" s="28">
        <v>57.45</v>
      </c>
      <c r="AS9" s="28">
        <v>56.15</v>
      </c>
      <c r="AT9" s="28">
        <v>56.3</v>
      </c>
      <c r="AU9" s="28"/>
      <c r="AV9" s="28">
        <v>56.6</v>
      </c>
      <c r="AW9" s="28">
        <v>56.05</v>
      </c>
      <c r="AX9" s="28">
        <v>57.1</v>
      </c>
      <c r="AY9" s="28">
        <v>57.35</v>
      </c>
      <c r="AZ9" s="28">
        <v>59.7</v>
      </c>
      <c r="BA9" s="28">
        <v>58.95</v>
      </c>
      <c r="BB9" s="28">
        <v>57.6</v>
      </c>
      <c r="BC9" s="28">
        <v>59.2</v>
      </c>
      <c r="BD9" s="28">
        <v>58.1</v>
      </c>
      <c r="BE9" s="28">
        <v>57.8</v>
      </c>
      <c r="BF9" s="28">
        <v>56.3</v>
      </c>
      <c r="BG9" s="28">
        <v>56.3</v>
      </c>
      <c r="BH9" s="28">
        <v>56.9</v>
      </c>
      <c r="BI9" s="28">
        <v>57.35</v>
      </c>
      <c r="BJ9" s="28">
        <v>57.25</v>
      </c>
      <c r="BK9" s="28">
        <v>56.9</v>
      </c>
      <c r="BL9" s="28">
        <v>56</v>
      </c>
      <c r="BM9" s="28">
        <v>56.65</v>
      </c>
      <c r="BN9" s="28">
        <v>59.45</v>
      </c>
      <c r="BO9" s="28">
        <v>58.9</v>
      </c>
      <c r="BP9" s="28">
        <v>57.3</v>
      </c>
      <c r="BQ9" s="28">
        <v>56.15</v>
      </c>
      <c r="BR9" s="28">
        <v>56.35</v>
      </c>
      <c r="BS9" s="28">
        <v>55.9</v>
      </c>
      <c r="BT9" s="28">
        <v>55.55</v>
      </c>
      <c r="BU9" s="28">
        <v>55.25</v>
      </c>
      <c r="BV9" s="28">
        <v>54.7</v>
      </c>
      <c r="BW9" s="28">
        <v>54.25</v>
      </c>
      <c r="BX9" s="28">
        <v>55.35</v>
      </c>
      <c r="BY9" s="28">
        <v>54.85</v>
      </c>
      <c r="BZ9" s="28">
        <v>54.85</v>
      </c>
      <c r="CA9" s="28">
        <v>54.7</v>
      </c>
      <c r="CB9" s="28">
        <v>54.65</v>
      </c>
      <c r="CC9" s="28">
        <v>54.8</v>
      </c>
      <c r="CD9" s="28">
        <v>56.15</v>
      </c>
      <c r="CE9" s="28">
        <v>54.7</v>
      </c>
      <c r="CF9" s="28">
        <v>54.4</v>
      </c>
      <c r="CG9" s="28">
        <v>54.1</v>
      </c>
      <c r="CH9" s="28">
        <v>53.5</v>
      </c>
      <c r="CI9" s="28">
        <v>53.6</v>
      </c>
      <c r="CJ9" s="28">
        <v>52.35</v>
      </c>
      <c r="CK9" s="28">
        <v>52.05</v>
      </c>
      <c r="CL9" s="28">
        <v>52.7</v>
      </c>
      <c r="CM9" s="28">
        <v>51.55</v>
      </c>
      <c r="CN9" s="28">
        <v>53.65</v>
      </c>
      <c r="CO9" s="28">
        <v>53.85</v>
      </c>
      <c r="CP9" s="28">
        <v>55.15</v>
      </c>
      <c r="CQ9" s="28">
        <v>55.1</v>
      </c>
      <c r="CR9" s="28">
        <v>55.1</v>
      </c>
      <c r="CS9" s="28">
        <v>54.4</v>
      </c>
      <c r="CT9" s="28">
        <v>54.45</v>
      </c>
      <c r="CU9" s="28">
        <v>54.65</v>
      </c>
      <c r="CV9" s="28">
        <v>58.35</v>
      </c>
      <c r="CW9" s="28"/>
      <c r="CX9" s="28"/>
      <c r="CY9" s="28"/>
      <c r="CZ9" s="28"/>
      <c r="DA9" s="28"/>
    </row>
    <row r="10" spans="1:105" x14ac:dyDescent="0.25">
      <c r="A10" s="12">
        <f t="shared" si="0"/>
        <v>35.15</v>
      </c>
      <c r="B10" s="12">
        <f t="shared" si="1"/>
        <v>58.65</v>
      </c>
      <c r="C10" s="12">
        <f t="shared" si="2"/>
        <v>23.5</v>
      </c>
      <c r="D10" s="12"/>
      <c r="E10" s="45" t="s">
        <v>15</v>
      </c>
      <c r="F10" s="28">
        <v>45.1</v>
      </c>
      <c r="G10" s="28">
        <v>45.25</v>
      </c>
      <c r="H10" s="28">
        <v>45.15</v>
      </c>
      <c r="I10" s="28">
        <v>44.25</v>
      </c>
      <c r="J10" s="28">
        <v>43.9</v>
      </c>
      <c r="K10" s="28">
        <v>42.5</v>
      </c>
      <c r="L10" s="28">
        <v>42.4</v>
      </c>
      <c r="M10" s="28">
        <v>42.95</v>
      </c>
      <c r="N10" s="28">
        <v>41.8</v>
      </c>
      <c r="O10" s="28">
        <v>41.35</v>
      </c>
      <c r="P10" s="28">
        <v>39.15</v>
      </c>
      <c r="Q10" s="28">
        <v>38.6</v>
      </c>
      <c r="R10" s="28">
        <v>40</v>
      </c>
      <c r="S10" s="28">
        <v>40.700000000000003</v>
      </c>
      <c r="T10" s="28">
        <v>39.200000000000003</v>
      </c>
      <c r="U10" s="28">
        <v>38.65</v>
      </c>
      <c r="V10" s="5">
        <v>39.1</v>
      </c>
      <c r="W10" s="5">
        <v>39.549999999999997</v>
      </c>
      <c r="X10" s="5">
        <v>40.25</v>
      </c>
      <c r="Y10" s="5">
        <v>39.700000000000003</v>
      </c>
      <c r="Z10" s="5">
        <v>40.35</v>
      </c>
      <c r="AA10" s="5">
        <v>40.65</v>
      </c>
      <c r="AB10" s="5">
        <v>41.15</v>
      </c>
      <c r="AC10" s="5">
        <v>40.1</v>
      </c>
      <c r="AD10" s="5">
        <v>40.25</v>
      </c>
      <c r="AE10" s="5">
        <v>39.950000000000003</v>
      </c>
      <c r="AF10" s="5">
        <v>39.950000000000003</v>
      </c>
      <c r="AG10" s="5">
        <v>39.299999999999997</v>
      </c>
      <c r="AH10" s="5">
        <v>39.75</v>
      </c>
      <c r="AI10" s="5">
        <v>40.4</v>
      </c>
      <c r="AJ10" s="5">
        <v>40.549999999999997</v>
      </c>
      <c r="AK10" s="5">
        <v>42.45</v>
      </c>
      <c r="AL10" s="5">
        <v>43.5</v>
      </c>
      <c r="AM10" s="5">
        <v>44.05</v>
      </c>
      <c r="AN10" s="5">
        <v>45.35</v>
      </c>
      <c r="AO10" s="5">
        <v>44.75</v>
      </c>
      <c r="AP10" s="5">
        <v>42.2</v>
      </c>
      <c r="AQ10" s="5">
        <v>42.25</v>
      </c>
      <c r="AR10" s="5">
        <v>42.8</v>
      </c>
      <c r="AS10" s="5">
        <v>41.05</v>
      </c>
      <c r="AT10" s="5">
        <v>41</v>
      </c>
      <c r="AU10" s="5"/>
      <c r="AV10" s="5">
        <v>40.85</v>
      </c>
      <c r="AW10" s="5">
        <v>40.549999999999997</v>
      </c>
      <c r="AX10" s="5">
        <v>40.65</v>
      </c>
      <c r="AY10" s="5">
        <v>41</v>
      </c>
      <c r="AZ10" s="5">
        <v>41.05</v>
      </c>
      <c r="BA10" s="5">
        <v>40.9</v>
      </c>
      <c r="BB10" s="5">
        <v>40</v>
      </c>
      <c r="BC10" s="5">
        <v>40.65</v>
      </c>
      <c r="BD10" s="5">
        <v>40.700000000000003</v>
      </c>
      <c r="BE10" s="5">
        <v>40.75</v>
      </c>
      <c r="BF10" s="5">
        <v>39.85</v>
      </c>
      <c r="BG10" s="5">
        <v>39.049999999999997</v>
      </c>
      <c r="BH10" s="5">
        <v>39.5</v>
      </c>
      <c r="BI10" s="5">
        <v>40.5</v>
      </c>
      <c r="BJ10" s="5">
        <v>39.9</v>
      </c>
      <c r="BK10" s="5">
        <v>40.65</v>
      </c>
      <c r="BL10" s="5">
        <v>40.950000000000003</v>
      </c>
      <c r="BM10" s="5">
        <v>40.85</v>
      </c>
      <c r="BN10" s="5">
        <v>41.3</v>
      </c>
      <c r="BO10" s="5">
        <v>41.05</v>
      </c>
      <c r="BP10" s="5">
        <v>40.75</v>
      </c>
      <c r="BQ10" s="5">
        <v>39.15</v>
      </c>
      <c r="BR10" s="5">
        <v>39.299999999999997</v>
      </c>
      <c r="BS10" s="5">
        <v>39.5</v>
      </c>
      <c r="BT10" s="5">
        <v>38.65</v>
      </c>
      <c r="BU10" s="5">
        <v>38.6</v>
      </c>
      <c r="BV10" s="5">
        <v>35.549999999999997</v>
      </c>
      <c r="BW10" s="5">
        <v>36.9</v>
      </c>
      <c r="BX10" s="5">
        <v>36.9</v>
      </c>
      <c r="BY10" s="5">
        <v>37.200000000000003</v>
      </c>
      <c r="BZ10" s="5">
        <v>38.15</v>
      </c>
      <c r="CA10" s="5">
        <v>38.35</v>
      </c>
      <c r="CB10" s="5">
        <v>38.35</v>
      </c>
      <c r="CC10" s="5">
        <v>38.299999999999997</v>
      </c>
      <c r="CD10" s="5">
        <v>39</v>
      </c>
      <c r="CE10" s="5">
        <v>38.1</v>
      </c>
      <c r="CF10" s="5">
        <v>36.799999999999997</v>
      </c>
      <c r="CG10" s="5">
        <v>36.450000000000003</v>
      </c>
      <c r="CH10" s="5">
        <v>36.6</v>
      </c>
      <c r="CI10" s="5">
        <v>37.049999999999997</v>
      </c>
      <c r="CJ10" s="5">
        <v>36.15</v>
      </c>
      <c r="CK10" s="5">
        <v>35.950000000000003</v>
      </c>
      <c r="CL10" s="5">
        <v>36.1</v>
      </c>
      <c r="CM10" s="5">
        <v>35.15</v>
      </c>
      <c r="CN10" s="5">
        <v>37</v>
      </c>
      <c r="CO10" s="5">
        <v>39.15</v>
      </c>
      <c r="CP10" s="5">
        <v>40.200000000000003</v>
      </c>
      <c r="CQ10" s="5">
        <v>42.95</v>
      </c>
      <c r="CR10" s="5">
        <v>44.25</v>
      </c>
      <c r="CS10" s="5">
        <v>57.85</v>
      </c>
      <c r="CT10" s="5">
        <v>57.3</v>
      </c>
      <c r="CU10" s="5">
        <v>58.1</v>
      </c>
      <c r="CV10" s="5">
        <v>58.65</v>
      </c>
      <c r="CW10" s="5"/>
      <c r="CX10" s="5"/>
      <c r="CY10" s="5"/>
      <c r="CZ10" s="5"/>
      <c r="DA10" s="5"/>
    </row>
    <row r="11" spans="1:105" x14ac:dyDescent="0.25">
      <c r="A11" s="12">
        <f t="shared" si="0"/>
        <v>72.650000000000006</v>
      </c>
      <c r="B11" s="12">
        <f t="shared" si="1"/>
        <v>115.3</v>
      </c>
      <c r="C11" s="12">
        <f t="shared" si="2"/>
        <v>42.649999999999991</v>
      </c>
      <c r="D11" s="12"/>
      <c r="E11" s="45" t="s">
        <v>17</v>
      </c>
      <c r="F11" s="28">
        <v>92.35</v>
      </c>
      <c r="G11" s="28">
        <v>95.4</v>
      </c>
      <c r="H11" s="28">
        <v>92.35</v>
      </c>
      <c r="I11" s="28">
        <v>92.3</v>
      </c>
      <c r="J11" s="28">
        <v>92.3</v>
      </c>
      <c r="K11" s="28">
        <v>93.45</v>
      </c>
      <c r="L11" s="28">
        <v>92.9</v>
      </c>
      <c r="M11" s="28">
        <v>93.1</v>
      </c>
      <c r="N11" s="28">
        <v>91.65</v>
      </c>
      <c r="O11" s="28">
        <v>91.25</v>
      </c>
      <c r="P11" s="28">
        <v>88.3</v>
      </c>
      <c r="Q11" s="28">
        <v>86.5</v>
      </c>
      <c r="R11" s="28">
        <v>86.8</v>
      </c>
      <c r="S11" s="28">
        <v>86.95</v>
      </c>
      <c r="T11" s="28">
        <v>88.75</v>
      </c>
      <c r="U11" s="28">
        <v>88.5</v>
      </c>
      <c r="V11" s="5">
        <v>90.35</v>
      </c>
      <c r="W11" s="5">
        <v>89.85</v>
      </c>
      <c r="X11" s="5">
        <v>89.8</v>
      </c>
      <c r="Y11" s="5">
        <v>87.5</v>
      </c>
      <c r="Z11" s="5">
        <v>87.8</v>
      </c>
      <c r="AA11" s="5">
        <v>91.1</v>
      </c>
      <c r="AB11" s="5">
        <v>88.5</v>
      </c>
      <c r="AC11" s="5">
        <v>86.7</v>
      </c>
      <c r="AD11" s="5">
        <v>84.5</v>
      </c>
      <c r="AE11" s="5">
        <v>81.2</v>
      </c>
      <c r="AF11" s="5">
        <v>81.2</v>
      </c>
      <c r="AG11" s="5">
        <v>79.650000000000006</v>
      </c>
      <c r="AH11" s="5">
        <v>78.599999999999994</v>
      </c>
      <c r="AI11" s="5">
        <v>78.55</v>
      </c>
      <c r="AJ11" s="5">
        <v>82.8</v>
      </c>
      <c r="AK11" s="5">
        <v>81.650000000000006</v>
      </c>
      <c r="AL11" s="5">
        <v>82.35</v>
      </c>
      <c r="AM11" s="5">
        <v>83.2</v>
      </c>
      <c r="AN11" s="5">
        <v>80.099999999999994</v>
      </c>
      <c r="AO11" s="5">
        <v>80.05</v>
      </c>
      <c r="AP11" s="5">
        <v>78.05</v>
      </c>
      <c r="AQ11" s="5">
        <v>75.900000000000006</v>
      </c>
      <c r="AR11" s="5">
        <v>76.55</v>
      </c>
      <c r="AS11" s="5">
        <v>75.55</v>
      </c>
      <c r="AT11" s="5">
        <v>75.400000000000006</v>
      </c>
      <c r="AU11" s="5"/>
      <c r="AV11" s="5">
        <v>76.55</v>
      </c>
      <c r="AW11" s="5">
        <v>74.3</v>
      </c>
      <c r="AX11" s="5">
        <v>73.7</v>
      </c>
      <c r="AY11" s="5">
        <v>73.900000000000006</v>
      </c>
      <c r="AZ11" s="5">
        <v>74.5</v>
      </c>
      <c r="BA11" s="5">
        <v>73.150000000000006</v>
      </c>
      <c r="BB11" s="5">
        <v>72.650000000000006</v>
      </c>
      <c r="BC11" s="5">
        <v>74.55</v>
      </c>
      <c r="BD11" s="5">
        <v>83.15</v>
      </c>
      <c r="BE11" s="5">
        <v>83.55</v>
      </c>
      <c r="BF11" s="5">
        <v>88.9</v>
      </c>
      <c r="BG11" s="5">
        <v>98</v>
      </c>
      <c r="BH11" s="5">
        <v>98.4</v>
      </c>
      <c r="BI11" s="5">
        <v>99.1</v>
      </c>
      <c r="BJ11" s="5">
        <v>96.55</v>
      </c>
      <c r="BK11" s="5">
        <v>93.15</v>
      </c>
      <c r="BL11" s="5">
        <v>94.8</v>
      </c>
      <c r="BM11" s="5">
        <v>93.05</v>
      </c>
      <c r="BN11" s="5">
        <v>106.1</v>
      </c>
      <c r="BO11" s="5">
        <v>106.5</v>
      </c>
      <c r="BP11" s="5">
        <v>100.2</v>
      </c>
      <c r="BQ11" s="5">
        <v>97.1</v>
      </c>
      <c r="BR11" s="5">
        <v>96.2</v>
      </c>
      <c r="BS11" s="5">
        <v>96.65</v>
      </c>
      <c r="BT11" s="5">
        <v>92.95</v>
      </c>
      <c r="BU11" s="5">
        <v>92.55</v>
      </c>
      <c r="BV11" s="5">
        <v>93.55</v>
      </c>
      <c r="BW11" s="5">
        <v>95.9</v>
      </c>
      <c r="BX11" s="5">
        <v>96.45</v>
      </c>
      <c r="BY11" s="5">
        <v>101.9</v>
      </c>
      <c r="BZ11" s="5">
        <v>100.9</v>
      </c>
      <c r="CA11" s="5">
        <v>97.6</v>
      </c>
      <c r="CB11" s="5">
        <v>94.6</v>
      </c>
      <c r="CC11" s="5">
        <v>95.1</v>
      </c>
      <c r="CD11" s="5">
        <v>95</v>
      </c>
      <c r="CE11" s="5">
        <v>93.6</v>
      </c>
      <c r="CF11" s="5">
        <v>93.2</v>
      </c>
      <c r="CG11" s="5">
        <v>92.85</v>
      </c>
      <c r="CH11" s="5">
        <v>93.25</v>
      </c>
      <c r="CI11" s="5">
        <v>97</v>
      </c>
      <c r="CJ11" s="5">
        <v>92.75</v>
      </c>
      <c r="CK11" s="5">
        <v>93.95</v>
      </c>
      <c r="CL11" s="5">
        <v>93.75</v>
      </c>
      <c r="CM11" s="5">
        <v>90.7</v>
      </c>
      <c r="CN11" s="5">
        <v>98.55</v>
      </c>
      <c r="CO11" s="5">
        <v>98.05</v>
      </c>
      <c r="CP11" s="5">
        <v>101.05</v>
      </c>
      <c r="CQ11" s="5">
        <v>101.7</v>
      </c>
      <c r="CR11" s="5">
        <v>101.3</v>
      </c>
      <c r="CS11" s="5">
        <v>102.35</v>
      </c>
      <c r="CT11" s="5">
        <v>102.15</v>
      </c>
      <c r="CU11" s="5">
        <v>105.55</v>
      </c>
      <c r="CV11" s="5">
        <v>115.3</v>
      </c>
      <c r="CW11" s="5"/>
      <c r="CX11" s="5"/>
      <c r="CY11" s="5"/>
      <c r="CZ11" s="5"/>
      <c r="DA11" s="5"/>
    </row>
    <row r="12" spans="1:105" x14ac:dyDescent="0.25">
      <c r="A12" s="12">
        <f t="shared" si="0"/>
        <v>82.65</v>
      </c>
      <c r="B12" s="12">
        <f t="shared" si="1"/>
        <v>102</v>
      </c>
      <c r="C12" s="12">
        <f t="shared" si="2"/>
        <v>19.349999999999994</v>
      </c>
      <c r="D12" s="12"/>
      <c r="E12" s="45" t="s">
        <v>18</v>
      </c>
      <c r="F12" s="5">
        <v>82.65</v>
      </c>
      <c r="G12" s="5">
        <v>82.65</v>
      </c>
      <c r="H12" s="5">
        <v>82.65</v>
      </c>
      <c r="I12" s="5">
        <v>82.65</v>
      </c>
      <c r="J12" s="5">
        <v>82.65</v>
      </c>
      <c r="K12" s="5">
        <v>82.65</v>
      </c>
      <c r="L12" s="5">
        <v>82.65</v>
      </c>
      <c r="M12" s="5">
        <v>82.65</v>
      </c>
      <c r="N12" s="5">
        <v>82.65</v>
      </c>
      <c r="O12" s="5">
        <v>82.65</v>
      </c>
      <c r="P12" s="5">
        <v>82.65</v>
      </c>
      <c r="Q12" s="5">
        <v>82.65</v>
      </c>
      <c r="R12" s="5">
        <v>82.65</v>
      </c>
      <c r="S12" s="5">
        <v>82.65</v>
      </c>
      <c r="T12" s="5">
        <v>82.65</v>
      </c>
      <c r="U12" s="5">
        <v>82.65</v>
      </c>
      <c r="V12" s="5">
        <v>82.65</v>
      </c>
      <c r="W12" s="5">
        <v>82.65</v>
      </c>
      <c r="X12" s="5">
        <v>82.65</v>
      </c>
      <c r="Y12" s="5">
        <v>82.65</v>
      </c>
      <c r="Z12" s="5">
        <v>82.65</v>
      </c>
      <c r="AA12" s="5">
        <v>82.65</v>
      </c>
      <c r="AB12" s="5">
        <v>82.65</v>
      </c>
      <c r="AC12" s="5">
        <v>82.65</v>
      </c>
      <c r="AD12" s="5">
        <v>82.65</v>
      </c>
      <c r="AE12" s="5">
        <v>82.65</v>
      </c>
      <c r="AF12" s="5">
        <v>82.65</v>
      </c>
      <c r="AG12" s="5">
        <v>82.65</v>
      </c>
      <c r="AH12" s="5">
        <v>82.65</v>
      </c>
      <c r="AI12" s="5">
        <v>82.65</v>
      </c>
      <c r="AJ12" s="5">
        <v>82.65</v>
      </c>
      <c r="AK12" s="5">
        <v>82.65</v>
      </c>
      <c r="AL12" s="5">
        <v>82.65</v>
      </c>
      <c r="AM12" s="5">
        <v>82.65</v>
      </c>
      <c r="AN12" s="5">
        <v>82.65</v>
      </c>
      <c r="AO12" s="5">
        <v>82.65</v>
      </c>
      <c r="AP12" s="5">
        <v>82.65</v>
      </c>
      <c r="AQ12" s="5">
        <v>82.65</v>
      </c>
      <c r="AR12" s="5">
        <v>82.65</v>
      </c>
      <c r="AS12" s="5">
        <v>82.65</v>
      </c>
      <c r="AT12" s="5">
        <v>82.65</v>
      </c>
      <c r="AU12" s="5"/>
      <c r="AV12" s="5">
        <v>83.75</v>
      </c>
      <c r="AW12" s="5">
        <v>83.2</v>
      </c>
      <c r="AX12" s="5">
        <v>83.65</v>
      </c>
      <c r="AY12" s="5">
        <v>85.25</v>
      </c>
      <c r="AZ12" s="5">
        <v>86.2</v>
      </c>
      <c r="BA12" s="5">
        <v>86.65</v>
      </c>
      <c r="BB12" s="5">
        <v>85</v>
      </c>
      <c r="BC12" s="5">
        <v>84.3</v>
      </c>
      <c r="BD12" s="5">
        <v>84.2</v>
      </c>
      <c r="BE12" s="5">
        <v>84.5</v>
      </c>
      <c r="BF12" s="5">
        <v>84.7</v>
      </c>
      <c r="BG12" s="5">
        <v>86.95</v>
      </c>
      <c r="BH12" s="5">
        <v>88.15</v>
      </c>
      <c r="BI12" s="5">
        <v>90.9</v>
      </c>
      <c r="BJ12" s="5">
        <v>96</v>
      </c>
      <c r="BK12" s="5">
        <v>95.1</v>
      </c>
      <c r="BL12" s="5">
        <v>95.55</v>
      </c>
      <c r="BM12" s="5">
        <v>97.75</v>
      </c>
      <c r="BN12" s="5">
        <v>97.55</v>
      </c>
      <c r="BO12" s="5">
        <v>99.6</v>
      </c>
      <c r="BP12" s="5">
        <v>98.8</v>
      </c>
      <c r="BQ12" s="5">
        <v>90.9</v>
      </c>
      <c r="BR12" s="5">
        <v>92.2</v>
      </c>
      <c r="BS12" s="5">
        <v>92.05</v>
      </c>
      <c r="BT12" s="5">
        <v>89.15</v>
      </c>
      <c r="BU12" s="5">
        <v>91.4</v>
      </c>
      <c r="BV12" s="5">
        <v>88.2</v>
      </c>
      <c r="BW12" s="5">
        <v>87.75</v>
      </c>
      <c r="BX12" s="5">
        <v>88.2</v>
      </c>
      <c r="BY12" s="5">
        <v>87.2</v>
      </c>
      <c r="BZ12" s="5">
        <v>87.5</v>
      </c>
      <c r="CA12" s="5">
        <v>89.1</v>
      </c>
      <c r="CB12" s="5">
        <v>92.1</v>
      </c>
      <c r="CC12" s="5">
        <v>91.7</v>
      </c>
      <c r="CD12" s="5">
        <v>94</v>
      </c>
      <c r="CE12" s="5">
        <v>92.05</v>
      </c>
      <c r="CF12" s="5">
        <v>90.75</v>
      </c>
      <c r="CG12" s="5">
        <v>89.6</v>
      </c>
      <c r="CH12" s="5">
        <v>90.5</v>
      </c>
      <c r="CI12" s="5">
        <v>92.15</v>
      </c>
      <c r="CJ12" s="5">
        <v>89.8</v>
      </c>
      <c r="CK12" s="5">
        <v>89.6</v>
      </c>
      <c r="CL12" s="5">
        <v>89.6</v>
      </c>
      <c r="CM12" s="5">
        <v>87.35</v>
      </c>
      <c r="CN12" s="5">
        <v>89.95</v>
      </c>
      <c r="CO12" s="5">
        <v>90.05</v>
      </c>
      <c r="CP12" s="5">
        <v>91.35</v>
      </c>
      <c r="CQ12" s="5">
        <v>92.85</v>
      </c>
      <c r="CR12" s="5">
        <v>92.6</v>
      </c>
      <c r="CS12" s="5">
        <v>95.55</v>
      </c>
      <c r="CT12" s="5">
        <v>98.95</v>
      </c>
      <c r="CU12" s="5">
        <v>100.8</v>
      </c>
      <c r="CV12" s="5">
        <v>102</v>
      </c>
      <c r="CW12" s="5"/>
      <c r="CX12" s="5"/>
      <c r="CY12" s="5"/>
      <c r="CZ12" s="5"/>
      <c r="DA12" s="5"/>
    </row>
    <row r="13" spans="1:105" x14ac:dyDescent="0.25">
      <c r="A13" s="12">
        <f t="shared" si="0"/>
        <v>44.1</v>
      </c>
      <c r="B13" s="12">
        <f t="shared" si="1"/>
        <v>60.55</v>
      </c>
      <c r="C13" s="12">
        <f t="shared" si="2"/>
        <v>16.449999999999996</v>
      </c>
      <c r="D13" s="12"/>
      <c r="E13" s="45" t="s">
        <v>20</v>
      </c>
      <c r="F13" s="28">
        <v>56.45</v>
      </c>
      <c r="G13" s="28">
        <v>57.15</v>
      </c>
      <c r="H13" s="28">
        <v>55.55</v>
      </c>
      <c r="I13" s="28">
        <v>55.3</v>
      </c>
      <c r="J13" s="28">
        <v>54.25</v>
      </c>
      <c r="K13" s="28">
        <v>53.8</v>
      </c>
      <c r="L13" s="28">
        <v>54</v>
      </c>
      <c r="M13" s="28">
        <v>54.75</v>
      </c>
      <c r="N13" s="28">
        <v>53.45</v>
      </c>
      <c r="O13" s="28">
        <v>52.15</v>
      </c>
      <c r="P13" s="28">
        <v>51.45</v>
      </c>
      <c r="Q13" s="28">
        <v>51</v>
      </c>
      <c r="R13" s="28">
        <v>51.85</v>
      </c>
      <c r="S13" s="28">
        <v>53.25</v>
      </c>
      <c r="T13" s="28">
        <v>50.5</v>
      </c>
      <c r="U13" s="28">
        <v>48.85</v>
      </c>
      <c r="V13" s="5">
        <v>50.65</v>
      </c>
      <c r="W13" s="5">
        <v>49.9</v>
      </c>
      <c r="X13" s="5">
        <v>50.3</v>
      </c>
      <c r="Y13" s="5">
        <v>48.8</v>
      </c>
      <c r="Z13" s="5">
        <v>49.6</v>
      </c>
      <c r="AA13" s="5">
        <v>49.9</v>
      </c>
      <c r="AB13" s="5">
        <v>49.55</v>
      </c>
      <c r="AC13" s="5">
        <v>51</v>
      </c>
      <c r="AD13" s="5">
        <v>50.9</v>
      </c>
      <c r="AE13" s="5">
        <v>51.75</v>
      </c>
      <c r="AF13" s="5">
        <v>51.75</v>
      </c>
      <c r="AG13" s="5">
        <v>49.65</v>
      </c>
      <c r="AH13" s="5">
        <v>49.3</v>
      </c>
      <c r="AI13" s="5">
        <v>49.35</v>
      </c>
      <c r="AJ13" s="5">
        <v>49.3</v>
      </c>
      <c r="AK13" s="5">
        <v>49.5</v>
      </c>
      <c r="AL13" s="5">
        <v>49.7</v>
      </c>
      <c r="AM13" s="5">
        <v>49.55</v>
      </c>
      <c r="AN13" s="5">
        <v>49.5</v>
      </c>
      <c r="AO13" s="5">
        <v>49.05</v>
      </c>
      <c r="AP13" s="5">
        <v>47.7</v>
      </c>
      <c r="AQ13" s="5">
        <v>44.75</v>
      </c>
      <c r="AR13" s="5">
        <v>44.6</v>
      </c>
      <c r="AS13" s="5">
        <v>44.1</v>
      </c>
      <c r="AT13" s="5">
        <v>44.45</v>
      </c>
      <c r="AU13" s="5"/>
      <c r="AV13" s="5">
        <v>44.85</v>
      </c>
      <c r="AW13" s="5">
        <v>45.05</v>
      </c>
      <c r="AX13" s="5">
        <v>46.75</v>
      </c>
      <c r="AY13" s="5">
        <v>46.4</v>
      </c>
      <c r="AZ13" s="5">
        <v>46.25</v>
      </c>
      <c r="BA13" s="5">
        <v>47.5</v>
      </c>
      <c r="BB13" s="5">
        <v>47.5</v>
      </c>
      <c r="BC13" s="5">
        <v>47.2</v>
      </c>
      <c r="BD13" s="5">
        <v>50.7</v>
      </c>
      <c r="BE13" s="5">
        <v>49.8</v>
      </c>
      <c r="BF13" s="5">
        <v>50.4</v>
      </c>
      <c r="BG13" s="5">
        <v>49.25</v>
      </c>
      <c r="BH13" s="5">
        <v>50.9</v>
      </c>
      <c r="BI13" s="5">
        <v>50.3</v>
      </c>
      <c r="BJ13" s="5">
        <v>51.2</v>
      </c>
      <c r="BK13" s="5">
        <v>50.5</v>
      </c>
      <c r="BL13" s="5">
        <v>48.95</v>
      </c>
      <c r="BM13" s="5">
        <v>51.25</v>
      </c>
      <c r="BN13" s="5">
        <v>49.65</v>
      </c>
      <c r="BO13" s="5">
        <v>50.45</v>
      </c>
      <c r="BP13" s="5">
        <v>49.85</v>
      </c>
      <c r="BQ13" s="5">
        <v>48.55</v>
      </c>
      <c r="BR13" s="5">
        <v>48.35</v>
      </c>
      <c r="BS13" s="5">
        <v>48.75</v>
      </c>
      <c r="BT13" s="5">
        <v>49.35</v>
      </c>
      <c r="BU13" s="5">
        <v>48</v>
      </c>
      <c r="BV13" s="5">
        <v>47.4</v>
      </c>
      <c r="BW13" s="5">
        <v>47.45</v>
      </c>
      <c r="BX13" s="5">
        <v>48.4</v>
      </c>
      <c r="BY13" s="5">
        <v>48.2</v>
      </c>
      <c r="BZ13" s="5">
        <v>51</v>
      </c>
      <c r="CA13" s="5">
        <v>50.4</v>
      </c>
      <c r="CB13" s="5">
        <v>52</v>
      </c>
      <c r="CC13" s="5">
        <v>52.75</v>
      </c>
      <c r="CD13" s="5">
        <v>55.55</v>
      </c>
      <c r="CE13" s="5">
        <v>54.25</v>
      </c>
      <c r="CF13" s="5">
        <v>54.25</v>
      </c>
      <c r="CG13" s="5">
        <v>54.4</v>
      </c>
      <c r="CH13" s="5">
        <v>53.15</v>
      </c>
      <c r="CI13" s="5">
        <v>53.15</v>
      </c>
      <c r="CJ13" s="5">
        <v>51.4</v>
      </c>
      <c r="CK13" s="5">
        <v>51.15</v>
      </c>
      <c r="CL13" s="5">
        <v>51.75</v>
      </c>
      <c r="CM13" s="5">
        <v>50.25</v>
      </c>
      <c r="CN13" s="5">
        <v>53.05</v>
      </c>
      <c r="CO13" s="5">
        <v>54</v>
      </c>
      <c r="CP13" s="5">
        <v>54.35</v>
      </c>
      <c r="CQ13" s="5">
        <v>59.4</v>
      </c>
      <c r="CR13" s="5">
        <v>60.4</v>
      </c>
      <c r="CS13" s="5">
        <v>59.2</v>
      </c>
      <c r="CT13" s="5">
        <v>60.35</v>
      </c>
      <c r="CU13" s="5">
        <v>60.3</v>
      </c>
      <c r="CV13" s="5">
        <v>60.55</v>
      </c>
      <c r="CW13" s="5"/>
      <c r="CX13" s="5"/>
      <c r="CY13" s="5"/>
      <c r="CZ13" s="5"/>
      <c r="DA13" s="5"/>
    </row>
    <row r="14" spans="1:105" x14ac:dyDescent="0.25">
      <c r="A14" s="12">
        <f t="shared" si="0"/>
        <v>29.75</v>
      </c>
      <c r="B14" s="12">
        <f t="shared" si="1"/>
        <v>42.75</v>
      </c>
      <c r="C14" s="12">
        <f t="shared" si="2"/>
        <v>13</v>
      </c>
      <c r="D14" s="12"/>
      <c r="E14" s="45" t="s">
        <v>21</v>
      </c>
      <c r="F14" s="28">
        <v>33.200000000000003</v>
      </c>
      <c r="G14" s="28">
        <v>33</v>
      </c>
      <c r="H14" s="28">
        <v>32.5</v>
      </c>
      <c r="I14" s="28">
        <v>32.6</v>
      </c>
      <c r="J14" s="28">
        <v>32.799999999999997</v>
      </c>
      <c r="K14" s="28">
        <v>31.95</v>
      </c>
      <c r="L14" s="28">
        <v>32.700000000000003</v>
      </c>
      <c r="M14" s="28">
        <v>32.4</v>
      </c>
      <c r="N14" s="28">
        <v>31.6</v>
      </c>
      <c r="O14" s="28">
        <v>31.5</v>
      </c>
      <c r="P14" s="28">
        <v>30.55</v>
      </c>
      <c r="Q14" s="28">
        <v>31.4</v>
      </c>
      <c r="R14" s="28">
        <v>31.5</v>
      </c>
      <c r="S14" s="28">
        <v>31.8</v>
      </c>
      <c r="T14" s="28">
        <v>33</v>
      </c>
      <c r="U14" s="28">
        <v>32.049999999999997</v>
      </c>
      <c r="V14" s="5">
        <v>32.15</v>
      </c>
      <c r="W14" s="5">
        <v>32.5</v>
      </c>
      <c r="X14" s="5">
        <v>33</v>
      </c>
      <c r="Y14" s="5">
        <v>32.75</v>
      </c>
      <c r="Z14" s="5">
        <v>32.950000000000003</v>
      </c>
      <c r="AA14" s="5">
        <v>32.5</v>
      </c>
      <c r="AB14" s="5">
        <v>32.75</v>
      </c>
      <c r="AC14" s="5">
        <v>31.8</v>
      </c>
      <c r="AD14" s="5">
        <v>32.5</v>
      </c>
      <c r="AE14" s="5">
        <v>32.950000000000003</v>
      </c>
      <c r="AF14" s="5">
        <v>32.950000000000003</v>
      </c>
      <c r="AG14" s="5">
        <v>32.299999999999997</v>
      </c>
      <c r="AH14" s="5">
        <v>32.950000000000003</v>
      </c>
      <c r="AI14" s="5">
        <v>32.450000000000003</v>
      </c>
      <c r="AJ14" s="5">
        <v>32.25</v>
      </c>
      <c r="AK14" s="5">
        <v>31.75</v>
      </c>
      <c r="AL14" s="5">
        <v>31.95</v>
      </c>
      <c r="AM14" s="5">
        <v>31.5</v>
      </c>
      <c r="AN14" s="5">
        <v>31.55</v>
      </c>
      <c r="AO14" s="5">
        <v>31</v>
      </c>
      <c r="AP14" s="5">
        <v>30.5</v>
      </c>
      <c r="AQ14" s="5">
        <v>30.8</v>
      </c>
      <c r="AR14" s="5">
        <v>30</v>
      </c>
      <c r="AS14" s="5">
        <v>30.65</v>
      </c>
      <c r="AT14" s="5">
        <v>30.2</v>
      </c>
      <c r="AU14" s="5"/>
      <c r="AV14" s="5">
        <v>30.2</v>
      </c>
      <c r="AW14" s="5">
        <v>30.25</v>
      </c>
      <c r="AX14" s="5">
        <v>30.15</v>
      </c>
      <c r="AY14" s="5">
        <v>30.05</v>
      </c>
      <c r="AZ14" s="5">
        <v>29.75</v>
      </c>
      <c r="BA14" s="5">
        <v>30.2</v>
      </c>
      <c r="BB14" s="5">
        <v>30.25</v>
      </c>
      <c r="BC14" s="5">
        <v>30.1</v>
      </c>
      <c r="BD14" s="5">
        <v>29.95</v>
      </c>
      <c r="BE14" s="5">
        <v>30.15</v>
      </c>
      <c r="BF14" s="5">
        <v>29.9</v>
      </c>
      <c r="BG14" s="5">
        <v>29.75</v>
      </c>
      <c r="BH14" s="5">
        <v>30.65</v>
      </c>
      <c r="BI14" s="5">
        <v>31.1</v>
      </c>
      <c r="BJ14" s="5">
        <v>30.85</v>
      </c>
      <c r="BK14" s="5">
        <v>30.75</v>
      </c>
      <c r="BL14" s="5">
        <v>30.85</v>
      </c>
      <c r="BM14" s="5">
        <v>30.5</v>
      </c>
      <c r="BN14" s="5">
        <v>31.8</v>
      </c>
      <c r="BO14" s="5">
        <v>38.15</v>
      </c>
      <c r="BP14" s="5">
        <v>41.85</v>
      </c>
      <c r="BQ14" s="5">
        <v>39.299999999999997</v>
      </c>
      <c r="BR14" s="5">
        <v>39.1</v>
      </c>
      <c r="BS14" s="5">
        <v>38.75</v>
      </c>
      <c r="BT14" s="5">
        <v>36.85</v>
      </c>
      <c r="BU14" s="5">
        <v>36.1</v>
      </c>
      <c r="BV14" s="5">
        <v>34.799999999999997</v>
      </c>
      <c r="BW14" s="5">
        <v>34.4</v>
      </c>
      <c r="BX14" s="5">
        <v>35.4</v>
      </c>
      <c r="BY14" s="5">
        <v>35.450000000000003</v>
      </c>
      <c r="BZ14" s="5">
        <v>35.25</v>
      </c>
      <c r="CA14" s="5">
        <v>34.9</v>
      </c>
      <c r="CB14" s="5">
        <v>34.9</v>
      </c>
      <c r="CC14" s="5">
        <v>35</v>
      </c>
      <c r="CD14" s="5">
        <v>41.55</v>
      </c>
      <c r="CE14" s="5">
        <v>41.9</v>
      </c>
      <c r="CF14" s="5">
        <v>38.950000000000003</v>
      </c>
      <c r="CG14" s="5">
        <v>38.35</v>
      </c>
      <c r="CH14" s="5">
        <v>42.75</v>
      </c>
      <c r="CI14" s="5">
        <v>42.4</v>
      </c>
      <c r="CJ14" s="5">
        <v>41.55</v>
      </c>
      <c r="CK14" s="5">
        <v>40.35</v>
      </c>
      <c r="CL14" s="5">
        <v>40.450000000000003</v>
      </c>
      <c r="CM14" s="5">
        <v>38.049999999999997</v>
      </c>
      <c r="CN14" s="5">
        <v>41.7</v>
      </c>
      <c r="CO14" s="5">
        <v>42.3</v>
      </c>
      <c r="CP14" s="5">
        <v>41.15</v>
      </c>
      <c r="CQ14" s="5">
        <v>41.05</v>
      </c>
      <c r="CR14" s="5">
        <v>40.6</v>
      </c>
      <c r="CS14" s="5">
        <v>39.75</v>
      </c>
      <c r="CT14" s="5">
        <v>39.5</v>
      </c>
      <c r="CU14" s="5">
        <v>39.75</v>
      </c>
      <c r="CV14" s="5">
        <v>40</v>
      </c>
      <c r="CW14" s="5"/>
      <c r="CX14" s="5"/>
      <c r="CY14" s="5"/>
      <c r="CZ14" s="5"/>
      <c r="DA14" s="5"/>
    </row>
    <row r="15" spans="1:105" x14ac:dyDescent="0.25">
      <c r="A15" s="12">
        <f t="shared" si="0"/>
        <v>21.35</v>
      </c>
      <c r="B15" s="12">
        <f t="shared" si="1"/>
        <v>36.4</v>
      </c>
      <c r="C15" s="12">
        <f t="shared" si="2"/>
        <v>15.049999999999997</v>
      </c>
      <c r="D15" s="12"/>
      <c r="E15" s="45" t="s">
        <v>126</v>
      </c>
      <c r="F15" s="28"/>
      <c r="G15" s="28"/>
      <c r="H15" s="28"/>
      <c r="I15" s="28"/>
      <c r="J15" s="28">
        <v>35.35</v>
      </c>
      <c r="K15" s="28">
        <v>34.049999999999997</v>
      </c>
      <c r="L15" s="28">
        <v>33.65</v>
      </c>
      <c r="M15" s="28">
        <v>36.4</v>
      </c>
      <c r="N15" s="28">
        <v>32.299999999999997</v>
      </c>
      <c r="O15" s="28">
        <v>29.5</v>
      </c>
      <c r="P15" s="28">
        <v>27.75</v>
      </c>
      <c r="Q15" s="28">
        <v>28.5</v>
      </c>
      <c r="R15" s="28">
        <v>31.8</v>
      </c>
      <c r="S15" s="28">
        <v>34</v>
      </c>
      <c r="T15" s="28">
        <v>31.5</v>
      </c>
      <c r="U15" s="28">
        <v>30.35</v>
      </c>
      <c r="V15" s="5">
        <v>30.25</v>
      </c>
      <c r="W15" s="5">
        <v>29.95</v>
      </c>
      <c r="X15" s="5">
        <v>30.65</v>
      </c>
      <c r="Y15" s="5">
        <v>29.85</v>
      </c>
      <c r="Z15" s="5">
        <v>30.8</v>
      </c>
      <c r="AA15" s="5">
        <v>30.7</v>
      </c>
      <c r="AB15" s="5">
        <v>30.6</v>
      </c>
      <c r="AC15" s="5">
        <v>30.15</v>
      </c>
      <c r="AD15" s="5">
        <v>30.35</v>
      </c>
      <c r="AE15" s="5">
        <v>30.2</v>
      </c>
      <c r="AF15" s="5">
        <v>30.2</v>
      </c>
      <c r="AG15" s="5">
        <v>29.55</v>
      </c>
      <c r="AH15" s="5">
        <v>29.45</v>
      </c>
      <c r="AI15" s="5">
        <v>29</v>
      </c>
      <c r="AJ15" s="5">
        <v>29</v>
      </c>
      <c r="AK15" s="5">
        <v>28.8</v>
      </c>
      <c r="AL15" s="5">
        <v>28.65</v>
      </c>
      <c r="AM15" s="5">
        <v>29.55</v>
      </c>
      <c r="AN15" s="5">
        <v>29.25</v>
      </c>
      <c r="AO15" s="5">
        <v>28.75</v>
      </c>
      <c r="AP15" s="5">
        <v>28.05</v>
      </c>
      <c r="AQ15" s="5">
        <v>27</v>
      </c>
      <c r="AR15" s="5">
        <v>27.55</v>
      </c>
      <c r="AS15" s="5">
        <v>26.8</v>
      </c>
      <c r="AT15" s="5">
        <v>26.6</v>
      </c>
      <c r="AU15" s="5"/>
      <c r="AV15" s="5">
        <v>26.7</v>
      </c>
      <c r="AW15" s="5">
        <v>26.5</v>
      </c>
      <c r="AX15" s="5">
        <v>26.6</v>
      </c>
      <c r="AY15" s="5">
        <v>28.9</v>
      </c>
      <c r="AZ15" s="5">
        <v>28.5</v>
      </c>
      <c r="BA15" s="5">
        <v>27.9</v>
      </c>
      <c r="BB15" s="5">
        <v>27.05</v>
      </c>
      <c r="BC15" s="5">
        <v>27</v>
      </c>
      <c r="BD15" s="5">
        <v>26.7</v>
      </c>
      <c r="BE15" s="5">
        <v>26.5</v>
      </c>
      <c r="BF15" s="5">
        <v>26.9</v>
      </c>
      <c r="BG15" s="5">
        <v>26.9</v>
      </c>
      <c r="BH15" s="5">
        <v>26.95</v>
      </c>
      <c r="BI15" s="5">
        <v>27</v>
      </c>
      <c r="BJ15" s="5">
        <v>27.05</v>
      </c>
      <c r="BK15" s="5">
        <v>27.05</v>
      </c>
      <c r="BL15" s="5">
        <v>27.15</v>
      </c>
      <c r="BM15" s="5">
        <v>26.6</v>
      </c>
      <c r="BN15" s="5">
        <v>26.5</v>
      </c>
      <c r="BO15" s="5">
        <v>26.3</v>
      </c>
      <c r="BP15" s="5">
        <v>26.05</v>
      </c>
      <c r="BQ15" s="5">
        <v>25.25</v>
      </c>
      <c r="BR15" s="5">
        <v>26.25</v>
      </c>
      <c r="BS15" s="5">
        <v>25.8</v>
      </c>
      <c r="BT15" s="5">
        <v>25.3</v>
      </c>
      <c r="BU15" s="5">
        <v>25.15</v>
      </c>
      <c r="BV15" s="5">
        <v>24.85</v>
      </c>
      <c r="BW15" s="5">
        <v>24.5</v>
      </c>
      <c r="BX15" s="5">
        <v>24.9</v>
      </c>
      <c r="BY15" s="5">
        <v>24.8</v>
      </c>
      <c r="BZ15" s="5">
        <v>24.5</v>
      </c>
      <c r="CA15" s="5">
        <v>23.95</v>
      </c>
      <c r="CB15" s="5">
        <v>25.6</v>
      </c>
      <c r="CC15" s="5">
        <v>25.45</v>
      </c>
      <c r="CD15" s="5">
        <v>24.7</v>
      </c>
      <c r="CE15" s="5">
        <v>24.55</v>
      </c>
      <c r="CF15" s="5">
        <v>24.1</v>
      </c>
      <c r="CG15" s="5">
        <v>23.85</v>
      </c>
      <c r="CH15" s="5">
        <v>23.95</v>
      </c>
      <c r="CI15" s="5">
        <v>23.5</v>
      </c>
      <c r="CJ15" s="5">
        <v>23.4</v>
      </c>
      <c r="CK15" s="5">
        <v>23.35</v>
      </c>
      <c r="CL15" s="5">
        <v>23.35</v>
      </c>
      <c r="CM15" s="5">
        <v>21.35</v>
      </c>
      <c r="CN15" s="5">
        <v>23.5</v>
      </c>
      <c r="CO15" s="5">
        <v>23</v>
      </c>
      <c r="CP15" s="5">
        <v>23</v>
      </c>
      <c r="CQ15" s="5">
        <v>24.8</v>
      </c>
      <c r="CR15" s="5">
        <v>24.35</v>
      </c>
      <c r="CS15" s="5">
        <v>26.6</v>
      </c>
      <c r="CT15" s="5">
        <v>26.85</v>
      </c>
      <c r="CU15" s="5">
        <v>26.65</v>
      </c>
      <c r="CV15" s="5">
        <v>27.1</v>
      </c>
      <c r="CW15" s="5"/>
      <c r="CX15" s="5"/>
      <c r="CY15" s="5"/>
      <c r="CZ15" s="5"/>
      <c r="DA15" s="5"/>
    </row>
    <row r="16" spans="1:105" x14ac:dyDescent="0.25">
      <c r="A16" s="12">
        <f t="shared" si="0"/>
        <v>552</v>
      </c>
      <c r="B16" s="12">
        <f t="shared" si="1"/>
        <v>770.4</v>
      </c>
      <c r="C16" s="12">
        <f t="shared" si="2"/>
        <v>218.39999999999998</v>
      </c>
      <c r="D16" s="12"/>
      <c r="E16" s="45" t="s">
        <v>23</v>
      </c>
      <c r="F16" s="28">
        <v>561.04999999999995</v>
      </c>
      <c r="G16" s="28">
        <v>552</v>
      </c>
      <c r="H16" s="28">
        <v>567.6</v>
      </c>
      <c r="I16" s="28">
        <v>570.95000000000005</v>
      </c>
      <c r="J16" s="28">
        <v>568.95000000000005</v>
      </c>
      <c r="K16" s="28">
        <v>559.75</v>
      </c>
      <c r="L16" s="28">
        <v>580.79999999999995</v>
      </c>
      <c r="M16" s="28">
        <v>600.79999999999995</v>
      </c>
      <c r="N16" s="28">
        <v>614</v>
      </c>
      <c r="O16" s="28">
        <v>605.25</v>
      </c>
      <c r="P16" s="28">
        <v>606.5</v>
      </c>
      <c r="Q16" s="28">
        <v>601</v>
      </c>
      <c r="R16" s="28">
        <v>620.4</v>
      </c>
      <c r="S16" s="28">
        <v>632.15</v>
      </c>
      <c r="T16" s="28">
        <v>621.45000000000005</v>
      </c>
      <c r="U16" s="28">
        <v>621.6</v>
      </c>
      <c r="V16" s="5">
        <v>635.25</v>
      </c>
      <c r="W16" s="5">
        <v>638.79999999999995</v>
      </c>
      <c r="X16" s="5">
        <v>634.75</v>
      </c>
      <c r="Y16" s="5">
        <v>629.65</v>
      </c>
      <c r="Z16" s="5">
        <v>637.6</v>
      </c>
      <c r="AA16" s="5">
        <v>638</v>
      </c>
      <c r="AB16" s="5">
        <v>650.9</v>
      </c>
      <c r="AC16" s="5">
        <v>646.75</v>
      </c>
      <c r="AD16" s="5">
        <v>652.04999999999995</v>
      </c>
      <c r="AE16" s="5">
        <v>654.79999999999995</v>
      </c>
      <c r="AF16" s="5">
        <v>654.79999999999995</v>
      </c>
      <c r="AG16" s="5">
        <v>652.25</v>
      </c>
      <c r="AH16" s="5">
        <v>663</v>
      </c>
      <c r="AI16" s="5">
        <v>680.9</v>
      </c>
      <c r="AJ16" s="5">
        <v>677.6</v>
      </c>
      <c r="AK16" s="5">
        <v>677.7</v>
      </c>
      <c r="AL16" s="5">
        <v>671.55</v>
      </c>
      <c r="AM16" s="5">
        <v>676.65</v>
      </c>
      <c r="AN16" s="5">
        <v>687.45</v>
      </c>
      <c r="AO16" s="5">
        <v>686.35</v>
      </c>
      <c r="AP16" s="5">
        <v>654.4</v>
      </c>
      <c r="AQ16" s="5">
        <v>642.29999999999995</v>
      </c>
      <c r="AR16" s="5">
        <v>656.5</v>
      </c>
      <c r="AS16" s="5">
        <v>650</v>
      </c>
      <c r="AT16" s="5">
        <v>648.25</v>
      </c>
      <c r="AU16" s="5"/>
      <c r="AV16" s="5">
        <v>660.7</v>
      </c>
      <c r="AW16" s="5">
        <v>659.7</v>
      </c>
      <c r="AX16" s="5">
        <v>660.7</v>
      </c>
      <c r="AY16" s="5">
        <v>693.55</v>
      </c>
      <c r="AZ16" s="5">
        <v>696.55</v>
      </c>
      <c r="BA16" s="5">
        <v>691.5</v>
      </c>
      <c r="BB16" s="5">
        <v>682.5</v>
      </c>
      <c r="BC16" s="5">
        <v>692.6</v>
      </c>
      <c r="BD16" s="5">
        <v>714.45</v>
      </c>
      <c r="BE16" s="5">
        <v>713.25</v>
      </c>
      <c r="BF16" s="5">
        <v>708.55</v>
      </c>
      <c r="BG16" s="5">
        <v>712.2</v>
      </c>
      <c r="BH16" s="5">
        <v>718.95</v>
      </c>
      <c r="BI16" s="5">
        <v>717.1</v>
      </c>
      <c r="BJ16" s="5">
        <v>729.5</v>
      </c>
      <c r="BK16" s="5">
        <v>727.5</v>
      </c>
      <c r="BL16" s="5">
        <v>719.7</v>
      </c>
      <c r="BM16" s="5">
        <v>703.65</v>
      </c>
      <c r="BN16" s="5">
        <v>706</v>
      </c>
      <c r="BO16" s="5">
        <v>708.55</v>
      </c>
      <c r="BP16" s="5">
        <v>704.5</v>
      </c>
      <c r="BQ16" s="5">
        <v>696.85</v>
      </c>
      <c r="BR16" s="5">
        <v>704.9</v>
      </c>
      <c r="BS16" s="5">
        <v>703.5</v>
      </c>
      <c r="BT16" s="5">
        <v>690.55</v>
      </c>
      <c r="BU16" s="5">
        <v>682.8</v>
      </c>
      <c r="BV16" s="5">
        <v>679</v>
      </c>
      <c r="BW16" s="5">
        <v>688.25</v>
      </c>
      <c r="BX16" s="5">
        <v>705.2</v>
      </c>
      <c r="BY16" s="5">
        <v>701.6</v>
      </c>
      <c r="BZ16" s="5">
        <v>711.25</v>
      </c>
      <c r="CA16" s="5">
        <v>711</v>
      </c>
      <c r="CB16" s="5">
        <v>708.1</v>
      </c>
      <c r="CC16" s="5">
        <v>703.4</v>
      </c>
      <c r="CD16" s="5">
        <v>706.65</v>
      </c>
      <c r="CE16" s="5">
        <v>682.55</v>
      </c>
      <c r="CF16" s="5">
        <v>690.2</v>
      </c>
      <c r="CG16" s="5">
        <v>679.8</v>
      </c>
      <c r="CH16" s="5">
        <v>662.95</v>
      </c>
      <c r="CI16" s="5">
        <v>702.85</v>
      </c>
      <c r="CJ16" s="5">
        <v>683</v>
      </c>
      <c r="CK16" s="5">
        <v>687</v>
      </c>
      <c r="CL16" s="5">
        <v>696.15</v>
      </c>
      <c r="CM16" s="5">
        <v>677.3</v>
      </c>
      <c r="CN16" s="5">
        <v>709.55</v>
      </c>
      <c r="CO16" s="5">
        <v>702.2</v>
      </c>
      <c r="CP16" s="5">
        <v>712</v>
      </c>
      <c r="CQ16" s="5">
        <v>720.45</v>
      </c>
      <c r="CR16" s="5">
        <v>722</v>
      </c>
      <c r="CS16" s="5">
        <v>720.4</v>
      </c>
      <c r="CT16" s="5">
        <v>734.45</v>
      </c>
      <c r="CU16" s="5">
        <v>763.45</v>
      </c>
      <c r="CV16" s="5">
        <v>770.4</v>
      </c>
      <c r="CW16" s="5"/>
      <c r="CX16" s="5"/>
      <c r="CY16" s="5"/>
      <c r="CZ16" s="5"/>
      <c r="DA16" s="5"/>
    </row>
    <row r="17" spans="1:105" x14ac:dyDescent="0.25">
      <c r="A17" s="12">
        <f t="shared" si="0"/>
        <v>433</v>
      </c>
      <c r="B17" s="12">
        <f t="shared" si="1"/>
        <v>670</v>
      </c>
      <c r="C17" s="12">
        <f t="shared" si="2"/>
        <v>237</v>
      </c>
      <c r="D17" s="12"/>
      <c r="E17" s="44" t="s">
        <v>26</v>
      </c>
      <c r="F17" s="28">
        <v>670</v>
      </c>
      <c r="G17" s="28">
        <v>503.55</v>
      </c>
      <c r="H17" s="28">
        <v>501.4</v>
      </c>
      <c r="I17" s="28">
        <v>497</v>
      </c>
      <c r="J17" s="28">
        <v>498.05</v>
      </c>
      <c r="K17" s="28">
        <v>485.2</v>
      </c>
      <c r="L17" s="28">
        <v>500.5</v>
      </c>
      <c r="M17" s="28">
        <v>493</v>
      </c>
      <c r="N17" s="28">
        <v>492</v>
      </c>
      <c r="O17" s="28">
        <v>479</v>
      </c>
      <c r="P17" s="28">
        <v>453</v>
      </c>
      <c r="Q17" s="28">
        <v>468.25</v>
      </c>
      <c r="R17" s="28">
        <v>479</v>
      </c>
      <c r="S17" s="28">
        <v>506</v>
      </c>
      <c r="T17" s="28">
        <v>488.5</v>
      </c>
      <c r="U17" s="28">
        <v>473.7</v>
      </c>
      <c r="V17" s="5">
        <v>460</v>
      </c>
      <c r="W17" s="5">
        <v>471.85</v>
      </c>
      <c r="X17" s="5">
        <v>484.5</v>
      </c>
      <c r="Y17" s="5">
        <v>478.5</v>
      </c>
      <c r="Z17" s="5">
        <v>481.05</v>
      </c>
      <c r="AA17" s="5">
        <v>473.5</v>
      </c>
      <c r="AB17" s="5">
        <v>483.15</v>
      </c>
      <c r="AC17" s="5">
        <v>479</v>
      </c>
      <c r="AD17" s="5">
        <v>491</v>
      </c>
      <c r="AE17" s="5">
        <v>472.95</v>
      </c>
      <c r="AF17" s="5">
        <v>472.95</v>
      </c>
      <c r="AG17" s="5">
        <v>471.9</v>
      </c>
      <c r="AH17" s="5">
        <v>477.85</v>
      </c>
      <c r="AI17" s="5">
        <v>479</v>
      </c>
      <c r="AJ17" s="5">
        <v>474.9</v>
      </c>
      <c r="AK17" s="5">
        <v>471</v>
      </c>
      <c r="AL17" s="5">
        <v>474.55</v>
      </c>
      <c r="AM17" s="5">
        <v>473.05</v>
      </c>
      <c r="AN17" s="5">
        <v>472</v>
      </c>
      <c r="AO17" s="5">
        <v>466</v>
      </c>
      <c r="AP17" s="5">
        <v>452</v>
      </c>
      <c r="AQ17" s="5">
        <v>441.05</v>
      </c>
      <c r="AR17" s="5">
        <v>433</v>
      </c>
      <c r="AS17" s="5">
        <v>439</v>
      </c>
      <c r="AT17" s="5">
        <v>450</v>
      </c>
      <c r="AU17" s="5"/>
      <c r="AV17" s="5">
        <v>466.15</v>
      </c>
      <c r="AW17" s="5">
        <v>461.4</v>
      </c>
      <c r="AX17" s="5">
        <v>457</v>
      </c>
      <c r="AY17" s="5">
        <v>476</v>
      </c>
      <c r="AZ17" s="5">
        <v>474.5</v>
      </c>
      <c r="BA17" s="5">
        <v>472</v>
      </c>
      <c r="BB17" s="5">
        <v>465.55</v>
      </c>
      <c r="BC17" s="5">
        <v>461.4</v>
      </c>
      <c r="BD17" s="5">
        <v>463</v>
      </c>
      <c r="BE17" s="5">
        <v>464.95</v>
      </c>
      <c r="BF17" s="5">
        <v>461.9</v>
      </c>
      <c r="BG17" s="5">
        <v>455.25</v>
      </c>
      <c r="BH17" s="5">
        <v>469</v>
      </c>
      <c r="BI17" s="5">
        <v>474</v>
      </c>
      <c r="BJ17" s="5">
        <v>471</v>
      </c>
      <c r="BK17" s="5">
        <v>476.2</v>
      </c>
      <c r="BL17" s="5">
        <v>486</v>
      </c>
      <c r="BM17" s="5">
        <v>481</v>
      </c>
      <c r="BN17" s="5">
        <v>488.95</v>
      </c>
      <c r="BO17" s="5">
        <v>482.25</v>
      </c>
      <c r="BP17" s="5">
        <v>485</v>
      </c>
      <c r="BQ17" s="5">
        <v>475.85</v>
      </c>
      <c r="BR17" s="5">
        <v>474.5</v>
      </c>
      <c r="BS17" s="5">
        <v>477</v>
      </c>
      <c r="BT17" s="5">
        <v>473.1</v>
      </c>
      <c r="BU17" s="5">
        <v>471.2</v>
      </c>
      <c r="BV17" s="5">
        <v>467</v>
      </c>
      <c r="BW17" s="5">
        <v>479</v>
      </c>
      <c r="BX17" s="5">
        <v>477</v>
      </c>
      <c r="BY17" s="5">
        <v>461</v>
      </c>
      <c r="BZ17" s="5">
        <v>466.2</v>
      </c>
      <c r="CA17" s="5">
        <v>472</v>
      </c>
      <c r="CB17" s="5">
        <v>470</v>
      </c>
      <c r="CC17" s="5">
        <v>472</v>
      </c>
      <c r="CD17" s="5">
        <v>474.3</v>
      </c>
      <c r="CE17" s="5">
        <v>477.5</v>
      </c>
      <c r="CF17" s="5">
        <v>474.5</v>
      </c>
      <c r="CG17" s="5">
        <v>470.45</v>
      </c>
      <c r="CH17" s="5">
        <v>474.65</v>
      </c>
      <c r="CI17" s="5">
        <v>484.65</v>
      </c>
      <c r="CJ17" s="5">
        <v>482</v>
      </c>
      <c r="CK17" s="5">
        <v>484.6</v>
      </c>
      <c r="CL17" s="5">
        <v>489</v>
      </c>
      <c r="CM17" s="5">
        <v>478.7</v>
      </c>
      <c r="CN17" s="5">
        <v>502</v>
      </c>
      <c r="CO17" s="5">
        <v>522.79999999999995</v>
      </c>
      <c r="CP17" s="5">
        <v>521.25</v>
      </c>
      <c r="CQ17" s="5">
        <v>524.45000000000005</v>
      </c>
      <c r="CR17" s="5">
        <v>527.70000000000005</v>
      </c>
      <c r="CS17" s="5">
        <v>516.29999999999995</v>
      </c>
      <c r="CT17" s="5">
        <v>518.95000000000005</v>
      </c>
      <c r="CU17" s="5">
        <v>522</v>
      </c>
      <c r="CV17" s="5">
        <v>526.70000000000005</v>
      </c>
      <c r="CW17" s="5"/>
      <c r="CX17" s="5"/>
      <c r="CY17" s="5"/>
      <c r="CZ17" s="5"/>
      <c r="DA17" s="5"/>
    </row>
    <row r="18" spans="1:105" x14ac:dyDescent="0.25">
      <c r="A18" s="12">
        <f t="shared" si="0"/>
        <v>178.8</v>
      </c>
      <c r="B18" s="12">
        <f t="shared" si="1"/>
        <v>302.2</v>
      </c>
      <c r="C18" s="12">
        <f t="shared" si="2"/>
        <v>123.39999999999998</v>
      </c>
      <c r="D18" s="12"/>
      <c r="E18" s="44" t="s">
        <v>39</v>
      </c>
      <c r="F18" s="28">
        <v>196.55</v>
      </c>
      <c r="G18" s="28">
        <v>195.2</v>
      </c>
      <c r="H18" s="28">
        <v>190.05</v>
      </c>
      <c r="I18" s="28">
        <v>195.15</v>
      </c>
      <c r="J18" s="28">
        <v>195.3</v>
      </c>
      <c r="K18" s="28">
        <v>195.75</v>
      </c>
      <c r="L18" s="28">
        <v>197</v>
      </c>
      <c r="M18" s="28">
        <v>210.7</v>
      </c>
      <c r="N18" s="28">
        <v>212.35</v>
      </c>
      <c r="O18" s="28">
        <v>206.05</v>
      </c>
      <c r="P18" s="28">
        <v>191.95</v>
      </c>
      <c r="Q18" s="28">
        <v>178.8</v>
      </c>
      <c r="R18" s="28">
        <v>189.1</v>
      </c>
      <c r="S18" s="28">
        <v>195</v>
      </c>
      <c r="T18" s="28">
        <v>197.5</v>
      </c>
      <c r="U18" s="28">
        <v>198</v>
      </c>
      <c r="V18" s="5">
        <v>201.9</v>
      </c>
      <c r="W18" s="5">
        <v>202.9</v>
      </c>
      <c r="X18" s="5">
        <v>212</v>
      </c>
      <c r="Y18" s="5">
        <v>206.2</v>
      </c>
      <c r="Z18" s="5">
        <v>216.5</v>
      </c>
      <c r="AA18" s="5">
        <v>220.45</v>
      </c>
      <c r="AB18" s="5">
        <v>228.7</v>
      </c>
      <c r="AC18" s="5">
        <v>228.85</v>
      </c>
      <c r="AD18" s="5">
        <v>227.6</v>
      </c>
      <c r="AE18" s="5">
        <v>240.55</v>
      </c>
      <c r="AF18" s="5">
        <v>240.55</v>
      </c>
      <c r="AG18" s="5">
        <v>247</v>
      </c>
      <c r="AH18" s="5">
        <v>252.7</v>
      </c>
      <c r="AI18" s="5">
        <v>251.75</v>
      </c>
      <c r="AJ18" s="5">
        <v>263.85000000000002</v>
      </c>
      <c r="AK18" s="5">
        <v>285.89999999999998</v>
      </c>
      <c r="AL18" s="5">
        <v>275.95</v>
      </c>
      <c r="AM18" s="5">
        <v>266.8</v>
      </c>
      <c r="AN18" s="5">
        <v>267</v>
      </c>
      <c r="AO18" s="5">
        <v>252.2</v>
      </c>
      <c r="AP18" s="5">
        <v>240.7</v>
      </c>
      <c r="AQ18" s="5">
        <v>219.7</v>
      </c>
      <c r="AR18" s="5">
        <v>247.5</v>
      </c>
      <c r="AS18" s="5">
        <v>235</v>
      </c>
      <c r="AT18" s="5">
        <v>237.6</v>
      </c>
      <c r="AU18" s="5"/>
      <c r="AV18" s="5">
        <v>265.60000000000002</v>
      </c>
      <c r="AW18" s="5">
        <v>266.7</v>
      </c>
      <c r="AX18" s="5">
        <v>264</v>
      </c>
      <c r="AY18" s="5">
        <v>265</v>
      </c>
      <c r="AZ18" s="5">
        <v>284</v>
      </c>
      <c r="BA18" s="5">
        <v>288.3</v>
      </c>
      <c r="BB18" s="5">
        <v>285</v>
      </c>
      <c r="BC18" s="5">
        <v>289.89999999999998</v>
      </c>
      <c r="BD18" s="5">
        <v>286.2</v>
      </c>
      <c r="BE18" s="5">
        <v>297.05</v>
      </c>
      <c r="BF18" s="5">
        <v>297.25</v>
      </c>
      <c r="BG18" s="5">
        <v>282.89999999999998</v>
      </c>
      <c r="BH18" s="5">
        <v>281.25</v>
      </c>
      <c r="BI18" s="5">
        <v>274.5</v>
      </c>
      <c r="BJ18" s="5">
        <v>279.10000000000002</v>
      </c>
      <c r="BK18" s="5">
        <v>280.64999999999998</v>
      </c>
      <c r="BL18" s="5">
        <v>278.39999999999998</v>
      </c>
      <c r="BM18" s="5">
        <v>286.2</v>
      </c>
      <c r="BN18" s="5">
        <v>295.75</v>
      </c>
      <c r="BO18" s="5">
        <v>302.2</v>
      </c>
      <c r="BP18" s="5">
        <v>295</v>
      </c>
      <c r="BQ18" s="5">
        <v>295.5</v>
      </c>
      <c r="BR18" s="5">
        <v>294</v>
      </c>
      <c r="BS18" s="5">
        <v>296</v>
      </c>
      <c r="BT18" s="5">
        <v>287</v>
      </c>
      <c r="BU18" s="5">
        <v>275.2</v>
      </c>
      <c r="BV18" s="5">
        <v>261.60000000000002</v>
      </c>
      <c r="BW18" s="5">
        <v>265</v>
      </c>
      <c r="BX18" s="5">
        <v>271</v>
      </c>
      <c r="BY18" s="5">
        <v>263.8</v>
      </c>
      <c r="BZ18" s="5">
        <v>255.9</v>
      </c>
      <c r="CA18" s="5">
        <v>246.5</v>
      </c>
      <c r="CB18" s="5">
        <v>260.60000000000002</v>
      </c>
      <c r="CC18" s="5">
        <v>260.10000000000002</v>
      </c>
      <c r="CD18" s="5">
        <v>268.10000000000002</v>
      </c>
      <c r="CE18" s="5">
        <v>273</v>
      </c>
      <c r="CF18" s="5">
        <v>261.89999999999998</v>
      </c>
      <c r="CG18" s="5">
        <v>260.5</v>
      </c>
      <c r="CH18" s="5">
        <v>260.64999999999998</v>
      </c>
      <c r="CI18" s="5">
        <v>261.75</v>
      </c>
      <c r="CJ18" s="5">
        <v>250.15</v>
      </c>
      <c r="CK18" s="5">
        <v>247</v>
      </c>
      <c r="CL18" s="5">
        <v>255.55</v>
      </c>
      <c r="CM18" s="5">
        <v>249.7</v>
      </c>
      <c r="CN18" s="5">
        <v>255</v>
      </c>
      <c r="CO18" s="5">
        <v>261</v>
      </c>
      <c r="CP18" s="5">
        <v>270.3</v>
      </c>
      <c r="CQ18" s="5">
        <v>266.85000000000002</v>
      </c>
      <c r="CR18" s="5">
        <v>261.8</v>
      </c>
      <c r="CS18" s="5">
        <v>262.05</v>
      </c>
      <c r="CT18" s="5">
        <v>259.60000000000002</v>
      </c>
      <c r="CU18" s="5">
        <v>258.5</v>
      </c>
      <c r="CV18" s="5">
        <v>259</v>
      </c>
      <c r="CW18" s="5"/>
      <c r="CX18" s="5"/>
      <c r="CY18" s="5"/>
      <c r="CZ18" s="5"/>
      <c r="DA18" s="5"/>
    </row>
    <row r="19" spans="1:105" x14ac:dyDescent="0.25">
      <c r="A19" s="12">
        <f t="shared" si="0"/>
        <v>395.5</v>
      </c>
      <c r="B19" s="12">
        <f t="shared" si="1"/>
        <v>762</v>
      </c>
      <c r="C19" s="12">
        <f t="shared" si="2"/>
        <v>366.5</v>
      </c>
      <c r="D19" s="12"/>
      <c r="E19" s="44" t="s">
        <v>48</v>
      </c>
      <c r="F19" s="28">
        <v>450.5</v>
      </c>
      <c r="G19" s="28">
        <v>453</v>
      </c>
      <c r="H19" s="28">
        <v>440.7</v>
      </c>
      <c r="I19" s="28">
        <v>449</v>
      </c>
      <c r="J19" s="28">
        <v>452.75</v>
      </c>
      <c r="K19" s="28">
        <v>450</v>
      </c>
      <c r="L19" s="28">
        <v>447.8</v>
      </c>
      <c r="M19" s="28">
        <v>464.55</v>
      </c>
      <c r="N19" s="28">
        <v>452.6</v>
      </c>
      <c r="O19" s="28">
        <v>450.5</v>
      </c>
      <c r="P19" s="28">
        <v>455</v>
      </c>
      <c r="Q19" s="28">
        <v>443.85</v>
      </c>
      <c r="R19" s="28">
        <v>451.15</v>
      </c>
      <c r="S19" s="28">
        <v>454.5</v>
      </c>
      <c r="T19" s="28">
        <v>448.95</v>
      </c>
      <c r="U19" s="28">
        <v>446.05</v>
      </c>
      <c r="V19" s="5">
        <v>460.25</v>
      </c>
      <c r="W19" s="5">
        <v>470.45</v>
      </c>
      <c r="X19" s="5">
        <v>475.45</v>
      </c>
      <c r="Y19" s="5">
        <v>478</v>
      </c>
      <c r="Z19" s="5">
        <v>502</v>
      </c>
      <c r="AA19" s="5">
        <v>511</v>
      </c>
      <c r="AB19" s="5">
        <v>507</v>
      </c>
      <c r="AC19" s="5">
        <v>495.8</v>
      </c>
      <c r="AD19" s="5">
        <v>491.1</v>
      </c>
      <c r="AE19" s="5">
        <v>487.85</v>
      </c>
      <c r="AF19" s="5">
        <v>487.85</v>
      </c>
      <c r="AG19" s="5">
        <v>473.3</v>
      </c>
      <c r="AH19" s="5">
        <v>458.05</v>
      </c>
      <c r="AI19" s="5">
        <v>459.55</v>
      </c>
      <c r="AJ19" s="5">
        <v>476.5</v>
      </c>
      <c r="AK19" s="5">
        <v>486.6</v>
      </c>
      <c r="AL19" s="5">
        <v>510</v>
      </c>
      <c r="AM19" s="5">
        <v>514</v>
      </c>
      <c r="AN19" s="5">
        <v>508</v>
      </c>
      <c r="AO19" s="5">
        <v>511.05</v>
      </c>
      <c r="AP19" s="5">
        <v>516</v>
      </c>
      <c r="AQ19" s="5">
        <v>499</v>
      </c>
      <c r="AR19" s="5">
        <v>495.5</v>
      </c>
      <c r="AS19" s="5">
        <v>489</v>
      </c>
      <c r="AT19" s="5">
        <v>500.6</v>
      </c>
      <c r="AU19" s="5"/>
      <c r="AV19" s="5">
        <v>497.5</v>
      </c>
      <c r="AW19" s="5">
        <v>491</v>
      </c>
      <c r="AX19" s="5">
        <v>493.9</v>
      </c>
      <c r="AY19" s="5">
        <v>487.5</v>
      </c>
      <c r="AZ19" s="5">
        <v>494.7</v>
      </c>
      <c r="BA19" s="5">
        <v>504.85</v>
      </c>
      <c r="BB19" s="5">
        <v>504.75</v>
      </c>
      <c r="BC19" s="5">
        <v>505.95</v>
      </c>
      <c r="BD19" s="5">
        <v>499.35</v>
      </c>
      <c r="BE19" s="5">
        <v>510.65</v>
      </c>
      <c r="BF19" s="5">
        <v>544.6</v>
      </c>
      <c r="BG19" s="5">
        <v>544.95000000000005</v>
      </c>
      <c r="BH19" s="5">
        <v>546.25</v>
      </c>
      <c r="BI19" s="5">
        <v>547.95000000000005</v>
      </c>
      <c r="BJ19" s="5">
        <v>546.79999999999995</v>
      </c>
      <c r="BK19" s="5">
        <v>538</v>
      </c>
      <c r="BL19" s="5">
        <v>537</v>
      </c>
      <c r="BM19" s="5">
        <v>562.79999999999995</v>
      </c>
      <c r="BN19" s="5">
        <v>543</v>
      </c>
      <c r="BO19" s="5">
        <v>526.1</v>
      </c>
      <c r="BP19" s="5">
        <v>553</v>
      </c>
      <c r="BQ19" s="5">
        <v>572.29999999999995</v>
      </c>
      <c r="BR19" s="5">
        <v>588.75</v>
      </c>
      <c r="BS19" s="5">
        <v>592</v>
      </c>
      <c r="BT19" s="5">
        <v>619.75</v>
      </c>
      <c r="BU19" s="5">
        <v>648.15</v>
      </c>
      <c r="BV19" s="5">
        <v>646</v>
      </c>
      <c r="BW19" s="5">
        <v>652.5</v>
      </c>
      <c r="BX19" s="5">
        <v>657.9</v>
      </c>
      <c r="BY19" s="5">
        <v>692.95</v>
      </c>
      <c r="BZ19" s="5">
        <v>703.7</v>
      </c>
      <c r="CA19" s="5">
        <v>704.5</v>
      </c>
      <c r="CB19" s="5">
        <v>710.3</v>
      </c>
      <c r="CC19" s="5">
        <v>719.55</v>
      </c>
      <c r="CD19" s="5">
        <v>708</v>
      </c>
      <c r="CE19" s="5">
        <v>706.5</v>
      </c>
      <c r="CF19" s="5">
        <v>740.95</v>
      </c>
      <c r="CG19" s="5">
        <v>749.15</v>
      </c>
      <c r="CH19" s="5">
        <v>733.1</v>
      </c>
      <c r="CI19" s="5">
        <v>759</v>
      </c>
      <c r="CJ19" s="5">
        <v>748</v>
      </c>
      <c r="CK19" s="5">
        <v>739.85</v>
      </c>
      <c r="CL19" s="5">
        <v>747.65</v>
      </c>
      <c r="CM19" s="5">
        <v>744.15</v>
      </c>
      <c r="CN19" s="5">
        <v>762</v>
      </c>
      <c r="CO19" s="5">
        <v>758.1</v>
      </c>
      <c r="CP19" s="5">
        <v>395.5</v>
      </c>
      <c r="CQ19" s="5">
        <v>431.85</v>
      </c>
      <c r="CR19" s="5">
        <v>413.15</v>
      </c>
      <c r="CS19" s="5">
        <v>416.9</v>
      </c>
      <c r="CT19" s="5">
        <v>417.5</v>
      </c>
      <c r="CU19" s="5">
        <v>411.3</v>
      </c>
      <c r="CV19" s="5">
        <v>405.4</v>
      </c>
      <c r="CW19" s="5"/>
      <c r="CX19" s="5"/>
      <c r="CY19" s="5"/>
      <c r="CZ19" s="5"/>
      <c r="DA19" s="5"/>
    </row>
    <row r="20" spans="1:105" x14ac:dyDescent="0.25">
      <c r="A20" s="12">
        <f t="shared" si="0"/>
        <v>653.25</v>
      </c>
      <c r="B20" s="12">
        <f t="shared" si="1"/>
        <v>795.95</v>
      </c>
      <c r="C20" s="12">
        <f t="shared" si="2"/>
        <v>142.70000000000005</v>
      </c>
      <c r="D20" s="12"/>
      <c r="E20" s="44" t="s">
        <v>104</v>
      </c>
      <c r="F20" s="30">
        <v>739.1</v>
      </c>
      <c r="G20" s="28">
        <v>724.95</v>
      </c>
      <c r="H20" s="28">
        <v>718.65</v>
      </c>
      <c r="I20" s="28">
        <v>736</v>
      </c>
      <c r="J20" s="28">
        <v>729.9</v>
      </c>
      <c r="K20" s="28">
        <v>741.05</v>
      </c>
      <c r="L20" s="28">
        <v>724.7</v>
      </c>
      <c r="M20" s="28">
        <v>726</v>
      </c>
      <c r="N20" s="28">
        <v>726.55</v>
      </c>
      <c r="O20" s="28">
        <v>683.05</v>
      </c>
      <c r="P20" s="28">
        <v>696</v>
      </c>
      <c r="Q20" s="28">
        <v>706.8</v>
      </c>
      <c r="R20" s="28">
        <v>714.55</v>
      </c>
      <c r="S20" s="28">
        <v>712.95</v>
      </c>
      <c r="T20" s="28">
        <v>695</v>
      </c>
      <c r="U20" s="28">
        <v>694.3</v>
      </c>
      <c r="V20" s="5">
        <v>698.85</v>
      </c>
      <c r="W20" s="5">
        <v>732.2</v>
      </c>
      <c r="X20" s="5">
        <v>744</v>
      </c>
      <c r="Y20" s="5">
        <v>729</v>
      </c>
      <c r="Z20" s="5">
        <v>735</v>
      </c>
      <c r="AA20" s="5">
        <v>726.25</v>
      </c>
      <c r="AB20" s="5">
        <v>757.3</v>
      </c>
      <c r="AC20" s="5">
        <v>748.4</v>
      </c>
      <c r="AD20" s="5">
        <v>743</v>
      </c>
      <c r="AE20" s="5">
        <v>742.1</v>
      </c>
      <c r="AF20" s="5">
        <v>742.1</v>
      </c>
      <c r="AG20" s="5">
        <v>736.05</v>
      </c>
      <c r="AH20" s="5">
        <v>741.05</v>
      </c>
      <c r="AI20" s="5">
        <v>756.1</v>
      </c>
      <c r="AJ20" s="5">
        <v>761.65</v>
      </c>
      <c r="AK20" s="5">
        <v>767</v>
      </c>
      <c r="AL20" s="5">
        <v>758.4</v>
      </c>
      <c r="AM20" s="5">
        <v>746.7</v>
      </c>
      <c r="AN20" s="5">
        <v>746</v>
      </c>
      <c r="AO20" s="5">
        <v>751.5</v>
      </c>
      <c r="AP20" s="5">
        <v>724</v>
      </c>
      <c r="AQ20" s="5">
        <v>699.5</v>
      </c>
      <c r="AR20" s="5">
        <v>714</v>
      </c>
      <c r="AS20" s="5">
        <v>689.8</v>
      </c>
      <c r="AT20" s="5">
        <v>677</v>
      </c>
      <c r="AU20" s="5"/>
      <c r="AV20" s="5">
        <v>708.7</v>
      </c>
      <c r="AW20" s="5">
        <v>728.2</v>
      </c>
      <c r="AX20" s="5">
        <v>744.25</v>
      </c>
      <c r="AY20" s="5">
        <v>745.55</v>
      </c>
      <c r="AZ20" s="5">
        <v>729.55</v>
      </c>
      <c r="BA20" s="5">
        <v>737</v>
      </c>
      <c r="BB20" s="5">
        <v>732.5</v>
      </c>
      <c r="BC20" s="5">
        <v>747.7</v>
      </c>
      <c r="BD20" s="5">
        <v>759.95</v>
      </c>
      <c r="BE20" s="5">
        <v>768.55</v>
      </c>
      <c r="BF20" s="5">
        <v>756</v>
      </c>
      <c r="BG20" s="5">
        <v>750.35</v>
      </c>
      <c r="BH20" s="5">
        <v>742.5</v>
      </c>
      <c r="BI20" s="5">
        <v>734.5</v>
      </c>
      <c r="BJ20" s="5">
        <v>753.4</v>
      </c>
      <c r="BK20" s="5">
        <v>762.05</v>
      </c>
      <c r="BL20" s="5">
        <v>767.1</v>
      </c>
      <c r="BM20" s="5">
        <v>759.55</v>
      </c>
      <c r="BN20" s="5">
        <v>790</v>
      </c>
      <c r="BO20" s="5">
        <v>788.1</v>
      </c>
      <c r="BP20" s="5">
        <v>795.95</v>
      </c>
      <c r="BQ20" s="5">
        <v>776.25</v>
      </c>
      <c r="BR20" s="5">
        <v>788.15</v>
      </c>
      <c r="BS20" s="5">
        <v>743.1</v>
      </c>
      <c r="BT20" s="5">
        <v>708.1</v>
      </c>
      <c r="BU20" s="5">
        <v>699</v>
      </c>
      <c r="BV20" s="5">
        <v>698</v>
      </c>
      <c r="BW20" s="5">
        <v>713.75</v>
      </c>
      <c r="BX20" s="5">
        <v>715.5</v>
      </c>
      <c r="BY20" s="5">
        <v>706.95</v>
      </c>
      <c r="BZ20" s="5">
        <v>708.15</v>
      </c>
      <c r="CA20" s="5">
        <v>698.55</v>
      </c>
      <c r="CB20" s="5">
        <v>717</v>
      </c>
      <c r="CC20" s="5">
        <v>717.65</v>
      </c>
      <c r="CD20" s="5">
        <v>713.55</v>
      </c>
      <c r="CE20" s="5">
        <v>684.6</v>
      </c>
      <c r="CF20" s="5">
        <v>674.95</v>
      </c>
      <c r="CG20" s="5">
        <v>669.9</v>
      </c>
      <c r="CH20" s="5">
        <v>660.75</v>
      </c>
      <c r="CI20" s="5">
        <v>674.3</v>
      </c>
      <c r="CJ20" s="5">
        <v>670.1</v>
      </c>
      <c r="CK20" s="5">
        <v>665.4</v>
      </c>
      <c r="CL20" s="5">
        <v>668</v>
      </c>
      <c r="CM20" s="5">
        <v>653.25</v>
      </c>
      <c r="CN20" s="5">
        <v>685.25</v>
      </c>
      <c r="CO20" s="5">
        <v>687.75</v>
      </c>
      <c r="CP20" s="5">
        <v>684.15</v>
      </c>
      <c r="CQ20" s="5">
        <v>683.3</v>
      </c>
      <c r="CR20" s="5">
        <v>691</v>
      </c>
      <c r="CS20" s="5">
        <v>677.85</v>
      </c>
      <c r="CT20" s="5">
        <v>668.2</v>
      </c>
      <c r="CU20" s="5">
        <v>669</v>
      </c>
      <c r="CV20" s="5">
        <v>670.05</v>
      </c>
      <c r="CW20" s="5"/>
      <c r="CX20" s="5"/>
      <c r="CY20" s="5"/>
      <c r="CZ20" s="5"/>
      <c r="DA20" s="5"/>
    </row>
    <row r="21" spans="1:105" ht="15.75" customHeight="1" x14ac:dyDescent="0.25">
      <c r="A21" s="12">
        <f t="shared" si="0"/>
        <v>376.7</v>
      </c>
      <c r="B21" s="12">
        <f t="shared" si="1"/>
        <v>547.5</v>
      </c>
      <c r="C21" s="12">
        <f t="shared" si="2"/>
        <v>170.8</v>
      </c>
      <c r="D21" s="12"/>
      <c r="E21" s="44" t="s">
        <v>106</v>
      </c>
      <c r="F21" s="28">
        <v>414.05</v>
      </c>
      <c r="G21" s="28">
        <v>412.95</v>
      </c>
      <c r="H21" s="28">
        <v>420</v>
      </c>
      <c r="I21" s="28">
        <v>419.5</v>
      </c>
      <c r="J21" s="28">
        <v>415.9</v>
      </c>
      <c r="K21" s="28">
        <v>423.4</v>
      </c>
      <c r="L21" s="28">
        <v>421.1</v>
      </c>
      <c r="M21" s="28">
        <v>417.5</v>
      </c>
      <c r="N21" s="28">
        <v>417.95</v>
      </c>
      <c r="O21" s="28">
        <v>416</v>
      </c>
      <c r="P21" s="28">
        <v>416.4</v>
      </c>
      <c r="Q21" s="28">
        <v>414.8</v>
      </c>
      <c r="R21" s="28">
        <v>411</v>
      </c>
      <c r="S21" s="28">
        <v>408.35</v>
      </c>
      <c r="T21" s="28">
        <v>419.95</v>
      </c>
      <c r="U21" s="28">
        <v>424.9</v>
      </c>
      <c r="V21" s="5">
        <v>433.5</v>
      </c>
      <c r="W21" s="5">
        <v>433.35</v>
      </c>
      <c r="X21" s="5">
        <v>434.65</v>
      </c>
      <c r="Y21" s="5">
        <v>427.35</v>
      </c>
      <c r="Z21" s="5">
        <v>430</v>
      </c>
      <c r="AA21" s="5">
        <v>427</v>
      </c>
      <c r="AB21" s="5">
        <v>423</v>
      </c>
      <c r="AC21" s="5">
        <v>414.45</v>
      </c>
      <c r="AD21" s="5">
        <v>405.85</v>
      </c>
      <c r="AE21" s="5">
        <v>399.5</v>
      </c>
      <c r="AF21" s="5">
        <v>399.5</v>
      </c>
      <c r="AG21" s="5">
        <v>403.15</v>
      </c>
      <c r="AH21" s="5">
        <v>401.95</v>
      </c>
      <c r="AI21" s="5">
        <v>404.1</v>
      </c>
      <c r="AJ21" s="5">
        <v>403.85</v>
      </c>
      <c r="AK21" s="5">
        <v>400.6</v>
      </c>
      <c r="AL21" s="5">
        <v>397.3</v>
      </c>
      <c r="AM21" s="5">
        <v>395.1</v>
      </c>
      <c r="AN21" s="5">
        <v>396.95</v>
      </c>
      <c r="AO21" s="5">
        <v>401.8</v>
      </c>
      <c r="AP21" s="5">
        <v>395.8</v>
      </c>
      <c r="AQ21" s="5">
        <v>388.35</v>
      </c>
      <c r="AR21" s="5">
        <v>384.85</v>
      </c>
      <c r="AS21" s="5">
        <v>387.3</v>
      </c>
      <c r="AT21" s="5">
        <v>378.95</v>
      </c>
      <c r="AU21" s="5"/>
      <c r="AV21" s="5">
        <v>391</v>
      </c>
      <c r="AW21" s="5">
        <v>376.7</v>
      </c>
      <c r="AX21" s="5">
        <v>378.8</v>
      </c>
      <c r="AY21" s="5">
        <v>383.5</v>
      </c>
      <c r="AZ21" s="5">
        <v>379.8</v>
      </c>
      <c r="BA21" s="5">
        <v>386.5</v>
      </c>
      <c r="BB21" s="5">
        <v>405.95</v>
      </c>
      <c r="BC21" s="5">
        <v>399.5</v>
      </c>
      <c r="BD21" s="5">
        <v>450.8</v>
      </c>
      <c r="BE21" s="5">
        <v>459</v>
      </c>
      <c r="BF21" s="5">
        <v>461.3</v>
      </c>
      <c r="BG21" s="5">
        <v>497.15</v>
      </c>
      <c r="BH21" s="5">
        <v>500.15</v>
      </c>
      <c r="BI21" s="5">
        <v>514.79999999999995</v>
      </c>
      <c r="BJ21" s="5">
        <v>514.04999999999995</v>
      </c>
      <c r="BK21" s="5">
        <v>487.45</v>
      </c>
      <c r="BL21" s="5">
        <v>492</v>
      </c>
      <c r="BM21" s="5">
        <v>497.4</v>
      </c>
      <c r="BN21" s="5">
        <v>547.5</v>
      </c>
      <c r="BO21" s="5">
        <v>539.79999999999995</v>
      </c>
      <c r="BP21" s="5">
        <v>532.9</v>
      </c>
      <c r="BQ21" s="5">
        <v>497.85</v>
      </c>
      <c r="BR21" s="5">
        <v>506.7</v>
      </c>
      <c r="BS21" s="5">
        <v>503.4</v>
      </c>
      <c r="BT21" s="5">
        <v>498</v>
      </c>
      <c r="BU21" s="5">
        <v>498</v>
      </c>
      <c r="BV21" s="5">
        <v>488.95</v>
      </c>
      <c r="BW21" s="5">
        <v>489</v>
      </c>
      <c r="BX21" s="5">
        <v>499.85</v>
      </c>
      <c r="BY21" s="5">
        <v>492.7</v>
      </c>
      <c r="BZ21" s="5">
        <v>503.9</v>
      </c>
      <c r="CA21" s="5">
        <v>499.65</v>
      </c>
      <c r="CB21" s="5">
        <v>496.75</v>
      </c>
      <c r="CC21" s="5">
        <v>495</v>
      </c>
      <c r="CD21" s="5">
        <v>494.9</v>
      </c>
      <c r="CE21" s="5">
        <v>491.55</v>
      </c>
      <c r="CF21" s="5">
        <v>485.2</v>
      </c>
      <c r="CG21" s="5">
        <v>488.2</v>
      </c>
      <c r="CH21" s="5">
        <v>485.4</v>
      </c>
      <c r="CI21" s="5">
        <v>525.79999999999995</v>
      </c>
      <c r="CJ21" s="5">
        <v>517.5</v>
      </c>
      <c r="CK21" s="5">
        <v>523</v>
      </c>
      <c r="CL21" s="5">
        <v>517.29999999999995</v>
      </c>
      <c r="CM21" s="5">
        <v>497.35</v>
      </c>
      <c r="CN21" s="5">
        <v>540</v>
      </c>
      <c r="CO21" s="5">
        <v>528.6</v>
      </c>
      <c r="CP21" s="5">
        <v>524.4</v>
      </c>
      <c r="CQ21" s="5">
        <v>544.70000000000005</v>
      </c>
      <c r="CR21" s="5">
        <v>533.04999999999995</v>
      </c>
      <c r="CS21" s="5">
        <v>523.70000000000005</v>
      </c>
      <c r="CT21" s="5">
        <v>522.15</v>
      </c>
      <c r="CU21" s="5">
        <v>523.9</v>
      </c>
      <c r="CV21" s="5">
        <v>539.9</v>
      </c>
      <c r="CW21" s="5"/>
      <c r="CX21" s="5"/>
      <c r="CY21" s="5"/>
      <c r="CZ21" s="5"/>
      <c r="DA21" s="5"/>
    </row>
    <row r="22" spans="1:105" ht="15.75" customHeight="1" x14ac:dyDescent="0.25">
      <c r="A22" s="12">
        <f t="shared" si="0"/>
        <v>315.2</v>
      </c>
      <c r="B22" s="12">
        <f t="shared" si="1"/>
        <v>413.5</v>
      </c>
      <c r="C22" s="12">
        <f t="shared" si="2"/>
        <v>98.300000000000011</v>
      </c>
      <c r="D22" s="12"/>
      <c r="E22" s="44" t="s">
        <v>269</v>
      </c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>
        <v>367.55</v>
      </c>
      <c r="AH22" s="5">
        <v>372.55</v>
      </c>
      <c r="AI22" s="5">
        <v>369.6</v>
      </c>
      <c r="AJ22" s="5">
        <v>359.35</v>
      </c>
      <c r="AK22" s="5">
        <v>355.7</v>
      </c>
      <c r="AL22" s="5">
        <v>351.1</v>
      </c>
      <c r="AM22" s="5">
        <v>357.35</v>
      </c>
      <c r="AN22" s="5">
        <v>358.65</v>
      </c>
      <c r="AO22" s="5">
        <v>352</v>
      </c>
      <c r="AP22" s="5">
        <v>338.95</v>
      </c>
      <c r="AQ22" s="5">
        <v>325</v>
      </c>
      <c r="AR22" s="5">
        <v>332.1</v>
      </c>
      <c r="AS22" s="5">
        <v>318</v>
      </c>
      <c r="AT22" s="5">
        <v>315.2</v>
      </c>
      <c r="AU22" s="5"/>
      <c r="AV22" s="5">
        <v>323.45</v>
      </c>
      <c r="AW22" s="5">
        <v>322.45</v>
      </c>
      <c r="AX22" s="5">
        <v>328.5</v>
      </c>
      <c r="AY22" s="5">
        <v>333.9</v>
      </c>
      <c r="AZ22" s="5">
        <v>341</v>
      </c>
      <c r="BA22" s="5">
        <v>345</v>
      </c>
      <c r="BB22" s="5">
        <v>330.1</v>
      </c>
      <c r="BC22" s="5">
        <v>338.2</v>
      </c>
      <c r="BD22" s="5">
        <v>345.5</v>
      </c>
      <c r="BE22" s="5">
        <v>346.9</v>
      </c>
      <c r="BF22" s="5">
        <v>345.65</v>
      </c>
      <c r="BG22" s="5">
        <v>338</v>
      </c>
      <c r="BH22" s="5">
        <v>335.6</v>
      </c>
      <c r="BI22" s="5">
        <v>325.14999999999998</v>
      </c>
      <c r="BJ22" s="5">
        <v>322.3</v>
      </c>
      <c r="BK22" s="5">
        <v>323.10000000000002</v>
      </c>
      <c r="BL22" s="5">
        <v>330.4</v>
      </c>
      <c r="BM22" s="5">
        <v>339.1</v>
      </c>
      <c r="BN22" s="5">
        <v>342.55</v>
      </c>
      <c r="BO22" s="5">
        <v>373</v>
      </c>
      <c r="BP22" s="5">
        <v>372.25</v>
      </c>
      <c r="BQ22" s="5">
        <v>365.35</v>
      </c>
      <c r="BR22" s="5">
        <v>379.5</v>
      </c>
      <c r="BS22" s="5">
        <v>383</v>
      </c>
      <c r="BT22" s="5">
        <v>371.2</v>
      </c>
      <c r="BU22" s="5">
        <v>388</v>
      </c>
      <c r="BV22" s="5">
        <v>382.3</v>
      </c>
      <c r="BW22" s="5">
        <v>384.5</v>
      </c>
      <c r="BX22" s="5">
        <v>392.05</v>
      </c>
      <c r="BY22" s="5">
        <v>406.95</v>
      </c>
      <c r="BZ22" s="5">
        <v>396.6</v>
      </c>
      <c r="CA22" s="5">
        <v>401</v>
      </c>
      <c r="CB22" s="5">
        <v>413.5</v>
      </c>
      <c r="CC22" s="5">
        <v>408.7</v>
      </c>
      <c r="CD22" s="5">
        <v>399.55</v>
      </c>
      <c r="CE22" s="5">
        <v>384.8</v>
      </c>
      <c r="CF22" s="5">
        <v>379</v>
      </c>
      <c r="CG22" s="5">
        <v>371.3</v>
      </c>
      <c r="CH22" s="5">
        <v>371.2</v>
      </c>
      <c r="CI22" s="5">
        <v>382.95</v>
      </c>
      <c r="CJ22" s="5">
        <v>359.7</v>
      </c>
      <c r="CK22" s="5">
        <v>357.75</v>
      </c>
      <c r="CL22" s="5">
        <v>362.5</v>
      </c>
      <c r="CM22" s="5">
        <v>350.85</v>
      </c>
      <c r="CN22" s="5">
        <v>376.6</v>
      </c>
      <c r="CO22" s="5">
        <v>381</v>
      </c>
      <c r="CP22" s="5">
        <v>392</v>
      </c>
      <c r="CQ22" s="5">
        <v>386.7</v>
      </c>
      <c r="CR22" s="5">
        <v>388</v>
      </c>
      <c r="CS22" s="5">
        <v>381.45</v>
      </c>
      <c r="CT22" s="5">
        <v>387</v>
      </c>
      <c r="CU22" s="5">
        <v>406.15</v>
      </c>
      <c r="CV22" s="5">
        <v>407.2</v>
      </c>
      <c r="CW22" s="5"/>
      <c r="CX22" s="5"/>
      <c r="CY22" s="5"/>
      <c r="CZ22" s="5"/>
      <c r="DA22" s="5"/>
    </row>
    <row r="23" spans="1:105" x14ac:dyDescent="0.25">
      <c r="A23" s="12">
        <f t="shared" si="0"/>
        <v>50.85</v>
      </c>
      <c r="B23" s="12">
        <f t="shared" si="1"/>
        <v>85.65</v>
      </c>
      <c r="C23" s="12">
        <f t="shared" si="2"/>
        <v>34.800000000000004</v>
      </c>
      <c r="D23" s="12"/>
      <c r="E23" s="45" t="s">
        <v>127</v>
      </c>
      <c r="F23" s="5"/>
      <c r="G23" s="5"/>
      <c r="H23" s="5"/>
      <c r="I23" s="5"/>
      <c r="J23" s="5">
        <v>85.65</v>
      </c>
      <c r="K23" s="5">
        <v>84.45</v>
      </c>
      <c r="L23" s="5">
        <v>75.7</v>
      </c>
      <c r="M23" s="5">
        <v>68.75</v>
      </c>
      <c r="N23" s="5">
        <v>54.95</v>
      </c>
      <c r="O23" s="5">
        <v>57.45</v>
      </c>
      <c r="P23" s="5">
        <v>57.35</v>
      </c>
      <c r="Q23" s="5">
        <v>58.1</v>
      </c>
      <c r="R23" s="5">
        <v>57.05</v>
      </c>
      <c r="S23" s="5">
        <v>62</v>
      </c>
      <c r="T23" s="5">
        <v>57.9</v>
      </c>
      <c r="U23" s="5">
        <v>59.85</v>
      </c>
      <c r="V23" s="5">
        <v>61.45</v>
      </c>
      <c r="W23" s="5">
        <v>61.55</v>
      </c>
      <c r="X23" s="5">
        <v>62.1</v>
      </c>
      <c r="Y23" s="5">
        <v>60.15</v>
      </c>
      <c r="Z23" s="5">
        <v>62.45</v>
      </c>
      <c r="AA23" s="5">
        <v>62.1</v>
      </c>
      <c r="AB23" s="5">
        <v>64.099999999999994</v>
      </c>
      <c r="AC23" s="5">
        <v>62.25</v>
      </c>
      <c r="AD23" s="5">
        <v>62.7</v>
      </c>
      <c r="AE23" s="5">
        <v>66.900000000000006</v>
      </c>
      <c r="AF23" s="5">
        <v>66.900000000000006</v>
      </c>
      <c r="AG23" s="5">
        <v>64</v>
      </c>
      <c r="AH23" s="5">
        <v>65.3</v>
      </c>
      <c r="AI23" s="5">
        <v>65.95</v>
      </c>
      <c r="AJ23" s="5">
        <v>64.650000000000006</v>
      </c>
      <c r="AK23" s="5">
        <v>63.5</v>
      </c>
      <c r="AL23" s="5">
        <v>62.6</v>
      </c>
      <c r="AM23" s="5">
        <v>63</v>
      </c>
      <c r="AN23" s="5">
        <v>61.95</v>
      </c>
      <c r="AO23" s="5">
        <v>60.95</v>
      </c>
      <c r="AP23" s="5">
        <v>58.5</v>
      </c>
      <c r="AQ23" s="5">
        <v>55.6</v>
      </c>
      <c r="AR23" s="5">
        <v>56.7</v>
      </c>
      <c r="AS23" s="5">
        <v>54.45</v>
      </c>
      <c r="AT23" s="5">
        <v>55.8</v>
      </c>
      <c r="AU23" s="5"/>
      <c r="AV23" s="5">
        <v>56.55</v>
      </c>
      <c r="AW23" s="5">
        <v>55.35</v>
      </c>
      <c r="AX23" s="5">
        <v>56.75</v>
      </c>
      <c r="AY23" s="5">
        <v>56.6</v>
      </c>
      <c r="AZ23" s="5">
        <v>57.35</v>
      </c>
      <c r="BA23" s="5">
        <v>57.4</v>
      </c>
      <c r="BB23" s="5">
        <v>55.05</v>
      </c>
      <c r="BC23" s="5">
        <v>56.15</v>
      </c>
      <c r="BD23" s="5">
        <v>55.9</v>
      </c>
      <c r="BE23" s="5">
        <v>56.05</v>
      </c>
      <c r="BF23" s="5">
        <v>54.6</v>
      </c>
      <c r="BG23" s="5">
        <v>54.45</v>
      </c>
      <c r="BH23" s="5">
        <v>55.2</v>
      </c>
      <c r="BI23" s="5">
        <v>56.25</v>
      </c>
      <c r="BJ23" s="5">
        <v>57.8</v>
      </c>
      <c r="BK23" s="5">
        <v>56.7</v>
      </c>
      <c r="BL23" s="5">
        <v>59.25</v>
      </c>
      <c r="BM23" s="5">
        <v>59.1</v>
      </c>
      <c r="BN23" s="5">
        <v>58.4</v>
      </c>
      <c r="BO23" s="5">
        <v>59</v>
      </c>
      <c r="BP23" s="5">
        <v>61.3</v>
      </c>
      <c r="BQ23" s="5">
        <v>60.95</v>
      </c>
      <c r="BR23" s="5">
        <v>61.5</v>
      </c>
      <c r="BS23" s="5">
        <v>60.45</v>
      </c>
      <c r="BT23" s="5">
        <v>57.95</v>
      </c>
      <c r="BU23" s="5">
        <v>58.3</v>
      </c>
      <c r="BV23" s="5">
        <v>57.35</v>
      </c>
      <c r="BW23" s="5">
        <v>59.95</v>
      </c>
      <c r="BX23" s="5">
        <v>65.099999999999994</v>
      </c>
      <c r="BY23" s="5">
        <v>64.2</v>
      </c>
      <c r="BZ23" s="5">
        <v>62.65</v>
      </c>
      <c r="CA23" s="5">
        <v>61.15</v>
      </c>
      <c r="CB23" s="5">
        <v>62.25</v>
      </c>
      <c r="CC23" s="5">
        <v>62.4</v>
      </c>
      <c r="CD23" s="5">
        <v>62.25</v>
      </c>
      <c r="CE23" s="5">
        <v>60.95</v>
      </c>
      <c r="CF23" s="5">
        <v>58.1</v>
      </c>
      <c r="CG23" s="5">
        <v>58.45</v>
      </c>
      <c r="CH23" s="5">
        <v>57</v>
      </c>
      <c r="CI23" s="5">
        <v>57.25</v>
      </c>
      <c r="CJ23" s="5">
        <v>52.8</v>
      </c>
      <c r="CK23" s="5">
        <v>53.85</v>
      </c>
      <c r="CL23" s="5">
        <v>53.3</v>
      </c>
      <c r="CM23" s="5">
        <v>50.85</v>
      </c>
      <c r="CN23" s="5">
        <v>53</v>
      </c>
      <c r="CO23" s="5">
        <v>56</v>
      </c>
      <c r="CP23" s="5">
        <v>56.8</v>
      </c>
      <c r="CQ23" s="5">
        <v>58.85</v>
      </c>
      <c r="CR23" s="5">
        <v>56.9</v>
      </c>
      <c r="CS23" s="5">
        <v>62.25</v>
      </c>
      <c r="CT23" s="5">
        <v>63.1</v>
      </c>
      <c r="CU23" s="5">
        <v>62.25</v>
      </c>
      <c r="CV23" s="5">
        <v>64</v>
      </c>
      <c r="CW23" s="5"/>
      <c r="CX23" s="5"/>
      <c r="CY23" s="5"/>
      <c r="CZ23" s="5"/>
      <c r="DA23" s="5"/>
    </row>
    <row r="24" spans="1:105" ht="14.25" customHeight="1" x14ac:dyDescent="0.25">
      <c r="A24" s="12">
        <f t="shared" si="0"/>
        <v>210.65</v>
      </c>
      <c r="B24" s="12">
        <f t="shared" si="1"/>
        <v>257.39999999999998</v>
      </c>
      <c r="C24" s="12">
        <f t="shared" si="2"/>
        <v>46.749999999999972</v>
      </c>
      <c r="D24" s="12"/>
      <c r="E24" s="45" t="s">
        <v>128</v>
      </c>
      <c r="F24" s="5"/>
      <c r="G24" s="5"/>
      <c r="H24" s="5"/>
      <c r="I24" s="5"/>
      <c r="J24" s="5"/>
      <c r="K24" s="5"/>
      <c r="L24" s="5">
        <v>255.75</v>
      </c>
      <c r="M24" s="5">
        <v>250.45</v>
      </c>
      <c r="N24" s="5">
        <v>248.95</v>
      </c>
      <c r="O24" s="5">
        <v>242.3</v>
      </c>
      <c r="P24" s="5">
        <v>223</v>
      </c>
      <c r="Q24" s="5">
        <v>222.65</v>
      </c>
      <c r="R24" s="5">
        <v>227.25</v>
      </c>
      <c r="S24" s="5">
        <v>232.55</v>
      </c>
      <c r="T24" s="5">
        <v>223</v>
      </c>
      <c r="U24" s="5">
        <v>225.2</v>
      </c>
      <c r="V24" s="5">
        <v>226.2</v>
      </c>
      <c r="W24" s="5">
        <v>227.65</v>
      </c>
      <c r="X24" s="5">
        <v>225.6</v>
      </c>
      <c r="Y24" s="5">
        <v>220.65</v>
      </c>
      <c r="Z24" s="5">
        <v>220.6</v>
      </c>
      <c r="AA24" s="5">
        <v>218.8</v>
      </c>
      <c r="AB24" s="5">
        <v>224.35</v>
      </c>
      <c r="AC24" s="5">
        <v>219.5</v>
      </c>
      <c r="AD24" s="5">
        <v>219</v>
      </c>
      <c r="AE24" s="5">
        <v>211.4</v>
      </c>
      <c r="AF24" s="5">
        <v>211.4</v>
      </c>
      <c r="AG24" s="5">
        <v>210.65</v>
      </c>
      <c r="AH24" s="5">
        <v>215</v>
      </c>
      <c r="AI24" s="5">
        <v>221.95</v>
      </c>
      <c r="AJ24" s="5">
        <v>220.9</v>
      </c>
      <c r="AK24" s="5">
        <v>230</v>
      </c>
      <c r="AL24" s="5">
        <v>233.4</v>
      </c>
      <c r="AM24" s="5">
        <v>241.35</v>
      </c>
      <c r="AN24" s="5">
        <v>238.45</v>
      </c>
      <c r="AO24" s="5">
        <v>234</v>
      </c>
      <c r="AP24" s="5">
        <v>231.85</v>
      </c>
      <c r="AQ24" s="5">
        <v>228.65</v>
      </c>
      <c r="AR24" s="5">
        <v>229.4</v>
      </c>
      <c r="AS24" s="5">
        <v>223.85</v>
      </c>
      <c r="AT24" s="5">
        <v>222.85</v>
      </c>
      <c r="AU24" s="5"/>
      <c r="AV24" s="5">
        <v>234.4</v>
      </c>
      <c r="AW24" s="5">
        <v>240.6</v>
      </c>
      <c r="AX24" s="5">
        <v>242.45</v>
      </c>
      <c r="AY24" s="5">
        <v>238.7</v>
      </c>
      <c r="AZ24" s="5">
        <v>238.8</v>
      </c>
      <c r="BA24" s="5">
        <v>237.4</v>
      </c>
      <c r="BB24" s="5">
        <v>234.4</v>
      </c>
      <c r="BC24" s="5">
        <v>235.6</v>
      </c>
      <c r="BD24" s="5">
        <v>242.9</v>
      </c>
      <c r="BE24" s="5">
        <v>246.55</v>
      </c>
      <c r="BF24" s="5">
        <v>243</v>
      </c>
      <c r="BG24" s="5">
        <v>235.55</v>
      </c>
      <c r="BH24" s="5">
        <v>231.1</v>
      </c>
      <c r="BI24" s="5">
        <v>234.75</v>
      </c>
      <c r="BJ24" s="5">
        <v>230.95</v>
      </c>
      <c r="BK24" s="5">
        <v>238</v>
      </c>
      <c r="BL24" s="5">
        <v>244.7</v>
      </c>
      <c r="BM24" s="5">
        <v>240.2</v>
      </c>
      <c r="BN24" s="5">
        <v>241.85</v>
      </c>
      <c r="BO24" s="5">
        <v>247.6</v>
      </c>
      <c r="BP24" s="5">
        <v>257.39999999999998</v>
      </c>
      <c r="BQ24" s="5">
        <v>245.25</v>
      </c>
      <c r="BR24" s="5">
        <v>246.3</v>
      </c>
      <c r="BS24" s="5">
        <v>241.6</v>
      </c>
      <c r="BT24" s="5">
        <v>238.6</v>
      </c>
      <c r="BU24" s="5">
        <v>237.4</v>
      </c>
      <c r="BV24" s="5">
        <v>237.3</v>
      </c>
      <c r="BW24" s="5">
        <v>239</v>
      </c>
      <c r="BX24" s="5">
        <v>240.8</v>
      </c>
      <c r="BY24" s="5">
        <v>241.5</v>
      </c>
      <c r="BZ24" s="5">
        <v>242.55</v>
      </c>
      <c r="CA24" s="5">
        <v>243.55</v>
      </c>
      <c r="CB24" s="5">
        <v>240.7</v>
      </c>
      <c r="CC24" s="5">
        <v>239.15</v>
      </c>
      <c r="CD24" s="5">
        <v>238.3</v>
      </c>
      <c r="CE24" s="5">
        <v>231.25</v>
      </c>
      <c r="CF24" s="5">
        <v>230.95</v>
      </c>
      <c r="CG24" s="5">
        <v>228.95</v>
      </c>
      <c r="CH24" s="5">
        <v>227.25</v>
      </c>
      <c r="CI24" s="5">
        <v>233.4</v>
      </c>
      <c r="CJ24" s="5">
        <v>224.9</v>
      </c>
      <c r="CK24" s="5">
        <v>224.75</v>
      </c>
      <c r="CL24" s="5">
        <v>226</v>
      </c>
      <c r="CM24" s="5">
        <v>220.95</v>
      </c>
      <c r="CN24" s="5">
        <v>232.2</v>
      </c>
      <c r="CO24" s="5">
        <v>237.55</v>
      </c>
      <c r="CP24" s="5">
        <v>236.8</v>
      </c>
      <c r="CQ24" s="5">
        <v>240.85</v>
      </c>
      <c r="CR24" s="5">
        <v>239.1</v>
      </c>
      <c r="CS24" s="5">
        <v>245.95</v>
      </c>
      <c r="CT24" s="5">
        <v>255.05</v>
      </c>
      <c r="CU24" s="5">
        <v>255</v>
      </c>
      <c r="CV24" s="5">
        <v>252.45</v>
      </c>
      <c r="CW24" s="5"/>
      <c r="CX24" s="5"/>
      <c r="CY24" s="5"/>
      <c r="CZ24" s="5"/>
      <c r="DA24" s="5"/>
    </row>
    <row r="25" spans="1:105" x14ac:dyDescent="0.25">
      <c r="A25" s="12">
        <f t="shared" si="0"/>
        <v>876</v>
      </c>
      <c r="B25" s="12">
        <f t="shared" si="1"/>
        <v>1035</v>
      </c>
      <c r="C25" s="12">
        <f t="shared" si="2"/>
        <v>159</v>
      </c>
      <c r="D25" s="12"/>
      <c r="E25" s="46" t="s">
        <v>236</v>
      </c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>
        <v>876</v>
      </c>
      <c r="V25" s="5">
        <v>893.4</v>
      </c>
      <c r="W25" s="5">
        <v>911.5</v>
      </c>
      <c r="X25" s="5">
        <v>940.3</v>
      </c>
      <c r="Y25" s="5">
        <v>926.75</v>
      </c>
      <c r="Z25" s="5">
        <v>926.7</v>
      </c>
      <c r="AA25" s="5">
        <v>915</v>
      </c>
      <c r="AB25" s="5">
        <v>919.85</v>
      </c>
      <c r="AC25" s="5">
        <v>899.95</v>
      </c>
      <c r="AD25" s="5">
        <v>901</v>
      </c>
      <c r="AE25" s="5">
        <v>894.65</v>
      </c>
      <c r="AF25" s="5">
        <v>894.65</v>
      </c>
      <c r="AG25" s="5">
        <v>884</v>
      </c>
      <c r="AH25" s="5">
        <v>879.95</v>
      </c>
      <c r="AI25" s="5">
        <v>883.25</v>
      </c>
      <c r="AJ25" s="5">
        <v>884.4</v>
      </c>
      <c r="AK25" s="5">
        <v>892.3</v>
      </c>
      <c r="AL25" s="5">
        <v>908.8</v>
      </c>
      <c r="AM25" s="5">
        <v>912.7</v>
      </c>
      <c r="AN25" s="5">
        <v>913.3</v>
      </c>
      <c r="AO25" s="5">
        <v>911</v>
      </c>
      <c r="AP25" s="5">
        <v>899</v>
      </c>
      <c r="AQ25" s="5">
        <v>901</v>
      </c>
      <c r="AR25" s="5">
        <v>902.15</v>
      </c>
      <c r="AS25" s="5">
        <v>895.9</v>
      </c>
      <c r="AT25" s="5">
        <v>896</v>
      </c>
      <c r="AU25" s="5"/>
      <c r="AV25" s="5">
        <v>906.7</v>
      </c>
      <c r="AW25" s="5">
        <v>901.45</v>
      </c>
      <c r="AX25" s="5">
        <v>903</v>
      </c>
      <c r="AY25" s="5">
        <v>920.5</v>
      </c>
      <c r="AZ25" s="5">
        <v>924.25</v>
      </c>
      <c r="BA25" s="5">
        <v>935.15</v>
      </c>
      <c r="BB25" s="5">
        <v>930.6</v>
      </c>
      <c r="BC25" s="5">
        <v>928.35</v>
      </c>
      <c r="BD25" s="5">
        <v>939.9</v>
      </c>
      <c r="BE25" s="5">
        <v>932.7</v>
      </c>
      <c r="BF25" s="5">
        <v>925.15</v>
      </c>
      <c r="BG25" s="5">
        <v>937.45</v>
      </c>
      <c r="BH25" s="5">
        <v>924.35</v>
      </c>
      <c r="BI25" s="5">
        <v>934.25</v>
      </c>
      <c r="BJ25" s="5">
        <v>950</v>
      </c>
      <c r="BK25" s="5">
        <v>947</v>
      </c>
      <c r="BL25" s="5">
        <v>943.9</v>
      </c>
      <c r="BM25" s="5">
        <v>921.25</v>
      </c>
      <c r="BN25" s="5">
        <v>923.1</v>
      </c>
      <c r="BO25" s="5">
        <v>926.8</v>
      </c>
      <c r="BP25" s="5">
        <v>928.8</v>
      </c>
      <c r="BQ25" s="5">
        <v>955.75</v>
      </c>
      <c r="BR25" s="5">
        <v>956.2</v>
      </c>
      <c r="BS25" s="5">
        <v>963.5</v>
      </c>
      <c r="BT25" s="5">
        <v>952.55</v>
      </c>
      <c r="BU25" s="5">
        <v>949.1</v>
      </c>
      <c r="BV25" s="5">
        <v>950.75</v>
      </c>
      <c r="BW25" s="5">
        <v>989.95</v>
      </c>
      <c r="BX25" s="5">
        <v>974.35</v>
      </c>
      <c r="BY25" s="5">
        <v>960.95</v>
      </c>
      <c r="BZ25" s="5">
        <v>965.5</v>
      </c>
      <c r="CA25" s="5">
        <v>965.3</v>
      </c>
      <c r="CB25" s="5">
        <v>1008</v>
      </c>
      <c r="CC25" s="5">
        <v>996.05</v>
      </c>
      <c r="CD25" s="5">
        <v>983.15</v>
      </c>
      <c r="CE25" s="5">
        <v>963</v>
      </c>
      <c r="CF25" s="5">
        <v>984.4</v>
      </c>
      <c r="CG25" s="5">
        <v>996.7</v>
      </c>
      <c r="CH25" s="5">
        <v>986.15</v>
      </c>
      <c r="CI25" s="5">
        <v>1001.45</v>
      </c>
      <c r="CJ25" s="5">
        <v>1005</v>
      </c>
      <c r="CK25" s="5">
        <v>1012.3</v>
      </c>
      <c r="CL25" s="5">
        <v>1019</v>
      </c>
      <c r="CM25" s="5">
        <v>1008.5</v>
      </c>
      <c r="CN25" s="5">
        <v>1006.65</v>
      </c>
      <c r="CO25" s="5">
        <v>1016.35</v>
      </c>
      <c r="CP25" s="5">
        <v>1021.5</v>
      </c>
      <c r="CQ25" s="5">
        <v>1035</v>
      </c>
      <c r="CR25" s="5">
        <v>1034</v>
      </c>
      <c r="CS25" s="5">
        <v>1034.2</v>
      </c>
      <c r="CT25" s="5">
        <v>1023.6</v>
      </c>
      <c r="CU25" s="5">
        <v>1015</v>
      </c>
      <c r="CV25" s="5">
        <v>1014.25</v>
      </c>
      <c r="CW25" s="5"/>
      <c r="CX25" s="5"/>
      <c r="CY25" s="5"/>
      <c r="CZ25" s="5"/>
      <c r="DA25" s="5"/>
    </row>
    <row r="26" spans="1:105" x14ac:dyDescent="0.25">
      <c r="A26" s="12">
        <f t="shared" si="0"/>
        <v>83.1</v>
      </c>
      <c r="B26" s="12">
        <f t="shared" si="1"/>
        <v>115.5</v>
      </c>
      <c r="C26" s="12">
        <f t="shared" si="2"/>
        <v>32.400000000000006</v>
      </c>
      <c r="D26" s="12"/>
      <c r="E26" s="45" t="s">
        <v>252</v>
      </c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>
        <v>85.9</v>
      </c>
      <c r="AB26" s="5">
        <v>87.95</v>
      </c>
      <c r="AC26" s="5">
        <v>87.8</v>
      </c>
      <c r="AD26" s="5">
        <v>87.1</v>
      </c>
      <c r="AE26" s="5">
        <v>85.6</v>
      </c>
      <c r="AF26" s="5">
        <v>85.6</v>
      </c>
      <c r="AG26" s="5">
        <v>85.45</v>
      </c>
      <c r="AH26" s="5">
        <v>84.8</v>
      </c>
      <c r="AI26" s="5">
        <v>88.4</v>
      </c>
      <c r="AJ26" s="5">
        <v>90.85</v>
      </c>
      <c r="AK26" s="5">
        <v>92.5</v>
      </c>
      <c r="AL26" s="5">
        <v>96</v>
      </c>
      <c r="AM26" s="5">
        <v>94.4</v>
      </c>
      <c r="AN26" s="5">
        <v>92.8</v>
      </c>
      <c r="AO26" s="5">
        <v>94.15</v>
      </c>
      <c r="AP26" s="5">
        <v>88.3</v>
      </c>
      <c r="AQ26" s="5">
        <v>85</v>
      </c>
      <c r="AR26" s="5">
        <v>88.05</v>
      </c>
      <c r="AS26" s="5">
        <v>89.5</v>
      </c>
      <c r="AT26" s="5">
        <v>90.05</v>
      </c>
      <c r="AU26" s="5"/>
      <c r="AV26" s="5">
        <v>89.35</v>
      </c>
      <c r="AW26" s="5">
        <v>86.3</v>
      </c>
      <c r="AX26" s="5">
        <v>88.25</v>
      </c>
      <c r="AY26" s="5">
        <v>86.2</v>
      </c>
      <c r="AZ26" s="5">
        <v>86.1</v>
      </c>
      <c r="BA26" s="5">
        <v>88.2</v>
      </c>
      <c r="BB26" s="5">
        <v>86.05</v>
      </c>
      <c r="BC26" s="5">
        <v>86.35</v>
      </c>
      <c r="BD26" s="5">
        <v>85</v>
      </c>
      <c r="BE26" s="5">
        <v>84.2</v>
      </c>
      <c r="BF26" s="5">
        <v>84.25</v>
      </c>
      <c r="BG26" s="5">
        <v>83.5</v>
      </c>
      <c r="BH26" s="5">
        <v>84.05</v>
      </c>
      <c r="BI26" s="5">
        <v>83.1</v>
      </c>
      <c r="BJ26" s="5">
        <v>83.85</v>
      </c>
      <c r="BK26" s="5">
        <v>84.2</v>
      </c>
      <c r="BL26" s="5">
        <v>86.5</v>
      </c>
      <c r="BM26" s="5">
        <v>85.55</v>
      </c>
      <c r="BN26" s="5">
        <v>84.1</v>
      </c>
      <c r="BO26" s="5">
        <v>92.5</v>
      </c>
      <c r="BP26" s="5">
        <v>91.3</v>
      </c>
      <c r="BQ26" s="5">
        <v>93.5</v>
      </c>
      <c r="BR26" s="5">
        <v>95.85</v>
      </c>
      <c r="BS26" s="5">
        <v>94.95</v>
      </c>
      <c r="BT26" s="5">
        <v>92.65</v>
      </c>
      <c r="BU26" s="5">
        <v>92.05</v>
      </c>
      <c r="BV26" s="5">
        <v>92.25</v>
      </c>
      <c r="BW26" s="5">
        <v>94.15</v>
      </c>
      <c r="BX26" s="5">
        <v>92.3</v>
      </c>
      <c r="BY26" s="5">
        <v>92</v>
      </c>
      <c r="BZ26" s="5">
        <v>92.95</v>
      </c>
      <c r="CA26" s="5">
        <v>89.9</v>
      </c>
      <c r="CB26" s="5">
        <v>90.1</v>
      </c>
      <c r="CC26" s="5">
        <v>90.35</v>
      </c>
      <c r="CD26" s="5">
        <v>93.95</v>
      </c>
      <c r="CE26" s="5">
        <v>102.25</v>
      </c>
      <c r="CF26" s="5">
        <v>95.25</v>
      </c>
      <c r="CG26" s="5">
        <v>98.4</v>
      </c>
      <c r="CH26" s="5">
        <v>106</v>
      </c>
      <c r="CI26" s="5">
        <v>107.4</v>
      </c>
      <c r="CJ26" s="5">
        <v>106.4</v>
      </c>
      <c r="CK26" s="5">
        <v>103.3</v>
      </c>
      <c r="CL26" s="5">
        <v>104.35</v>
      </c>
      <c r="CM26" s="5">
        <v>101</v>
      </c>
      <c r="CN26" s="5">
        <v>115.5</v>
      </c>
      <c r="CO26" s="5">
        <v>113.5</v>
      </c>
      <c r="CP26" s="5">
        <v>110.25</v>
      </c>
      <c r="CQ26" s="5">
        <v>106</v>
      </c>
      <c r="CR26" s="5">
        <v>104.45</v>
      </c>
      <c r="CS26" s="5">
        <v>106</v>
      </c>
      <c r="CT26" s="5">
        <v>109.25</v>
      </c>
      <c r="CU26" s="5">
        <v>108.9</v>
      </c>
      <c r="CV26" s="5">
        <v>112.1</v>
      </c>
      <c r="CW26" s="5"/>
      <c r="CX26" s="5"/>
      <c r="CY26" s="5"/>
      <c r="CZ26" s="5"/>
      <c r="DA26" s="5"/>
    </row>
    <row r="27" spans="1:105" x14ac:dyDescent="0.25">
      <c r="A27" s="12">
        <f t="shared" si="0"/>
        <v>36.200000000000003</v>
      </c>
      <c r="B27" s="12">
        <f t="shared" si="1"/>
        <v>44.75</v>
      </c>
      <c r="C27" s="12">
        <f t="shared" si="2"/>
        <v>8.5499999999999972</v>
      </c>
      <c r="D27" s="12"/>
      <c r="E27" s="45" t="s">
        <v>253</v>
      </c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>
        <v>38.1</v>
      </c>
      <c r="AB27" s="5">
        <v>38.15</v>
      </c>
      <c r="AC27" s="5">
        <v>37.65</v>
      </c>
      <c r="AD27" s="5">
        <v>37.6</v>
      </c>
      <c r="AE27" s="5">
        <v>40.6</v>
      </c>
      <c r="AF27" s="5">
        <v>40.6</v>
      </c>
      <c r="AG27" s="5">
        <v>41.1</v>
      </c>
      <c r="AH27" s="5">
        <v>40.799999999999997</v>
      </c>
      <c r="AI27" s="5">
        <v>40.299999999999997</v>
      </c>
      <c r="AJ27" s="5">
        <v>39.65</v>
      </c>
      <c r="AK27" s="5">
        <v>40.15</v>
      </c>
      <c r="AL27" s="5">
        <v>41.4</v>
      </c>
      <c r="AM27" s="5">
        <v>43.7</v>
      </c>
      <c r="AN27" s="5">
        <v>44.35</v>
      </c>
      <c r="AO27" s="5">
        <v>44.75</v>
      </c>
      <c r="AP27" s="5">
        <v>42.85</v>
      </c>
      <c r="AQ27" s="5">
        <v>42.5</v>
      </c>
      <c r="AR27" s="5">
        <v>43.2</v>
      </c>
      <c r="AS27" s="5">
        <v>40.549999999999997</v>
      </c>
      <c r="AT27" s="5">
        <v>41.75</v>
      </c>
      <c r="AU27" s="5"/>
      <c r="AV27" s="5">
        <v>41.75</v>
      </c>
      <c r="AW27" s="5">
        <v>41.1</v>
      </c>
      <c r="AX27" s="5">
        <v>41.7</v>
      </c>
      <c r="AY27" s="5">
        <v>42.25</v>
      </c>
      <c r="AZ27" s="5">
        <v>44.35</v>
      </c>
      <c r="BA27" s="5">
        <v>44.1</v>
      </c>
      <c r="BB27" s="5">
        <v>41.6</v>
      </c>
      <c r="BC27" s="5">
        <v>42.5</v>
      </c>
      <c r="BD27" s="5">
        <v>41.7</v>
      </c>
      <c r="BE27" s="5">
        <v>41.65</v>
      </c>
      <c r="BF27" s="5">
        <v>40.950000000000003</v>
      </c>
      <c r="BG27" s="5">
        <v>41.1</v>
      </c>
      <c r="BH27" s="5">
        <v>40.9</v>
      </c>
      <c r="BI27" s="5">
        <v>40.65</v>
      </c>
      <c r="BJ27" s="5">
        <v>40.799999999999997</v>
      </c>
      <c r="BK27" s="5">
        <v>40.75</v>
      </c>
      <c r="BL27" s="5">
        <v>41.95</v>
      </c>
      <c r="BM27" s="5">
        <v>43.6</v>
      </c>
      <c r="BN27" s="5">
        <v>41.65</v>
      </c>
      <c r="BO27" s="5">
        <v>41.2</v>
      </c>
      <c r="BP27" s="5">
        <v>39.700000000000003</v>
      </c>
      <c r="BQ27" s="5">
        <v>38.700000000000003</v>
      </c>
      <c r="BR27" s="5">
        <v>38.25</v>
      </c>
      <c r="BS27" s="5">
        <v>38.85</v>
      </c>
      <c r="BT27" s="5">
        <v>38.200000000000003</v>
      </c>
      <c r="BU27" s="5">
        <v>37.549999999999997</v>
      </c>
      <c r="BV27" s="5">
        <v>36.200000000000003</v>
      </c>
      <c r="BW27" s="5">
        <v>39.950000000000003</v>
      </c>
      <c r="BX27" s="5">
        <v>40.6</v>
      </c>
      <c r="BY27" s="5">
        <v>42.4</v>
      </c>
      <c r="BZ27" s="5">
        <v>43.35</v>
      </c>
      <c r="CA27" s="5">
        <v>42.7</v>
      </c>
      <c r="CB27" s="5">
        <v>42.55</v>
      </c>
      <c r="CC27" s="5">
        <v>43.3</v>
      </c>
      <c r="CD27" s="5">
        <v>43.2</v>
      </c>
      <c r="CE27" s="5">
        <v>41.7</v>
      </c>
      <c r="CF27" s="5">
        <v>39.950000000000003</v>
      </c>
      <c r="CG27" s="5">
        <v>39</v>
      </c>
      <c r="CH27" s="5">
        <v>39.450000000000003</v>
      </c>
      <c r="CI27" s="5">
        <v>39.4</v>
      </c>
      <c r="CJ27" s="5">
        <v>39.299999999999997</v>
      </c>
      <c r="CK27" s="5">
        <v>38.5</v>
      </c>
      <c r="CL27" s="5">
        <v>39.799999999999997</v>
      </c>
      <c r="CM27" s="5">
        <v>38.450000000000003</v>
      </c>
      <c r="CN27" s="5">
        <v>39.950000000000003</v>
      </c>
      <c r="CO27" s="5">
        <v>40.35</v>
      </c>
      <c r="CP27" s="5">
        <v>40.450000000000003</v>
      </c>
      <c r="CQ27" s="5">
        <v>40</v>
      </c>
      <c r="CR27" s="5">
        <v>40.35</v>
      </c>
      <c r="CS27" s="5">
        <v>40.700000000000003</v>
      </c>
      <c r="CT27" s="5">
        <v>40.450000000000003</v>
      </c>
      <c r="CU27" s="5">
        <v>40.450000000000003</v>
      </c>
      <c r="CV27" s="5">
        <v>41.45</v>
      </c>
      <c r="CW27" s="5"/>
      <c r="CX27" s="5"/>
      <c r="CY27" s="5"/>
      <c r="CZ27" s="5"/>
      <c r="DA27" s="5"/>
    </row>
    <row r="28" spans="1:105" x14ac:dyDescent="0.25">
      <c r="A28" s="12">
        <f t="shared" si="0"/>
        <v>111.95</v>
      </c>
      <c r="B28" s="12">
        <f t="shared" si="1"/>
        <v>141.65</v>
      </c>
      <c r="C28" s="12">
        <f t="shared" si="2"/>
        <v>29.700000000000003</v>
      </c>
      <c r="D28" s="12">
        <v>136</v>
      </c>
      <c r="E28" s="45" t="s">
        <v>254</v>
      </c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>
        <v>127.65</v>
      </c>
      <c r="AB28" s="5">
        <v>129.35</v>
      </c>
      <c r="AC28" s="5">
        <v>127.05</v>
      </c>
      <c r="AD28" s="5">
        <v>129.6</v>
      </c>
      <c r="AE28" s="5">
        <v>127.55</v>
      </c>
      <c r="AF28" s="5">
        <v>127.55</v>
      </c>
      <c r="AG28" s="5">
        <v>123.05</v>
      </c>
      <c r="AH28" s="5">
        <v>123.25</v>
      </c>
      <c r="AI28" s="5">
        <v>124.85</v>
      </c>
      <c r="AJ28" s="5">
        <v>126.15</v>
      </c>
      <c r="AK28" s="5">
        <v>126.15</v>
      </c>
      <c r="AL28" s="5">
        <v>134.5</v>
      </c>
      <c r="AM28" s="5">
        <v>131.75</v>
      </c>
      <c r="AN28" s="5">
        <v>130.75</v>
      </c>
      <c r="AO28" s="5">
        <v>128.94999999999999</v>
      </c>
      <c r="AP28" s="5">
        <v>122.3</v>
      </c>
      <c r="AQ28" s="5">
        <v>119.6</v>
      </c>
      <c r="AR28" s="5">
        <v>118.7</v>
      </c>
      <c r="AS28" s="5">
        <v>114.8</v>
      </c>
      <c r="AT28" s="5">
        <v>111.95</v>
      </c>
      <c r="AU28" s="5"/>
      <c r="AV28" s="5">
        <v>115.1</v>
      </c>
      <c r="AW28" s="5">
        <v>116.35</v>
      </c>
      <c r="AX28" s="5">
        <v>114.75</v>
      </c>
      <c r="AY28" s="5">
        <v>121.7</v>
      </c>
      <c r="AZ28" s="5">
        <v>125.65</v>
      </c>
      <c r="BA28" s="5">
        <v>127</v>
      </c>
      <c r="BB28" s="5">
        <v>128.80000000000001</v>
      </c>
      <c r="BC28" s="5">
        <v>134.44999999999999</v>
      </c>
      <c r="BD28" s="5">
        <v>139.94999999999999</v>
      </c>
      <c r="BE28" s="5">
        <v>139.9</v>
      </c>
      <c r="BF28" s="5">
        <v>141.1</v>
      </c>
      <c r="BG28" s="5">
        <v>141.65</v>
      </c>
      <c r="BH28" s="5">
        <v>139.69999999999999</v>
      </c>
      <c r="BI28" s="5">
        <v>140.25</v>
      </c>
      <c r="BJ28" s="5">
        <v>137.75</v>
      </c>
      <c r="BK28" s="5">
        <v>136.5</v>
      </c>
      <c r="BL28" s="5">
        <v>139.5</v>
      </c>
      <c r="BM28" s="5">
        <v>139.9</v>
      </c>
      <c r="BN28" s="5">
        <v>141.1</v>
      </c>
      <c r="BO28" s="5">
        <v>140.44999999999999</v>
      </c>
      <c r="BP28" s="5">
        <v>138.80000000000001</v>
      </c>
      <c r="BQ28" s="5">
        <v>134.1</v>
      </c>
      <c r="BR28" s="5">
        <v>131.44999999999999</v>
      </c>
      <c r="BS28" s="5">
        <v>127</v>
      </c>
      <c r="BT28" s="5">
        <v>122.65</v>
      </c>
      <c r="BU28" s="5">
        <v>120.3</v>
      </c>
      <c r="BV28" s="5">
        <v>121</v>
      </c>
      <c r="BW28" s="5">
        <v>121.6</v>
      </c>
      <c r="BX28" s="5">
        <v>123.15</v>
      </c>
      <c r="BY28" s="5">
        <v>125.6</v>
      </c>
      <c r="BZ28" s="5">
        <v>125.95</v>
      </c>
      <c r="CA28" s="5">
        <v>124.6</v>
      </c>
      <c r="CB28" s="5">
        <v>125.1</v>
      </c>
      <c r="CC28" s="5">
        <v>124.95</v>
      </c>
      <c r="CD28" s="5">
        <v>130.4</v>
      </c>
      <c r="CE28" s="5">
        <v>127.65</v>
      </c>
      <c r="CF28" s="5">
        <v>125.8</v>
      </c>
      <c r="CG28" s="5">
        <v>124.15</v>
      </c>
      <c r="CH28" s="5">
        <v>124.95</v>
      </c>
      <c r="CI28" s="5">
        <v>126.9</v>
      </c>
      <c r="CJ28" s="5">
        <v>128.35</v>
      </c>
      <c r="CK28" s="5">
        <v>126.8</v>
      </c>
      <c r="CL28" s="5">
        <v>127</v>
      </c>
      <c r="CM28" s="5">
        <v>123.6</v>
      </c>
      <c r="CN28" s="5">
        <v>128.94999999999999</v>
      </c>
      <c r="CO28" s="5">
        <v>127.55</v>
      </c>
      <c r="CP28" s="5">
        <v>128.5</v>
      </c>
      <c r="CQ28" s="5">
        <v>137.4</v>
      </c>
      <c r="CR28" s="5">
        <v>138.19999999999999</v>
      </c>
      <c r="CS28" s="5">
        <v>134.15</v>
      </c>
      <c r="CT28" s="5">
        <v>135</v>
      </c>
      <c r="CU28" s="5">
        <v>135.19999999999999</v>
      </c>
      <c r="CV28" s="5">
        <v>139.15</v>
      </c>
      <c r="CW28" s="5"/>
      <c r="CX28" s="5"/>
      <c r="CY28" s="5"/>
      <c r="CZ28" s="5"/>
      <c r="DA28" s="5"/>
    </row>
    <row r="29" spans="1:105" x14ac:dyDescent="0.25">
      <c r="A29" s="12">
        <f t="shared" si="0"/>
        <v>62.3</v>
      </c>
      <c r="B29" s="12">
        <f t="shared" si="1"/>
        <v>78.849999999999994</v>
      </c>
      <c r="C29" s="12">
        <f t="shared" si="2"/>
        <v>16.549999999999997</v>
      </c>
      <c r="D29" s="12">
        <v>73</v>
      </c>
      <c r="E29" s="45" t="s">
        <v>255</v>
      </c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>
        <v>77.150000000000006</v>
      </c>
      <c r="AB29" s="5">
        <v>77</v>
      </c>
      <c r="AC29" s="5">
        <v>76.849999999999994</v>
      </c>
      <c r="AD29" s="5">
        <v>77.349999999999994</v>
      </c>
      <c r="AE29" s="5">
        <v>78.849999999999994</v>
      </c>
      <c r="AF29" s="5">
        <v>78.849999999999994</v>
      </c>
      <c r="AG29" s="5">
        <v>77.400000000000006</v>
      </c>
      <c r="AH29" s="5">
        <v>76.099999999999994</v>
      </c>
      <c r="AI29" s="5">
        <v>76.5</v>
      </c>
      <c r="AJ29" s="5">
        <v>75.900000000000006</v>
      </c>
      <c r="AK29" s="5">
        <v>75.05</v>
      </c>
      <c r="AL29" s="5">
        <v>76.25</v>
      </c>
      <c r="AM29" s="5">
        <v>74.650000000000006</v>
      </c>
      <c r="AN29" s="5">
        <v>73.599999999999994</v>
      </c>
      <c r="AO29" s="5">
        <v>73.400000000000006</v>
      </c>
      <c r="AP29" s="5">
        <v>70.7</v>
      </c>
      <c r="AQ29" s="5">
        <v>67.25</v>
      </c>
      <c r="AR29" s="5">
        <v>66.650000000000006</v>
      </c>
      <c r="AS29" s="5">
        <v>66.400000000000006</v>
      </c>
      <c r="AT29" s="5">
        <v>69.05</v>
      </c>
      <c r="AU29" s="5"/>
      <c r="AV29" s="5">
        <v>68.7</v>
      </c>
      <c r="AW29" s="5">
        <v>66.45</v>
      </c>
      <c r="AX29" s="5">
        <v>65.900000000000006</v>
      </c>
      <c r="AY29" s="5">
        <v>70.349999999999994</v>
      </c>
      <c r="AZ29" s="5">
        <v>70.900000000000006</v>
      </c>
      <c r="BA29" s="5">
        <v>67.95</v>
      </c>
      <c r="BB29" s="5">
        <v>67.45</v>
      </c>
      <c r="BC29" s="5">
        <v>67.099999999999994</v>
      </c>
      <c r="BD29" s="5">
        <v>63.75</v>
      </c>
      <c r="BE29" s="5">
        <v>62.3</v>
      </c>
      <c r="BF29" s="5">
        <v>63.7</v>
      </c>
      <c r="BG29" s="5">
        <v>67</v>
      </c>
      <c r="BH29" s="5">
        <v>66.45</v>
      </c>
      <c r="BI29" s="5">
        <v>65.25</v>
      </c>
      <c r="BJ29" s="5">
        <v>66.05</v>
      </c>
      <c r="BK29" s="5">
        <v>65.3</v>
      </c>
      <c r="BL29" s="5">
        <v>67.099999999999994</v>
      </c>
      <c r="BM29" s="5">
        <v>67.2</v>
      </c>
      <c r="BN29" s="5">
        <v>72.650000000000006</v>
      </c>
      <c r="BO29" s="5">
        <v>72.95</v>
      </c>
      <c r="BP29" s="5">
        <v>71</v>
      </c>
      <c r="BQ29" s="5">
        <v>69.400000000000006</v>
      </c>
      <c r="BR29" s="5">
        <v>69.650000000000006</v>
      </c>
      <c r="BS29" s="5">
        <v>67.95</v>
      </c>
      <c r="BT29" s="5">
        <v>66.5</v>
      </c>
      <c r="BU29" s="5">
        <v>65.75</v>
      </c>
      <c r="BV29" s="5">
        <v>64.2</v>
      </c>
      <c r="BW29" s="5">
        <v>66</v>
      </c>
      <c r="BX29" s="5">
        <v>70</v>
      </c>
      <c r="BY29" s="5">
        <v>71.75</v>
      </c>
      <c r="BZ29" s="5">
        <v>73.599999999999994</v>
      </c>
      <c r="CA29" s="5">
        <v>74.5</v>
      </c>
      <c r="CB29" s="5">
        <v>73.599999999999994</v>
      </c>
      <c r="CC29" s="5">
        <v>74</v>
      </c>
      <c r="CD29" s="5">
        <v>72.2</v>
      </c>
      <c r="CE29" s="5">
        <v>69.95</v>
      </c>
      <c r="CF29" s="5">
        <v>67.95</v>
      </c>
      <c r="CG29" s="5">
        <v>66.8</v>
      </c>
      <c r="CH29" s="5">
        <v>68</v>
      </c>
      <c r="CI29" s="5">
        <v>68</v>
      </c>
      <c r="CJ29" s="5">
        <v>68.55</v>
      </c>
      <c r="CK29" s="5">
        <v>68.400000000000006</v>
      </c>
      <c r="CL29" s="5">
        <v>69</v>
      </c>
      <c r="CM29" s="5">
        <v>66.25</v>
      </c>
      <c r="CN29" s="5">
        <v>71.349999999999994</v>
      </c>
      <c r="CO29" s="5">
        <v>71.05</v>
      </c>
      <c r="CP29" s="5">
        <v>72.849999999999994</v>
      </c>
      <c r="CQ29" s="5">
        <v>75.95</v>
      </c>
      <c r="CR29" s="5">
        <v>73.3</v>
      </c>
      <c r="CS29" s="5">
        <v>73</v>
      </c>
      <c r="CT29" s="5">
        <v>71.900000000000006</v>
      </c>
      <c r="CU29" s="5">
        <v>70.900000000000006</v>
      </c>
      <c r="CV29" s="5">
        <v>71.2</v>
      </c>
      <c r="CW29" s="5"/>
      <c r="CX29" s="5"/>
      <c r="CY29" s="5"/>
      <c r="CZ29" s="5"/>
      <c r="DA29" s="5"/>
    </row>
    <row r="30" spans="1:105" x14ac:dyDescent="0.25">
      <c r="A30" s="12">
        <f t="shared" si="0"/>
        <v>34.450000000000003</v>
      </c>
      <c r="B30" s="12">
        <f t="shared" si="1"/>
        <v>50.95</v>
      </c>
      <c r="C30" s="12">
        <f t="shared" si="2"/>
        <v>16.5</v>
      </c>
      <c r="D30" s="12"/>
      <c r="E30" s="45" t="s">
        <v>256</v>
      </c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>
        <v>39.799999999999997</v>
      </c>
      <c r="AB30" s="5">
        <v>40.1</v>
      </c>
      <c r="AC30" s="5">
        <v>39.25</v>
      </c>
      <c r="AD30" s="5">
        <v>39.35</v>
      </c>
      <c r="AE30" s="5">
        <v>40.4</v>
      </c>
      <c r="AF30" s="5">
        <v>40.4</v>
      </c>
      <c r="AG30" s="5">
        <v>39.450000000000003</v>
      </c>
      <c r="AH30" s="5">
        <v>39.85</v>
      </c>
      <c r="AI30" s="5">
        <v>39.75</v>
      </c>
      <c r="AJ30" s="5">
        <v>41.4</v>
      </c>
      <c r="AK30" s="5">
        <v>43.2</v>
      </c>
      <c r="AL30" s="5">
        <v>44.9</v>
      </c>
      <c r="AM30" s="5">
        <v>43.45</v>
      </c>
      <c r="AN30" s="5">
        <v>46.05</v>
      </c>
      <c r="AO30" s="5">
        <v>47.5</v>
      </c>
      <c r="AP30" s="5">
        <v>44.95</v>
      </c>
      <c r="AQ30" s="5">
        <v>43.25</v>
      </c>
      <c r="AR30" s="5">
        <v>43.8</v>
      </c>
      <c r="AS30" s="5">
        <v>40.799999999999997</v>
      </c>
      <c r="AT30" s="5">
        <v>42.2</v>
      </c>
      <c r="AU30" s="5"/>
      <c r="AV30" s="5">
        <v>43.05</v>
      </c>
      <c r="AW30" s="5">
        <v>46.6</v>
      </c>
      <c r="AX30" s="5">
        <v>46</v>
      </c>
      <c r="AY30" s="5">
        <v>47.9</v>
      </c>
      <c r="AZ30" s="5">
        <v>48.75</v>
      </c>
      <c r="BA30" s="5">
        <v>48.1</v>
      </c>
      <c r="BB30" s="5">
        <v>45.6</v>
      </c>
      <c r="BC30" s="5">
        <v>46.25</v>
      </c>
      <c r="BD30" s="5">
        <v>45.7</v>
      </c>
      <c r="BE30" s="5">
        <v>45.55</v>
      </c>
      <c r="BF30" s="5">
        <v>44.8</v>
      </c>
      <c r="BG30" s="5">
        <v>43.7</v>
      </c>
      <c r="BH30" s="5">
        <v>43.25</v>
      </c>
      <c r="BI30" s="5">
        <v>43.1</v>
      </c>
      <c r="BJ30" s="5">
        <v>43.25</v>
      </c>
      <c r="BK30" s="5">
        <v>44.3</v>
      </c>
      <c r="BL30" s="5">
        <v>44.3</v>
      </c>
      <c r="BM30" s="5">
        <v>44.8</v>
      </c>
      <c r="BN30" s="5">
        <v>47.7</v>
      </c>
      <c r="BO30" s="5">
        <v>50.3</v>
      </c>
      <c r="BP30" s="5">
        <v>50.95</v>
      </c>
      <c r="BQ30" s="5">
        <v>47.6</v>
      </c>
      <c r="BR30" s="5">
        <v>48.2</v>
      </c>
      <c r="BS30" s="5">
        <v>48.75</v>
      </c>
      <c r="BT30" s="5">
        <v>41.8</v>
      </c>
      <c r="BU30" s="5">
        <v>41.85</v>
      </c>
      <c r="BV30" s="5">
        <v>40.25</v>
      </c>
      <c r="BW30" s="5">
        <v>40.299999999999997</v>
      </c>
      <c r="BX30" s="5">
        <v>40.6</v>
      </c>
      <c r="BY30" s="5">
        <v>41.35</v>
      </c>
      <c r="BZ30" s="5">
        <v>41.35</v>
      </c>
      <c r="CA30" s="5">
        <v>41.1</v>
      </c>
      <c r="CB30" s="5">
        <v>40.65</v>
      </c>
      <c r="CC30" s="5">
        <v>40.65</v>
      </c>
      <c r="CD30" s="5">
        <v>40.799999999999997</v>
      </c>
      <c r="CE30" s="5">
        <v>38.6</v>
      </c>
      <c r="CF30" s="5">
        <v>36.950000000000003</v>
      </c>
      <c r="CG30" s="5">
        <v>37.299999999999997</v>
      </c>
      <c r="CH30" s="5">
        <v>37.200000000000003</v>
      </c>
      <c r="CI30" s="5">
        <v>37.950000000000003</v>
      </c>
      <c r="CJ30" s="5">
        <v>36.049999999999997</v>
      </c>
      <c r="CK30" s="5">
        <v>35.25</v>
      </c>
      <c r="CL30" s="5">
        <v>35.4</v>
      </c>
      <c r="CM30" s="5">
        <v>34.450000000000003</v>
      </c>
      <c r="CN30" s="5">
        <v>38.1</v>
      </c>
      <c r="CO30" s="5">
        <v>38.700000000000003</v>
      </c>
      <c r="CP30" s="5">
        <v>40.1</v>
      </c>
      <c r="CQ30" s="5">
        <v>39.1</v>
      </c>
      <c r="CR30" s="5">
        <v>40.450000000000003</v>
      </c>
      <c r="CS30" s="5">
        <v>39.85</v>
      </c>
      <c r="CT30" s="5">
        <v>40.1</v>
      </c>
      <c r="CU30" s="5">
        <v>40.299999999999997</v>
      </c>
      <c r="CV30" s="5">
        <v>41.75</v>
      </c>
      <c r="CW30" s="5"/>
      <c r="CX30" s="5"/>
      <c r="CY30" s="5"/>
      <c r="CZ30" s="5"/>
      <c r="DA30" s="5"/>
    </row>
    <row r="31" spans="1:105" x14ac:dyDescent="0.25">
      <c r="A31" s="12">
        <f t="shared" si="0"/>
        <v>125.3</v>
      </c>
      <c r="B31" s="12">
        <f t="shared" si="1"/>
        <v>167.4</v>
      </c>
      <c r="C31" s="12">
        <f t="shared" si="2"/>
        <v>42.100000000000009</v>
      </c>
      <c r="D31" s="12"/>
      <c r="E31" s="45" t="s">
        <v>257</v>
      </c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>
        <v>146</v>
      </c>
      <c r="AB31" s="5">
        <v>149.05000000000001</v>
      </c>
      <c r="AC31" s="5">
        <v>147.4</v>
      </c>
      <c r="AD31" s="5">
        <v>152.30000000000001</v>
      </c>
      <c r="AE31" s="5">
        <v>154.05000000000001</v>
      </c>
      <c r="AF31" s="5">
        <v>154.05000000000001</v>
      </c>
      <c r="AG31" s="5">
        <v>154</v>
      </c>
      <c r="AH31" s="5">
        <v>154.44999999999999</v>
      </c>
      <c r="AI31" s="5">
        <v>153.05000000000001</v>
      </c>
      <c r="AJ31" s="5">
        <v>152.19999999999999</v>
      </c>
      <c r="AK31" s="5">
        <v>151.69999999999999</v>
      </c>
      <c r="AL31" s="5">
        <v>150.9</v>
      </c>
      <c r="AM31" s="5">
        <v>153.69999999999999</v>
      </c>
      <c r="AN31" s="5">
        <v>153.75</v>
      </c>
      <c r="AO31" s="5">
        <v>152</v>
      </c>
      <c r="AP31" s="5">
        <v>150.75</v>
      </c>
      <c r="AQ31" s="5">
        <v>147.30000000000001</v>
      </c>
      <c r="AR31" s="5">
        <v>148.5</v>
      </c>
      <c r="AS31" s="5">
        <v>144.5</v>
      </c>
      <c r="AT31" s="5">
        <v>147.9</v>
      </c>
      <c r="AU31" s="5"/>
      <c r="AV31" s="5">
        <v>146</v>
      </c>
      <c r="AW31" s="5">
        <v>146.94999999999999</v>
      </c>
      <c r="AX31" s="5">
        <v>150.4</v>
      </c>
      <c r="AY31" s="5">
        <v>156.85</v>
      </c>
      <c r="AZ31" s="5">
        <v>150.44999999999999</v>
      </c>
      <c r="BA31" s="5">
        <v>153.35</v>
      </c>
      <c r="BB31" s="5">
        <v>149.55000000000001</v>
      </c>
      <c r="BC31" s="5">
        <v>149.75</v>
      </c>
      <c r="BD31" s="5">
        <v>151.4</v>
      </c>
      <c r="BE31" s="5">
        <v>151.5</v>
      </c>
      <c r="BF31" s="5">
        <v>147.5</v>
      </c>
      <c r="BG31" s="5">
        <v>145.30000000000001</v>
      </c>
      <c r="BH31" s="5">
        <v>145.9</v>
      </c>
      <c r="BI31" s="5">
        <v>145.5</v>
      </c>
      <c r="BJ31" s="5">
        <v>145.85</v>
      </c>
      <c r="BK31" s="5">
        <v>145.65</v>
      </c>
      <c r="BL31" s="5">
        <v>144</v>
      </c>
      <c r="BM31" s="5">
        <v>143.9</v>
      </c>
      <c r="BN31" s="5">
        <v>143.30000000000001</v>
      </c>
      <c r="BO31" s="5">
        <v>142.6</v>
      </c>
      <c r="BP31" s="5">
        <v>143.19999999999999</v>
      </c>
      <c r="BQ31" s="5">
        <v>136.5</v>
      </c>
      <c r="BR31" s="5">
        <v>138.9</v>
      </c>
      <c r="BS31" s="5">
        <v>134.19999999999999</v>
      </c>
      <c r="BT31" s="5">
        <v>132.15</v>
      </c>
      <c r="BU31" s="5">
        <v>130.19999999999999</v>
      </c>
      <c r="BV31" s="5">
        <v>139.85</v>
      </c>
      <c r="BW31" s="5">
        <v>130.69999999999999</v>
      </c>
      <c r="BX31" s="5">
        <v>130.4</v>
      </c>
      <c r="BY31" s="5">
        <v>130.6</v>
      </c>
      <c r="BZ31" s="5">
        <v>128.9</v>
      </c>
      <c r="CA31" s="5">
        <v>125.3</v>
      </c>
      <c r="CB31" s="5">
        <v>138.55000000000001</v>
      </c>
      <c r="CC31" s="5">
        <v>139.19999999999999</v>
      </c>
      <c r="CD31" s="5">
        <v>141.55000000000001</v>
      </c>
      <c r="CE31" s="5">
        <v>145.44999999999999</v>
      </c>
      <c r="CF31" s="5">
        <v>148</v>
      </c>
      <c r="CG31" s="5">
        <v>146.55000000000001</v>
      </c>
      <c r="CH31" s="5">
        <v>146.1</v>
      </c>
      <c r="CI31" s="5">
        <v>147</v>
      </c>
      <c r="CJ31" s="5">
        <v>130.4</v>
      </c>
      <c r="CK31" s="5">
        <v>134</v>
      </c>
      <c r="CL31" s="5">
        <v>136.85</v>
      </c>
      <c r="CM31" s="5">
        <v>131.30000000000001</v>
      </c>
      <c r="CN31" s="5">
        <v>136.35</v>
      </c>
      <c r="CO31" s="5">
        <v>141.30000000000001</v>
      </c>
      <c r="CP31" s="5">
        <v>143.44999999999999</v>
      </c>
      <c r="CQ31" s="5">
        <v>150.5</v>
      </c>
      <c r="CR31" s="5">
        <v>159</v>
      </c>
      <c r="CS31" s="5">
        <v>156.19999999999999</v>
      </c>
      <c r="CT31" s="5">
        <v>167.4</v>
      </c>
      <c r="CU31" s="5">
        <v>163.25</v>
      </c>
      <c r="CV31" s="5">
        <v>162.5</v>
      </c>
      <c r="CW31" s="5"/>
      <c r="CX31" s="5"/>
      <c r="CY31" s="5"/>
      <c r="CZ31" s="5"/>
      <c r="DA31" s="5"/>
    </row>
    <row r="32" spans="1:105" x14ac:dyDescent="0.25">
      <c r="A32" s="12">
        <f t="shared" si="0"/>
        <v>94.7</v>
      </c>
      <c r="B32" s="12">
        <f t="shared" si="1"/>
        <v>121.8</v>
      </c>
      <c r="C32" s="12">
        <f t="shared" si="2"/>
        <v>27.099999999999994</v>
      </c>
      <c r="D32" s="12">
        <v>109</v>
      </c>
      <c r="E32" s="45" t="s">
        <v>268</v>
      </c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>
        <v>117.15</v>
      </c>
      <c r="AH32" s="5">
        <v>113.05</v>
      </c>
      <c r="AI32" s="5">
        <v>113.2</v>
      </c>
      <c r="AJ32" s="5">
        <v>111.15</v>
      </c>
      <c r="AK32" s="5">
        <v>109.7</v>
      </c>
      <c r="AL32" s="5">
        <v>112</v>
      </c>
      <c r="AM32" s="5">
        <v>108.55</v>
      </c>
      <c r="AN32" s="5">
        <v>106.2</v>
      </c>
      <c r="AO32" s="5">
        <v>105</v>
      </c>
      <c r="AP32" s="5">
        <v>101.7</v>
      </c>
      <c r="AQ32" s="5">
        <v>104</v>
      </c>
      <c r="AR32" s="5">
        <v>105.85</v>
      </c>
      <c r="AS32" s="5">
        <v>101.6</v>
      </c>
      <c r="AT32" s="5">
        <v>103.05</v>
      </c>
      <c r="AU32" s="5"/>
      <c r="AV32" s="5">
        <v>104.15</v>
      </c>
      <c r="AW32" s="5">
        <v>105.2</v>
      </c>
      <c r="AX32" s="5">
        <v>103.7</v>
      </c>
      <c r="AY32" s="5">
        <v>105.95</v>
      </c>
      <c r="AZ32" s="5">
        <v>107.8</v>
      </c>
      <c r="BA32" s="5">
        <v>113.15</v>
      </c>
      <c r="BB32" s="5">
        <v>114.3</v>
      </c>
      <c r="BC32" s="5">
        <v>113.75</v>
      </c>
      <c r="BD32" s="5">
        <v>109.3</v>
      </c>
      <c r="BE32" s="5">
        <v>113.55</v>
      </c>
      <c r="BF32" s="5">
        <v>116.7</v>
      </c>
      <c r="BG32" s="5">
        <v>115.6</v>
      </c>
      <c r="BH32" s="5">
        <v>121.8</v>
      </c>
      <c r="BI32" s="5">
        <v>121.05</v>
      </c>
      <c r="BJ32" s="5">
        <v>116.75</v>
      </c>
      <c r="BK32" s="5">
        <v>114.8</v>
      </c>
      <c r="BL32" s="5">
        <v>114.8</v>
      </c>
      <c r="BM32" s="5">
        <v>114.85</v>
      </c>
      <c r="BN32" s="5">
        <v>115.6</v>
      </c>
      <c r="BO32" s="5">
        <v>115.5</v>
      </c>
      <c r="BP32" s="5">
        <v>117</v>
      </c>
      <c r="BQ32" s="5">
        <v>104.9</v>
      </c>
      <c r="BR32" s="5">
        <v>106.15</v>
      </c>
      <c r="BS32" s="5">
        <v>104.5</v>
      </c>
      <c r="BT32" s="5">
        <v>102</v>
      </c>
      <c r="BU32" s="5">
        <v>101.5</v>
      </c>
      <c r="BV32" s="5">
        <v>96.65</v>
      </c>
      <c r="BW32" s="5">
        <v>99</v>
      </c>
      <c r="BX32" s="5">
        <v>100.35</v>
      </c>
      <c r="BY32" s="5">
        <v>101.6</v>
      </c>
      <c r="BZ32" s="5">
        <v>101.15</v>
      </c>
      <c r="CA32" s="5">
        <v>101.05</v>
      </c>
      <c r="CB32" s="5">
        <v>102.8</v>
      </c>
      <c r="CC32" s="5">
        <v>103.45</v>
      </c>
      <c r="CD32" s="5">
        <v>108.8</v>
      </c>
      <c r="CE32" s="5">
        <v>101.6</v>
      </c>
      <c r="CF32" s="5">
        <v>99</v>
      </c>
      <c r="CG32" s="5">
        <v>98.9</v>
      </c>
      <c r="CH32" s="5">
        <v>98.55</v>
      </c>
      <c r="CI32" s="5">
        <v>100.6</v>
      </c>
      <c r="CJ32" s="5">
        <v>96</v>
      </c>
      <c r="CK32" s="5">
        <v>97.05</v>
      </c>
      <c r="CL32" s="5">
        <v>97.4</v>
      </c>
      <c r="CM32" s="5">
        <v>94.7</v>
      </c>
      <c r="CN32" s="5">
        <v>97.5</v>
      </c>
      <c r="CO32" s="5">
        <v>97.3</v>
      </c>
      <c r="CP32" s="5">
        <v>100.25</v>
      </c>
      <c r="CQ32" s="5">
        <v>100.8</v>
      </c>
      <c r="CR32" s="5">
        <v>99.4</v>
      </c>
      <c r="CS32" s="5">
        <v>99.3</v>
      </c>
      <c r="CT32" s="5">
        <v>98.8</v>
      </c>
      <c r="CU32" s="5">
        <v>99.55</v>
      </c>
      <c r="CV32" s="5">
        <v>98.15</v>
      </c>
      <c r="CW32" s="5"/>
      <c r="CX32" s="5"/>
      <c r="CY32" s="5"/>
      <c r="CZ32" s="5"/>
      <c r="DA32" s="5"/>
    </row>
    <row r="33" spans="1:105" x14ac:dyDescent="0.25">
      <c r="A33" s="12">
        <f t="shared" si="0"/>
        <v>56.75</v>
      </c>
      <c r="B33" s="12">
        <f t="shared" si="1"/>
        <v>78.150000000000006</v>
      </c>
      <c r="C33" s="12">
        <f t="shared" si="2"/>
        <v>21.400000000000006</v>
      </c>
      <c r="D33" s="12"/>
      <c r="E33" s="45" t="s">
        <v>271</v>
      </c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>
        <v>60.5</v>
      </c>
      <c r="AN33" s="5">
        <v>64.400000000000006</v>
      </c>
      <c r="AO33" s="5">
        <v>63.5</v>
      </c>
      <c r="AP33" s="5">
        <v>60.5</v>
      </c>
      <c r="AQ33" s="5">
        <v>57.9</v>
      </c>
      <c r="AR33" s="5">
        <v>61.35</v>
      </c>
      <c r="AS33" s="5">
        <v>57.95</v>
      </c>
      <c r="AT33" s="5">
        <v>57.85</v>
      </c>
      <c r="AU33" s="5"/>
      <c r="AV33" s="5">
        <v>60.45</v>
      </c>
      <c r="AW33" s="5">
        <v>61.4</v>
      </c>
      <c r="AX33" s="5">
        <v>64.849999999999994</v>
      </c>
      <c r="AY33" s="5">
        <v>65.900000000000006</v>
      </c>
      <c r="AZ33" s="5">
        <v>65.3</v>
      </c>
      <c r="BA33" s="5">
        <v>67.099999999999994</v>
      </c>
      <c r="BB33" s="5">
        <v>64.8</v>
      </c>
      <c r="BC33" s="5">
        <v>65.5</v>
      </c>
      <c r="BD33" s="5">
        <v>63.3</v>
      </c>
      <c r="BE33" s="5">
        <v>64.05</v>
      </c>
      <c r="BF33" s="5">
        <v>61.3</v>
      </c>
      <c r="BG33" s="5">
        <v>60.3</v>
      </c>
      <c r="BH33" s="5">
        <v>58.4</v>
      </c>
      <c r="BI33" s="5">
        <v>57.65</v>
      </c>
      <c r="BJ33" s="5">
        <v>56.75</v>
      </c>
      <c r="BK33" s="5">
        <v>61.35</v>
      </c>
      <c r="BL33" s="5">
        <v>61.85</v>
      </c>
      <c r="BM33" s="5">
        <v>61.25</v>
      </c>
      <c r="BN33" s="5">
        <v>60.6</v>
      </c>
      <c r="BO33" s="5">
        <v>59.65</v>
      </c>
      <c r="BP33" s="5">
        <v>60.1</v>
      </c>
      <c r="BQ33" s="5">
        <v>60.35</v>
      </c>
      <c r="BR33" s="5">
        <v>60.25</v>
      </c>
      <c r="BS33" s="5">
        <v>59.45</v>
      </c>
      <c r="BT33" s="5">
        <v>60.4</v>
      </c>
      <c r="BU33" s="5">
        <v>60.85</v>
      </c>
      <c r="BV33" s="5">
        <v>59.75</v>
      </c>
      <c r="BW33" s="5">
        <v>58.85</v>
      </c>
      <c r="BX33" s="5">
        <v>58.4</v>
      </c>
      <c r="BY33" s="5">
        <v>57.65</v>
      </c>
      <c r="BZ33" s="5">
        <v>58.4</v>
      </c>
      <c r="CA33" s="5">
        <v>60.2</v>
      </c>
      <c r="CB33" s="5">
        <v>63</v>
      </c>
      <c r="CC33" s="5">
        <v>62.85</v>
      </c>
      <c r="CD33" s="5">
        <v>60.45</v>
      </c>
      <c r="CE33" s="5">
        <v>58.55</v>
      </c>
      <c r="CF33" s="5">
        <v>58</v>
      </c>
      <c r="CG33" s="5">
        <v>57.85</v>
      </c>
      <c r="CH33" s="5">
        <v>58.25</v>
      </c>
      <c r="CI33" s="5">
        <v>66.099999999999994</v>
      </c>
      <c r="CJ33" s="5">
        <v>63.95</v>
      </c>
      <c r="CK33" s="5">
        <v>63.3</v>
      </c>
      <c r="CL33" s="5">
        <v>67.75</v>
      </c>
      <c r="CM33" s="5">
        <v>63.25</v>
      </c>
      <c r="CN33" s="5">
        <v>67.7</v>
      </c>
      <c r="CO33" s="5">
        <v>72.2</v>
      </c>
      <c r="CP33" s="5">
        <v>74.150000000000006</v>
      </c>
      <c r="CQ33" s="5">
        <v>78.150000000000006</v>
      </c>
      <c r="CR33" s="5">
        <v>76.599999999999994</v>
      </c>
      <c r="CS33" s="5">
        <v>74.349999999999994</v>
      </c>
      <c r="CT33" s="5">
        <v>75</v>
      </c>
      <c r="CU33" s="5">
        <v>76.099999999999994</v>
      </c>
      <c r="CV33" s="5">
        <v>75.05</v>
      </c>
      <c r="CW33" s="5"/>
      <c r="CX33" s="5"/>
      <c r="CY33" s="5"/>
      <c r="CZ33" s="5"/>
      <c r="DA33" s="5"/>
    </row>
    <row r="34" spans="1:105" x14ac:dyDescent="0.25">
      <c r="A34" s="12">
        <f t="shared" si="0"/>
        <v>167.9</v>
      </c>
      <c r="B34" s="12">
        <f t="shared" si="1"/>
        <v>294.95</v>
      </c>
      <c r="C34" s="12">
        <f t="shared" si="2"/>
        <v>127.04999999999998</v>
      </c>
      <c r="D34" s="12"/>
      <c r="E34" s="45" t="s">
        <v>280</v>
      </c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>
        <v>202.3</v>
      </c>
      <c r="AQ34" s="5">
        <v>193</v>
      </c>
      <c r="AR34" s="5">
        <v>183.35</v>
      </c>
      <c r="AS34" s="5">
        <v>176.7</v>
      </c>
      <c r="AT34" s="5">
        <v>167.9</v>
      </c>
      <c r="AU34" s="5"/>
      <c r="AV34" s="5">
        <v>181.75</v>
      </c>
      <c r="AW34" s="5">
        <v>194.3</v>
      </c>
      <c r="AX34" s="5">
        <v>204</v>
      </c>
      <c r="AY34" s="5">
        <v>214.2</v>
      </c>
      <c r="AZ34" s="5">
        <v>224.9</v>
      </c>
      <c r="BA34" s="5">
        <v>236.1</v>
      </c>
      <c r="BB34" s="5">
        <v>224.3</v>
      </c>
      <c r="BC34" s="5">
        <v>213.1</v>
      </c>
      <c r="BD34" s="5">
        <v>203.85</v>
      </c>
      <c r="BE34" s="5">
        <v>194.7</v>
      </c>
      <c r="BF34" s="5">
        <v>207.3</v>
      </c>
      <c r="BG34" s="5">
        <v>208.5</v>
      </c>
      <c r="BH34" s="5">
        <v>203.5</v>
      </c>
      <c r="BI34" s="5">
        <v>198.6</v>
      </c>
      <c r="BJ34" s="5">
        <v>202</v>
      </c>
      <c r="BK34" s="5">
        <v>199.05</v>
      </c>
      <c r="BL34" s="5">
        <v>198</v>
      </c>
      <c r="BM34" s="5">
        <v>194.75</v>
      </c>
      <c r="BN34" s="5">
        <v>192.9</v>
      </c>
      <c r="BO34" s="5">
        <v>194.3</v>
      </c>
      <c r="BP34" s="5">
        <v>203.8</v>
      </c>
      <c r="BQ34" s="5">
        <v>204.55</v>
      </c>
      <c r="BR34" s="5">
        <v>206.05</v>
      </c>
      <c r="BS34" s="5">
        <v>204</v>
      </c>
      <c r="BT34" s="5">
        <v>197.5</v>
      </c>
      <c r="BU34" s="5">
        <v>195.9</v>
      </c>
      <c r="BV34" s="5">
        <v>185.75</v>
      </c>
      <c r="BW34" s="5">
        <v>184</v>
      </c>
      <c r="BX34" s="5">
        <v>188.1</v>
      </c>
      <c r="BY34" s="5">
        <v>196.15</v>
      </c>
      <c r="BZ34" s="5">
        <v>202.5</v>
      </c>
      <c r="CA34" s="5">
        <v>197.7</v>
      </c>
      <c r="CB34" s="5">
        <v>199.9</v>
      </c>
      <c r="CC34" s="5">
        <v>203.5</v>
      </c>
      <c r="CD34" s="5">
        <v>207.75</v>
      </c>
      <c r="CE34" s="5">
        <v>218.1</v>
      </c>
      <c r="CF34" s="5">
        <v>201.3</v>
      </c>
      <c r="CG34" s="5">
        <v>203.15</v>
      </c>
      <c r="CH34" s="5">
        <v>203</v>
      </c>
      <c r="CI34" s="5">
        <v>232.5</v>
      </c>
      <c r="CJ34" s="5">
        <v>235.8</v>
      </c>
      <c r="CK34" s="5">
        <v>228</v>
      </c>
      <c r="CL34" s="5">
        <v>264.60000000000002</v>
      </c>
      <c r="CM34" s="5">
        <v>255.7</v>
      </c>
      <c r="CN34" s="5">
        <v>294.3</v>
      </c>
      <c r="CO34" s="5">
        <v>289.2</v>
      </c>
      <c r="CP34" s="5">
        <v>294.95</v>
      </c>
      <c r="CQ34" s="5">
        <v>294.60000000000002</v>
      </c>
      <c r="CR34" s="5">
        <v>284.64999999999998</v>
      </c>
      <c r="CS34" s="5">
        <v>281</v>
      </c>
      <c r="CT34" s="5">
        <v>281.5</v>
      </c>
      <c r="CU34" s="5">
        <v>277.5</v>
      </c>
      <c r="CV34" s="5">
        <v>277.7</v>
      </c>
      <c r="CW34" s="5"/>
      <c r="CX34" s="5"/>
      <c r="CY34" s="5"/>
      <c r="CZ34" s="5"/>
      <c r="DA34" s="5"/>
    </row>
    <row r="35" spans="1:105" x14ac:dyDescent="0.25">
      <c r="A35" s="12">
        <f t="shared" si="0"/>
        <v>388</v>
      </c>
      <c r="B35" s="12">
        <f t="shared" si="1"/>
        <v>520</v>
      </c>
      <c r="C35" s="12">
        <f t="shared" si="2"/>
        <v>132</v>
      </c>
      <c r="D35" s="12"/>
      <c r="E35" s="45" t="s">
        <v>289</v>
      </c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>
        <v>520</v>
      </c>
      <c r="BC35" s="5">
        <v>452.5</v>
      </c>
      <c r="BD35" s="5">
        <v>442.95</v>
      </c>
      <c r="BE35" s="5">
        <v>427.75</v>
      </c>
      <c r="BF35" s="5">
        <v>443.45</v>
      </c>
      <c r="BG35" s="5">
        <v>425.95</v>
      </c>
      <c r="BH35" s="5">
        <v>421.65</v>
      </c>
      <c r="BI35" s="5">
        <v>402.9</v>
      </c>
      <c r="BJ35" s="5">
        <v>411.1</v>
      </c>
      <c r="BK35" s="5">
        <v>412.1</v>
      </c>
      <c r="BL35" s="5">
        <v>411.95</v>
      </c>
      <c r="BM35" s="5">
        <v>416.7</v>
      </c>
      <c r="BN35" s="5">
        <v>405.05</v>
      </c>
      <c r="BO35" s="5">
        <v>446.3</v>
      </c>
      <c r="BP35" s="5">
        <v>470.4</v>
      </c>
      <c r="BQ35" s="5">
        <v>487.5</v>
      </c>
      <c r="BR35" s="5">
        <v>491.7</v>
      </c>
      <c r="BS35" s="5">
        <v>469.85</v>
      </c>
      <c r="BT35" s="5">
        <v>465</v>
      </c>
      <c r="BU35" s="5">
        <v>438.6</v>
      </c>
      <c r="BV35" s="5">
        <v>416.7</v>
      </c>
      <c r="BW35" s="5">
        <v>437.5</v>
      </c>
      <c r="BX35" s="5">
        <v>448.9</v>
      </c>
      <c r="BY35" s="5">
        <v>432</v>
      </c>
      <c r="BZ35" s="5">
        <v>419</v>
      </c>
      <c r="CA35" s="5">
        <v>434.5</v>
      </c>
      <c r="CB35" s="5">
        <v>423</v>
      </c>
      <c r="CC35" s="5">
        <v>424</v>
      </c>
      <c r="CD35" s="5">
        <v>419.9</v>
      </c>
      <c r="CE35" s="5">
        <v>414.5</v>
      </c>
      <c r="CF35" s="5">
        <v>410</v>
      </c>
      <c r="CG35" s="5">
        <v>400</v>
      </c>
      <c r="CH35" s="5">
        <v>392.1</v>
      </c>
      <c r="CI35" s="5">
        <v>417.7</v>
      </c>
      <c r="CJ35" s="5">
        <v>399</v>
      </c>
      <c r="CK35" s="5">
        <v>397.35</v>
      </c>
      <c r="CL35" s="5">
        <v>394</v>
      </c>
      <c r="CM35" s="5">
        <v>388</v>
      </c>
      <c r="CN35" s="5">
        <v>397.15</v>
      </c>
      <c r="CO35" s="5">
        <v>397</v>
      </c>
      <c r="CP35" s="5">
        <v>396</v>
      </c>
      <c r="CQ35" s="5">
        <v>398</v>
      </c>
      <c r="CR35" s="5">
        <v>390.6</v>
      </c>
      <c r="CS35" s="5">
        <v>393</v>
      </c>
      <c r="CT35" s="5">
        <v>396</v>
      </c>
      <c r="CU35" s="5">
        <v>400</v>
      </c>
      <c r="CV35" s="5">
        <v>399</v>
      </c>
      <c r="CW35" s="5"/>
      <c r="CX35" s="5"/>
      <c r="CY35" s="5"/>
      <c r="CZ35" s="5"/>
      <c r="DA35" s="5"/>
    </row>
    <row r="36" spans="1:105" x14ac:dyDescent="0.25">
      <c r="A36" s="12">
        <f t="shared" si="0"/>
        <v>226</v>
      </c>
      <c r="B36" s="12">
        <f t="shared" si="1"/>
        <v>429.95</v>
      </c>
      <c r="C36" s="12">
        <f t="shared" si="2"/>
        <v>203.95</v>
      </c>
      <c r="D36" s="12"/>
      <c r="E36" s="45" t="s">
        <v>296</v>
      </c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>
        <v>226</v>
      </c>
      <c r="BH36" s="5">
        <v>245</v>
      </c>
      <c r="BI36" s="5">
        <v>251.5</v>
      </c>
      <c r="BJ36" s="5">
        <v>242</v>
      </c>
      <c r="BK36" s="5">
        <v>245.7</v>
      </c>
      <c r="BL36" s="5">
        <v>262.35000000000002</v>
      </c>
      <c r="BM36" s="5">
        <v>270.60000000000002</v>
      </c>
      <c r="BN36" s="5">
        <v>281</v>
      </c>
      <c r="BO36" s="5">
        <v>309.95</v>
      </c>
      <c r="BP36" s="5">
        <v>332</v>
      </c>
      <c r="BQ36" s="5">
        <v>361</v>
      </c>
      <c r="BR36" s="5">
        <v>374.25</v>
      </c>
      <c r="BS36" s="5">
        <v>384</v>
      </c>
      <c r="BT36" s="5">
        <v>396.85</v>
      </c>
      <c r="BU36" s="5">
        <v>382.9</v>
      </c>
      <c r="BV36" s="5">
        <v>365.7</v>
      </c>
      <c r="BW36" s="5">
        <v>347.45</v>
      </c>
      <c r="BX36" s="5">
        <v>335.35</v>
      </c>
      <c r="BY36" s="5">
        <v>318</v>
      </c>
      <c r="BZ36" s="5">
        <v>302.8</v>
      </c>
      <c r="CA36" s="5">
        <v>319.3</v>
      </c>
      <c r="CB36" s="5">
        <v>326.8</v>
      </c>
      <c r="CC36" s="5">
        <v>333.3</v>
      </c>
      <c r="CD36" s="5">
        <v>349.9</v>
      </c>
      <c r="CE36" s="5">
        <v>357.6</v>
      </c>
      <c r="CF36" s="5">
        <v>347.9</v>
      </c>
      <c r="CG36" s="5">
        <v>347.55</v>
      </c>
      <c r="CH36" s="5">
        <v>353</v>
      </c>
      <c r="CI36" s="5">
        <v>383.7</v>
      </c>
      <c r="CJ36" s="5">
        <v>354.85</v>
      </c>
      <c r="CK36" s="5">
        <v>365.55</v>
      </c>
      <c r="CL36" s="5">
        <v>370</v>
      </c>
      <c r="CM36" s="5">
        <v>351.55</v>
      </c>
      <c r="CN36" s="5">
        <v>367.3</v>
      </c>
      <c r="CO36" s="5">
        <v>360.4</v>
      </c>
      <c r="CP36" s="5">
        <v>356.5</v>
      </c>
      <c r="CQ36" s="5">
        <v>361.45</v>
      </c>
      <c r="CR36" s="5">
        <v>363.75</v>
      </c>
      <c r="CS36" s="5">
        <v>369</v>
      </c>
      <c r="CT36" s="5">
        <v>424.25</v>
      </c>
      <c r="CU36" s="5">
        <v>429.95</v>
      </c>
      <c r="CV36" s="5">
        <v>420</v>
      </c>
      <c r="CW36" s="5"/>
      <c r="CX36" s="5"/>
      <c r="CY36" s="5"/>
      <c r="CZ36" s="5"/>
      <c r="DA36" s="5"/>
    </row>
    <row r="37" spans="1:105" x14ac:dyDescent="0.25">
      <c r="A37" s="12">
        <f t="shared" si="0"/>
        <v>75.2</v>
      </c>
      <c r="B37" s="12">
        <f t="shared" si="1"/>
        <v>85.35</v>
      </c>
      <c r="C37" s="12">
        <f t="shared" si="2"/>
        <v>10.149999999999991</v>
      </c>
      <c r="D37" s="12"/>
      <c r="E37" s="45" t="s">
        <v>303</v>
      </c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>
        <v>78</v>
      </c>
      <c r="BL37" s="5">
        <v>77.900000000000006</v>
      </c>
      <c r="BM37" s="5">
        <v>77.95</v>
      </c>
      <c r="BN37" s="5">
        <v>76</v>
      </c>
      <c r="BO37" s="5">
        <v>76.849999999999994</v>
      </c>
      <c r="BP37" s="5">
        <v>78.5</v>
      </c>
      <c r="BQ37" s="5">
        <v>75.2</v>
      </c>
      <c r="BR37" s="5">
        <v>75.900000000000006</v>
      </c>
      <c r="BS37" s="5">
        <v>77.099999999999994</v>
      </c>
      <c r="BT37" s="5">
        <v>77.25</v>
      </c>
      <c r="BU37" s="5">
        <v>76</v>
      </c>
      <c r="BV37" s="5">
        <v>76.400000000000006</v>
      </c>
      <c r="BW37" s="5">
        <v>76.7</v>
      </c>
      <c r="BX37" s="5">
        <v>76</v>
      </c>
      <c r="BY37" s="5">
        <v>76.650000000000006</v>
      </c>
      <c r="BZ37" s="5">
        <v>76.599999999999994</v>
      </c>
      <c r="CA37" s="5">
        <v>76.599999999999994</v>
      </c>
      <c r="CB37" s="5">
        <v>82</v>
      </c>
      <c r="CC37" s="5">
        <v>83.85</v>
      </c>
      <c r="CD37" s="5">
        <v>83.15</v>
      </c>
      <c r="CE37" s="5">
        <v>82</v>
      </c>
      <c r="CF37" s="5">
        <v>80</v>
      </c>
      <c r="CG37" s="5">
        <v>79.3</v>
      </c>
      <c r="CH37" s="5">
        <v>82</v>
      </c>
      <c r="CI37" s="5">
        <v>82.1</v>
      </c>
      <c r="CJ37" s="5">
        <v>79.900000000000006</v>
      </c>
      <c r="CK37" s="5">
        <v>79.25</v>
      </c>
      <c r="CL37" s="5">
        <v>79.95</v>
      </c>
      <c r="CM37" s="5">
        <v>78.8</v>
      </c>
      <c r="CN37" s="5">
        <v>79.7</v>
      </c>
      <c r="CO37" s="5">
        <v>79.7</v>
      </c>
      <c r="CP37" s="5">
        <v>81.5</v>
      </c>
      <c r="CQ37" s="5">
        <v>80.150000000000006</v>
      </c>
      <c r="CR37" s="5">
        <v>80</v>
      </c>
      <c r="CS37" s="5">
        <v>85.1</v>
      </c>
      <c r="CT37" s="5">
        <v>85.35</v>
      </c>
      <c r="CU37" s="5">
        <v>84.55</v>
      </c>
      <c r="CV37" s="5">
        <v>84.9</v>
      </c>
      <c r="CW37" s="5"/>
      <c r="CX37" s="5"/>
      <c r="CY37" s="5"/>
      <c r="CZ37" s="5"/>
      <c r="DA37" s="5"/>
    </row>
    <row r="38" spans="1:105" x14ac:dyDescent="0.25">
      <c r="A38" s="12">
        <f t="shared" si="0"/>
        <v>407.05</v>
      </c>
      <c r="B38" s="12">
        <f t="shared" si="1"/>
        <v>472</v>
      </c>
      <c r="C38" s="12">
        <f t="shared" si="2"/>
        <v>64.949999999999989</v>
      </c>
      <c r="D38" s="12">
        <v>460</v>
      </c>
      <c r="E38" s="45" t="s">
        <v>304</v>
      </c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>
        <v>465.55</v>
      </c>
      <c r="BL38" s="5">
        <v>461</v>
      </c>
      <c r="BM38" s="5">
        <v>469.15</v>
      </c>
      <c r="BN38" s="5">
        <v>466</v>
      </c>
      <c r="BO38" s="5">
        <v>472</v>
      </c>
      <c r="BP38" s="5">
        <v>467</v>
      </c>
      <c r="BQ38" s="5">
        <v>450.55</v>
      </c>
      <c r="BR38" s="5">
        <v>444.05</v>
      </c>
      <c r="BS38" s="5">
        <v>428</v>
      </c>
      <c r="BT38" s="5">
        <v>427</v>
      </c>
      <c r="BU38" s="5">
        <v>417.75</v>
      </c>
      <c r="BV38" s="5">
        <v>424.9</v>
      </c>
      <c r="BW38" s="5">
        <v>425</v>
      </c>
      <c r="BX38" s="5">
        <v>426.1</v>
      </c>
      <c r="BY38" s="5">
        <v>416</v>
      </c>
      <c r="BZ38" s="5">
        <v>417</v>
      </c>
      <c r="CA38" s="5">
        <v>416.8</v>
      </c>
      <c r="CB38" s="5">
        <v>429.15</v>
      </c>
      <c r="CC38" s="5">
        <v>430.75</v>
      </c>
      <c r="CD38" s="5">
        <v>422.1</v>
      </c>
      <c r="CE38" s="5">
        <v>418.2</v>
      </c>
      <c r="CF38" s="5">
        <v>410.25</v>
      </c>
      <c r="CG38" s="5">
        <v>411.55</v>
      </c>
      <c r="CH38" s="5">
        <v>407.05</v>
      </c>
      <c r="CI38" s="5">
        <v>409.9</v>
      </c>
      <c r="CJ38" s="5">
        <v>418</v>
      </c>
      <c r="CK38" s="5">
        <v>419.05</v>
      </c>
      <c r="CL38" s="5">
        <v>423.75</v>
      </c>
      <c r="CM38" s="5">
        <v>412.3</v>
      </c>
      <c r="CN38" s="5">
        <v>420</v>
      </c>
      <c r="CO38" s="5">
        <v>429</v>
      </c>
      <c r="CP38" s="5">
        <v>429.2</v>
      </c>
      <c r="CQ38" s="5">
        <v>434</v>
      </c>
      <c r="CR38" s="5">
        <v>432</v>
      </c>
      <c r="CS38" s="5">
        <v>426.55</v>
      </c>
      <c r="CT38" s="5">
        <v>428.8</v>
      </c>
      <c r="CU38" s="5">
        <v>423.55</v>
      </c>
      <c r="CV38" s="5">
        <v>422.6</v>
      </c>
      <c r="CW38" s="5"/>
      <c r="CX38" s="5"/>
      <c r="CY38" s="5"/>
      <c r="CZ38" s="5"/>
      <c r="DA38" s="5"/>
    </row>
    <row r="39" spans="1:105" x14ac:dyDescent="0.25">
      <c r="A39" s="12">
        <f t="shared" si="0"/>
        <v>175.2</v>
      </c>
      <c r="B39" s="12">
        <f t="shared" si="1"/>
        <v>227</v>
      </c>
      <c r="C39" s="12">
        <f t="shared" si="2"/>
        <v>51.800000000000011</v>
      </c>
      <c r="D39" s="12"/>
      <c r="E39" s="45" t="s">
        <v>305</v>
      </c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>
        <v>208</v>
      </c>
      <c r="BN39" s="5">
        <v>209.8</v>
      </c>
      <c r="BO39" s="5">
        <v>203.65</v>
      </c>
      <c r="BP39" s="5">
        <v>201.7</v>
      </c>
      <c r="BQ39" s="5">
        <v>192.65</v>
      </c>
      <c r="BR39" s="5">
        <v>196.9</v>
      </c>
      <c r="BS39" s="5">
        <v>204.8</v>
      </c>
      <c r="BT39" s="5">
        <v>215.25</v>
      </c>
      <c r="BU39" s="5">
        <v>208.5</v>
      </c>
      <c r="BV39" s="5">
        <v>198.3</v>
      </c>
      <c r="BW39" s="5">
        <v>206</v>
      </c>
      <c r="BX39" s="5">
        <v>211.6</v>
      </c>
      <c r="BY39" s="5">
        <v>210.3</v>
      </c>
      <c r="BZ39" s="5">
        <v>204.5</v>
      </c>
      <c r="CA39" s="5">
        <v>208</v>
      </c>
      <c r="CB39" s="5">
        <v>201</v>
      </c>
      <c r="CC39" s="5">
        <v>201.4</v>
      </c>
      <c r="CD39" s="5">
        <v>191</v>
      </c>
      <c r="CE39" s="5">
        <v>175.2</v>
      </c>
      <c r="CF39" s="5">
        <v>183.25</v>
      </c>
      <c r="CG39" s="5">
        <v>186.3</v>
      </c>
      <c r="CH39" s="5">
        <v>190</v>
      </c>
      <c r="CI39" s="5">
        <v>195</v>
      </c>
      <c r="CJ39" s="5">
        <v>191.8</v>
      </c>
      <c r="CK39" s="5">
        <v>191.75</v>
      </c>
      <c r="CL39" s="5">
        <v>206.5</v>
      </c>
      <c r="CM39" s="5">
        <v>192.2</v>
      </c>
      <c r="CN39" s="5">
        <v>203.55</v>
      </c>
      <c r="CO39" s="5">
        <v>204.8</v>
      </c>
      <c r="CP39" s="5">
        <v>225.55</v>
      </c>
      <c r="CQ39" s="5">
        <v>227</v>
      </c>
      <c r="CR39" s="5">
        <v>223.5</v>
      </c>
      <c r="CS39" s="5">
        <v>213.05</v>
      </c>
      <c r="CT39" s="5">
        <v>214.3</v>
      </c>
      <c r="CU39" s="5">
        <v>213.2</v>
      </c>
      <c r="CV39" s="5">
        <v>209.5</v>
      </c>
      <c r="CW39" s="5"/>
      <c r="CX39" s="5"/>
      <c r="CY39" s="5"/>
      <c r="CZ39" s="5"/>
      <c r="DA39" s="5"/>
    </row>
    <row r="40" spans="1:105" x14ac:dyDescent="0.25">
      <c r="A40" s="12">
        <f t="shared" si="0"/>
        <v>34.5</v>
      </c>
      <c r="B40" s="12">
        <f t="shared" si="1"/>
        <v>41.95</v>
      </c>
      <c r="C40" s="12">
        <f t="shared" si="2"/>
        <v>7.4500000000000028</v>
      </c>
      <c r="D40" s="12"/>
      <c r="E40" s="45" t="s">
        <v>306</v>
      </c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>
        <v>38.1</v>
      </c>
      <c r="BP40" s="5">
        <v>36.950000000000003</v>
      </c>
      <c r="BQ40" s="5">
        <v>38.65</v>
      </c>
      <c r="BR40" s="5">
        <v>38.35</v>
      </c>
      <c r="BS40" s="5">
        <v>38.450000000000003</v>
      </c>
      <c r="BT40" s="5">
        <v>36.4</v>
      </c>
      <c r="BU40" s="5">
        <v>35.299999999999997</v>
      </c>
      <c r="BV40" s="5">
        <v>35</v>
      </c>
      <c r="BW40" s="5">
        <v>36</v>
      </c>
      <c r="BX40" s="5">
        <v>37.200000000000003</v>
      </c>
      <c r="BY40" s="5">
        <v>37.65</v>
      </c>
      <c r="BZ40" s="5">
        <v>37.65</v>
      </c>
      <c r="CA40" s="5">
        <v>37.15</v>
      </c>
      <c r="CB40" s="5">
        <v>37.200000000000003</v>
      </c>
      <c r="CC40" s="5">
        <v>37</v>
      </c>
      <c r="CD40" s="5">
        <v>39.450000000000003</v>
      </c>
      <c r="CE40" s="5">
        <v>38.15</v>
      </c>
      <c r="CF40" s="5">
        <v>37</v>
      </c>
      <c r="CG40" s="5">
        <v>36.15</v>
      </c>
      <c r="CH40" s="5">
        <v>36.700000000000003</v>
      </c>
      <c r="CI40" s="5">
        <v>37</v>
      </c>
      <c r="CJ40" s="5">
        <v>35.5</v>
      </c>
      <c r="CK40" s="5">
        <v>35.9</v>
      </c>
      <c r="CL40" s="5">
        <v>36.1</v>
      </c>
      <c r="CM40" s="5">
        <v>34.5</v>
      </c>
      <c r="CN40" s="5">
        <v>36.65</v>
      </c>
      <c r="CO40" s="5">
        <v>37.450000000000003</v>
      </c>
      <c r="CP40" s="5">
        <v>39.6</v>
      </c>
      <c r="CQ40" s="5">
        <v>41.9</v>
      </c>
      <c r="CR40" s="5">
        <v>40.950000000000003</v>
      </c>
      <c r="CS40" s="5">
        <v>41.25</v>
      </c>
      <c r="CT40" s="5">
        <v>41.2</v>
      </c>
      <c r="CU40" s="5">
        <v>41.95</v>
      </c>
      <c r="CV40" s="5">
        <v>41.9</v>
      </c>
      <c r="CW40" s="5"/>
      <c r="CX40" s="5"/>
      <c r="CY40" s="5"/>
      <c r="CZ40" s="5"/>
      <c r="DA40" s="5"/>
    </row>
    <row r="41" spans="1:105" x14ac:dyDescent="0.25">
      <c r="A41" s="12">
        <f t="shared" si="0"/>
        <v>552.04999999999995</v>
      </c>
      <c r="B41" s="12">
        <f t="shared" si="1"/>
        <v>856.95</v>
      </c>
      <c r="C41" s="12">
        <f t="shared" si="2"/>
        <v>304.90000000000009</v>
      </c>
      <c r="D41" s="12"/>
      <c r="E41" s="45" t="s">
        <v>307</v>
      </c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>
        <v>585</v>
      </c>
      <c r="BQ41" s="5">
        <v>577.45000000000005</v>
      </c>
      <c r="BR41" s="5">
        <v>597.20000000000005</v>
      </c>
      <c r="BS41" s="5">
        <v>584</v>
      </c>
      <c r="BT41" s="5">
        <v>616.15</v>
      </c>
      <c r="BU41" s="5">
        <v>619</v>
      </c>
      <c r="BV41" s="5">
        <v>610</v>
      </c>
      <c r="BW41" s="5">
        <v>626.70000000000005</v>
      </c>
      <c r="BX41" s="5">
        <v>607.29999999999995</v>
      </c>
      <c r="BY41" s="5">
        <v>580.04999999999995</v>
      </c>
      <c r="BZ41" s="5">
        <v>552.04999999999995</v>
      </c>
      <c r="CA41" s="5">
        <v>580.1</v>
      </c>
      <c r="CB41" s="5">
        <v>581.45000000000005</v>
      </c>
      <c r="CC41" s="5">
        <v>578.15</v>
      </c>
      <c r="CD41" s="5">
        <v>607.15</v>
      </c>
      <c r="CE41" s="5">
        <v>590</v>
      </c>
      <c r="CF41" s="5">
        <v>552.75</v>
      </c>
      <c r="CG41" s="5">
        <v>568.20000000000005</v>
      </c>
      <c r="CH41" s="5">
        <v>595.25</v>
      </c>
      <c r="CI41" s="5">
        <v>665.45</v>
      </c>
      <c r="CJ41" s="5">
        <v>634</v>
      </c>
      <c r="CK41" s="5">
        <v>632</v>
      </c>
      <c r="CL41" s="5">
        <v>665</v>
      </c>
      <c r="CM41" s="5">
        <v>627.6</v>
      </c>
      <c r="CN41" s="5">
        <v>659.85</v>
      </c>
      <c r="CO41" s="5">
        <v>642</v>
      </c>
      <c r="CP41" s="5">
        <v>637.65</v>
      </c>
      <c r="CQ41" s="5">
        <v>674</v>
      </c>
      <c r="CR41" s="5">
        <v>669</v>
      </c>
      <c r="CS41" s="5">
        <v>725.05</v>
      </c>
      <c r="CT41" s="5">
        <v>856.95</v>
      </c>
      <c r="CU41" s="5">
        <v>824.7</v>
      </c>
      <c r="CV41" s="5">
        <v>809</v>
      </c>
      <c r="CW41" s="5"/>
      <c r="CX41" s="5"/>
      <c r="CY41" s="5"/>
      <c r="CZ41" s="5"/>
      <c r="DA41" s="5"/>
    </row>
    <row r="42" spans="1:105" x14ac:dyDescent="0.25">
      <c r="A42" s="12">
        <f t="shared" si="0"/>
        <v>810.6</v>
      </c>
      <c r="B42" s="12">
        <f t="shared" si="1"/>
        <v>900.8</v>
      </c>
      <c r="C42" s="12">
        <f t="shared" si="2"/>
        <v>90.199999999999932</v>
      </c>
      <c r="D42" s="12"/>
      <c r="E42" s="45" t="s">
        <v>308</v>
      </c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>
        <v>856</v>
      </c>
      <c r="BQ42" s="5">
        <v>832.8</v>
      </c>
      <c r="BR42" s="5">
        <v>830.25</v>
      </c>
      <c r="BS42" s="5">
        <v>832.95</v>
      </c>
      <c r="BT42" s="5">
        <v>826</v>
      </c>
      <c r="BU42" s="5">
        <v>835</v>
      </c>
      <c r="BV42" s="5">
        <v>822.95</v>
      </c>
      <c r="BW42" s="5">
        <v>828.55</v>
      </c>
      <c r="BX42" s="5">
        <v>831.85</v>
      </c>
      <c r="BY42" s="5">
        <v>826</v>
      </c>
      <c r="BZ42" s="5">
        <v>837.25</v>
      </c>
      <c r="CA42" s="5">
        <v>828.3</v>
      </c>
      <c r="CB42" s="5">
        <v>829.4</v>
      </c>
      <c r="CC42" s="5">
        <v>832.05</v>
      </c>
      <c r="CD42" s="5">
        <v>836.65</v>
      </c>
      <c r="CE42" s="5">
        <v>814.2</v>
      </c>
      <c r="CF42" s="5">
        <v>814.2</v>
      </c>
      <c r="CG42" s="5">
        <v>811.25</v>
      </c>
      <c r="CH42" s="5">
        <v>810.6</v>
      </c>
      <c r="CI42" s="5">
        <v>821.35</v>
      </c>
      <c r="CJ42" s="5">
        <v>845.6</v>
      </c>
      <c r="CK42" s="5">
        <v>852.5</v>
      </c>
      <c r="CL42" s="5">
        <v>861</v>
      </c>
      <c r="CM42" s="5">
        <v>847.05</v>
      </c>
      <c r="CN42" s="5">
        <v>866.95</v>
      </c>
      <c r="CO42" s="5">
        <v>875</v>
      </c>
      <c r="CP42" s="5">
        <v>880</v>
      </c>
      <c r="CQ42" s="5">
        <v>870.7</v>
      </c>
      <c r="CR42" s="5">
        <v>876</v>
      </c>
      <c r="CS42" s="5">
        <v>877.1</v>
      </c>
      <c r="CT42" s="5">
        <v>883</v>
      </c>
      <c r="CU42" s="5">
        <v>878.7</v>
      </c>
      <c r="CV42" s="5">
        <v>900.8</v>
      </c>
      <c r="CW42" s="5"/>
      <c r="CX42" s="5"/>
      <c r="CY42" s="5"/>
      <c r="CZ42" s="5"/>
      <c r="DA42" s="5"/>
    </row>
    <row r="43" spans="1:105" x14ac:dyDescent="0.25">
      <c r="A43" s="12">
        <f t="shared" si="0"/>
        <v>134</v>
      </c>
      <c r="B43" s="12">
        <f t="shared" si="1"/>
        <v>154.25</v>
      </c>
      <c r="C43" s="12">
        <f t="shared" si="2"/>
        <v>20.25</v>
      </c>
      <c r="D43" s="12">
        <v>153</v>
      </c>
      <c r="E43" s="45" t="s">
        <v>309</v>
      </c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>
        <v>146</v>
      </c>
      <c r="BR43" s="5">
        <v>141.80000000000001</v>
      </c>
      <c r="BS43" s="5">
        <v>140.30000000000001</v>
      </c>
      <c r="BT43" s="5">
        <v>137.9</v>
      </c>
      <c r="BU43" s="5">
        <v>140.25</v>
      </c>
      <c r="BV43" s="5">
        <v>134.9</v>
      </c>
      <c r="BW43" s="5">
        <v>137</v>
      </c>
      <c r="BX43" s="5">
        <v>137.75</v>
      </c>
      <c r="BY43" s="5">
        <v>138.25</v>
      </c>
      <c r="BZ43" s="5">
        <v>139.35</v>
      </c>
      <c r="CA43" s="5">
        <v>138.19999999999999</v>
      </c>
      <c r="CB43" s="5">
        <v>142.9</v>
      </c>
      <c r="CC43" s="5">
        <v>143.65</v>
      </c>
      <c r="CD43" s="5">
        <v>145.1</v>
      </c>
      <c r="CE43" s="5">
        <v>138.69999999999999</v>
      </c>
      <c r="CF43" s="5">
        <v>137.65</v>
      </c>
      <c r="CG43" s="5">
        <v>135.25</v>
      </c>
      <c r="CH43" s="5">
        <v>135</v>
      </c>
      <c r="CI43" s="5">
        <v>140.25</v>
      </c>
      <c r="CJ43" s="5">
        <v>136</v>
      </c>
      <c r="CK43" s="5">
        <v>135.30000000000001</v>
      </c>
      <c r="CL43" s="5">
        <v>142.25</v>
      </c>
      <c r="CM43" s="5">
        <v>134</v>
      </c>
      <c r="CN43" s="5">
        <v>146.1</v>
      </c>
      <c r="CO43" s="5">
        <v>146.80000000000001</v>
      </c>
      <c r="CP43" s="5">
        <v>149.94999999999999</v>
      </c>
      <c r="CQ43" s="5">
        <v>153</v>
      </c>
      <c r="CR43" s="5">
        <v>148.35</v>
      </c>
      <c r="CS43" s="5">
        <v>149.80000000000001</v>
      </c>
      <c r="CT43" s="5">
        <v>151.80000000000001</v>
      </c>
      <c r="CU43" s="5">
        <v>152.35</v>
      </c>
      <c r="CV43" s="5">
        <v>154.25</v>
      </c>
      <c r="CW43" s="5"/>
      <c r="CX43" s="5"/>
      <c r="CY43" s="5"/>
      <c r="CZ43" s="5"/>
      <c r="DA43" s="5"/>
    </row>
    <row r="44" spans="1:105" x14ac:dyDescent="0.25">
      <c r="A44" s="12">
        <f t="shared" si="0"/>
        <v>538.4</v>
      </c>
      <c r="B44" s="12">
        <f t="shared" si="1"/>
        <v>770</v>
      </c>
      <c r="C44" s="12">
        <f t="shared" si="2"/>
        <v>231.60000000000002</v>
      </c>
      <c r="D44" s="12">
        <v>770</v>
      </c>
      <c r="E44" s="45" t="s">
        <v>311</v>
      </c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>
        <v>770</v>
      </c>
      <c r="BU44" s="5">
        <v>696</v>
      </c>
      <c r="BV44" s="5">
        <v>680.25</v>
      </c>
      <c r="BW44" s="5">
        <v>679.8</v>
      </c>
      <c r="BX44" s="5">
        <v>679</v>
      </c>
      <c r="BY44" s="5">
        <v>668</v>
      </c>
      <c r="BZ44" s="5">
        <v>667.5</v>
      </c>
      <c r="CA44" s="5">
        <v>663.95</v>
      </c>
      <c r="CB44" s="5">
        <v>648.4</v>
      </c>
      <c r="CC44" s="5">
        <v>648.4</v>
      </c>
      <c r="CD44" s="5">
        <v>639.79999999999995</v>
      </c>
      <c r="CE44" s="5">
        <v>623</v>
      </c>
      <c r="CF44" s="5">
        <v>601.9</v>
      </c>
      <c r="CG44" s="5">
        <v>597.04999999999995</v>
      </c>
      <c r="CH44" s="5">
        <v>588</v>
      </c>
      <c r="CI44" s="5">
        <v>583.65</v>
      </c>
      <c r="CJ44" s="5">
        <v>561.04999999999995</v>
      </c>
      <c r="CK44" s="5">
        <v>552</v>
      </c>
      <c r="CL44" s="5">
        <v>545.04999999999995</v>
      </c>
      <c r="CM44" s="5">
        <v>538.4</v>
      </c>
      <c r="CN44" s="5">
        <v>596.1</v>
      </c>
      <c r="CO44" s="5">
        <v>616</v>
      </c>
      <c r="CP44" s="5">
        <v>616.29999999999995</v>
      </c>
      <c r="CQ44" s="5">
        <v>612.6</v>
      </c>
      <c r="CR44" s="5">
        <v>600</v>
      </c>
      <c r="CS44" s="5">
        <v>608</v>
      </c>
      <c r="CT44" s="5">
        <v>619</v>
      </c>
      <c r="CU44" s="5">
        <v>624.79999999999995</v>
      </c>
      <c r="CV44" s="5">
        <v>625.04999999999995</v>
      </c>
      <c r="CW44" s="5"/>
      <c r="CX44" s="5"/>
      <c r="CY44" s="5"/>
      <c r="CZ44" s="5"/>
      <c r="DA44" s="5"/>
    </row>
    <row r="45" spans="1:105" x14ac:dyDescent="0.25">
      <c r="A45" s="12">
        <f t="shared" si="0"/>
        <v>101.4</v>
      </c>
      <c r="B45" s="12">
        <f t="shared" si="1"/>
        <v>122.7</v>
      </c>
      <c r="C45" s="12">
        <f t="shared" si="2"/>
        <v>21.299999999999997</v>
      </c>
      <c r="D45" s="12"/>
      <c r="E45" s="45" t="s">
        <v>323</v>
      </c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>
        <v>109</v>
      </c>
      <c r="BY45" s="5">
        <v>110.95</v>
      </c>
      <c r="BZ45" s="5">
        <v>110.7</v>
      </c>
      <c r="CA45" s="5">
        <v>109.5</v>
      </c>
      <c r="CB45" s="5">
        <v>109.85</v>
      </c>
      <c r="CC45" s="5">
        <v>109.9</v>
      </c>
      <c r="CD45" s="5">
        <v>107.9</v>
      </c>
      <c r="CE45" s="5">
        <v>107.95</v>
      </c>
      <c r="CF45" s="5">
        <v>105.5</v>
      </c>
      <c r="CG45" s="5">
        <v>103.1</v>
      </c>
      <c r="CH45" s="5">
        <v>101.4</v>
      </c>
      <c r="CI45" s="5">
        <v>110.6</v>
      </c>
      <c r="CJ45" s="5">
        <v>104.1</v>
      </c>
      <c r="CK45" s="5">
        <v>104.2</v>
      </c>
      <c r="CL45" s="5">
        <v>106.5</v>
      </c>
      <c r="CM45" s="5">
        <v>101.4</v>
      </c>
      <c r="CN45" s="5">
        <v>105.65</v>
      </c>
      <c r="CO45" s="5">
        <v>109.5</v>
      </c>
      <c r="CP45" s="5">
        <v>111.6</v>
      </c>
      <c r="CQ45" s="5">
        <v>109.4</v>
      </c>
      <c r="CR45" s="5">
        <v>107.4</v>
      </c>
      <c r="CS45" s="5">
        <v>106.15</v>
      </c>
      <c r="CT45" s="5">
        <v>109.55</v>
      </c>
      <c r="CU45" s="5">
        <v>122.7</v>
      </c>
      <c r="CV45" s="5">
        <v>120.45</v>
      </c>
      <c r="CW45" s="5"/>
      <c r="CX45" s="5"/>
      <c r="CY45" s="5"/>
      <c r="CZ45" s="5"/>
      <c r="DA45" s="5"/>
    </row>
    <row r="46" spans="1:105" x14ac:dyDescent="0.25">
      <c r="A46" s="12">
        <f t="shared" si="0"/>
        <v>132.19999999999999</v>
      </c>
      <c r="B46" s="12">
        <f t="shared" si="1"/>
        <v>145</v>
      </c>
      <c r="C46" s="12">
        <f t="shared" si="2"/>
        <v>12.800000000000011</v>
      </c>
      <c r="D46" s="12">
        <v>145</v>
      </c>
      <c r="E46" s="45" t="s">
        <v>324</v>
      </c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>
        <v>145</v>
      </c>
      <c r="CF46" s="5">
        <v>139</v>
      </c>
      <c r="CG46" s="5">
        <v>139.30000000000001</v>
      </c>
      <c r="CH46" s="5">
        <v>139.4</v>
      </c>
      <c r="CI46" s="5">
        <v>137.65</v>
      </c>
      <c r="CJ46" s="5">
        <v>138.05000000000001</v>
      </c>
      <c r="CK46" s="5">
        <v>135.1</v>
      </c>
      <c r="CL46" s="5">
        <v>135.6</v>
      </c>
      <c r="CM46" s="5">
        <v>132.19999999999999</v>
      </c>
      <c r="CN46" s="5">
        <v>135.4</v>
      </c>
      <c r="CO46" s="5">
        <v>135.65</v>
      </c>
      <c r="CP46" s="5">
        <v>138</v>
      </c>
      <c r="CQ46" s="5">
        <v>135.9</v>
      </c>
      <c r="CR46" s="5">
        <v>136.35</v>
      </c>
      <c r="CS46" s="5">
        <v>135.15</v>
      </c>
      <c r="CT46" s="5">
        <v>140</v>
      </c>
      <c r="CU46" s="5">
        <v>138.4</v>
      </c>
      <c r="CV46" s="5">
        <v>137.30000000000001</v>
      </c>
      <c r="CW46" s="5"/>
      <c r="CX46" s="5"/>
      <c r="CY46" s="5"/>
      <c r="CZ46" s="5"/>
      <c r="DA46" s="5"/>
    </row>
    <row r="47" spans="1:105" x14ac:dyDescent="0.25">
      <c r="A47" s="12">
        <f t="shared" ref="A47" si="3">MIN(F47:ZR47)</f>
        <v>93.25</v>
      </c>
      <c r="B47" s="12">
        <f t="shared" ref="B47" si="4">MAX(F47:ZR47)</f>
        <v>96.8</v>
      </c>
      <c r="C47" s="12">
        <f t="shared" si="2"/>
        <v>3.5499999999999972</v>
      </c>
      <c r="D47" s="12"/>
      <c r="E47" s="45" t="s">
        <v>332</v>
      </c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>
        <v>95</v>
      </c>
      <c r="CO47" s="5">
        <v>94.85</v>
      </c>
      <c r="CP47" s="5">
        <v>93.85</v>
      </c>
      <c r="CQ47" s="5">
        <v>93.75</v>
      </c>
      <c r="CR47" s="5">
        <v>93.25</v>
      </c>
      <c r="CS47" s="5">
        <v>93.85</v>
      </c>
      <c r="CT47" s="5">
        <v>95.95</v>
      </c>
      <c r="CU47" s="5">
        <v>96.8</v>
      </c>
      <c r="CV47" s="5">
        <v>96.1</v>
      </c>
      <c r="CW47" s="5"/>
      <c r="CX47" s="5"/>
      <c r="CY47" s="5"/>
      <c r="CZ47" s="5"/>
      <c r="DA47" s="5"/>
    </row>
    <row r="48" spans="1:105" x14ac:dyDescent="0.25">
      <c r="A48" s="12">
        <f t="shared" ref="A48" si="5">MIN(F48:ZR48)</f>
        <v>96</v>
      </c>
      <c r="B48" s="12">
        <f t="shared" ref="B48" si="6">MAX(F48:ZR48)</f>
        <v>104.4</v>
      </c>
      <c r="C48" s="12">
        <f t="shared" ref="C48" si="7">B48-A48</f>
        <v>8.4000000000000057</v>
      </c>
      <c r="D48" s="12"/>
      <c r="E48" s="45" t="s">
        <v>336</v>
      </c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>
        <v>96</v>
      </c>
      <c r="CS48" s="5"/>
      <c r="CT48" s="5">
        <v>97.25</v>
      </c>
      <c r="CU48" s="5">
        <v>97.05</v>
      </c>
      <c r="CV48" s="5">
        <v>104.4</v>
      </c>
      <c r="CW48" s="5"/>
      <c r="CX48" s="5"/>
      <c r="CY48" s="5"/>
      <c r="CZ48" s="5"/>
      <c r="DA48" s="5"/>
    </row>
  </sheetData>
  <sortState ref="M1:M37">
    <sortCondition ref="M13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2"/>
  <sheetViews>
    <sheetView workbookViewId="0">
      <selection activeCell="C15" sqref="C15"/>
    </sheetView>
  </sheetViews>
  <sheetFormatPr defaultColWidth="12.5703125" defaultRowHeight="15" customHeight="1" x14ac:dyDescent="0.25"/>
  <sheetData>
    <row r="2" spans="2:5" ht="15" customHeight="1" x14ac:dyDescent="0.25">
      <c r="B2" s="56" t="s">
        <v>120</v>
      </c>
      <c r="C2" s="56"/>
      <c r="D2" s="56"/>
      <c r="E2" s="56"/>
    </row>
    <row r="3" spans="2:5" ht="15" customHeight="1" x14ac:dyDescent="0.25">
      <c r="B3" s="7" t="s">
        <v>112</v>
      </c>
      <c r="C3" s="5">
        <v>10</v>
      </c>
      <c r="D3" s="5">
        <v>254</v>
      </c>
      <c r="E3" s="5">
        <f>C3*D3</f>
        <v>2540</v>
      </c>
    </row>
    <row r="4" spans="2:5" ht="15" customHeight="1" x14ac:dyDescent="0.25">
      <c r="B4" s="7" t="s">
        <v>113</v>
      </c>
      <c r="C4" s="5"/>
      <c r="D4" s="5"/>
      <c r="E4" s="5">
        <f t="shared" ref="E4:E9" si="0">C4*D4</f>
        <v>0</v>
      </c>
    </row>
    <row r="5" spans="2:5" ht="15" customHeight="1" x14ac:dyDescent="0.25">
      <c r="B5" s="27" t="s">
        <v>25</v>
      </c>
      <c r="C5" s="5"/>
      <c r="D5" s="5"/>
      <c r="E5" s="5">
        <f t="shared" si="0"/>
        <v>0</v>
      </c>
    </row>
    <row r="6" spans="2:5" ht="15" customHeight="1" x14ac:dyDescent="0.25">
      <c r="B6" s="32" t="s">
        <v>116</v>
      </c>
      <c r="C6" s="5"/>
      <c r="D6" s="5"/>
      <c r="E6" s="5">
        <f t="shared" si="0"/>
        <v>0</v>
      </c>
    </row>
    <row r="7" spans="2:5" ht="15" customHeight="1" x14ac:dyDescent="0.25">
      <c r="B7" s="32" t="s">
        <v>117</v>
      </c>
      <c r="C7" s="5"/>
      <c r="D7" s="5"/>
      <c r="E7" s="5">
        <f t="shared" si="0"/>
        <v>0</v>
      </c>
    </row>
    <row r="8" spans="2:5" ht="15" customHeight="1" x14ac:dyDescent="0.25">
      <c r="B8" s="32" t="s">
        <v>118</v>
      </c>
      <c r="C8" s="5"/>
      <c r="D8" s="5"/>
      <c r="E8" s="5">
        <f t="shared" si="0"/>
        <v>0</v>
      </c>
    </row>
    <row r="9" spans="2:5" ht="15" customHeight="1" x14ac:dyDescent="0.25">
      <c r="B9" s="32" t="s">
        <v>119</v>
      </c>
      <c r="C9" s="5">
        <v>10</v>
      </c>
      <c r="D9" s="5">
        <v>55</v>
      </c>
      <c r="E9" s="5">
        <f t="shared" si="0"/>
        <v>550</v>
      </c>
    </row>
    <row r="10" spans="2:5" ht="15" customHeight="1" x14ac:dyDescent="0.25">
      <c r="B10" s="33" t="s">
        <v>124</v>
      </c>
      <c r="C10" s="26"/>
      <c r="D10" s="26"/>
      <c r="E10" s="26"/>
    </row>
    <row r="11" spans="2:5" ht="15" customHeight="1" x14ac:dyDescent="0.25">
      <c r="B11" s="33" t="s">
        <v>251</v>
      </c>
      <c r="C11" s="26"/>
      <c r="E11" s="26"/>
    </row>
    <row r="12" spans="2:5" ht="15" customHeight="1" x14ac:dyDescent="0.25">
      <c r="B12" s="32" t="s">
        <v>5</v>
      </c>
      <c r="C12" s="5">
        <f>SUM(C3:C11)</f>
        <v>20</v>
      </c>
      <c r="D12" s="5">
        <f>SUM(D3:D10)</f>
        <v>309</v>
      </c>
      <c r="E12" s="5">
        <f>SUM(E3:E11)</f>
        <v>3090</v>
      </c>
    </row>
  </sheetData>
  <mergeCells count="1">
    <mergeCell ref="B2:E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6"/>
  <sheetViews>
    <sheetView topLeftCell="Q2" workbookViewId="0">
      <selection activeCell="U29" sqref="U29"/>
    </sheetView>
  </sheetViews>
  <sheetFormatPr defaultColWidth="17.85546875" defaultRowHeight="15" x14ac:dyDescent="0.25"/>
  <cols>
    <col min="1" max="1" width="31.85546875" style="13" bestFit="1" customWidth="1"/>
    <col min="2" max="2" width="7" style="14" bestFit="1" customWidth="1"/>
    <col min="3" max="3" width="8.28515625" style="14" customWidth="1"/>
    <col min="4" max="4" width="7.85546875" style="14" bestFit="1" customWidth="1"/>
    <col min="5" max="5" width="7" style="14" bestFit="1" customWidth="1"/>
    <col min="6" max="6" width="8.140625" style="14" customWidth="1"/>
    <col min="7" max="7" width="20.5703125" style="14" bestFit="1" customWidth="1"/>
    <col min="8" max="8" width="9.5703125" style="14" bestFit="1" customWidth="1"/>
    <col min="9" max="9" width="9.140625" style="14" customWidth="1"/>
    <col min="10" max="10" width="17.28515625" style="14" bestFit="1" customWidth="1"/>
    <col min="11" max="11" width="6" style="14" bestFit="1" customWidth="1"/>
    <col min="12" max="12" width="9.5703125" style="14" customWidth="1"/>
    <col min="13" max="14" width="17.85546875" style="14"/>
    <col min="15" max="15" width="9.28515625" style="14" customWidth="1"/>
    <col min="16" max="16" width="23.140625" style="14" bestFit="1" customWidth="1"/>
    <col min="17" max="17" width="8" style="14" bestFit="1" customWidth="1"/>
    <col min="18" max="18" width="12.85546875" style="14" customWidth="1"/>
    <col min="19" max="19" width="17.85546875" style="14"/>
    <col min="20" max="20" width="26.7109375" style="14" bestFit="1" customWidth="1"/>
    <col min="21" max="21" width="15.7109375" style="14" bestFit="1" customWidth="1"/>
    <col min="22" max="16384" width="17.85546875" style="14"/>
  </cols>
  <sheetData>
    <row r="1" spans="1:23" x14ac:dyDescent="0.25">
      <c r="A1" s="6" t="s">
        <v>27</v>
      </c>
      <c r="B1" s="6">
        <v>25000</v>
      </c>
      <c r="C1" s="15"/>
      <c r="D1" s="6" t="s">
        <v>45</v>
      </c>
      <c r="E1" s="6"/>
      <c r="F1" s="15"/>
      <c r="G1" s="6" t="s">
        <v>30</v>
      </c>
      <c r="H1" s="6" t="s">
        <v>31</v>
      </c>
      <c r="J1" s="5">
        <f>SUM(K2:K100)</f>
        <v>141850</v>
      </c>
      <c r="K1" s="5"/>
      <c r="M1" s="9" t="s">
        <v>71</v>
      </c>
      <c r="N1" s="5">
        <v>112000</v>
      </c>
      <c r="P1" s="9" t="s">
        <v>79</v>
      </c>
      <c r="Q1" s="5"/>
      <c r="S1" s="5">
        <f>SUM(T2:T100)</f>
        <v>119225</v>
      </c>
      <c r="T1" s="5"/>
      <c r="V1" s="5">
        <f>SUM(W2:W100)</f>
        <v>121325</v>
      </c>
      <c r="W1" s="5"/>
    </row>
    <row r="2" spans="1:23" x14ac:dyDescent="0.25">
      <c r="A2" s="6" t="s">
        <v>28</v>
      </c>
      <c r="B2" s="6">
        <v>15000</v>
      </c>
      <c r="C2" s="15"/>
      <c r="D2" s="6" t="s">
        <v>40</v>
      </c>
      <c r="E2" s="6">
        <v>40000</v>
      </c>
      <c r="F2" s="15"/>
      <c r="G2" s="6" t="s">
        <v>49</v>
      </c>
      <c r="H2" s="6">
        <v>100000</v>
      </c>
      <c r="J2" s="9" t="s">
        <v>51</v>
      </c>
      <c r="K2" s="5">
        <v>5000</v>
      </c>
      <c r="M2" s="9" t="s">
        <v>72</v>
      </c>
      <c r="N2" s="5">
        <v>3000</v>
      </c>
      <c r="P2" s="9" t="s">
        <v>83</v>
      </c>
      <c r="Q2" s="5">
        <v>5000</v>
      </c>
      <c r="S2" s="9" t="s">
        <v>52</v>
      </c>
      <c r="T2" s="5">
        <v>500</v>
      </c>
      <c r="V2" s="9" t="s">
        <v>52</v>
      </c>
      <c r="W2" s="5">
        <v>200</v>
      </c>
    </row>
    <row r="3" spans="1:23" x14ac:dyDescent="0.25">
      <c r="A3" s="6" t="s">
        <v>28</v>
      </c>
      <c r="B3" s="6">
        <v>20000</v>
      </c>
      <c r="C3" s="16"/>
      <c r="D3" s="6" t="s">
        <v>41</v>
      </c>
      <c r="E3" s="6">
        <v>15000</v>
      </c>
      <c r="F3" s="15"/>
      <c r="G3" s="6" t="s">
        <v>32</v>
      </c>
      <c r="H3" s="6">
        <v>50000</v>
      </c>
      <c r="J3" s="9" t="s">
        <v>52</v>
      </c>
      <c r="K3" s="5">
        <v>500</v>
      </c>
      <c r="M3" s="25" t="s">
        <v>76</v>
      </c>
      <c r="N3" s="26">
        <v>2200</v>
      </c>
      <c r="P3" s="9" t="s">
        <v>80</v>
      </c>
      <c r="Q3" s="5">
        <f>Q2/2</f>
        <v>2500</v>
      </c>
      <c r="S3" s="10" t="s">
        <v>54</v>
      </c>
      <c r="T3" s="12">
        <v>200</v>
      </c>
      <c r="V3" s="10" t="s">
        <v>54</v>
      </c>
      <c r="W3" s="12">
        <v>200</v>
      </c>
    </row>
    <row r="4" spans="1:23" x14ac:dyDescent="0.25">
      <c r="A4" s="6" t="s">
        <v>70</v>
      </c>
      <c r="B4" s="6">
        <v>40000</v>
      </c>
      <c r="C4" s="15"/>
      <c r="D4" s="6" t="s">
        <v>41</v>
      </c>
      <c r="E4" s="6">
        <v>20000</v>
      </c>
      <c r="F4" s="15"/>
      <c r="G4" s="6" t="s">
        <v>33</v>
      </c>
      <c r="H4" s="6">
        <v>30000</v>
      </c>
      <c r="J4" s="9" t="s">
        <v>53</v>
      </c>
      <c r="K4" s="5">
        <v>3000</v>
      </c>
      <c r="M4" s="10" t="s">
        <v>5</v>
      </c>
      <c r="N4" s="12">
        <f>SUM(N1:N3)</f>
        <v>117200</v>
      </c>
      <c r="P4" s="10" t="s">
        <v>81</v>
      </c>
      <c r="Q4" s="5">
        <v>500</v>
      </c>
      <c r="S4" s="10" t="s">
        <v>11</v>
      </c>
      <c r="T4" s="12">
        <v>900</v>
      </c>
      <c r="V4" s="10" t="s">
        <v>11</v>
      </c>
      <c r="W4" s="12">
        <v>900</v>
      </c>
    </row>
    <row r="5" spans="1:23" x14ac:dyDescent="0.25">
      <c r="A5" s="6" t="s">
        <v>29</v>
      </c>
      <c r="B5" s="6">
        <v>4139</v>
      </c>
      <c r="C5" s="15"/>
      <c r="D5" s="6" t="s">
        <v>42</v>
      </c>
      <c r="E5" s="6">
        <v>20000</v>
      </c>
      <c r="F5" s="15"/>
      <c r="G5" s="6" t="s">
        <v>34</v>
      </c>
      <c r="H5" s="6">
        <v>50000</v>
      </c>
      <c r="J5" s="10" t="s">
        <v>54</v>
      </c>
      <c r="K5" s="12">
        <v>500</v>
      </c>
      <c r="P5" s="10" t="s">
        <v>82</v>
      </c>
      <c r="Q5" s="5">
        <f>Q3*Q4</f>
        <v>1250000</v>
      </c>
      <c r="S5" s="10" t="s">
        <v>55</v>
      </c>
      <c r="T5" s="12">
        <v>400</v>
      </c>
      <c r="V5" s="10" t="s">
        <v>55</v>
      </c>
      <c r="W5" s="12">
        <v>200</v>
      </c>
    </row>
    <row r="6" spans="1:23" x14ac:dyDescent="0.25">
      <c r="A6" s="6" t="s">
        <v>14</v>
      </c>
      <c r="B6" s="6">
        <v>6000</v>
      </c>
      <c r="C6" s="15"/>
      <c r="D6" s="6" t="s">
        <v>12</v>
      </c>
      <c r="E6" s="6">
        <v>3000</v>
      </c>
      <c r="F6" s="15"/>
      <c r="G6" s="6" t="s">
        <v>35</v>
      </c>
      <c r="H6" s="6">
        <v>100000</v>
      </c>
      <c r="J6" s="10" t="s">
        <v>11</v>
      </c>
      <c r="K6" s="12">
        <v>900</v>
      </c>
      <c r="M6" s="18" t="s">
        <v>77</v>
      </c>
      <c r="N6" s="14">
        <f>J1-N4</f>
        <v>24650</v>
      </c>
      <c r="P6" s="10" t="s">
        <v>84</v>
      </c>
      <c r="Q6" s="5">
        <f>Q5/20</f>
        <v>62500</v>
      </c>
      <c r="S6" s="10" t="s">
        <v>56</v>
      </c>
      <c r="T6" s="12">
        <v>400</v>
      </c>
      <c r="V6" s="10" t="s">
        <v>56</v>
      </c>
      <c r="W6" s="12">
        <v>200</v>
      </c>
    </row>
    <row r="7" spans="1:23" x14ac:dyDescent="0.25">
      <c r="A7" s="6" t="s">
        <v>12</v>
      </c>
      <c r="B7" s="6">
        <v>3000</v>
      </c>
      <c r="C7" s="17"/>
      <c r="D7" s="6" t="s">
        <v>43</v>
      </c>
      <c r="E7" s="6">
        <v>5000</v>
      </c>
      <c r="F7" s="15"/>
      <c r="G7" s="6" t="s">
        <v>36</v>
      </c>
      <c r="H7" s="6">
        <v>40000</v>
      </c>
      <c r="J7" s="10" t="s">
        <v>55</v>
      </c>
      <c r="K7" s="12">
        <v>400</v>
      </c>
      <c r="S7" s="10" t="s">
        <v>57</v>
      </c>
      <c r="T7" s="12">
        <v>400</v>
      </c>
      <c r="V7" s="10" t="s">
        <v>57</v>
      </c>
      <c r="W7" s="12">
        <v>0</v>
      </c>
    </row>
    <row r="8" spans="1:23" x14ac:dyDescent="0.25">
      <c r="A8" s="6" t="s">
        <v>13</v>
      </c>
      <c r="B8" s="6">
        <v>10000</v>
      </c>
      <c r="C8" s="15"/>
      <c r="D8" s="6" t="s">
        <v>44</v>
      </c>
      <c r="E8" s="6">
        <v>10000</v>
      </c>
      <c r="F8" s="15"/>
      <c r="G8" s="6" t="s">
        <v>37</v>
      </c>
      <c r="H8" s="6">
        <v>30000</v>
      </c>
      <c r="J8" s="10" t="s">
        <v>56</v>
      </c>
      <c r="K8" s="12">
        <v>400</v>
      </c>
      <c r="P8" s="57" t="s">
        <v>13</v>
      </c>
      <c r="Q8" s="57"/>
      <c r="S8" s="10" t="s">
        <v>12</v>
      </c>
      <c r="T8" s="12">
        <v>3000</v>
      </c>
      <c r="V8" s="10" t="s">
        <v>12</v>
      </c>
      <c r="W8" s="12">
        <v>0</v>
      </c>
    </row>
    <row r="9" spans="1:23" x14ac:dyDescent="0.25">
      <c r="A9" s="6" t="s">
        <v>5</v>
      </c>
      <c r="B9" s="6">
        <v>123139</v>
      </c>
      <c r="D9" s="6" t="s">
        <v>5</v>
      </c>
      <c r="E9" s="6">
        <f>SUM(E2:E8)</f>
        <v>113000</v>
      </c>
      <c r="G9" s="6" t="s">
        <v>38</v>
      </c>
      <c r="H9" s="6">
        <v>200000</v>
      </c>
      <c r="J9" s="10" t="s">
        <v>57</v>
      </c>
      <c r="K9" s="12">
        <v>400</v>
      </c>
      <c r="P9" s="5" t="s">
        <v>12</v>
      </c>
      <c r="Q9" s="5">
        <v>2000</v>
      </c>
      <c r="S9" s="10" t="s">
        <v>61</v>
      </c>
      <c r="T9" s="12">
        <v>13000</v>
      </c>
      <c r="V9" s="10" t="s">
        <v>61</v>
      </c>
      <c r="W9" s="12">
        <v>21000</v>
      </c>
    </row>
    <row r="10" spans="1:23" x14ac:dyDescent="0.25">
      <c r="G10" s="6" t="s">
        <v>46</v>
      </c>
      <c r="H10" s="6">
        <v>187000</v>
      </c>
      <c r="J10" s="10" t="s">
        <v>12</v>
      </c>
      <c r="K10" s="12">
        <v>3000</v>
      </c>
      <c r="M10" s="9" t="s">
        <v>78</v>
      </c>
      <c r="N10" s="5"/>
      <c r="P10" s="5" t="s">
        <v>58</v>
      </c>
      <c r="Q10" s="5">
        <v>1000</v>
      </c>
      <c r="S10" s="10" t="s">
        <v>63</v>
      </c>
      <c r="T10" s="12">
        <v>500</v>
      </c>
      <c r="V10" s="10" t="s">
        <v>63</v>
      </c>
      <c r="W10" s="12">
        <v>500</v>
      </c>
    </row>
    <row r="11" spans="1:23" x14ac:dyDescent="0.25">
      <c r="G11" s="6" t="s">
        <v>47</v>
      </c>
      <c r="H11" s="6">
        <v>300000</v>
      </c>
      <c r="J11" s="10" t="s">
        <v>58</v>
      </c>
      <c r="K11" s="12">
        <v>1000</v>
      </c>
      <c r="M11" s="9" t="s">
        <v>73</v>
      </c>
      <c r="N11" s="5">
        <v>5000</v>
      </c>
      <c r="P11" s="5" t="s">
        <v>51</v>
      </c>
      <c r="Q11" s="5">
        <v>4000</v>
      </c>
      <c r="S11" s="10" t="s">
        <v>14</v>
      </c>
      <c r="T11" s="12">
        <v>12000</v>
      </c>
      <c r="V11" s="10" t="s">
        <v>14</v>
      </c>
      <c r="W11" s="12">
        <v>12000</v>
      </c>
    </row>
    <row r="12" spans="1:23" x14ac:dyDescent="0.25">
      <c r="G12" s="6" t="s">
        <v>50</v>
      </c>
      <c r="H12" s="6">
        <v>250000</v>
      </c>
      <c r="J12" s="10" t="s">
        <v>12</v>
      </c>
      <c r="K12" s="12">
        <v>2000</v>
      </c>
      <c r="M12" s="9" t="s">
        <v>64</v>
      </c>
      <c r="N12" s="5">
        <v>5000</v>
      </c>
      <c r="P12" s="12" t="s">
        <v>59</v>
      </c>
      <c r="Q12" s="12">
        <v>700</v>
      </c>
      <c r="S12" s="10" t="s">
        <v>65</v>
      </c>
      <c r="T12" s="12">
        <v>4300</v>
      </c>
      <c r="V12" s="10" t="s">
        <v>65</v>
      </c>
      <c r="W12" s="12">
        <v>2500</v>
      </c>
    </row>
    <row r="13" spans="1:23" x14ac:dyDescent="0.25">
      <c r="G13" s="6" t="s">
        <v>5</v>
      </c>
      <c r="H13" s="6">
        <v>1337000</v>
      </c>
      <c r="J13" s="10" t="s">
        <v>59</v>
      </c>
      <c r="K13" s="12">
        <v>750</v>
      </c>
      <c r="P13" s="12" t="s">
        <v>62</v>
      </c>
      <c r="Q13" s="12">
        <v>400</v>
      </c>
      <c r="S13" s="10" t="s">
        <v>66</v>
      </c>
      <c r="T13" s="12">
        <v>15000</v>
      </c>
      <c r="V13" s="10" t="s">
        <v>66</v>
      </c>
      <c r="W13" s="12">
        <v>15000</v>
      </c>
    </row>
    <row r="14" spans="1:23" x14ac:dyDescent="0.25">
      <c r="D14" s="19"/>
      <c r="J14" s="10" t="s">
        <v>60</v>
      </c>
      <c r="K14" s="12">
        <v>2000</v>
      </c>
      <c r="P14" s="12" t="s">
        <v>270</v>
      </c>
      <c r="Q14" s="12">
        <v>3000</v>
      </c>
      <c r="S14" s="10" t="s">
        <v>67</v>
      </c>
      <c r="T14" s="12">
        <v>20000</v>
      </c>
      <c r="V14" s="10" t="s">
        <v>67</v>
      </c>
      <c r="W14" s="12">
        <v>20000</v>
      </c>
    </row>
    <row r="15" spans="1:23" x14ac:dyDescent="0.25">
      <c r="D15" s="19"/>
      <c r="J15" s="10" t="s">
        <v>61</v>
      </c>
      <c r="K15" s="12">
        <v>13000</v>
      </c>
      <c r="P15" s="32" t="s">
        <v>5</v>
      </c>
      <c r="Q15" s="27">
        <f>SUM(Q9:Q14)</f>
        <v>11100</v>
      </c>
      <c r="S15" s="10" t="s">
        <v>68</v>
      </c>
      <c r="T15" s="12">
        <v>38625</v>
      </c>
      <c r="V15" s="10" t="s">
        <v>68</v>
      </c>
      <c r="W15" s="12">
        <v>38625</v>
      </c>
    </row>
    <row r="16" spans="1:23" x14ac:dyDescent="0.25">
      <c r="D16" s="19"/>
      <c r="J16" s="10" t="s">
        <v>62</v>
      </c>
      <c r="K16" s="12">
        <v>500</v>
      </c>
      <c r="S16" s="12" t="s">
        <v>13</v>
      </c>
      <c r="T16" s="12">
        <v>10000</v>
      </c>
      <c r="V16" s="12" t="s">
        <v>13</v>
      </c>
      <c r="W16" s="12">
        <v>10000</v>
      </c>
    </row>
    <row r="17" spans="4:21" x14ac:dyDescent="0.25">
      <c r="J17" s="10" t="s">
        <v>63</v>
      </c>
      <c r="K17" s="12">
        <v>500</v>
      </c>
      <c r="S17" s="38"/>
      <c r="T17" s="18"/>
    </row>
    <row r="18" spans="4:21" x14ac:dyDescent="0.25">
      <c r="J18" s="10" t="s">
        <v>64</v>
      </c>
      <c r="K18" s="12">
        <v>2000</v>
      </c>
      <c r="S18" s="38"/>
      <c r="T18" s="18"/>
    </row>
    <row r="19" spans="4:21" x14ac:dyDescent="0.25">
      <c r="J19" s="10" t="s">
        <v>14</v>
      </c>
      <c r="K19" s="12">
        <v>6000</v>
      </c>
      <c r="S19" s="50" t="s">
        <v>291</v>
      </c>
      <c r="T19" s="18"/>
    </row>
    <row r="20" spans="4:21" x14ac:dyDescent="0.25">
      <c r="J20" s="10" t="s">
        <v>65</v>
      </c>
      <c r="K20" s="12">
        <v>5000</v>
      </c>
      <c r="S20" s="38"/>
      <c r="T20" s="18"/>
    </row>
    <row r="21" spans="4:21" x14ac:dyDescent="0.25">
      <c r="J21" s="10" t="s">
        <v>66</v>
      </c>
      <c r="K21" s="12">
        <v>15000</v>
      </c>
      <c r="S21" s="38" t="s">
        <v>338</v>
      </c>
      <c r="T21" s="18" t="s">
        <v>339</v>
      </c>
      <c r="U21" s="55" t="s">
        <v>342</v>
      </c>
    </row>
    <row r="22" spans="4:21" x14ac:dyDescent="0.25">
      <c r="J22" s="10" t="s">
        <v>67</v>
      </c>
      <c r="K22" s="12">
        <v>20000</v>
      </c>
      <c r="S22" s="38" t="s">
        <v>340</v>
      </c>
      <c r="T22" s="18" t="s">
        <v>339</v>
      </c>
      <c r="U22" s="54" t="s">
        <v>341</v>
      </c>
    </row>
    <row r="23" spans="4:21" x14ac:dyDescent="0.25">
      <c r="J23" s="10" t="s">
        <v>68</v>
      </c>
      <c r="K23" s="12">
        <v>40000</v>
      </c>
      <c r="S23" s="38"/>
      <c r="T23" s="18"/>
    </row>
    <row r="24" spans="4:21" x14ac:dyDescent="0.25">
      <c r="J24" s="10" t="s">
        <v>69</v>
      </c>
      <c r="K24" s="12">
        <v>10000</v>
      </c>
    </row>
    <row r="25" spans="4:21" x14ac:dyDescent="0.25">
      <c r="J25" s="10" t="s">
        <v>75</v>
      </c>
      <c r="K25" s="12">
        <v>10000</v>
      </c>
    </row>
    <row r="26" spans="4:21" x14ac:dyDescent="0.25">
      <c r="D26" s="18"/>
    </row>
  </sheetData>
  <mergeCells count="1">
    <mergeCell ref="P8:Q8"/>
  </mergeCells>
  <hyperlinks>
    <hyperlink ref="S19" r:id="rId1"/>
  </hyperlinks>
  <pageMargins left="0.7" right="0.7" top="0.75" bottom="0.75" header="0.3" footer="0.3"/>
  <pageSetup paperSize="9" orientation="portrait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8"/>
  <sheetViews>
    <sheetView workbookViewId="0">
      <selection activeCell="L13" sqref="L13"/>
    </sheetView>
  </sheetViews>
  <sheetFormatPr defaultRowHeight="15" x14ac:dyDescent="0.25"/>
  <cols>
    <col min="1" max="1" width="23.5703125" bestFit="1" customWidth="1"/>
    <col min="2" max="2" width="12" bestFit="1" customWidth="1"/>
    <col min="4" max="4" width="23.5703125" bestFit="1" customWidth="1"/>
    <col min="5" max="5" width="12" bestFit="1" customWidth="1"/>
  </cols>
  <sheetData>
    <row r="2" spans="1:5" x14ac:dyDescent="0.25">
      <c r="A2" s="5" t="s">
        <v>85</v>
      </c>
      <c r="B2" s="5">
        <v>36.5</v>
      </c>
      <c r="D2" s="28" t="s">
        <v>101</v>
      </c>
      <c r="E2" s="5">
        <v>41.5</v>
      </c>
    </row>
    <row r="3" spans="1:5" x14ac:dyDescent="0.25">
      <c r="A3" s="5" t="s">
        <v>86</v>
      </c>
      <c r="B3" s="5">
        <v>5.0000000000000001E-3</v>
      </c>
      <c r="D3" s="5" t="s">
        <v>86</v>
      </c>
      <c r="E3" s="5">
        <v>5.0000000000000001E-3</v>
      </c>
    </row>
    <row r="4" spans="1:5" x14ac:dyDescent="0.25">
      <c r="A4" s="5" t="s">
        <v>87</v>
      </c>
      <c r="B4" s="5">
        <f>B2*B3</f>
        <v>0.1825</v>
      </c>
      <c r="D4" s="5" t="s">
        <v>87</v>
      </c>
      <c r="E4" s="5">
        <f>E2*E3</f>
        <v>0.20750000000000002</v>
      </c>
    </row>
    <row r="5" spans="1:5" x14ac:dyDescent="0.25">
      <c r="A5" s="5" t="s">
        <v>88</v>
      </c>
      <c r="B5" s="5">
        <v>1</v>
      </c>
      <c r="D5" s="5" t="s">
        <v>88</v>
      </c>
      <c r="E5" s="5">
        <v>1</v>
      </c>
    </row>
    <row r="6" spans="1:5" x14ac:dyDescent="0.25">
      <c r="A6" s="5" t="s">
        <v>89</v>
      </c>
      <c r="B6" s="5">
        <f>B4*B5</f>
        <v>0.1825</v>
      </c>
      <c r="D6" s="5" t="s">
        <v>89</v>
      </c>
      <c r="E6" s="5">
        <f>E4*E5</f>
        <v>0.20750000000000002</v>
      </c>
    </row>
    <row r="7" spans="1:5" x14ac:dyDescent="0.25">
      <c r="A7" s="5" t="s">
        <v>90</v>
      </c>
      <c r="B7" s="5">
        <f>B2+B4</f>
        <v>36.682499999999997</v>
      </c>
      <c r="D7" s="5" t="s">
        <v>90</v>
      </c>
      <c r="E7" s="5">
        <f>E2-E4</f>
        <v>41.292499999999997</v>
      </c>
    </row>
    <row r="8" spans="1:5" x14ac:dyDescent="0.25">
      <c r="A8" s="5" t="s">
        <v>93</v>
      </c>
      <c r="B8" s="5">
        <f>ROUND(B7*B5,2)</f>
        <v>36.68</v>
      </c>
      <c r="D8" s="5" t="s">
        <v>93</v>
      </c>
      <c r="E8" s="5">
        <f>ROUND(E7*E5,2)</f>
        <v>41.29</v>
      </c>
    </row>
    <row r="9" spans="1:5" x14ac:dyDescent="0.25">
      <c r="A9" s="5" t="s">
        <v>91</v>
      </c>
      <c r="B9" s="5">
        <v>0.18</v>
      </c>
      <c r="D9" s="5" t="s">
        <v>91</v>
      </c>
      <c r="E9" s="5">
        <v>0.18</v>
      </c>
    </row>
    <row r="10" spans="1:5" x14ac:dyDescent="0.25">
      <c r="A10" s="5" t="s">
        <v>92</v>
      </c>
      <c r="B10" s="5">
        <f>B9*B6</f>
        <v>3.2849999999999997E-2</v>
      </c>
      <c r="D10" s="5" t="s">
        <v>92</v>
      </c>
      <c r="E10" s="5">
        <f>E9*E6</f>
        <v>3.7350000000000001E-2</v>
      </c>
    </row>
    <row r="11" spans="1:5" x14ac:dyDescent="0.25">
      <c r="A11" s="5" t="s">
        <v>94</v>
      </c>
      <c r="B11" s="5">
        <v>1E-3</v>
      </c>
      <c r="D11" s="5" t="s">
        <v>94</v>
      </c>
      <c r="E11" s="5">
        <v>1E-3</v>
      </c>
    </row>
    <row r="12" spans="1:5" x14ac:dyDescent="0.25">
      <c r="A12" s="5" t="s">
        <v>95</v>
      </c>
      <c r="B12" s="5">
        <f>B11*B8</f>
        <v>3.6679999999999997E-2</v>
      </c>
      <c r="D12" s="5" t="s">
        <v>95</v>
      </c>
      <c r="E12" s="5">
        <f>E11*E8</f>
        <v>4.129E-2</v>
      </c>
    </row>
    <row r="13" spans="1:5" x14ac:dyDescent="0.25">
      <c r="A13" s="5" t="s">
        <v>96</v>
      </c>
      <c r="B13" s="5">
        <v>3.2499999999999997E-5</v>
      </c>
      <c r="D13" s="5" t="s">
        <v>96</v>
      </c>
      <c r="E13" s="5">
        <v>3.2499999999999997E-5</v>
      </c>
    </row>
    <row r="14" spans="1:5" x14ac:dyDescent="0.25">
      <c r="A14" s="5" t="s">
        <v>97</v>
      </c>
      <c r="B14" s="5">
        <f>B13*B8</f>
        <v>1.1921E-3</v>
      </c>
      <c r="D14" s="5" t="s">
        <v>97</v>
      </c>
      <c r="E14" s="5">
        <f>E13*E8</f>
        <v>1.3419249999999999E-3</v>
      </c>
    </row>
    <row r="15" spans="1:5" x14ac:dyDescent="0.25">
      <c r="A15" s="28" t="s">
        <v>98</v>
      </c>
      <c r="B15" s="29">
        <v>2.0000000000000001E-4</v>
      </c>
      <c r="D15" s="28" t="s">
        <v>98</v>
      </c>
      <c r="E15" s="29">
        <v>2.0000000000000001E-4</v>
      </c>
    </row>
    <row r="16" spans="1:5" x14ac:dyDescent="0.25">
      <c r="A16" s="28" t="s">
        <v>99</v>
      </c>
      <c r="B16" s="5">
        <f>B8*B15</f>
        <v>7.3360000000000005E-3</v>
      </c>
      <c r="D16" s="28" t="s">
        <v>99</v>
      </c>
      <c r="E16" s="5">
        <f>E8*E15</f>
        <v>8.2579999999999997E-3</v>
      </c>
    </row>
    <row r="17" spans="1:5" x14ac:dyDescent="0.25">
      <c r="A17" s="28" t="s">
        <v>103</v>
      </c>
      <c r="B17" s="5">
        <f>B10+B12+B14+B16</f>
        <v>7.8058099999999991E-2</v>
      </c>
      <c r="D17" s="28" t="s">
        <v>103</v>
      </c>
      <c r="E17" s="5">
        <f>E10+E12+E14+E16</f>
        <v>8.8239924999999997E-2</v>
      </c>
    </row>
    <row r="18" spans="1:5" x14ac:dyDescent="0.25">
      <c r="A18" s="28" t="s">
        <v>100</v>
      </c>
      <c r="B18" s="5">
        <f>B8+B17</f>
        <v>36.7580581</v>
      </c>
      <c r="D18" s="28" t="s">
        <v>102</v>
      </c>
      <c r="E18" s="5">
        <f>E8-E17</f>
        <v>41.201760074999996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9"/>
  <sheetViews>
    <sheetView topLeftCell="A17" workbookViewId="0">
      <selection activeCell="C49" sqref="C49"/>
    </sheetView>
  </sheetViews>
  <sheetFormatPr defaultRowHeight="15" x14ac:dyDescent="0.25"/>
  <cols>
    <col min="1" max="1" width="28.28515625" bestFit="1" customWidth="1"/>
    <col min="2" max="2" width="8.140625" bestFit="1" customWidth="1"/>
    <col min="3" max="3" width="7.140625" bestFit="1" customWidth="1"/>
    <col min="5" max="5" width="11" bestFit="1" customWidth="1"/>
    <col min="6" max="6" width="9.140625" bestFit="1" customWidth="1"/>
    <col min="9" max="9" width="17" bestFit="1" customWidth="1"/>
  </cols>
  <sheetData>
    <row r="1" spans="1:6" x14ac:dyDescent="0.25">
      <c r="A1" s="27" t="s">
        <v>108</v>
      </c>
      <c r="B1" s="27" t="s">
        <v>1</v>
      </c>
      <c r="C1" s="27" t="s">
        <v>0</v>
      </c>
      <c r="E1" s="49" t="s">
        <v>123</v>
      </c>
      <c r="F1" s="5">
        <v>1475389</v>
      </c>
    </row>
    <row r="2" spans="1:6" x14ac:dyDescent="0.25">
      <c r="A2" s="5" t="s">
        <v>107</v>
      </c>
      <c r="B2" s="5">
        <v>7600</v>
      </c>
      <c r="C2" s="31">
        <v>42941</v>
      </c>
      <c r="E2" s="49" t="s">
        <v>121</v>
      </c>
      <c r="F2" s="5">
        <f>SUM(B2:B200)</f>
        <v>1258793</v>
      </c>
    </row>
    <row r="3" spans="1:6" x14ac:dyDescent="0.25">
      <c r="A3" s="9" t="s">
        <v>50</v>
      </c>
      <c r="B3" s="5">
        <v>50000</v>
      </c>
      <c r="C3" s="31">
        <v>42948</v>
      </c>
      <c r="E3" s="49" t="s">
        <v>9</v>
      </c>
      <c r="F3" s="5">
        <f>F1-F2</f>
        <v>216596</v>
      </c>
    </row>
    <row r="4" spans="1:6" x14ac:dyDescent="0.25">
      <c r="A4" s="9" t="s">
        <v>13</v>
      </c>
      <c r="B4" s="5">
        <v>23000</v>
      </c>
      <c r="C4" s="31">
        <v>42948</v>
      </c>
    </row>
    <row r="5" spans="1:6" x14ac:dyDescent="0.25">
      <c r="A5" s="9" t="s">
        <v>74</v>
      </c>
      <c r="B5" s="5">
        <v>25000</v>
      </c>
      <c r="C5" s="31">
        <v>42948</v>
      </c>
    </row>
    <row r="6" spans="1:6" x14ac:dyDescent="0.25">
      <c r="A6" s="9" t="s">
        <v>122</v>
      </c>
      <c r="B6" s="5">
        <v>100000</v>
      </c>
      <c r="C6" s="31">
        <v>42941</v>
      </c>
    </row>
    <row r="7" spans="1:6" x14ac:dyDescent="0.25">
      <c r="A7" s="9" t="s">
        <v>123</v>
      </c>
      <c r="B7" s="5">
        <v>309393</v>
      </c>
      <c r="C7" s="31">
        <v>42949</v>
      </c>
    </row>
    <row r="8" spans="1:6" x14ac:dyDescent="0.25">
      <c r="A8" s="10" t="s">
        <v>107</v>
      </c>
      <c r="B8" s="12">
        <v>7600</v>
      </c>
      <c r="C8" s="31">
        <v>42960</v>
      </c>
    </row>
    <row r="9" spans="1:6" x14ac:dyDescent="0.25">
      <c r="A9" s="10" t="s">
        <v>150</v>
      </c>
      <c r="B9" s="12">
        <v>4500</v>
      </c>
      <c r="C9" s="31">
        <v>42961</v>
      </c>
    </row>
    <row r="10" spans="1:6" x14ac:dyDescent="0.25">
      <c r="A10" s="10" t="s">
        <v>163</v>
      </c>
      <c r="B10" s="12">
        <v>1850</v>
      </c>
      <c r="C10" s="31">
        <v>42961</v>
      </c>
    </row>
    <row r="11" spans="1:6" x14ac:dyDescent="0.25">
      <c r="A11" s="10" t="s">
        <v>164</v>
      </c>
      <c r="B11" s="5">
        <v>4250</v>
      </c>
      <c r="C11" s="31">
        <v>42961</v>
      </c>
    </row>
    <row r="12" spans="1:6" x14ac:dyDescent="0.25">
      <c r="A12" s="10" t="s">
        <v>165</v>
      </c>
      <c r="B12" s="5">
        <v>1200</v>
      </c>
      <c r="C12" s="31">
        <v>42961</v>
      </c>
    </row>
    <row r="13" spans="1:6" x14ac:dyDescent="0.25">
      <c r="A13" s="10" t="s">
        <v>166</v>
      </c>
      <c r="B13" s="5">
        <v>3000</v>
      </c>
      <c r="C13" s="31">
        <v>42961</v>
      </c>
    </row>
    <row r="14" spans="1:6" x14ac:dyDescent="0.25">
      <c r="A14" s="10" t="s">
        <v>167</v>
      </c>
      <c r="B14" s="5">
        <v>4000</v>
      </c>
      <c r="C14" s="31">
        <v>42961</v>
      </c>
    </row>
    <row r="15" spans="1:6" x14ac:dyDescent="0.25">
      <c r="A15" s="9" t="s">
        <v>57</v>
      </c>
      <c r="B15" s="5">
        <v>2000</v>
      </c>
      <c r="C15" s="31">
        <v>42961</v>
      </c>
    </row>
    <row r="16" spans="1:6" x14ac:dyDescent="0.25">
      <c r="A16" s="10" t="s">
        <v>168</v>
      </c>
      <c r="B16" s="12">
        <v>6000</v>
      </c>
      <c r="C16" s="31">
        <v>42961</v>
      </c>
    </row>
    <row r="17" spans="1:11" x14ac:dyDescent="0.25">
      <c r="A17" s="10" t="s">
        <v>205</v>
      </c>
      <c r="B17" s="12">
        <v>22700</v>
      </c>
      <c r="C17" s="31">
        <v>42966</v>
      </c>
    </row>
    <row r="18" spans="1:11" x14ac:dyDescent="0.25">
      <c r="A18" s="10" t="s">
        <v>107</v>
      </c>
      <c r="B18" s="12">
        <v>7600</v>
      </c>
      <c r="C18" s="41">
        <v>42969</v>
      </c>
    </row>
    <row r="19" spans="1:11" x14ac:dyDescent="0.25">
      <c r="A19" s="10" t="s">
        <v>244</v>
      </c>
      <c r="B19" s="12">
        <v>40000</v>
      </c>
      <c r="C19" s="31">
        <v>42974</v>
      </c>
      <c r="I19" s="10" t="s">
        <v>205</v>
      </c>
      <c r="J19" s="12">
        <v>5000</v>
      </c>
      <c r="K19" s="31">
        <v>42998</v>
      </c>
    </row>
    <row r="20" spans="1:11" x14ac:dyDescent="0.25">
      <c r="A20" s="12" t="s">
        <v>258</v>
      </c>
      <c r="B20" s="12">
        <v>100000</v>
      </c>
      <c r="C20" s="31">
        <v>42982</v>
      </c>
      <c r="I20" s="12" t="s">
        <v>107</v>
      </c>
      <c r="J20" s="12">
        <v>7600</v>
      </c>
      <c r="K20" s="31">
        <v>42999</v>
      </c>
    </row>
    <row r="21" spans="1:11" x14ac:dyDescent="0.25">
      <c r="A21" s="12" t="s">
        <v>259</v>
      </c>
      <c r="B21" s="12">
        <v>8500</v>
      </c>
      <c r="C21" s="31">
        <v>42982</v>
      </c>
      <c r="I21" s="12" t="s">
        <v>258</v>
      </c>
      <c r="J21" s="12">
        <v>10000</v>
      </c>
      <c r="K21" s="31">
        <v>43006</v>
      </c>
    </row>
    <row r="22" spans="1:11" x14ac:dyDescent="0.25">
      <c r="A22" s="12" t="s">
        <v>50</v>
      </c>
      <c r="B22" s="12">
        <v>50000</v>
      </c>
      <c r="C22" s="31">
        <v>42983</v>
      </c>
      <c r="I22" s="10" t="s">
        <v>281</v>
      </c>
      <c r="J22" s="12">
        <v>2500</v>
      </c>
      <c r="K22" s="31">
        <v>43006</v>
      </c>
    </row>
    <row r="23" spans="1:11" x14ac:dyDescent="0.25">
      <c r="A23" s="10" t="s">
        <v>267</v>
      </c>
      <c r="B23" s="12">
        <v>4500</v>
      </c>
      <c r="C23" s="31">
        <v>42985</v>
      </c>
      <c r="I23" s="10" t="s">
        <v>107</v>
      </c>
      <c r="J23" s="12">
        <v>11400</v>
      </c>
      <c r="K23" s="31">
        <v>43011</v>
      </c>
    </row>
    <row r="24" spans="1:11" x14ac:dyDescent="0.25">
      <c r="A24" s="10" t="s">
        <v>107</v>
      </c>
      <c r="B24" s="12">
        <v>8450</v>
      </c>
      <c r="C24" s="31">
        <v>42987</v>
      </c>
      <c r="I24" s="10" t="s">
        <v>282</v>
      </c>
      <c r="J24" s="12">
        <v>4000</v>
      </c>
      <c r="K24" s="31">
        <v>43009</v>
      </c>
    </row>
    <row r="25" spans="1:11" x14ac:dyDescent="0.25">
      <c r="A25" s="10" t="s">
        <v>205</v>
      </c>
      <c r="B25" s="12">
        <v>5000</v>
      </c>
      <c r="C25" s="31">
        <v>42987</v>
      </c>
      <c r="I25" s="12" t="s">
        <v>50</v>
      </c>
      <c r="J25" s="12">
        <v>50000</v>
      </c>
      <c r="K25" s="31">
        <v>43010</v>
      </c>
    </row>
    <row r="26" spans="1:11" x14ac:dyDescent="0.25">
      <c r="A26" s="12" t="s">
        <v>107</v>
      </c>
      <c r="B26" s="12">
        <v>7600</v>
      </c>
      <c r="C26" s="31">
        <v>42999</v>
      </c>
      <c r="I26" s="12" t="s">
        <v>283</v>
      </c>
      <c r="J26" s="12">
        <v>1000</v>
      </c>
      <c r="K26" s="31">
        <v>43011</v>
      </c>
    </row>
    <row r="27" spans="1:11" x14ac:dyDescent="0.25">
      <c r="A27" s="12" t="s">
        <v>258</v>
      </c>
      <c r="B27" s="12">
        <v>10000</v>
      </c>
      <c r="C27" s="31">
        <v>43006</v>
      </c>
      <c r="I27" s="39" t="s">
        <v>284</v>
      </c>
      <c r="J27" s="12">
        <v>2500</v>
      </c>
      <c r="K27" s="31">
        <v>43011</v>
      </c>
    </row>
    <row r="28" spans="1:11" x14ac:dyDescent="0.25">
      <c r="A28" s="10" t="s">
        <v>281</v>
      </c>
      <c r="B28" s="12">
        <v>2500</v>
      </c>
      <c r="C28" s="31">
        <v>43006</v>
      </c>
      <c r="I28" s="39" t="s">
        <v>285</v>
      </c>
      <c r="J28" s="12">
        <v>30000</v>
      </c>
      <c r="K28" s="31">
        <v>43013</v>
      </c>
    </row>
    <row r="29" spans="1:11" x14ac:dyDescent="0.25">
      <c r="A29" s="10" t="s">
        <v>107</v>
      </c>
      <c r="B29" s="12">
        <v>11400</v>
      </c>
      <c r="C29" s="31">
        <v>43011</v>
      </c>
      <c r="I29" s="39" t="s">
        <v>107</v>
      </c>
      <c r="J29" s="12">
        <v>7600</v>
      </c>
      <c r="K29" s="31">
        <v>43017</v>
      </c>
    </row>
    <row r="30" spans="1:11" x14ac:dyDescent="0.25">
      <c r="A30" s="10" t="s">
        <v>282</v>
      </c>
      <c r="B30" s="12">
        <v>4000</v>
      </c>
      <c r="C30" s="31">
        <v>43009</v>
      </c>
      <c r="I30" s="39" t="s">
        <v>286</v>
      </c>
      <c r="J30" s="12">
        <v>19700</v>
      </c>
      <c r="K30" s="31">
        <v>43017</v>
      </c>
    </row>
    <row r="31" spans="1:11" x14ac:dyDescent="0.25">
      <c r="A31" s="12" t="s">
        <v>50</v>
      </c>
      <c r="B31" s="12">
        <v>50000</v>
      </c>
      <c r="C31" s="31">
        <v>43010</v>
      </c>
      <c r="I31" s="39" t="s">
        <v>267</v>
      </c>
      <c r="J31" s="12">
        <v>4500</v>
      </c>
      <c r="K31" s="31">
        <v>43017</v>
      </c>
    </row>
    <row r="32" spans="1:11" x14ac:dyDescent="0.25">
      <c r="A32" s="12" t="s">
        <v>283</v>
      </c>
      <c r="B32" s="12">
        <v>1000</v>
      </c>
      <c r="C32" s="31">
        <v>43011</v>
      </c>
      <c r="I32" s="39" t="s">
        <v>287</v>
      </c>
      <c r="J32" s="12">
        <v>5000</v>
      </c>
      <c r="K32" s="31">
        <v>43017</v>
      </c>
    </row>
    <row r="33" spans="1:11" x14ac:dyDescent="0.25">
      <c r="A33" s="39" t="s">
        <v>284</v>
      </c>
      <c r="B33" s="12">
        <v>2500</v>
      </c>
      <c r="C33" s="31">
        <v>43011</v>
      </c>
      <c r="I33" s="39" t="s">
        <v>288</v>
      </c>
      <c r="J33" s="12">
        <v>5000</v>
      </c>
      <c r="K33" s="31">
        <v>43019</v>
      </c>
    </row>
    <row r="34" spans="1:11" x14ac:dyDescent="0.25">
      <c r="A34" s="39" t="s">
        <v>285</v>
      </c>
      <c r="B34" s="12">
        <v>30000</v>
      </c>
      <c r="C34" s="31">
        <v>43013</v>
      </c>
      <c r="I34" s="9" t="s">
        <v>290</v>
      </c>
      <c r="J34" s="5">
        <v>56000</v>
      </c>
      <c r="K34" s="31">
        <v>43025</v>
      </c>
    </row>
    <row r="35" spans="1:11" x14ac:dyDescent="0.25">
      <c r="A35" s="39" t="s">
        <v>107</v>
      </c>
      <c r="B35" s="12">
        <v>7600</v>
      </c>
      <c r="C35" s="31">
        <v>43017</v>
      </c>
      <c r="I35" s="39" t="s">
        <v>293</v>
      </c>
      <c r="J35" s="12">
        <v>4000</v>
      </c>
      <c r="K35" s="31">
        <v>43028</v>
      </c>
    </row>
    <row r="36" spans="1:11" x14ac:dyDescent="0.25">
      <c r="A36" s="39" t="s">
        <v>286</v>
      </c>
      <c r="B36" s="12">
        <v>19700</v>
      </c>
      <c r="C36" s="31">
        <v>43017</v>
      </c>
      <c r="I36" s="53" t="s">
        <v>302</v>
      </c>
      <c r="J36" s="26">
        <v>13790</v>
      </c>
      <c r="K36" s="52">
        <v>43037</v>
      </c>
    </row>
    <row r="37" spans="1:11" x14ac:dyDescent="0.25">
      <c r="A37" s="39" t="s">
        <v>267</v>
      </c>
      <c r="B37" s="12">
        <v>4500</v>
      </c>
      <c r="C37" s="31">
        <v>43017</v>
      </c>
    </row>
    <row r="38" spans="1:11" x14ac:dyDescent="0.25">
      <c r="A38" s="39" t="s">
        <v>287</v>
      </c>
      <c r="B38" s="12">
        <v>5000</v>
      </c>
      <c r="C38" s="31">
        <v>43017</v>
      </c>
    </row>
    <row r="39" spans="1:11" x14ac:dyDescent="0.25">
      <c r="A39" s="39" t="s">
        <v>288</v>
      </c>
      <c r="B39" s="12">
        <v>5000</v>
      </c>
      <c r="C39" s="31">
        <v>43019</v>
      </c>
    </row>
    <row r="40" spans="1:11" x14ac:dyDescent="0.25">
      <c r="A40" s="39" t="s">
        <v>290</v>
      </c>
      <c r="B40" s="12">
        <v>56000</v>
      </c>
      <c r="C40" s="31">
        <v>43025</v>
      </c>
    </row>
    <row r="41" spans="1:11" x14ac:dyDescent="0.25">
      <c r="A41" s="39" t="s">
        <v>292</v>
      </c>
      <c r="B41" s="12">
        <v>16500</v>
      </c>
      <c r="C41" s="31">
        <v>43027</v>
      </c>
    </row>
    <row r="42" spans="1:11" x14ac:dyDescent="0.25">
      <c r="A42" s="39" t="s">
        <v>293</v>
      </c>
      <c r="B42" s="12">
        <v>4000</v>
      </c>
      <c r="C42" s="31">
        <v>43028</v>
      </c>
      <c r="I42" s="39" t="s">
        <v>5</v>
      </c>
      <c r="J42" s="5">
        <f>SUM(J19:J41)</f>
        <v>239590</v>
      </c>
      <c r="K42" s="5"/>
    </row>
    <row r="43" spans="1:11" x14ac:dyDescent="0.25">
      <c r="A43" s="39" t="s">
        <v>302</v>
      </c>
      <c r="B43" s="12">
        <v>13790</v>
      </c>
      <c r="C43" s="31">
        <v>43037</v>
      </c>
    </row>
    <row r="44" spans="1:11" x14ac:dyDescent="0.25">
      <c r="A44" s="39" t="s">
        <v>312</v>
      </c>
      <c r="B44" s="12">
        <v>15000</v>
      </c>
      <c r="C44" s="31">
        <v>43053</v>
      </c>
    </row>
    <row r="45" spans="1:11" x14ac:dyDescent="0.25">
      <c r="A45" s="39" t="s">
        <v>50</v>
      </c>
      <c r="B45" s="12">
        <v>40000</v>
      </c>
      <c r="C45" s="31">
        <v>43040</v>
      </c>
    </row>
    <row r="46" spans="1:11" x14ac:dyDescent="0.25">
      <c r="A46" s="39" t="s">
        <v>107</v>
      </c>
      <c r="B46" s="12">
        <v>6560</v>
      </c>
      <c r="C46" s="31">
        <v>43063</v>
      </c>
    </row>
    <row r="47" spans="1:11" x14ac:dyDescent="0.25">
      <c r="A47" s="39" t="s">
        <v>74</v>
      </c>
      <c r="B47" s="12">
        <v>30000</v>
      </c>
      <c r="C47" s="31">
        <v>43070</v>
      </c>
    </row>
    <row r="48" spans="1:11" x14ac:dyDescent="0.25">
      <c r="A48" s="53" t="s">
        <v>325</v>
      </c>
      <c r="B48" s="26">
        <v>100000</v>
      </c>
      <c r="C48" s="52">
        <v>43074</v>
      </c>
    </row>
    <row r="49" spans="1:3" x14ac:dyDescent="0.25">
      <c r="A49" s="39" t="s">
        <v>50</v>
      </c>
      <c r="B49" s="12">
        <v>20000</v>
      </c>
      <c r="C49" s="31">
        <v>43070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"/>
  <sheetViews>
    <sheetView workbookViewId="0">
      <selection activeCell="K16" sqref="K16"/>
    </sheetView>
  </sheetViews>
  <sheetFormatPr defaultRowHeight="15" x14ac:dyDescent="0.25"/>
  <cols>
    <col min="1" max="1" width="8.85546875" bestFit="1" customWidth="1"/>
    <col min="3" max="3" width="9.140625" style="36"/>
    <col min="5" max="5" width="21" bestFit="1" customWidth="1"/>
    <col min="6" max="6" width="7" bestFit="1" customWidth="1"/>
    <col min="7" max="7" width="11.140625" bestFit="1" customWidth="1"/>
    <col min="8" max="8" width="13.7109375" bestFit="1" customWidth="1"/>
  </cols>
  <sheetData>
    <row r="1" spans="1:6" x14ac:dyDescent="0.25">
      <c r="A1" s="34">
        <v>42522</v>
      </c>
      <c r="B1">
        <v>5800</v>
      </c>
      <c r="C1" s="35">
        <v>2185</v>
      </c>
    </row>
    <row r="2" spans="1:6" x14ac:dyDescent="0.25">
      <c r="A2" s="34">
        <v>42552</v>
      </c>
      <c r="B2">
        <v>5800</v>
      </c>
      <c r="C2" s="35">
        <v>2185</v>
      </c>
    </row>
    <row r="3" spans="1:6" x14ac:dyDescent="0.25">
      <c r="A3" s="34">
        <v>42583</v>
      </c>
      <c r="B3">
        <v>5800</v>
      </c>
      <c r="C3" s="35">
        <v>2185</v>
      </c>
    </row>
    <row r="4" spans="1:6" x14ac:dyDescent="0.25">
      <c r="A4" s="34"/>
      <c r="B4">
        <v>5800</v>
      </c>
      <c r="C4" s="35">
        <v>2185</v>
      </c>
    </row>
    <row r="5" spans="1:6" x14ac:dyDescent="0.25">
      <c r="A5" s="34"/>
      <c r="B5">
        <v>5800</v>
      </c>
      <c r="C5" s="35">
        <v>2185</v>
      </c>
      <c r="E5" t="s">
        <v>129</v>
      </c>
      <c r="F5">
        <v>250000</v>
      </c>
    </row>
    <row r="6" spans="1:6" x14ac:dyDescent="0.25">
      <c r="A6" s="34"/>
      <c r="B6">
        <v>5800</v>
      </c>
      <c r="C6" s="35">
        <v>2185</v>
      </c>
      <c r="E6" t="s">
        <v>131</v>
      </c>
      <c r="F6">
        <f>SUM(B:B)</f>
        <v>348000</v>
      </c>
    </row>
    <row r="7" spans="1:6" x14ac:dyDescent="0.25">
      <c r="B7">
        <v>5800</v>
      </c>
      <c r="C7" s="35">
        <v>2185</v>
      </c>
      <c r="E7" t="s">
        <v>132</v>
      </c>
      <c r="F7">
        <f>F6-F5</f>
        <v>98000</v>
      </c>
    </row>
    <row r="8" spans="1:6" x14ac:dyDescent="0.25">
      <c r="A8" s="34">
        <v>42736</v>
      </c>
      <c r="B8">
        <v>5800</v>
      </c>
      <c r="C8" s="35">
        <v>2185</v>
      </c>
    </row>
    <row r="9" spans="1:6" x14ac:dyDescent="0.25">
      <c r="B9">
        <v>5800</v>
      </c>
      <c r="C9" s="35">
        <v>2185</v>
      </c>
      <c r="E9" t="s">
        <v>130</v>
      </c>
      <c r="F9">
        <v>87000</v>
      </c>
    </row>
    <row r="10" spans="1:6" x14ac:dyDescent="0.25">
      <c r="B10">
        <v>5800</v>
      </c>
      <c r="C10" s="35">
        <v>2185</v>
      </c>
      <c r="E10" s="37" t="s">
        <v>136</v>
      </c>
      <c r="F10">
        <v>178149</v>
      </c>
    </row>
    <row r="11" spans="1:6" x14ac:dyDescent="0.25">
      <c r="B11">
        <v>5800</v>
      </c>
      <c r="C11" s="35">
        <v>2185</v>
      </c>
      <c r="E11" t="s">
        <v>133</v>
      </c>
      <c r="F11">
        <f>F5-F10</f>
        <v>71851</v>
      </c>
    </row>
    <row r="12" spans="1:6" x14ac:dyDescent="0.25">
      <c r="B12">
        <v>5800</v>
      </c>
      <c r="C12" s="35">
        <v>2185</v>
      </c>
      <c r="E12" t="s">
        <v>134</v>
      </c>
      <c r="F12">
        <f>F9-F11</f>
        <v>15149</v>
      </c>
    </row>
    <row r="13" spans="1:6" x14ac:dyDescent="0.25">
      <c r="B13">
        <v>5800</v>
      </c>
      <c r="C13" s="35">
        <v>2185</v>
      </c>
      <c r="E13" s="37" t="s">
        <v>135</v>
      </c>
      <c r="F13">
        <v>261000</v>
      </c>
    </row>
    <row r="14" spans="1:6" x14ac:dyDescent="0.25">
      <c r="B14">
        <v>5800</v>
      </c>
      <c r="C14" s="35">
        <v>2185</v>
      </c>
      <c r="E14" s="37"/>
    </row>
    <row r="15" spans="1:6" x14ac:dyDescent="0.25">
      <c r="A15" s="34">
        <v>42948</v>
      </c>
      <c r="B15">
        <v>5800</v>
      </c>
      <c r="C15" s="35">
        <v>2185</v>
      </c>
    </row>
    <row r="16" spans="1:6" x14ac:dyDescent="0.25">
      <c r="B16">
        <v>5800</v>
      </c>
      <c r="C16" s="36">
        <f>SUM(C1:C15)</f>
        <v>32775</v>
      </c>
    </row>
    <row r="17" spans="1:2" x14ac:dyDescent="0.25">
      <c r="B17">
        <v>5800</v>
      </c>
    </row>
    <row r="18" spans="1:2" x14ac:dyDescent="0.25">
      <c r="B18">
        <v>5800</v>
      </c>
    </row>
    <row r="19" spans="1:2" x14ac:dyDescent="0.25">
      <c r="B19">
        <v>5800</v>
      </c>
    </row>
    <row r="20" spans="1:2" x14ac:dyDescent="0.25">
      <c r="A20" s="34">
        <v>43101</v>
      </c>
      <c r="B20">
        <v>5800</v>
      </c>
    </row>
    <row r="21" spans="1:2" x14ac:dyDescent="0.25">
      <c r="B21">
        <v>5800</v>
      </c>
    </row>
    <row r="22" spans="1:2" x14ac:dyDescent="0.25">
      <c r="B22">
        <v>5800</v>
      </c>
    </row>
    <row r="23" spans="1:2" x14ac:dyDescent="0.25">
      <c r="B23">
        <v>5800</v>
      </c>
    </row>
    <row r="24" spans="1:2" x14ac:dyDescent="0.25">
      <c r="B24">
        <v>5800</v>
      </c>
    </row>
    <row r="25" spans="1:2" x14ac:dyDescent="0.25">
      <c r="B25">
        <v>5800</v>
      </c>
    </row>
    <row r="26" spans="1:2" x14ac:dyDescent="0.25">
      <c r="B26">
        <v>5800</v>
      </c>
    </row>
    <row r="27" spans="1:2" x14ac:dyDescent="0.25">
      <c r="B27">
        <v>5800</v>
      </c>
    </row>
    <row r="28" spans="1:2" x14ac:dyDescent="0.25">
      <c r="B28">
        <v>5800</v>
      </c>
    </row>
    <row r="29" spans="1:2" x14ac:dyDescent="0.25">
      <c r="B29">
        <v>5800</v>
      </c>
    </row>
    <row r="30" spans="1:2" x14ac:dyDescent="0.25">
      <c r="B30">
        <v>5800</v>
      </c>
    </row>
    <row r="31" spans="1:2" x14ac:dyDescent="0.25">
      <c r="B31">
        <v>5800</v>
      </c>
    </row>
    <row r="32" spans="1:2" x14ac:dyDescent="0.25">
      <c r="A32" s="34">
        <v>43466</v>
      </c>
      <c r="B32">
        <v>5800</v>
      </c>
    </row>
    <row r="33" spans="1:2" x14ac:dyDescent="0.25">
      <c r="B33">
        <v>5800</v>
      </c>
    </row>
    <row r="34" spans="1:2" x14ac:dyDescent="0.25">
      <c r="B34">
        <v>5800</v>
      </c>
    </row>
    <row r="35" spans="1:2" x14ac:dyDescent="0.25">
      <c r="B35">
        <v>5800</v>
      </c>
    </row>
    <row r="36" spans="1:2" x14ac:dyDescent="0.25">
      <c r="B36">
        <v>5800</v>
      </c>
    </row>
    <row r="37" spans="1:2" x14ac:dyDescent="0.25">
      <c r="B37">
        <v>5800</v>
      </c>
    </row>
    <row r="38" spans="1:2" x14ac:dyDescent="0.25">
      <c r="B38">
        <v>5800</v>
      </c>
    </row>
    <row r="39" spans="1:2" x14ac:dyDescent="0.25">
      <c r="B39">
        <v>5800</v>
      </c>
    </row>
    <row r="40" spans="1:2" x14ac:dyDescent="0.25">
      <c r="B40">
        <v>5800</v>
      </c>
    </row>
    <row r="41" spans="1:2" x14ac:dyDescent="0.25">
      <c r="B41">
        <v>5800</v>
      </c>
    </row>
    <row r="42" spans="1:2" x14ac:dyDescent="0.25">
      <c r="B42">
        <v>5800</v>
      </c>
    </row>
    <row r="43" spans="1:2" x14ac:dyDescent="0.25">
      <c r="B43">
        <v>5800</v>
      </c>
    </row>
    <row r="44" spans="1:2" x14ac:dyDescent="0.25">
      <c r="A44" s="34">
        <v>43831</v>
      </c>
      <c r="B44">
        <v>5800</v>
      </c>
    </row>
    <row r="45" spans="1:2" x14ac:dyDescent="0.25">
      <c r="B45">
        <v>5800</v>
      </c>
    </row>
    <row r="46" spans="1:2" x14ac:dyDescent="0.25">
      <c r="B46">
        <v>5800</v>
      </c>
    </row>
    <row r="47" spans="1:2" x14ac:dyDescent="0.25">
      <c r="B47">
        <v>5800</v>
      </c>
    </row>
    <row r="48" spans="1:2" x14ac:dyDescent="0.25">
      <c r="B48">
        <v>5800</v>
      </c>
    </row>
    <row r="49" spans="1:2" x14ac:dyDescent="0.25">
      <c r="B49">
        <v>5800</v>
      </c>
    </row>
    <row r="50" spans="1:2" x14ac:dyDescent="0.25">
      <c r="B50">
        <v>5800</v>
      </c>
    </row>
    <row r="51" spans="1:2" x14ac:dyDescent="0.25">
      <c r="B51">
        <v>5800</v>
      </c>
    </row>
    <row r="52" spans="1:2" x14ac:dyDescent="0.25">
      <c r="B52">
        <v>5800</v>
      </c>
    </row>
    <row r="53" spans="1:2" x14ac:dyDescent="0.25">
      <c r="B53">
        <v>5800</v>
      </c>
    </row>
    <row r="54" spans="1:2" x14ac:dyDescent="0.25">
      <c r="B54">
        <v>5800</v>
      </c>
    </row>
    <row r="55" spans="1:2" x14ac:dyDescent="0.25">
      <c r="B55">
        <v>5800</v>
      </c>
    </row>
    <row r="56" spans="1:2" x14ac:dyDescent="0.25">
      <c r="A56" s="34">
        <v>44197</v>
      </c>
      <c r="B56">
        <v>5800</v>
      </c>
    </row>
    <row r="57" spans="1:2" x14ac:dyDescent="0.25">
      <c r="B57">
        <v>5800</v>
      </c>
    </row>
    <row r="58" spans="1:2" x14ac:dyDescent="0.25">
      <c r="B58">
        <v>5800</v>
      </c>
    </row>
    <row r="59" spans="1:2" x14ac:dyDescent="0.25">
      <c r="B59">
        <v>5800</v>
      </c>
    </row>
    <row r="60" spans="1:2" x14ac:dyDescent="0.25">
      <c r="B60">
        <v>5800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workbookViewId="0">
      <selection activeCell="F26" sqref="F26"/>
    </sheetView>
  </sheetViews>
  <sheetFormatPr defaultRowHeight="15" x14ac:dyDescent="0.25"/>
  <cols>
    <col min="1" max="1" width="12" bestFit="1" customWidth="1"/>
    <col min="2" max="2" width="7" bestFit="1" customWidth="1"/>
    <col min="3" max="3" width="8" bestFit="1" customWidth="1"/>
    <col min="4" max="4" width="6" bestFit="1" customWidth="1"/>
    <col min="5" max="6" width="10" bestFit="1" customWidth="1"/>
    <col min="8" max="8" width="21.42578125" bestFit="1" customWidth="1"/>
    <col min="9" max="9" width="12.140625" bestFit="1" customWidth="1"/>
    <col min="10" max="10" width="12.28515625" bestFit="1" customWidth="1"/>
    <col min="11" max="11" width="20.140625" bestFit="1" customWidth="1"/>
    <col min="12" max="12" width="12" bestFit="1" customWidth="1"/>
    <col min="13" max="13" width="10" bestFit="1" customWidth="1"/>
  </cols>
  <sheetData>
    <row r="1" spans="1:13" x14ac:dyDescent="0.25">
      <c r="A1" s="5"/>
      <c r="B1" s="9" t="s">
        <v>145</v>
      </c>
      <c r="C1" s="9" t="s">
        <v>146</v>
      </c>
      <c r="D1" s="9" t="s">
        <v>143</v>
      </c>
      <c r="E1" s="9" t="s">
        <v>144</v>
      </c>
      <c r="F1" s="9" t="s">
        <v>147</v>
      </c>
      <c r="H1" s="9" t="s">
        <v>211</v>
      </c>
      <c r="I1" s="9" t="s">
        <v>147</v>
      </c>
      <c r="J1" s="9" t="s">
        <v>159</v>
      </c>
      <c r="K1" s="9" t="s">
        <v>158</v>
      </c>
      <c r="L1" s="10" t="s">
        <v>160</v>
      </c>
      <c r="M1" s="10" t="s">
        <v>161</v>
      </c>
    </row>
    <row r="2" spans="1:13" x14ac:dyDescent="0.25">
      <c r="A2" s="9" t="s">
        <v>138</v>
      </c>
      <c r="B2" s="5">
        <v>15</v>
      </c>
      <c r="C2" s="5">
        <v>12</v>
      </c>
      <c r="D2" s="5">
        <f>B2*C2</f>
        <v>180</v>
      </c>
      <c r="E2" s="5">
        <v>20</v>
      </c>
      <c r="F2" s="5">
        <f>D2+E2</f>
        <v>200</v>
      </c>
      <c r="H2" s="9" t="s">
        <v>154</v>
      </c>
      <c r="I2" s="5">
        <v>1157</v>
      </c>
      <c r="J2" s="5">
        <v>16</v>
      </c>
      <c r="K2" s="5">
        <f>I2/J2</f>
        <v>72.3125</v>
      </c>
      <c r="L2" s="5">
        <v>700</v>
      </c>
      <c r="M2" s="5">
        <f>K2*L2</f>
        <v>50618.75</v>
      </c>
    </row>
    <row r="3" spans="1:13" x14ac:dyDescent="0.25">
      <c r="A3" s="9" t="s">
        <v>137</v>
      </c>
      <c r="B3" s="5">
        <v>15</v>
      </c>
      <c r="C3" s="5">
        <v>15</v>
      </c>
      <c r="D3" s="5">
        <f t="shared" ref="D3:D11" si="0">B3*C3</f>
        <v>225</v>
      </c>
      <c r="E3" s="5">
        <v>40</v>
      </c>
      <c r="F3" s="5">
        <f t="shared" ref="F3:F11" si="1">D3+E3</f>
        <v>265</v>
      </c>
      <c r="H3" s="9" t="s">
        <v>155</v>
      </c>
      <c r="I3" s="5">
        <v>330</v>
      </c>
      <c r="J3" s="5">
        <v>9</v>
      </c>
      <c r="K3" s="5">
        <f>I3/J3</f>
        <v>36.666666666666664</v>
      </c>
      <c r="L3" s="5">
        <v>330</v>
      </c>
      <c r="M3" s="5">
        <f t="shared" ref="M3:M5" si="2">K3*L3</f>
        <v>12100</v>
      </c>
    </row>
    <row r="4" spans="1:13" x14ac:dyDescent="0.25">
      <c r="A4" s="9" t="s">
        <v>33</v>
      </c>
      <c r="B4" s="5">
        <v>25</v>
      </c>
      <c r="C4" s="5">
        <v>11</v>
      </c>
      <c r="D4" s="5">
        <f t="shared" si="0"/>
        <v>275</v>
      </c>
      <c r="E4" s="5">
        <v>0</v>
      </c>
      <c r="F4" s="5">
        <f t="shared" si="1"/>
        <v>275</v>
      </c>
      <c r="H4" s="9" t="s">
        <v>156</v>
      </c>
      <c r="I4" s="5">
        <v>740</v>
      </c>
      <c r="J4" s="5">
        <v>16</v>
      </c>
      <c r="K4" s="5">
        <f>I4/J4</f>
        <v>46.25</v>
      </c>
      <c r="L4" s="5">
        <v>370</v>
      </c>
      <c r="M4" s="5">
        <f t="shared" si="2"/>
        <v>17112.5</v>
      </c>
    </row>
    <row r="5" spans="1:13" x14ac:dyDescent="0.25">
      <c r="A5" s="9" t="s">
        <v>33</v>
      </c>
      <c r="B5" s="5">
        <v>8.6</v>
      </c>
      <c r="C5" s="5">
        <v>6</v>
      </c>
      <c r="D5" s="5">
        <f t="shared" si="0"/>
        <v>51.599999999999994</v>
      </c>
      <c r="E5" s="5">
        <v>0</v>
      </c>
      <c r="F5" s="5">
        <f t="shared" si="1"/>
        <v>51.599999999999994</v>
      </c>
      <c r="H5" s="9" t="s">
        <v>157</v>
      </c>
      <c r="I5" s="5">
        <v>150</v>
      </c>
      <c r="J5" s="5">
        <v>16</v>
      </c>
      <c r="K5" s="5">
        <f>I5/J5</f>
        <v>9.375</v>
      </c>
      <c r="L5" s="5">
        <v>370</v>
      </c>
      <c r="M5" s="5">
        <f t="shared" si="2"/>
        <v>3468.75</v>
      </c>
    </row>
    <row r="6" spans="1:13" x14ac:dyDescent="0.25">
      <c r="A6" s="9" t="s">
        <v>139</v>
      </c>
      <c r="B6" s="5">
        <v>10</v>
      </c>
      <c r="C6" s="5">
        <v>11.5</v>
      </c>
      <c r="D6" s="5">
        <f t="shared" si="0"/>
        <v>115</v>
      </c>
      <c r="E6" s="5">
        <v>20</v>
      </c>
      <c r="F6" s="5">
        <f t="shared" si="1"/>
        <v>135</v>
      </c>
      <c r="H6" s="5"/>
      <c r="I6" s="5"/>
      <c r="J6" s="5"/>
      <c r="K6" s="5"/>
      <c r="L6" s="9" t="s">
        <v>5</v>
      </c>
      <c r="M6" s="9">
        <f>SUM(M2:M5)</f>
        <v>83300</v>
      </c>
    </row>
    <row r="7" spans="1:13" x14ac:dyDescent="0.25">
      <c r="A7" s="9" t="s">
        <v>140</v>
      </c>
      <c r="B7" s="5">
        <v>14.5</v>
      </c>
      <c r="C7" s="5">
        <v>17.2</v>
      </c>
      <c r="D7" s="5">
        <f t="shared" si="0"/>
        <v>249.39999999999998</v>
      </c>
      <c r="E7" s="5">
        <v>20</v>
      </c>
      <c r="F7" s="5">
        <f t="shared" si="1"/>
        <v>269.39999999999998</v>
      </c>
    </row>
    <row r="8" spans="1:13" x14ac:dyDescent="0.25">
      <c r="A8" s="9" t="s">
        <v>141</v>
      </c>
      <c r="B8" s="5">
        <v>50</v>
      </c>
      <c r="C8" s="5">
        <v>5</v>
      </c>
      <c r="D8" s="5">
        <f t="shared" si="0"/>
        <v>250</v>
      </c>
      <c r="E8" s="5">
        <v>50</v>
      </c>
      <c r="F8" s="5">
        <f t="shared" si="1"/>
        <v>300</v>
      </c>
      <c r="H8" s="5"/>
      <c r="I8" s="9" t="s">
        <v>145</v>
      </c>
      <c r="J8" s="9" t="s">
        <v>146</v>
      </c>
      <c r="K8" s="9" t="s">
        <v>143</v>
      </c>
      <c r="L8" s="9" t="s">
        <v>144</v>
      </c>
      <c r="M8" s="9" t="s">
        <v>147</v>
      </c>
    </row>
    <row r="9" spans="1:13" x14ac:dyDescent="0.25">
      <c r="A9" s="9" t="s">
        <v>142</v>
      </c>
      <c r="B9" s="5">
        <v>12</v>
      </c>
      <c r="C9" s="5">
        <v>14</v>
      </c>
      <c r="D9" s="5">
        <f t="shared" si="0"/>
        <v>168</v>
      </c>
      <c r="E9" s="5">
        <v>20</v>
      </c>
      <c r="F9" s="5">
        <f t="shared" si="1"/>
        <v>188</v>
      </c>
      <c r="H9" s="9" t="s">
        <v>172</v>
      </c>
      <c r="I9" s="5">
        <v>27</v>
      </c>
      <c r="J9" s="5">
        <v>10</v>
      </c>
      <c r="K9" s="5">
        <f t="shared" ref="K9:K20" si="3">I9*J9</f>
        <v>270</v>
      </c>
      <c r="L9" s="5">
        <v>0</v>
      </c>
      <c r="M9" s="5">
        <f t="shared" ref="M9:M20" si="4">K9+L9</f>
        <v>270</v>
      </c>
    </row>
    <row r="10" spans="1:13" x14ac:dyDescent="0.25">
      <c r="A10" s="9" t="s">
        <v>149</v>
      </c>
      <c r="B10" s="5">
        <v>110</v>
      </c>
      <c r="C10" s="5">
        <v>5</v>
      </c>
      <c r="D10" s="5">
        <f t="shared" si="0"/>
        <v>550</v>
      </c>
      <c r="E10" s="5">
        <v>0</v>
      </c>
      <c r="F10" s="5">
        <f t="shared" si="1"/>
        <v>550</v>
      </c>
      <c r="H10" s="9" t="s">
        <v>173</v>
      </c>
      <c r="I10" s="5">
        <v>10</v>
      </c>
      <c r="J10" s="5">
        <v>6</v>
      </c>
      <c r="K10" s="5">
        <f t="shared" si="3"/>
        <v>60</v>
      </c>
      <c r="L10" s="5">
        <v>0</v>
      </c>
      <c r="M10" s="5">
        <f t="shared" si="4"/>
        <v>60</v>
      </c>
    </row>
    <row r="11" spans="1:13" x14ac:dyDescent="0.25">
      <c r="A11" s="9" t="s">
        <v>148</v>
      </c>
      <c r="B11" s="5">
        <v>24.5</v>
      </c>
      <c r="C11" s="5">
        <v>3.6</v>
      </c>
      <c r="D11" s="5">
        <f t="shared" si="0"/>
        <v>88.2</v>
      </c>
      <c r="E11" s="5">
        <v>0</v>
      </c>
      <c r="F11" s="5">
        <f t="shared" si="1"/>
        <v>88.2</v>
      </c>
      <c r="H11" s="9" t="s">
        <v>170</v>
      </c>
      <c r="I11" s="5">
        <v>20</v>
      </c>
      <c r="J11" s="5">
        <v>3</v>
      </c>
      <c r="K11" s="5">
        <f t="shared" si="3"/>
        <v>60</v>
      </c>
      <c r="L11" s="5">
        <v>0</v>
      </c>
      <c r="M11" s="5">
        <f t="shared" si="4"/>
        <v>60</v>
      </c>
    </row>
    <row r="12" spans="1:13" x14ac:dyDescent="0.25">
      <c r="A12" s="9" t="s">
        <v>147</v>
      </c>
      <c r="B12" s="5"/>
      <c r="C12" s="5"/>
      <c r="D12" s="5"/>
      <c r="E12" s="5"/>
      <c r="F12" s="5">
        <f>SUM(F2:F11)</f>
        <v>2322.1999999999998</v>
      </c>
      <c r="H12" s="9" t="s">
        <v>169</v>
      </c>
      <c r="I12" s="5">
        <v>15</v>
      </c>
      <c r="J12" s="5">
        <v>3</v>
      </c>
      <c r="K12" s="5">
        <f t="shared" si="3"/>
        <v>45</v>
      </c>
      <c r="L12" s="5">
        <v>0</v>
      </c>
      <c r="M12" s="5">
        <f t="shared" si="4"/>
        <v>45</v>
      </c>
    </row>
    <row r="13" spans="1:13" x14ac:dyDescent="0.25">
      <c r="A13" s="9" t="s">
        <v>170</v>
      </c>
      <c r="B13" s="5">
        <v>20</v>
      </c>
      <c r="C13" s="5">
        <v>3</v>
      </c>
      <c r="D13" s="5">
        <f>B13*C13</f>
        <v>60</v>
      </c>
      <c r="E13" s="5">
        <v>0</v>
      </c>
      <c r="F13" s="5">
        <f>D13+E13</f>
        <v>60</v>
      </c>
      <c r="H13" s="9" t="s">
        <v>171</v>
      </c>
      <c r="I13" s="5">
        <v>13</v>
      </c>
      <c r="J13" s="5">
        <v>13</v>
      </c>
      <c r="K13" s="5">
        <f t="shared" si="3"/>
        <v>169</v>
      </c>
      <c r="L13" s="5">
        <v>0</v>
      </c>
      <c r="M13" s="5">
        <f t="shared" si="4"/>
        <v>169</v>
      </c>
    </row>
    <row r="14" spans="1:13" x14ac:dyDescent="0.25">
      <c r="A14" s="9" t="s">
        <v>171</v>
      </c>
      <c r="B14" s="5">
        <v>13</v>
      </c>
      <c r="C14" s="5">
        <v>13</v>
      </c>
      <c r="D14" s="5">
        <f t="shared" ref="D14:D24" si="5">B14*C14</f>
        <v>169</v>
      </c>
      <c r="E14" s="5">
        <v>0</v>
      </c>
      <c r="F14" s="5">
        <f t="shared" ref="F14:F24" si="6">D14+E14</f>
        <v>169</v>
      </c>
      <c r="H14" s="9" t="s">
        <v>137</v>
      </c>
      <c r="I14" s="5">
        <v>18</v>
      </c>
      <c r="J14" s="5">
        <v>17</v>
      </c>
      <c r="K14" s="5">
        <f t="shared" si="3"/>
        <v>306</v>
      </c>
      <c r="L14" s="5">
        <v>0</v>
      </c>
      <c r="M14" s="5">
        <f t="shared" si="4"/>
        <v>306</v>
      </c>
    </row>
    <row r="15" spans="1:13" x14ac:dyDescent="0.25">
      <c r="A15" s="9" t="s">
        <v>169</v>
      </c>
      <c r="B15" s="5">
        <v>15</v>
      </c>
      <c r="C15" s="5">
        <v>3</v>
      </c>
      <c r="D15" s="5">
        <f t="shared" si="5"/>
        <v>45</v>
      </c>
      <c r="E15" s="5">
        <v>0</v>
      </c>
      <c r="F15" s="5">
        <f t="shared" si="6"/>
        <v>45</v>
      </c>
      <c r="H15" s="9" t="s">
        <v>139</v>
      </c>
      <c r="I15" s="5">
        <v>13</v>
      </c>
      <c r="J15" s="5">
        <v>16</v>
      </c>
      <c r="K15" s="5">
        <f t="shared" si="3"/>
        <v>208</v>
      </c>
      <c r="L15" s="5">
        <v>0</v>
      </c>
      <c r="M15" s="5">
        <f t="shared" si="4"/>
        <v>208</v>
      </c>
    </row>
    <row r="16" spans="1:13" x14ac:dyDescent="0.25">
      <c r="A16" s="9" t="s">
        <v>137</v>
      </c>
      <c r="B16" s="5">
        <v>18</v>
      </c>
      <c r="C16" s="5">
        <v>17</v>
      </c>
      <c r="D16" s="5">
        <f t="shared" si="5"/>
        <v>306</v>
      </c>
      <c r="E16" s="5">
        <v>0</v>
      </c>
      <c r="F16" s="5">
        <f t="shared" si="6"/>
        <v>306</v>
      </c>
      <c r="H16" s="9" t="s">
        <v>140</v>
      </c>
      <c r="I16" s="5">
        <v>15</v>
      </c>
      <c r="J16" s="5">
        <v>16</v>
      </c>
      <c r="K16" s="5">
        <f t="shared" si="3"/>
        <v>240</v>
      </c>
      <c r="L16" s="5">
        <v>0</v>
      </c>
      <c r="M16" s="5">
        <f t="shared" si="4"/>
        <v>240</v>
      </c>
    </row>
    <row r="17" spans="1:13" x14ac:dyDescent="0.25">
      <c r="A17" s="9" t="s">
        <v>172</v>
      </c>
      <c r="B17" s="5">
        <v>27</v>
      </c>
      <c r="C17" s="5">
        <v>10</v>
      </c>
      <c r="D17" s="5">
        <f t="shared" si="5"/>
        <v>270</v>
      </c>
      <c r="E17" s="5">
        <v>0</v>
      </c>
      <c r="F17" s="5">
        <f t="shared" si="6"/>
        <v>270</v>
      </c>
      <c r="H17" s="9" t="s">
        <v>142</v>
      </c>
      <c r="I17" s="5">
        <v>18</v>
      </c>
      <c r="J17" s="5">
        <v>13</v>
      </c>
      <c r="K17" s="5">
        <f t="shared" si="3"/>
        <v>234</v>
      </c>
      <c r="L17" s="5">
        <v>0</v>
      </c>
      <c r="M17" s="5">
        <f t="shared" si="4"/>
        <v>234</v>
      </c>
    </row>
    <row r="18" spans="1:13" x14ac:dyDescent="0.25">
      <c r="A18" s="9" t="s">
        <v>173</v>
      </c>
      <c r="B18" s="5">
        <v>10</v>
      </c>
      <c r="C18" s="5">
        <v>6</v>
      </c>
      <c r="D18" s="5">
        <f t="shared" si="5"/>
        <v>60</v>
      </c>
      <c r="E18" s="5">
        <v>0</v>
      </c>
      <c r="F18" s="5">
        <f t="shared" si="6"/>
        <v>60</v>
      </c>
      <c r="H18" s="9" t="s">
        <v>149</v>
      </c>
      <c r="I18" s="5">
        <v>102</v>
      </c>
      <c r="J18" s="5">
        <v>4.3</v>
      </c>
      <c r="K18" s="5">
        <f t="shared" si="3"/>
        <v>438.59999999999997</v>
      </c>
      <c r="L18" s="5">
        <v>0</v>
      </c>
      <c r="M18" s="5">
        <f t="shared" si="4"/>
        <v>438.59999999999997</v>
      </c>
    </row>
    <row r="19" spans="1:13" x14ac:dyDescent="0.25">
      <c r="A19" s="9" t="s">
        <v>139</v>
      </c>
      <c r="B19" s="5">
        <v>13</v>
      </c>
      <c r="C19" s="5">
        <v>16</v>
      </c>
      <c r="D19" s="5">
        <f t="shared" si="5"/>
        <v>208</v>
      </c>
      <c r="E19" s="5">
        <v>0</v>
      </c>
      <c r="F19" s="5">
        <f t="shared" si="6"/>
        <v>208</v>
      </c>
      <c r="H19" s="9" t="s">
        <v>148</v>
      </c>
      <c r="I19" s="5">
        <v>30</v>
      </c>
      <c r="J19" s="5">
        <v>5</v>
      </c>
      <c r="K19" s="5">
        <f t="shared" si="3"/>
        <v>150</v>
      </c>
      <c r="L19" s="5">
        <v>0</v>
      </c>
      <c r="M19" s="5">
        <f t="shared" si="4"/>
        <v>150</v>
      </c>
    </row>
    <row r="20" spans="1:13" x14ac:dyDescent="0.25">
      <c r="A20" s="9" t="s">
        <v>140</v>
      </c>
      <c r="B20" s="5">
        <v>15</v>
      </c>
      <c r="C20" s="5">
        <v>16</v>
      </c>
      <c r="D20" s="5">
        <f t="shared" si="5"/>
        <v>240</v>
      </c>
      <c r="E20" s="5">
        <v>0</v>
      </c>
      <c r="F20" s="5">
        <f t="shared" si="6"/>
        <v>240</v>
      </c>
      <c r="H20" s="9" t="s">
        <v>141</v>
      </c>
      <c r="I20" s="5">
        <v>100</v>
      </c>
      <c r="J20" s="5">
        <v>3</v>
      </c>
      <c r="K20" s="5">
        <f t="shared" si="3"/>
        <v>300</v>
      </c>
      <c r="L20" s="5">
        <v>0</v>
      </c>
      <c r="M20" s="5">
        <f t="shared" si="4"/>
        <v>300</v>
      </c>
    </row>
    <row r="21" spans="1:13" x14ac:dyDescent="0.25">
      <c r="A21" s="9" t="s">
        <v>141</v>
      </c>
      <c r="B21" s="5">
        <v>100</v>
      </c>
      <c r="C21" s="5">
        <v>3</v>
      </c>
      <c r="D21" s="5">
        <f t="shared" si="5"/>
        <v>300</v>
      </c>
      <c r="E21" s="5">
        <v>0</v>
      </c>
      <c r="F21" s="5">
        <f t="shared" si="6"/>
        <v>300</v>
      </c>
    </row>
    <row r="22" spans="1:13" x14ac:dyDescent="0.25">
      <c r="A22" s="9" t="s">
        <v>142</v>
      </c>
      <c r="B22" s="5">
        <v>18</v>
      </c>
      <c r="C22" s="5">
        <v>13</v>
      </c>
      <c r="D22" s="5">
        <f t="shared" si="5"/>
        <v>234</v>
      </c>
      <c r="E22" s="5">
        <v>0</v>
      </c>
      <c r="F22" s="5">
        <f t="shared" si="6"/>
        <v>234</v>
      </c>
      <c r="H22" s="9" t="s">
        <v>210</v>
      </c>
      <c r="I22" s="9" t="s">
        <v>209</v>
      </c>
    </row>
    <row r="23" spans="1:13" x14ac:dyDescent="0.25">
      <c r="A23" s="9" t="s">
        <v>149</v>
      </c>
      <c r="B23" s="5">
        <v>102</v>
      </c>
      <c r="C23" s="5">
        <v>4.3</v>
      </c>
      <c r="D23" s="5">
        <f t="shared" si="5"/>
        <v>438.59999999999997</v>
      </c>
      <c r="E23" s="5">
        <v>0</v>
      </c>
      <c r="F23" s="5">
        <f t="shared" si="6"/>
        <v>438.59999999999997</v>
      </c>
      <c r="H23" s="9" t="s">
        <v>214</v>
      </c>
      <c r="I23" s="5">
        <v>270</v>
      </c>
    </row>
    <row r="24" spans="1:13" x14ac:dyDescent="0.25">
      <c r="A24" s="9" t="s">
        <v>148</v>
      </c>
      <c r="B24" s="5">
        <v>30</v>
      </c>
      <c r="C24" s="5">
        <v>5</v>
      </c>
      <c r="D24" s="5">
        <f t="shared" si="5"/>
        <v>150</v>
      </c>
      <c r="E24" s="5">
        <v>0</v>
      </c>
      <c r="F24" s="5">
        <f t="shared" si="6"/>
        <v>150</v>
      </c>
      <c r="H24" s="10" t="s">
        <v>215</v>
      </c>
      <c r="I24" s="12">
        <v>60</v>
      </c>
    </row>
    <row r="25" spans="1:13" x14ac:dyDescent="0.25">
      <c r="A25" s="9" t="s">
        <v>147</v>
      </c>
      <c r="B25" s="5"/>
      <c r="C25" s="5"/>
      <c r="D25" s="5"/>
      <c r="E25" s="5"/>
      <c r="F25" s="5">
        <f>SUM(F13:F24)</f>
        <v>2480.6</v>
      </c>
      <c r="H25" s="10" t="s">
        <v>212</v>
      </c>
      <c r="I25" s="5">
        <v>60</v>
      </c>
    </row>
    <row r="26" spans="1:13" x14ac:dyDescent="0.25">
      <c r="H26" s="10" t="s">
        <v>213</v>
      </c>
      <c r="I26" s="5">
        <v>169</v>
      </c>
    </row>
    <row r="27" spans="1:13" x14ac:dyDescent="0.25">
      <c r="H27" s="10" t="s">
        <v>169</v>
      </c>
      <c r="I27" s="5">
        <v>45</v>
      </c>
    </row>
    <row r="28" spans="1:13" x14ac:dyDescent="0.25">
      <c r="H28" s="10" t="s">
        <v>207</v>
      </c>
      <c r="I28" s="5">
        <v>1157</v>
      </c>
    </row>
    <row r="29" spans="1:13" x14ac:dyDescent="0.25">
      <c r="H29" s="10" t="s">
        <v>208</v>
      </c>
      <c r="I29" s="5">
        <v>740</v>
      </c>
    </row>
    <row r="30" spans="1:13" x14ac:dyDescent="0.25">
      <c r="H30" s="9" t="s">
        <v>157</v>
      </c>
      <c r="I30" s="12">
        <v>150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"/>
  <sheetViews>
    <sheetView workbookViewId="0">
      <selection activeCell="E27" sqref="E27"/>
    </sheetView>
  </sheetViews>
  <sheetFormatPr defaultRowHeight="15" x14ac:dyDescent="0.25"/>
  <cols>
    <col min="1" max="1" width="16.5703125" bestFit="1" customWidth="1"/>
    <col min="4" max="4" width="20.140625" bestFit="1" customWidth="1"/>
    <col min="5" max="5" width="20" bestFit="1" customWidth="1"/>
  </cols>
  <sheetData>
    <row r="1" spans="1:15" x14ac:dyDescent="0.25">
      <c r="A1" s="5"/>
      <c r="B1" s="9" t="s">
        <v>145</v>
      </c>
      <c r="C1" s="9" t="s">
        <v>146</v>
      </c>
      <c r="D1" s="9" t="s">
        <v>206</v>
      </c>
      <c r="E1" s="9" t="s">
        <v>151</v>
      </c>
    </row>
    <row r="2" spans="1:15" x14ac:dyDescent="0.25">
      <c r="A2" s="9" t="s">
        <v>152</v>
      </c>
      <c r="B2" s="5">
        <v>1.5</v>
      </c>
      <c r="C2" s="5">
        <v>5</v>
      </c>
      <c r="D2" s="5">
        <v>24</v>
      </c>
      <c r="E2" s="5">
        <v>12</v>
      </c>
      <c r="J2" s="40" t="s">
        <v>227</v>
      </c>
      <c r="K2">
        <v>5</v>
      </c>
      <c r="M2">
        <v>10</v>
      </c>
      <c r="N2">
        <v>5</v>
      </c>
      <c r="O2">
        <v>7</v>
      </c>
    </row>
    <row r="3" spans="1:15" x14ac:dyDescent="0.25">
      <c r="A3" s="9" t="s">
        <v>153</v>
      </c>
      <c r="B3" s="5">
        <v>1.5</v>
      </c>
      <c r="C3" s="5">
        <v>3</v>
      </c>
      <c r="D3" s="5">
        <v>54</v>
      </c>
      <c r="E3" s="5">
        <v>18</v>
      </c>
      <c r="J3" s="40" t="s">
        <v>228</v>
      </c>
      <c r="K3">
        <v>15</v>
      </c>
    </row>
    <row r="4" spans="1:15" x14ac:dyDescent="0.25">
      <c r="A4" s="9" t="s">
        <v>78</v>
      </c>
      <c r="B4" s="5"/>
      <c r="C4" s="5"/>
      <c r="D4" s="5"/>
      <c r="E4" s="5">
        <v>4</v>
      </c>
    </row>
    <row r="6" spans="1:15" x14ac:dyDescent="0.25">
      <c r="A6" s="28" t="s">
        <v>216</v>
      </c>
      <c r="B6" s="5">
        <v>120</v>
      </c>
    </row>
    <row r="7" spans="1:15" x14ac:dyDescent="0.25">
      <c r="A7" s="28" t="s">
        <v>217</v>
      </c>
      <c r="B7" s="5">
        <v>400</v>
      </c>
      <c r="D7" s="27" t="s">
        <v>152</v>
      </c>
      <c r="E7" s="5"/>
      <c r="F7" s="5"/>
    </row>
    <row r="8" spans="1:15" x14ac:dyDescent="0.25">
      <c r="A8" s="28" t="s">
        <v>218</v>
      </c>
      <c r="B8" s="5">
        <f>B6*B7</f>
        <v>48000</v>
      </c>
      <c r="D8" s="9" t="s">
        <v>229</v>
      </c>
      <c r="E8" s="5">
        <v>30</v>
      </c>
      <c r="F8" s="9" t="s">
        <v>220</v>
      </c>
    </row>
    <row r="9" spans="1:15" x14ac:dyDescent="0.25">
      <c r="D9" s="9" t="s">
        <v>226</v>
      </c>
      <c r="E9" s="5">
        <v>20</v>
      </c>
      <c r="F9" s="9" t="s">
        <v>221</v>
      </c>
    </row>
    <row r="10" spans="1:15" x14ac:dyDescent="0.25">
      <c r="D10" s="9" t="s">
        <v>224</v>
      </c>
      <c r="E10" s="5">
        <v>20</v>
      </c>
      <c r="F10" s="9" t="s">
        <v>223</v>
      </c>
    </row>
    <row r="11" spans="1:15" x14ac:dyDescent="0.25">
      <c r="D11" s="9" t="s">
        <v>234</v>
      </c>
      <c r="E11" s="5">
        <v>3</v>
      </c>
      <c r="F11" s="5"/>
    </row>
    <row r="12" spans="1:15" x14ac:dyDescent="0.25">
      <c r="D12" s="9" t="s">
        <v>232</v>
      </c>
      <c r="E12" s="5">
        <v>7</v>
      </c>
      <c r="F12" s="5"/>
    </row>
    <row r="13" spans="1:15" x14ac:dyDescent="0.25">
      <c r="D13" s="9" t="s">
        <v>233</v>
      </c>
      <c r="E13" s="5">
        <v>3</v>
      </c>
      <c r="F13" s="5"/>
    </row>
    <row r="14" spans="1:15" x14ac:dyDescent="0.25">
      <c r="D14" s="9" t="s">
        <v>225</v>
      </c>
      <c r="E14" s="5">
        <v>5</v>
      </c>
      <c r="F14" s="5"/>
    </row>
    <row r="15" spans="1:15" x14ac:dyDescent="0.25">
      <c r="D15" s="9" t="s">
        <v>230</v>
      </c>
      <c r="E15" s="5">
        <v>2</v>
      </c>
      <c r="F15" s="5"/>
    </row>
    <row r="16" spans="1:15" x14ac:dyDescent="0.25">
      <c r="D16" s="27" t="s">
        <v>153</v>
      </c>
      <c r="E16" s="5"/>
      <c r="F16" s="5"/>
    </row>
    <row r="17" spans="4:6" x14ac:dyDescent="0.25">
      <c r="D17" s="9" t="s">
        <v>222</v>
      </c>
      <c r="E17" s="5">
        <v>45</v>
      </c>
      <c r="F17" s="9" t="s">
        <v>220</v>
      </c>
    </row>
    <row r="18" spans="4:6" x14ac:dyDescent="0.25">
      <c r="D18" s="9" t="s">
        <v>219</v>
      </c>
      <c r="E18" s="5">
        <v>85</v>
      </c>
      <c r="F18" s="9" t="s">
        <v>220</v>
      </c>
    </row>
    <row r="19" spans="4:6" x14ac:dyDescent="0.25">
      <c r="D19" s="9" t="s">
        <v>226</v>
      </c>
      <c r="E19" s="5">
        <v>85</v>
      </c>
      <c r="F19" s="9" t="s">
        <v>220</v>
      </c>
    </row>
    <row r="20" spans="4:6" x14ac:dyDescent="0.25">
      <c r="D20" s="9" t="s">
        <v>231</v>
      </c>
      <c r="E20" s="5">
        <v>40</v>
      </c>
      <c r="F20" s="5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PaidTillDate</vt:lpstr>
      <vt:lpstr>MyShare Pics</vt:lpstr>
      <vt:lpstr>Monthly</vt:lpstr>
      <vt:lpstr>Need</vt:lpstr>
      <vt:lpstr>Actual Price Calculator</vt:lpstr>
      <vt:lpstr>Spent</vt:lpstr>
      <vt:lpstr>Papa</vt:lpstr>
      <vt:lpstr>Tiles</vt:lpstr>
      <vt:lpstr>DoorsWindows</vt:lpstr>
      <vt:lpstr>Electricity</vt:lpstr>
      <vt:lpstr>Railings</vt:lpstr>
      <vt:lpstr>Bathroom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Anshul Sood</dc:creator>
  <cp:lastModifiedBy>Anshul Sood</cp:lastModifiedBy>
  <dcterms:created xsi:type="dcterms:W3CDTF">2017-06-11T15:11:33Z</dcterms:created>
  <dcterms:modified xsi:type="dcterms:W3CDTF">2018-01-05T11:10:13Z</dcterms:modified>
</cp:coreProperties>
</file>