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205" yWindow="1035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50" i="5" l="1"/>
  <c r="B50" i="5"/>
  <c r="A49" i="5"/>
  <c r="B49" i="5"/>
  <c r="A38" i="5"/>
  <c r="B38" i="5"/>
  <c r="C49" i="5" l="1"/>
  <c r="C50" i="5"/>
  <c r="C38" i="5"/>
  <c r="A48" i="5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7" i="5"/>
  <c r="B37" i="5"/>
  <c r="C37" i="5" l="1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<sst xmlns="http://schemas.openxmlformats.org/spreadsheetml/2006/main" count="526" uniqueCount="361">
  <si>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</si>
  <si>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</si>
  <si>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</si>
  <si>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</si>
  <si>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</si>
  <si>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</si>
  <si>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</si>
  <si>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</si>
  <si>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</si>
  <si>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</si>
  <si>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</si>
  <si>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</si>
  <si>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</si>
  <si>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</si>
  <si>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</si>
  <si>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</si>
  <si>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</si>
  <si>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</si>
  <si>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</si>
  <si>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</si>
  <si>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</si>
  <si>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</si>
  <si>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</si>
  <si>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</si>
  <si>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</si>
  <si>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</si>
  <si>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</si>
  <si>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</si>
  <si>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</si>
  <si>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</si>
  <si>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</si>
  <si>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</si>
  <si>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</si>
  <si>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</si>
  <si>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</si>
  <si>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</si>
  <si>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</si>
  <si>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</si>
  <si>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</si>
  <si>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</si>
  <si>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</si>
  <si>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</si>
  <si>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</si>
  <si>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</si>
  <si>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</si>
  <si>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</si>
  <si>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</si>
  <si>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</si>
  <si>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</si>
  <si>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</si>
  <si>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</si>
  <si>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</si>
  <si>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</si>
  <si>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</si>
  <si>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</si>
  <si>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</si>
  <si>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</si>
  <si>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</si>
  <si>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</si>
  <si>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</si>
  <si>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</si>
  <si>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</si>
  <si>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</si>
  <si>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</si>
  <si>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</si>
  <si>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</si>
  <si>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</si>
  <si>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</si>
  <si>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</si>
  <si>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</si>
  <si>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</si>
  <si>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</si>
  <si>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</si>
  <si>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</si>
  <si>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</si>
  <si>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</si>
  <si>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</si>
  <si>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</si>
  <si>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</si>
  <si>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</si>
  <si>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</si>
  <si>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</si>
  <si>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</si>
  <si>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</si>
  <si>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</si>
  <si>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</si>
  <si>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</si>
  <si>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</si>
  <si>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</si>
  <si>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</si>
  <si>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</si>
  <si>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</si>
  <si>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</si>
  <si>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</si>
  <si>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</si>
  <si>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</si>
  <si>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</si>
  <si>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</si>
  <si>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</si>
  <si>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</si>
  <si>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</si>
  <si>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</si>
  <si>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</si>
  <si>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</si>
  <si>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</si>
  <si>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</si>
  <si>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</si>
  <si>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</si>
  <si>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</si>
  <si>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</si>
  <si>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</si>
  <si>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</si>
  <si>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</si>
  <si>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</si>
  <si>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</si>
  <si>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</si>
  <si>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</si>
  <si>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</si>
  <si>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</si>
  <si>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</si>
  <si>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</si>
  <si>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</si>
  <si>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</si>
  <si>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</si>
  <si>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</si>
  <si>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</si>
  <si>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</si>
  <si>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</si>
  <si>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</si>
  <si>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</si>
  <si>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</si>
  <si>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</si>
  <si>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</si>
  <si>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</si>
  <si>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</si>
  <si>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</si>
  <si>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</si>
  <si>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</si>
  <si>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</si>
  <si>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</si>
  <si>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</si>
  <si>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</si>
  <si>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</si>
  <si>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</si>
  <si>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</si>
  <si>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</si>
  <si>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</si>
  <si>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</si>
  <si>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</si>
  <si>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</si>
  <si>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</si>
  <si>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</si>
  <si>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</si>
  <si>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</si>
  <si>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</si>
  <si>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</si>
  <si>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</si>
  <si>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</si>
  <si>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</si>
  <si>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</si>
  <si>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</si>
  <si>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</si>
  <si>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</si>
  <si>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</si>
  <si>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</si>
  <si>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</si>
  <si>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</si>
  <si>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</si>
  <si>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</si>
  <si>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</si>
  <si>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</si>
  <si>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</si>
  <si>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</si>
  <si>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</si>
  <si>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</si>
  <si>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</si>
  <si>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</si>
  <si>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</si>
  <si>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</si>
  <si>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</si>
  <si>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</si>
  <si>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</si>
  <si>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</si>
  <si>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</si>
  <si>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</si>
  <si>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</si>
  <si>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</si>
  <si>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</si>
  <si>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</si>
  <si>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</si>
  <si>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</si>
  <si>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</si>
  <si>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</si>
  <si>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</si>
  <si>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</si>
  <si>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</si>
  <si>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</si>
  <si>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</si>
  <si>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</si>
  <si>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</si>
  <si>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</si>
  <si>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</si>
  <si>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</si>
  <si>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</si>
  <si>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</si>
  <si>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</si>
  <si>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</si>
  <si>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</si>
  <si>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</si>
  <si>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</si>
  <si>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</si>
  <si>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</si>
  <si>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</si>
  <si>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</si>
  <si>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</si>
  <si>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</si>
  <si>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</si>
  <si>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</si>
  <si>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</si>
  <si>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</si>
  <si>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</si>
  <si>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</si>
  <si>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</si>
  <si>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</si>
  <si>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</si>
  <si>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</si>
  <si>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</si>
  <si>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</si>
  <si>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</si>
  <si>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</si>
  <si>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</si>
  <si>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</si>
  <si>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</si>
  <si>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</si>
  <si>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</si>
  <si>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</si>
  <si>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</si>
  <si>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</si>
  <si>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</si>
  <si>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</si>
  <si>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</si>
  <si>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</si>
  <si>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</si>
  <si>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</si>
  <si>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</si>
  <si>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</si>
  <si>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</si>
  <si>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</si>
  <si>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</si>
  <si>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</si>
  <si>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</si>
  <si>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</si>
  <si>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</si>
  <si>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</si>
  <si>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</si>
  <si>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</si>
  <si>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</si>
  <si>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</si>
  <si>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</si>
  <si>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</si>
  <si>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</si>
  <si>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</si>
  <si>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</si>
  <si>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</si>
  <si>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</si>
  <si>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</si>
  <si>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</si>
  <si>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</si>
  <si>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</si>
  <si>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</si>
  <si>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</si>
  <si>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</si>
  <si>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</si>
  <si>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</si>
  <si>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</si>
  <si>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</si>
  <si>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</si>
  <si>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</si>
  <si>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</si>
  <si>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</si>
  <si>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</si>
  <si>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</si>
  <si>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</si>
  <si>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</si>
  <si>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</si>
  <si>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</si>
  <si>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</si>
  <si>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</si>
  <si>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</si>
  <si>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</si>
  <si>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</si>
  <si>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</si>
  <si>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</si>
  <si>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</si>
  <si>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</si>
  <si>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</si>
  <si>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</si>
  <si>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</si>
  <si>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</si>
  <si>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</si>
  <si>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</si>
  <si>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</si>
  <si>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</si>
  <si>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</si>
  <si>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</si>
  <si>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</si>
  <si>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</si>
  <si>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</si>
  <si>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</si>
  <si>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</si>
  <si>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</si>
  <si>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</si>
  <si>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</si>
  <si>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</si>
  <si>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</si>
  <si>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</si>
  <si>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</si>
  <si>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</si>
  <si>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</si>
  <si>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</si>
  <si>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</si>
  <si>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</si>
  <si>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</si>
  <si>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</si>
  <si>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</si>
  <si>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</si>
  <si>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</si>
  <si>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</si>
  <si>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</si>
  <si>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</si>
  <si>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</si>
  <si>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</si>
  <si>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</si>
  <si>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</si>
  <si>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</si>
  <si>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</si>
  <si>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</si>
  <si>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</si>
  <si>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</si>
  <si>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</si>
  <si>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</si>
  <si>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</si>
  <si>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</si>
  <si>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</si>
  <si>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</si>
  <si>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</si>
  <si>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</si>
  <si>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</si>
  <si>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</si>
  <si>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</si>
  <si>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</si>
  <si>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</si>
  <si>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</si>
  <si>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</si>
  <si>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</si>
  <si>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</si>
  <si>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</si>
  <si>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</si>
  <si>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</si>
  <si>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</si>
  <si>
    <t>2/2/107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</si>
</sst>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2" fillId="0" borderId="0" xfId="0" applyFont="1" applyAlignment="1"/>
    <xf numFmtId="0" fontId="11" fillId="0" borderId="0" xfId="2" applyBorder="1" applyAlignment="1" applyProtection="1"/>
    <xf numFmtId="9" fontId="0" fillId="0" borderId="0" xfId="0" applyNumberFormat="1" applyFont="1" applyAlignment="1"/>
    <xf numFmtId="0" fontId="3" fillId="0" borderId="0" xfId="0" applyFont="1" applyAlignment="1"/>
    <xf numFmtId="14" fontId="3" fillId="0" borderId="0" xfId="0" applyNumberFormat="1" applyFont="1" applyAlignment="1"/>
    <xf numFmtId="0" fontId="0" fillId="0" borderId="5" xfId="0" applyFont="1" applyBorder="1" applyAlignment="1"/>
    <xf numFmtId="0" fontId="5" fillId="0" borderId="5" xfId="0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Diwali@2017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19" t="s">
        <v>0</v>
      </c>
      <c r="B1" s="19" t="s">
        <v>1</v>
      </c>
      <c r="C1" s="2"/>
      <c r="D1" s="19" t="s">
        <v>2</v>
      </c>
      <c r="E1" s="1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0">
        <v>42190</v>
      </c>
      <c r="B2" s="19">
        <v>20000</v>
      </c>
      <c r="D2" s="23" t="s">
        <v>3</v>
      </c>
      <c r="E2" s="23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0">
        <v>42192</v>
      </c>
      <c r="B3" s="19">
        <v>10000</v>
      </c>
      <c r="D3" s="23" t="s">
        <v>3</v>
      </c>
      <c r="E3" s="23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0">
        <v>42229</v>
      </c>
      <c r="B4" s="19">
        <v>25000</v>
      </c>
      <c r="D4" s="23"/>
      <c r="E4" s="23"/>
    </row>
    <row r="5" spans="1:26" x14ac:dyDescent="0.25">
      <c r="A5" s="20">
        <v>42230</v>
      </c>
      <c r="B5" s="19">
        <v>15500</v>
      </c>
      <c r="D5" s="23" t="s">
        <v>10</v>
      </c>
      <c r="E5" s="23"/>
    </row>
    <row r="6" spans="1:26" x14ac:dyDescent="0.25">
      <c r="A6" s="20">
        <v>42255</v>
      </c>
      <c r="B6" s="19">
        <v>30000</v>
      </c>
      <c r="E6" s="3"/>
    </row>
    <row r="7" spans="1:26" x14ac:dyDescent="0.25">
      <c r="A7" s="20">
        <v>42262</v>
      </c>
      <c r="B7" s="19">
        <v>25000</v>
      </c>
      <c r="E7" s="3"/>
    </row>
    <row r="8" spans="1:26" x14ac:dyDescent="0.25">
      <c r="A8" s="20">
        <v>42282</v>
      </c>
      <c r="B8" s="19">
        <v>30000</v>
      </c>
      <c r="E8" s="3"/>
    </row>
    <row r="9" spans="1:26" x14ac:dyDescent="0.25">
      <c r="A9" s="20">
        <v>42299</v>
      </c>
      <c r="B9" s="19">
        <v>30000</v>
      </c>
      <c r="E9" s="3"/>
    </row>
    <row r="10" spans="1:26" x14ac:dyDescent="0.25">
      <c r="A10" s="20">
        <v>42373</v>
      </c>
      <c r="B10" s="19">
        <v>15000</v>
      </c>
      <c r="E10" s="3"/>
    </row>
    <row r="11" spans="1:26" x14ac:dyDescent="0.25">
      <c r="A11" s="20">
        <v>42553</v>
      </c>
      <c r="B11" s="19">
        <v>30000</v>
      </c>
      <c r="E11" s="3"/>
    </row>
    <row r="12" spans="1:26" x14ac:dyDescent="0.25">
      <c r="A12" s="20">
        <v>42640</v>
      </c>
      <c r="B12" s="19">
        <v>12000</v>
      </c>
      <c r="E12" s="3"/>
    </row>
    <row r="13" spans="1:26" x14ac:dyDescent="0.25">
      <c r="A13" s="21">
        <v>42768</v>
      </c>
      <c r="B13" s="19">
        <v>10000</v>
      </c>
      <c r="E13" s="3"/>
    </row>
    <row r="14" spans="1:26" x14ac:dyDescent="0.25">
      <c r="A14" s="21">
        <v>42796</v>
      </c>
      <c r="B14" s="19">
        <v>10000</v>
      </c>
      <c r="E14" s="3"/>
    </row>
    <row r="15" spans="1:26" x14ac:dyDescent="0.25">
      <c r="A15" s="21">
        <v>42829</v>
      </c>
      <c r="B15" s="19">
        <v>10000</v>
      </c>
      <c r="E15" s="3"/>
    </row>
    <row r="16" spans="1:26" x14ac:dyDescent="0.25">
      <c r="A16" s="22">
        <v>42856</v>
      </c>
      <c r="B16" s="19">
        <v>10000</v>
      </c>
      <c r="E16" s="3"/>
    </row>
    <row r="17" spans="1:26" x14ac:dyDescent="0.25">
      <c r="A17" s="22">
        <v>42887</v>
      </c>
      <c r="B17" s="19">
        <v>10000</v>
      </c>
      <c r="E17" s="3"/>
    </row>
    <row r="18" spans="1:26" x14ac:dyDescent="0.25">
      <c r="A18" s="22">
        <v>42917</v>
      </c>
      <c r="B18" s="19">
        <v>20000</v>
      </c>
      <c r="E18" s="3"/>
    </row>
    <row r="19" spans="1:26" x14ac:dyDescent="0.25">
      <c r="A19" s="22">
        <v>42948</v>
      </c>
      <c r="B19" s="19">
        <v>50000</v>
      </c>
      <c r="E19" s="3"/>
    </row>
    <row r="20" spans="1:26" x14ac:dyDescent="0.25">
      <c r="A20" s="22">
        <v>42983</v>
      </c>
      <c r="B20" s="19">
        <v>50000</v>
      </c>
      <c r="E20" s="3"/>
    </row>
    <row r="21" spans="1:26" x14ac:dyDescent="0.25">
      <c r="A21" s="22">
        <v>43009</v>
      </c>
      <c r="B21" s="19">
        <v>50000</v>
      </c>
      <c r="E21" s="3"/>
    </row>
    <row r="22" spans="1:26" x14ac:dyDescent="0.25">
      <c r="A22" s="22">
        <v>43040</v>
      </c>
      <c r="B22" s="19">
        <v>40000</v>
      </c>
      <c r="E22" s="3"/>
    </row>
    <row r="23" spans="1:26" x14ac:dyDescent="0.25">
      <c r="A23" s="22">
        <v>43070</v>
      </c>
      <c r="B23" s="19">
        <v>20000</v>
      </c>
      <c r="E23" s="3"/>
    </row>
    <row r="24" spans="1:26" x14ac:dyDescent="0.25">
      <c r="A24" s="23"/>
      <c r="B24" s="23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3"/>
      <c r="B26" s="23"/>
      <c r="E26" s="3"/>
    </row>
    <row r="27" spans="1:26" x14ac:dyDescent="0.25">
      <c r="A27" s="23"/>
      <c r="B27" s="23"/>
      <c r="E27" s="3"/>
    </row>
    <row r="28" spans="1:26" x14ac:dyDescent="0.25">
      <c r="A28" s="23"/>
      <c r="B28" s="23"/>
      <c r="E28" s="3"/>
    </row>
    <row r="29" spans="1:26" x14ac:dyDescent="0.25">
      <c r="A29" s="23"/>
      <c r="B29" s="23"/>
      <c r="E29" s="3"/>
    </row>
    <row r="30" spans="1:26" x14ac:dyDescent="0.25">
      <c r="A30" s="21" t="s">
        <v>5</v>
      </c>
      <c r="B30" s="19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6" t="s">
        <v>143</v>
      </c>
      <c r="B1" s="26" t="s">
        <v>239</v>
      </c>
      <c r="C1" s="26" t="s">
        <v>240</v>
      </c>
      <c r="D1" s="31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zoomScale="55" zoomScaleNormal="55" workbookViewId="0">
      <pane xSplit="6" topLeftCell="DJ1" activePane="topRight" state="frozen"/>
      <selection pane="topRight" activeCell="F33" sqref="F33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14.140625" bestFit="1" customWidth="1"/>
    <col min="6" max="6" width="21.85546875" style="46" bestFit="1" customWidth="1"/>
    <col min="7" max="8" width="14.85546875" bestFit="1" customWidth="1"/>
    <col min="9" max="9" width="14.42578125" bestFit="1" customWidth="1"/>
    <col min="10" max="10" width="11.5703125" bestFit="1" customWidth="1"/>
    <col min="11" max="16" width="12" bestFit="1" customWidth="1"/>
    <col min="17" max="17" width="13" bestFit="1" customWidth="1"/>
    <col min="18" max="18" width="12.5703125" bestFit="1" customWidth="1"/>
    <col min="19" max="21" width="13" bestFit="1" customWidth="1"/>
    <col min="22" max="27" width="14.85546875" bestFit="1" customWidth="1"/>
    <col min="28" max="28" width="14.42578125" bestFit="1" customWidth="1"/>
    <col min="29" max="29" width="11.5703125" bestFit="1" customWidth="1"/>
    <col min="30" max="33" width="12" bestFit="1" customWidth="1"/>
    <col min="34" max="34" width="12" customWidth="1"/>
    <col min="35" max="35" width="12.5703125" bestFit="1" customWidth="1"/>
    <col min="36" max="40" width="13" bestFit="1" customWidth="1"/>
    <col min="41" max="41" width="13.42578125" bestFit="1" customWidth="1"/>
    <col min="42" max="42" width="13" bestFit="1" customWidth="1"/>
    <col min="43" max="43" width="13.42578125" bestFit="1" customWidth="1"/>
    <col min="44" max="48" width="14.85546875" bestFit="1" customWidth="1"/>
    <col min="49" max="49" width="13" customWidth="1"/>
    <col min="50" max="52" width="13" bestFit="1" customWidth="1"/>
    <col min="53" max="53" width="13" customWidth="1"/>
    <col min="54" max="54" width="14" bestFit="1" customWidth="1"/>
    <col min="55" max="55" width="13.42578125" bestFit="1" customWidth="1"/>
    <col min="56" max="59" width="14" bestFit="1" customWidth="1"/>
    <col min="60" max="62" width="14.42578125" bestFit="1" customWidth="1"/>
    <col min="63" max="63" width="13.42578125" bestFit="1" customWidth="1"/>
    <col min="64" max="64" width="14.42578125" customWidth="1"/>
    <col min="65" max="65" width="14.42578125" bestFit="1" customWidth="1"/>
    <col min="66" max="66" width="14" bestFit="1" customWidth="1"/>
    <col min="67" max="71" width="12.5703125" bestFit="1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3.42578125" bestFit="1" customWidth="1"/>
    <col min="77" max="77" width="13.42578125" customWidth="1"/>
    <col min="78" max="78" width="14.42578125" bestFit="1" customWidth="1"/>
    <col min="79" max="79" width="13.42578125" bestFit="1" customWidth="1"/>
    <col min="80" max="80" width="14.42578125" bestFit="1" customWidth="1"/>
    <col min="81" max="81" width="14.42578125" customWidth="1"/>
    <col min="82" max="83" width="14.42578125" bestFit="1" customWidth="1"/>
    <col min="84" max="84" width="12.5703125" bestFit="1" customWidth="1"/>
    <col min="85" max="85" width="13" bestFit="1" customWidth="1"/>
    <col min="86" max="86" width="13" customWidth="1"/>
    <col min="87" max="88" width="13" bestFit="1" customWidth="1"/>
    <col min="89" max="93" width="14" bestFit="1" customWidth="1"/>
    <col min="94" max="94" width="14.42578125" bestFit="1" customWidth="1"/>
    <col min="95" max="95" width="14" bestFit="1" customWidth="1"/>
    <col min="96" max="97" width="14.42578125" bestFit="1" customWidth="1"/>
    <col min="98" max="102" width="11.5703125" bestFit="1" customWidth="1"/>
    <col min="103" max="103" width="12" bestFit="1" customWidth="1"/>
    <col min="104" max="104" width="12.5703125" bestFit="1" customWidth="1"/>
    <col min="105" max="105" width="11.5703125" bestFit="1" customWidth="1"/>
    <col min="106" max="108" width="12.5703125" bestFit="1" customWidth="1"/>
    <col min="109" max="109" width="13" customWidth="1"/>
    <col min="110" max="112" width="13" bestFit="1" customWidth="1"/>
    <col min="113" max="113" width="13.7109375" bestFit="1" customWidth="1"/>
    <col min="114" max="114" width="12.5703125" bestFit="1" customWidth="1"/>
    <col min="115" max="115" width="11.28515625" bestFit="1" customWidth="1"/>
  </cols>
  <sheetData>
    <row r="1" spans="1:115" s="58" customFormat="1" x14ac:dyDescent="0.25">
      <c r="A1" s="50" t="s">
        <v>249</v>
      </c>
      <c r="B1" s="48" t="s">
        <v>250</v>
      </c>
      <c r="C1" s="48" t="s">
        <v>77</v>
      </c>
      <c r="D1" s="48" t="s">
        <v>336</v>
      </c>
      <c r="E1" s="48" t="s">
        <v>355</v>
      </c>
      <c r="F1" s="48" t="s">
        <v>24</v>
      </c>
      <c r="G1" s="48" t="s">
        <v>109</v>
      </c>
      <c r="H1" s="48" t="s">
        <v>110</v>
      </c>
      <c r="I1" s="48" t="s">
        <v>111</v>
      </c>
      <c r="J1" s="50">
        <v>42743</v>
      </c>
      <c r="K1" s="50">
        <v>42774</v>
      </c>
      <c r="L1" s="50">
        <v>42802</v>
      </c>
      <c r="M1" s="50">
        <v>42833</v>
      </c>
      <c r="N1" s="50">
        <v>42924</v>
      </c>
      <c r="O1" s="50">
        <v>42955</v>
      </c>
      <c r="P1" s="50">
        <v>42986</v>
      </c>
      <c r="Q1" s="50">
        <v>43016</v>
      </c>
      <c r="R1" s="50">
        <v>43047</v>
      </c>
      <c r="S1" s="50" t="s">
        <v>162</v>
      </c>
      <c r="T1" s="48" t="s">
        <v>174</v>
      </c>
      <c r="U1" s="48" t="s">
        <v>235</v>
      </c>
      <c r="V1" s="48" t="s">
        <v>241</v>
      </c>
      <c r="W1" s="48" t="s">
        <v>242</v>
      </c>
      <c r="X1" s="48" t="s">
        <v>243</v>
      </c>
      <c r="Y1" s="48" t="s">
        <v>245</v>
      </c>
      <c r="Z1" s="48" t="s">
        <v>246</v>
      </c>
      <c r="AA1" s="48" t="s">
        <v>247</v>
      </c>
      <c r="AB1" s="48" t="s">
        <v>248</v>
      </c>
      <c r="AC1" s="50">
        <v>42744</v>
      </c>
      <c r="AD1" s="50">
        <v>42834</v>
      </c>
      <c r="AE1" s="50">
        <v>42864</v>
      </c>
      <c r="AF1" s="50">
        <v>42895</v>
      </c>
      <c r="AG1" s="50">
        <v>42925</v>
      </c>
      <c r="AH1" s="50">
        <v>42956</v>
      </c>
      <c r="AI1" s="50">
        <v>43048</v>
      </c>
      <c r="AJ1" s="50">
        <v>43078</v>
      </c>
      <c r="AK1" s="50" t="s">
        <v>260</v>
      </c>
      <c r="AL1" s="50" t="s">
        <v>261</v>
      </c>
      <c r="AM1" s="50" t="s">
        <v>262</v>
      </c>
      <c r="AN1" s="50" t="s">
        <v>263</v>
      </c>
      <c r="AO1" s="50" t="s">
        <v>264</v>
      </c>
      <c r="AP1" s="50" t="s">
        <v>265</v>
      </c>
      <c r="AQ1" s="50" t="s">
        <v>266</v>
      </c>
      <c r="AR1" s="50" t="s">
        <v>272</v>
      </c>
      <c r="AS1" s="50" t="s">
        <v>273</v>
      </c>
      <c r="AT1" s="50" t="s">
        <v>276</v>
      </c>
      <c r="AU1" s="50" t="s">
        <v>275</v>
      </c>
      <c r="AV1" s="50" t="s">
        <v>274</v>
      </c>
      <c r="AW1" s="50">
        <v>42804</v>
      </c>
      <c r="AX1" s="50">
        <v>42835</v>
      </c>
      <c r="AY1" s="50">
        <v>42865</v>
      </c>
      <c r="AZ1" s="50">
        <v>42896</v>
      </c>
      <c r="BA1" s="50">
        <v>42988</v>
      </c>
      <c r="BB1" s="50">
        <v>43018</v>
      </c>
      <c r="BC1" s="50">
        <v>43049</v>
      </c>
      <c r="BD1" s="50">
        <v>43079</v>
      </c>
      <c r="BE1" s="50" t="s">
        <v>277</v>
      </c>
      <c r="BF1" s="50" t="s">
        <v>278</v>
      </c>
      <c r="BG1" s="50" t="s">
        <v>279</v>
      </c>
      <c r="BH1" s="50" t="s">
        <v>294</v>
      </c>
      <c r="BI1" s="50" t="s">
        <v>295</v>
      </c>
      <c r="BJ1" s="50" t="s">
        <v>297</v>
      </c>
      <c r="BK1" s="50" t="s">
        <v>298</v>
      </c>
      <c r="BL1" s="50" t="s">
        <v>299</v>
      </c>
      <c r="BM1" s="50" t="s">
        <v>300</v>
      </c>
      <c r="BN1" s="50" t="s">
        <v>301</v>
      </c>
      <c r="BO1" s="50">
        <v>42777</v>
      </c>
      <c r="BP1" s="50">
        <v>42805</v>
      </c>
      <c r="BQ1" s="50">
        <v>42897</v>
      </c>
      <c r="BR1" s="50">
        <v>42927</v>
      </c>
      <c r="BS1" s="50">
        <v>42989</v>
      </c>
      <c r="BT1" s="50">
        <v>43019</v>
      </c>
      <c r="BU1" s="48" t="s">
        <v>309</v>
      </c>
      <c r="BV1" s="48" t="s">
        <v>312</v>
      </c>
      <c r="BW1" s="48" t="s">
        <v>313</v>
      </c>
      <c r="BX1" s="48" t="s">
        <v>314</v>
      </c>
      <c r="BY1" s="48" t="s">
        <v>315</v>
      </c>
      <c r="BZ1" s="48" t="s">
        <v>316</v>
      </c>
      <c r="CA1" s="48" t="s">
        <v>317</v>
      </c>
      <c r="CB1" s="48" t="s">
        <v>318</v>
      </c>
      <c r="CC1" s="48" t="s">
        <v>319</v>
      </c>
      <c r="CD1" s="48" t="s">
        <v>320</v>
      </c>
      <c r="CE1" s="48" t="s">
        <v>321</v>
      </c>
      <c r="CF1" s="50">
        <v>42747</v>
      </c>
      <c r="CG1" s="50">
        <v>42837</v>
      </c>
      <c r="CH1" s="50">
        <v>42867</v>
      </c>
      <c r="CI1" s="50">
        <v>42898</v>
      </c>
      <c r="CJ1" s="50">
        <v>42959</v>
      </c>
      <c r="CK1" s="48" t="s">
        <v>325</v>
      </c>
      <c r="CL1" s="48" t="s">
        <v>326</v>
      </c>
      <c r="CM1" s="48" t="s">
        <v>327</v>
      </c>
      <c r="CN1" s="48" t="s">
        <v>328</v>
      </c>
      <c r="CO1" s="48" t="s">
        <v>329</v>
      </c>
      <c r="CP1" s="48" t="s">
        <v>330</v>
      </c>
      <c r="CQ1" s="48" t="s">
        <v>332</v>
      </c>
      <c r="CR1" s="48" t="s">
        <v>333</v>
      </c>
      <c r="CS1" s="48" t="s">
        <v>334</v>
      </c>
      <c r="CT1" s="50">
        <v>43132</v>
      </c>
      <c r="CU1" s="50">
        <v>43160</v>
      </c>
      <c r="CV1" s="50">
        <v>43191</v>
      </c>
      <c r="CW1" s="50">
        <v>43221</v>
      </c>
      <c r="CX1" s="50">
        <v>43344</v>
      </c>
      <c r="CY1" s="50">
        <v>43405</v>
      </c>
      <c r="CZ1" s="50">
        <v>43435</v>
      </c>
      <c r="DA1" s="48" t="s">
        <v>345</v>
      </c>
      <c r="DB1" s="48" t="s">
        <v>346</v>
      </c>
      <c r="DC1" s="48" t="s">
        <v>347</v>
      </c>
      <c r="DD1" s="48" t="s">
        <v>348</v>
      </c>
      <c r="DE1" s="48" t="s">
        <v>349</v>
      </c>
      <c r="DF1" s="48" t="s">
        <v>350</v>
      </c>
      <c r="DG1" s="48" t="s">
        <v>351</v>
      </c>
      <c r="DH1" s="48" t="s">
        <v>358</v>
      </c>
      <c r="DI1" s="48" t="s">
        <v>359</v>
      </c>
      <c r="DJ1" s="59">
        <v>43102</v>
      </c>
      <c r="DK1" s="48" t="s">
        <v>360</v>
      </c>
    </row>
    <row r="2" spans="1:115" x14ac:dyDescent="0.25">
      <c r="A2" s="11">
        <f t="shared" ref="A2:A46" si="0">MIN(G2:ZO2)</f>
        <v>243.6</v>
      </c>
      <c r="B2" s="11">
        <f t="shared" ref="B2:B46" si="1">MAX(G2:ZO2)</f>
        <v>340.8</v>
      </c>
      <c r="C2" s="11">
        <f t="shared" ref="C2:C47" si="2">B2-A2</f>
        <v>97.200000000000017</v>
      </c>
      <c r="D2" s="11"/>
      <c r="E2" s="11"/>
      <c r="F2" s="43" t="s">
        <v>115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4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  <c r="DI2" s="5">
        <v>314.5</v>
      </c>
      <c r="DJ2" s="60">
        <v>305.39999999999998</v>
      </c>
      <c r="DK2" s="5">
        <v>295.8</v>
      </c>
    </row>
    <row r="3" spans="1:115" x14ac:dyDescent="0.25">
      <c r="A3" s="11">
        <f t="shared" si="0"/>
        <v>262.7</v>
      </c>
      <c r="B3" s="11">
        <f t="shared" si="1"/>
        <v>361.7</v>
      </c>
      <c r="C3" s="11">
        <f t="shared" si="2"/>
        <v>99</v>
      </c>
      <c r="D3" s="11"/>
      <c r="E3" s="11"/>
      <c r="F3" s="43" t="s">
        <v>114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  <c r="DI3" s="5">
        <v>353.15</v>
      </c>
      <c r="DJ3" s="60">
        <v>346.8</v>
      </c>
      <c r="DK3" s="5">
        <v>335.1</v>
      </c>
    </row>
    <row r="4" spans="1:115" x14ac:dyDescent="0.25">
      <c r="A4" s="11">
        <f t="shared" si="0"/>
        <v>251.25</v>
      </c>
      <c r="B4" s="11">
        <f t="shared" si="1"/>
        <v>291.7</v>
      </c>
      <c r="C4" s="11">
        <f t="shared" si="2"/>
        <v>40.449999999999989</v>
      </c>
      <c r="D4" s="11">
        <v>265</v>
      </c>
      <c r="E4" s="11">
        <v>330</v>
      </c>
      <c r="F4" s="43" t="s">
        <v>25</v>
      </c>
      <c r="G4" s="27">
        <v>291.7</v>
      </c>
      <c r="H4" s="27">
        <v>290.35000000000002</v>
      </c>
      <c r="I4" s="27">
        <v>285.25</v>
      </c>
      <c r="J4" s="27">
        <v>287.75</v>
      </c>
      <c r="K4" s="27">
        <v>284.85000000000002</v>
      </c>
      <c r="L4" s="27">
        <v>280.89999999999998</v>
      </c>
      <c r="M4" s="27">
        <v>280.8</v>
      </c>
      <c r="N4" s="27">
        <v>279.5</v>
      </c>
      <c r="O4" s="27">
        <v>273.85000000000002</v>
      </c>
      <c r="P4" s="27">
        <v>272.8</v>
      </c>
      <c r="Q4" s="27">
        <v>273.8</v>
      </c>
      <c r="R4" s="27">
        <v>271.2</v>
      </c>
      <c r="S4" s="27">
        <v>271.3</v>
      </c>
      <c r="T4" s="27">
        <v>279.2</v>
      </c>
      <c r="U4" s="27">
        <v>282.45</v>
      </c>
      <c r="V4" s="27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  <c r="DI4" s="5">
        <v>271.35000000000002</v>
      </c>
      <c r="DJ4" s="60">
        <v>275.5</v>
      </c>
      <c r="DK4" s="5">
        <v>274.5</v>
      </c>
    </row>
    <row r="5" spans="1:115" x14ac:dyDescent="0.25">
      <c r="A5" s="11">
        <f t="shared" si="0"/>
        <v>786.25</v>
      </c>
      <c r="B5" s="11">
        <f t="shared" si="1"/>
        <v>982.05</v>
      </c>
      <c r="C5" s="11">
        <f t="shared" si="2"/>
        <v>195.79999999999995</v>
      </c>
      <c r="D5" s="11"/>
      <c r="E5" s="11"/>
      <c r="F5" s="43" t="s">
        <v>105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  <c r="DI5" s="5">
        <v>962</v>
      </c>
      <c r="DJ5" s="60">
        <v>945</v>
      </c>
      <c r="DK5" s="5">
        <v>901.9</v>
      </c>
    </row>
    <row r="6" spans="1:115" x14ac:dyDescent="0.25">
      <c r="A6" s="11">
        <f t="shared" si="0"/>
        <v>236.45</v>
      </c>
      <c r="B6" s="11">
        <f t="shared" si="1"/>
        <v>308.8</v>
      </c>
      <c r="C6" s="11">
        <f t="shared" si="2"/>
        <v>72.350000000000023</v>
      </c>
      <c r="D6" s="11"/>
      <c r="E6" s="11"/>
      <c r="F6" s="44" t="s">
        <v>16</v>
      </c>
      <c r="G6" s="27">
        <v>255.5</v>
      </c>
      <c r="H6" s="27">
        <v>251.1</v>
      </c>
      <c r="I6" s="27">
        <v>249.65</v>
      </c>
      <c r="J6" s="27">
        <v>251.8</v>
      </c>
      <c r="K6" s="27">
        <v>251.05</v>
      </c>
      <c r="L6" s="27">
        <v>242</v>
      </c>
      <c r="M6" s="27">
        <v>249.2</v>
      </c>
      <c r="N6" s="27">
        <v>251.25</v>
      </c>
      <c r="O6" s="27">
        <v>244.4</v>
      </c>
      <c r="P6" s="27">
        <v>243.1</v>
      </c>
      <c r="Q6" s="27">
        <v>239.45</v>
      </c>
      <c r="R6" s="27">
        <v>236.45</v>
      </c>
      <c r="S6" s="27">
        <v>237.9</v>
      </c>
      <c r="T6" s="27">
        <v>238.45</v>
      </c>
      <c r="U6" s="27">
        <v>239.2</v>
      </c>
      <c r="V6" s="27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  <c r="DI6" s="5">
        <v>299.89999999999998</v>
      </c>
      <c r="DJ6" s="60">
        <v>296.5</v>
      </c>
      <c r="DK6" s="5">
        <v>292</v>
      </c>
    </row>
    <row r="7" spans="1:115" x14ac:dyDescent="0.25">
      <c r="A7" s="11">
        <f t="shared" si="0"/>
        <v>15.6</v>
      </c>
      <c r="B7" s="11">
        <f t="shared" si="1"/>
        <v>24.15</v>
      </c>
      <c r="C7" s="11">
        <f t="shared" si="2"/>
        <v>8.5499999999999989</v>
      </c>
      <c r="D7" s="11"/>
      <c r="E7" s="11"/>
      <c r="F7" s="44" t="s">
        <v>19</v>
      </c>
      <c r="G7" s="27">
        <v>19.350000000000001</v>
      </c>
      <c r="H7" s="27">
        <v>18.95</v>
      </c>
      <c r="I7" s="27">
        <v>18.75</v>
      </c>
      <c r="J7" s="27">
        <v>18.7</v>
      </c>
      <c r="K7" s="27">
        <v>18.399999999999999</v>
      </c>
      <c r="L7" s="27">
        <v>17.95</v>
      </c>
      <c r="M7" s="27">
        <v>17.649999999999999</v>
      </c>
      <c r="N7" s="27">
        <v>18.55</v>
      </c>
      <c r="O7" s="27">
        <v>17.649999999999999</v>
      </c>
      <c r="P7" s="27">
        <v>17.05</v>
      </c>
      <c r="Q7" s="27">
        <v>16.149999999999999</v>
      </c>
      <c r="R7" s="27">
        <v>15.6</v>
      </c>
      <c r="S7" s="27">
        <v>16.2</v>
      </c>
      <c r="T7" s="27">
        <v>16.600000000000001</v>
      </c>
      <c r="U7" s="27">
        <v>17.5</v>
      </c>
      <c r="V7" s="27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  <c r="DI7" s="5">
        <v>21.7</v>
      </c>
      <c r="DJ7" s="60">
        <v>22.75</v>
      </c>
      <c r="DK7" s="5">
        <v>19.399999999999999</v>
      </c>
    </row>
    <row r="8" spans="1:115" x14ac:dyDescent="0.25">
      <c r="A8" s="11">
        <f t="shared" si="0"/>
        <v>53.4</v>
      </c>
      <c r="B8" s="11">
        <f t="shared" si="1"/>
        <v>99</v>
      </c>
      <c r="C8" s="11">
        <f t="shared" si="2"/>
        <v>45.6</v>
      </c>
      <c r="D8" s="11"/>
      <c r="E8" s="11"/>
      <c r="F8" s="44" t="s">
        <v>22</v>
      </c>
      <c r="G8" s="27">
        <v>63.3</v>
      </c>
      <c r="H8" s="27">
        <v>62.6</v>
      </c>
      <c r="I8" s="27">
        <v>63.3</v>
      </c>
      <c r="J8" s="27">
        <v>63.25</v>
      </c>
      <c r="K8" s="27">
        <v>63.2</v>
      </c>
      <c r="L8" s="27">
        <v>60.75</v>
      </c>
      <c r="M8" s="27">
        <v>61.9</v>
      </c>
      <c r="N8" s="27">
        <v>62.15</v>
      </c>
      <c r="O8" s="27">
        <v>62.95</v>
      </c>
      <c r="P8" s="27">
        <v>61.85</v>
      </c>
      <c r="Q8" s="27">
        <v>59.15</v>
      </c>
      <c r="R8" s="27">
        <v>56.6</v>
      </c>
      <c r="S8" s="27">
        <v>57.9</v>
      </c>
      <c r="T8" s="27">
        <v>59.55</v>
      </c>
      <c r="U8" s="27">
        <v>59.2</v>
      </c>
      <c r="V8" s="27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  <c r="DI8" s="5">
        <v>89.05</v>
      </c>
      <c r="DJ8" s="60">
        <v>89.3</v>
      </c>
      <c r="DK8" s="5">
        <v>83</v>
      </c>
    </row>
    <row r="9" spans="1:115" s="36" customFormat="1" x14ac:dyDescent="0.25">
      <c r="A9" s="38">
        <f t="shared" si="0"/>
        <v>51.55</v>
      </c>
      <c r="B9" s="38">
        <f t="shared" si="1"/>
        <v>68.25</v>
      </c>
      <c r="C9" s="11">
        <f t="shared" si="2"/>
        <v>16.700000000000003</v>
      </c>
      <c r="D9" s="11"/>
      <c r="E9" s="11"/>
      <c r="F9" s="42" t="s">
        <v>125</v>
      </c>
      <c r="G9" s="47"/>
      <c r="H9" s="47"/>
      <c r="I9" s="47"/>
      <c r="J9" s="47"/>
      <c r="K9" s="47">
        <v>58.2</v>
      </c>
      <c r="L9" s="47">
        <v>57.95</v>
      </c>
      <c r="M9" s="47">
        <v>57.25</v>
      </c>
      <c r="N9" s="47">
        <v>57.75</v>
      </c>
      <c r="O9" s="47">
        <v>56.6</v>
      </c>
      <c r="P9" s="47">
        <v>56.4</v>
      </c>
      <c r="Q9" s="47">
        <v>54.45</v>
      </c>
      <c r="R9" s="47">
        <v>53.5</v>
      </c>
      <c r="S9" s="47">
        <v>54.45</v>
      </c>
      <c r="T9" s="47">
        <v>55.85</v>
      </c>
      <c r="U9" s="47">
        <v>54.55</v>
      </c>
      <c r="V9" s="47">
        <v>54.75</v>
      </c>
      <c r="W9" s="27">
        <v>55.65</v>
      </c>
      <c r="X9" s="27">
        <v>55.15</v>
      </c>
      <c r="Y9" s="27">
        <v>56</v>
      </c>
      <c r="Z9" s="27">
        <v>55.2</v>
      </c>
      <c r="AA9" s="27">
        <v>55.6</v>
      </c>
      <c r="AB9" s="27">
        <v>54.9</v>
      </c>
      <c r="AC9" s="27">
        <v>57.1</v>
      </c>
      <c r="AD9" s="27">
        <v>57.1</v>
      </c>
      <c r="AE9" s="27">
        <v>57.55</v>
      </c>
      <c r="AF9" s="27">
        <v>57.4</v>
      </c>
      <c r="AG9" s="27">
        <v>57.4</v>
      </c>
      <c r="AH9" s="27">
        <v>56.2</v>
      </c>
      <c r="AI9" s="27">
        <v>56.2</v>
      </c>
      <c r="AJ9" s="27">
        <v>57.3</v>
      </c>
      <c r="AK9" s="27">
        <v>58.8</v>
      </c>
      <c r="AL9" s="27">
        <v>61</v>
      </c>
      <c r="AM9" s="27">
        <v>60.7</v>
      </c>
      <c r="AN9" s="27">
        <v>59.95</v>
      </c>
      <c r="AO9" s="27">
        <v>59.95</v>
      </c>
      <c r="AP9" s="27">
        <v>59.3</v>
      </c>
      <c r="AQ9" s="27">
        <v>57.5</v>
      </c>
      <c r="AR9" s="27">
        <v>56.65</v>
      </c>
      <c r="AS9" s="27">
        <v>57.45</v>
      </c>
      <c r="AT9" s="27">
        <v>56.15</v>
      </c>
      <c r="AU9" s="27">
        <v>56.3</v>
      </c>
      <c r="AV9" s="27"/>
      <c r="AW9" s="27">
        <v>56.6</v>
      </c>
      <c r="AX9" s="27">
        <v>56.05</v>
      </c>
      <c r="AY9" s="27">
        <v>57.1</v>
      </c>
      <c r="AZ9" s="27">
        <v>57.35</v>
      </c>
      <c r="BA9" s="27">
        <v>59.7</v>
      </c>
      <c r="BB9" s="27">
        <v>58.95</v>
      </c>
      <c r="BC9" s="27">
        <v>57.6</v>
      </c>
      <c r="BD9" s="27">
        <v>59.2</v>
      </c>
      <c r="BE9" s="27">
        <v>58.1</v>
      </c>
      <c r="BF9" s="27">
        <v>57.8</v>
      </c>
      <c r="BG9" s="27">
        <v>56.3</v>
      </c>
      <c r="BH9" s="27">
        <v>56.3</v>
      </c>
      <c r="BI9" s="27">
        <v>56.9</v>
      </c>
      <c r="BJ9" s="27">
        <v>57.35</v>
      </c>
      <c r="BK9" s="27">
        <v>57.25</v>
      </c>
      <c r="BL9" s="27">
        <v>56.9</v>
      </c>
      <c r="BM9" s="27">
        <v>56</v>
      </c>
      <c r="BN9" s="27">
        <v>56.65</v>
      </c>
      <c r="BO9" s="27">
        <v>59.45</v>
      </c>
      <c r="BP9" s="27">
        <v>58.9</v>
      </c>
      <c r="BQ9" s="27">
        <v>57.3</v>
      </c>
      <c r="BR9" s="27">
        <v>56.15</v>
      </c>
      <c r="BS9" s="27">
        <v>56.35</v>
      </c>
      <c r="BT9" s="27">
        <v>55.9</v>
      </c>
      <c r="BU9" s="27">
        <v>55.55</v>
      </c>
      <c r="BV9" s="27">
        <v>55.25</v>
      </c>
      <c r="BW9" s="27">
        <v>54.7</v>
      </c>
      <c r="BX9" s="27">
        <v>54.25</v>
      </c>
      <c r="BY9" s="27">
        <v>55.35</v>
      </c>
      <c r="BZ9" s="27">
        <v>54.85</v>
      </c>
      <c r="CA9" s="27">
        <v>54.85</v>
      </c>
      <c r="CB9" s="27">
        <v>54.7</v>
      </c>
      <c r="CC9" s="27">
        <v>54.65</v>
      </c>
      <c r="CD9" s="27">
        <v>54.8</v>
      </c>
      <c r="CE9" s="27">
        <v>56.15</v>
      </c>
      <c r="CF9" s="27">
        <v>54.7</v>
      </c>
      <c r="CG9" s="27">
        <v>54.4</v>
      </c>
      <c r="CH9" s="27">
        <v>54.1</v>
      </c>
      <c r="CI9" s="27">
        <v>53.5</v>
      </c>
      <c r="CJ9" s="27">
        <v>53.6</v>
      </c>
      <c r="CK9" s="27">
        <v>52.35</v>
      </c>
      <c r="CL9" s="27">
        <v>52.05</v>
      </c>
      <c r="CM9" s="27">
        <v>52.7</v>
      </c>
      <c r="CN9" s="27">
        <v>51.55</v>
      </c>
      <c r="CO9" s="27">
        <v>53.65</v>
      </c>
      <c r="CP9" s="27">
        <v>53.85</v>
      </c>
      <c r="CQ9" s="27">
        <v>55.15</v>
      </c>
      <c r="CR9" s="27">
        <v>55.1</v>
      </c>
      <c r="CS9" s="27">
        <v>55.1</v>
      </c>
      <c r="CT9" s="27">
        <v>54.4</v>
      </c>
      <c r="CU9" s="27">
        <v>54.45</v>
      </c>
      <c r="CV9" s="27">
        <v>54.65</v>
      </c>
      <c r="CW9" s="27">
        <v>58.35</v>
      </c>
      <c r="CX9" s="27">
        <v>63.75</v>
      </c>
      <c r="CY9" s="27">
        <v>68.25</v>
      </c>
      <c r="CZ9" s="27">
        <v>67.3</v>
      </c>
      <c r="DA9" s="27">
        <v>60.05</v>
      </c>
      <c r="DB9" s="27">
        <v>60.8</v>
      </c>
      <c r="DC9" s="27">
        <v>58.95</v>
      </c>
      <c r="DD9" s="27">
        <v>58.8</v>
      </c>
      <c r="DE9" s="27">
        <v>59.35</v>
      </c>
      <c r="DF9" s="27">
        <v>59.45</v>
      </c>
      <c r="DG9" s="27">
        <v>59.25</v>
      </c>
      <c r="DH9" s="27">
        <v>57.15</v>
      </c>
      <c r="DI9" s="27">
        <v>56.75</v>
      </c>
      <c r="DJ9" s="61">
        <v>56</v>
      </c>
      <c r="DK9" s="27">
        <v>52.45</v>
      </c>
    </row>
    <row r="10" spans="1:115" x14ac:dyDescent="0.25">
      <c r="A10" s="11">
        <f t="shared" si="0"/>
        <v>35.15</v>
      </c>
      <c r="B10" s="11">
        <f t="shared" si="1"/>
        <v>61.5</v>
      </c>
      <c r="C10" s="11">
        <f t="shared" si="2"/>
        <v>26.35</v>
      </c>
      <c r="D10" s="11"/>
      <c r="E10" s="11"/>
      <c r="F10" s="44" t="s">
        <v>15</v>
      </c>
      <c r="G10" s="27">
        <v>45.1</v>
      </c>
      <c r="H10" s="27">
        <v>45.25</v>
      </c>
      <c r="I10" s="27">
        <v>45.15</v>
      </c>
      <c r="J10" s="27">
        <v>44.25</v>
      </c>
      <c r="K10" s="27">
        <v>43.9</v>
      </c>
      <c r="L10" s="27">
        <v>42.5</v>
      </c>
      <c r="M10" s="27">
        <v>42.4</v>
      </c>
      <c r="N10" s="27">
        <v>42.95</v>
      </c>
      <c r="O10" s="27">
        <v>41.8</v>
      </c>
      <c r="P10" s="27">
        <v>41.35</v>
      </c>
      <c r="Q10" s="27">
        <v>39.15</v>
      </c>
      <c r="R10" s="27">
        <v>38.6</v>
      </c>
      <c r="S10" s="27">
        <v>40</v>
      </c>
      <c r="T10" s="27">
        <v>40.700000000000003</v>
      </c>
      <c r="U10" s="27">
        <v>39.200000000000003</v>
      </c>
      <c r="V10" s="27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  <c r="DI10" s="5">
        <v>45.7</v>
      </c>
      <c r="DJ10" s="60">
        <v>44.15</v>
      </c>
      <c r="DK10" s="5">
        <v>41.25</v>
      </c>
    </row>
    <row r="11" spans="1:115" x14ac:dyDescent="0.25">
      <c r="A11" s="11">
        <f t="shared" si="0"/>
        <v>72.650000000000006</v>
      </c>
      <c r="B11" s="11">
        <f t="shared" si="1"/>
        <v>115.3</v>
      </c>
      <c r="C11" s="11">
        <f t="shared" si="2"/>
        <v>42.649999999999991</v>
      </c>
      <c r="D11" s="11"/>
      <c r="E11" s="11"/>
      <c r="F11" s="44" t="s">
        <v>17</v>
      </c>
      <c r="G11" s="27">
        <v>92.35</v>
      </c>
      <c r="H11" s="27">
        <v>95.4</v>
      </c>
      <c r="I11" s="27">
        <v>92.35</v>
      </c>
      <c r="J11" s="27">
        <v>92.3</v>
      </c>
      <c r="K11" s="27">
        <v>92.3</v>
      </c>
      <c r="L11" s="27">
        <v>93.45</v>
      </c>
      <c r="M11" s="27">
        <v>92.9</v>
      </c>
      <c r="N11" s="27">
        <v>93.1</v>
      </c>
      <c r="O11" s="27">
        <v>91.65</v>
      </c>
      <c r="P11" s="27">
        <v>91.25</v>
      </c>
      <c r="Q11" s="27">
        <v>88.3</v>
      </c>
      <c r="R11" s="27">
        <v>86.5</v>
      </c>
      <c r="S11" s="27">
        <v>86.8</v>
      </c>
      <c r="T11" s="27">
        <v>86.95</v>
      </c>
      <c r="U11" s="27">
        <v>88.75</v>
      </c>
      <c r="V11" s="27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  <c r="DI11" s="5">
        <v>92.5</v>
      </c>
      <c r="DJ11" s="60">
        <v>91.25</v>
      </c>
      <c r="DK11" s="5">
        <v>87.7</v>
      </c>
    </row>
    <row r="12" spans="1:115" x14ac:dyDescent="0.25">
      <c r="A12" s="11">
        <f t="shared" si="0"/>
        <v>82.65</v>
      </c>
      <c r="B12" s="11">
        <f t="shared" si="1"/>
        <v>105.1</v>
      </c>
      <c r="C12" s="11">
        <f t="shared" si="2"/>
        <v>22.449999999999989</v>
      </c>
      <c r="D12" s="11"/>
      <c r="E12" s="11"/>
      <c r="F12" s="44" t="s">
        <v>18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  <c r="DI12" s="5">
        <v>99.85</v>
      </c>
      <c r="DJ12" s="60">
        <v>100.45</v>
      </c>
      <c r="DK12" s="5">
        <v>93.25</v>
      </c>
    </row>
    <row r="13" spans="1:115" x14ac:dyDescent="0.25">
      <c r="A13" s="11">
        <f t="shared" si="0"/>
        <v>44.1</v>
      </c>
      <c r="B13" s="11">
        <f t="shared" si="1"/>
        <v>61.4</v>
      </c>
      <c r="C13" s="11">
        <f t="shared" si="2"/>
        <v>17.299999999999997</v>
      </c>
      <c r="D13" s="11"/>
      <c r="E13" s="11"/>
      <c r="F13" s="44" t="s">
        <v>20</v>
      </c>
      <c r="G13" s="27">
        <v>56.45</v>
      </c>
      <c r="H13" s="27">
        <v>57.15</v>
      </c>
      <c r="I13" s="27">
        <v>55.55</v>
      </c>
      <c r="J13" s="27">
        <v>55.3</v>
      </c>
      <c r="K13" s="27">
        <v>54.25</v>
      </c>
      <c r="L13" s="27">
        <v>53.8</v>
      </c>
      <c r="M13" s="27">
        <v>54</v>
      </c>
      <c r="N13" s="27">
        <v>54.75</v>
      </c>
      <c r="O13" s="27">
        <v>53.45</v>
      </c>
      <c r="P13" s="27">
        <v>52.15</v>
      </c>
      <c r="Q13" s="27">
        <v>51.45</v>
      </c>
      <c r="R13" s="27">
        <v>51</v>
      </c>
      <c r="S13" s="27">
        <v>51.85</v>
      </c>
      <c r="T13" s="27">
        <v>53.25</v>
      </c>
      <c r="U13" s="27">
        <v>50.5</v>
      </c>
      <c r="V13" s="27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  <c r="DI13" s="5">
        <v>55.95</v>
      </c>
      <c r="DJ13" s="60">
        <v>54.7</v>
      </c>
      <c r="DK13" s="5">
        <v>50.9</v>
      </c>
    </row>
    <row r="14" spans="1:115" x14ac:dyDescent="0.25">
      <c r="A14" s="11">
        <f t="shared" si="0"/>
        <v>29.75</v>
      </c>
      <c r="B14" s="11">
        <f t="shared" si="1"/>
        <v>46.3</v>
      </c>
      <c r="C14" s="11">
        <f t="shared" si="2"/>
        <v>16.549999999999997</v>
      </c>
      <c r="D14" s="11"/>
      <c r="E14" s="11"/>
      <c r="F14" s="44" t="s">
        <v>21</v>
      </c>
      <c r="G14" s="27">
        <v>33.200000000000003</v>
      </c>
      <c r="H14" s="27">
        <v>33</v>
      </c>
      <c r="I14" s="27">
        <v>32.5</v>
      </c>
      <c r="J14" s="27">
        <v>32.6</v>
      </c>
      <c r="K14" s="27">
        <v>32.799999999999997</v>
      </c>
      <c r="L14" s="27">
        <v>31.95</v>
      </c>
      <c r="M14" s="27">
        <v>32.700000000000003</v>
      </c>
      <c r="N14" s="27">
        <v>32.4</v>
      </c>
      <c r="O14" s="27">
        <v>31.6</v>
      </c>
      <c r="P14" s="27">
        <v>31.5</v>
      </c>
      <c r="Q14" s="27">
        <v>30.55</v>
      </c>
      <c r="R14" s="27">
        <v>31.4</v>
      </c>
      <c r="S14" s="27">
        <v>31.5</v>
      </c>
      <c r="T14" s="27">
        <v>31.8</v>
      </c>
      <c r="U14" s="27">
        <v>33</v>
      </c>
      <c r="V14" s="27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  <c r="DI14" s="5">
        <v>40.15</v>
      </c>
      <c r="DJ14" s="60">
        <v>38.35</v>
      </c>
      <c r="DK14" s="5">
        <v>37.049999999999997</v>
      </c>
    </row>
    <row r="15" spans="1:115" x14ac:dyDescent="0.25">
      <c r="A15" s="11">
        <f t="shared" si="0"/>
        <v>21.35</v>
      </c>
      <c r="B15" s="11">
        <f t="shared" si="1"/>
        <v>36.4</v>
      </c>
      <c r="C15" s="11">
        <f t="shared" si="2"/>
        <v>15.049999999999997</v>
      </c>
      <c r="D15" s="11"/>
      <c r="E15" s="11"/>
      <c r="F15" s="44" t="s">
        <v>126</v>
      </c>
      <c r="G15" s="27"/>
      <c r="H15" s="27"/>
      <c r="I15" s="27"/>
      <c r="J15" s="27"/>
      <c r="K15" s="27">
        <v>35.35</v>
      </c>
      <c r="L15" s="27">
        <v>34.049999999999997</v>
      </c>
      <c r="M15" s="27">
        <v>33.65</v>
      </c>
      <c r="N15" s="27">
        <v>36.4</v>
      </c>
      <c r="O15" s="27">
        <v>32.299999999999997</v>
      </c>
      <c r="P15" s="27">
        <v>29.5</v>
      </c>
      <c r="Q15" s="27">
        <v>27.75</v>
      </c>
      <c r="R15" s="27">
        <v>28.5</v>
      </c>
      <c r="S15" s="27">
        <v>31.8</v>
      </c>
      <c r="T15" s="27">
        <v>34</v>
      </c>
      <c r="U15" s="27">
        <v>31.5</v>
      </c>
      <c r="V15" s="27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  <c r="DI15" s="5">
        <v>23.2</v>
      </c>
      <c r="DJ15" s="60">
        <v>23.3</v>
      </c>
      <c r="DK15" s="5">
        <v>22.2</v>
      </c>
    </row>
    <row r="16" spans="1:115" x14ac:dyDescent="0.25">
      <c r="A16" s="11">
        <f t="shared" si="0"/>
        <v>552</v>
      </c>
      <c r="B16" s="11">
        <f t="shared" si="1"/>
        <v>780.25</v>
      </c>
      <c r="C16" s="11">
        <f t="shared" si="2"/>
        <v>228.25</v>
      </c>
      <c r="D16" s="11"/>
      <c r="E16" s="11"/>
      <c r="F16" s="44" t="s">
        <v>23</v>
      </c>
      <c r="G16" s="27">
        <v>561.04999999999995</v>
      </c>
      <c r="H16" s="27">
        <v>552</v>
      </c>
      <c r="I16" s="27">
        <v>567.6</v>
      </c>
      <c r="J16" s="27">
        <v>570.95000000000005</v>
      </c>
      <c r="K16" s="27">
        <v>568.95000000000005</v>
      </c>
      <c r="L16" s="27">
        <v>559.75</v>
      </c>
      <c r="M16" s="27">
        <v>580.79999999999995</v>
      </c>
      <c r="N16" s="27">
        <v>600.79999999999995</v>
      </c>
      <c r="O16" s="27">
        <v>614</v>
      </c>
      <c r="P16" s="27">
        <v>605.25</v>
      </c>
      <c r="Q16" s="27">
        <v>606.5</v>
      </c>
      <c r="R16" s="27">
        <v>601</v>
      </c>
      <c r="S16" s="27">
        <v>620.4</v>
      </c>
      <c r="T16" s="27">
        <v>632.15</v>
      </c>
      <c r="U16" s="27">
        <v>621.45000000000005</v>
      </c>
      <c r="V16" s="27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  <c r="DI16" s="5">
        <v>706.6</v>
      </c>
      <c r="DJ16" s="60">
        <v>695.05</v>
      </c>
      <c r="DK16" s="5">
        <v>668.85</v>
      </c>
    </row>
    <row r="17" spans="1:116" x14ac:dyDescent="0.25">
      <c r="A17" s="11">
        <f t="shared" si="0"/>
        <v>433</v>
      </c>
      <c r="B17" s="11">
        <f t="shared" si="1"/>
        <v>670</v>
      </c>
      <c r="C17" s="11">
        <f t="shared" si="2"/>
        <v>237</v>
      </c>
      <c r="D17" s="11">
        <v>670</v>
      </c>
      <c r="E17" s="11"/>
      <c r="F17" s="43" t="s">
        <v>26</v>
      </c>
      <c r="G17" s="27">
        <v>670</v>
      </c>
      <c r="H17" s="27">
        <v>503.55</v>
      </c>
      <c r="I17" s="27">
        <v>501.4</v>
      </c>
      <c r="J17" s="27">
        <v>497</v>
      </c>
      <c r="K17" s="27">
        <v>498.05</v>
      </c>
      <c r="L17" s="27">
        <v>485.2</v>
      </c>
      <c r="M17" s="27">
        <v>500.5</v>
      </c>
      <c r="N17" s="27">
        <v>493</v>
      </c>
      <c r="O17" s="27">
        <v>492</v>
      </c>
      <c r="P17" s="27">
        <v>479</v>
      </c>
      <c r="Q17" s="27">
        <v>453</v>
      </c>
      <c r="R17" s="27">
        <v>468.25</v>
      </c>
      <c r="S17" s="27">
        <v>479</v>
      </c>
      <c r="T17" s="27">
        <v>506</v>
      </c>
      <c r="U17" s="27">
        <v>488.5</v>
      </c>
      <c r="V17" s="27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  <c r="DI17" s="5">
        <v>467</v>
      </c>
      <c r="DJ17" s="60">
        <v>461.9</v>
      </c>
      <c r="DK17" s="5">
        <v>454.5</v>
      </c>
    </row>
    <row r="18" spans="1:116" x14ac:dyDescent="0.25">
      <c r="A18" s="11">
        <f t="shared" si="0"/>
        <v>178.8</v>
      </c>
      <c r="B18" s="11">
        <f t="shared" si="1"/>
        <v>302.2</v>
      </c>
      <c r="C18" s="11">
        <f t="shared" si="2"/>
        <v>123.39999999999998</v>
      </c>
      <c r="D18" s="11"/>
      <c r="E18" s="11"/>
      <c r="F18" s="43" t="s">
        <v>39</v>
      </c>
      <c r="G18" s="27">
        <v>196.55</v>
      </c>
      <c r="H18" s="27">
        <v>195.2</v>
      </c>
      <c r="I18" s="27">
        <v>190.05</v>
      </c>
      <c r="J18" s="27">
        <v>195.15</v>
      </c>
      <c r="K18" s="27">
        <v>195.3</v>
      </c>
      <c r="L18" s="27">
        <v>195.75</v>
      </c>
      <c r="M18" s="27">
        <v>197</v>
      </c>
      <c r="N18" s="27">
        <v>210.7</v>
      </c>
      <c r="O18" s="27">
        <v>212.35</v>
      </c>
      <c r="P18" s="27">
        <v>206.05</v>
      </c>
      <c r="Q18" s="27">
        <v>191.95</v>
      </c>
      <c r="R18" s="27">
        <v>178.8</v>
      </c>
      <c r="S18" s="27">
        <v>189.1</v>
      </c>
      <c r="T18" s="27">
        <v>195</v>
      </c>
      <c r="U18" s="27">
        <v>197.5</v>
      </c>
      <c r="V18" s="27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  <c r="DI18" s="5">
        <v>247</v>
      </c>
      <c r="DJ18" s="60">
        <v>261.95</v>
      </c>
      <c r="DK18" s="5">
        <v>236.3</v>
      </c>
    </row>
    <row r="19" spans="1:116" x14ac:dyDescent="0.25">
      <c r="A19" s="11">
        <f t="shared" si="0"/>
        <v>262.64999999999998</v>
      </c>
      <c r="B19" s="11">
        <f t="shared" si="1"/>
        <v>762</v>
      </c>
      <c r="C19" s="11">
        <f t="shared" si="2"/>
        <v>499.35</v>
      </c>
      <c r="D19" s="11"/>
      <c r="E19" s="11"/>
      <c r="F19" s="43" t="s">
        <v>48</v>
      </c>
      <c r="G19" s="27">
        <v>450.5</v>
      </c>
      <c r="H19" s="27">
        <v>453</v>
      </c>
      <c r="I19" s="27">
        <v>440.7</v>
      </c>
      <c r="J19" s="27">
        <v>449</v>
      </c>
      <c r="K19" s="27">
        <v>452.75</v>
      </c>
      <c r="L19" s="27">
        <v>450</v>
      </c>
      <c r="M19" s="27">
        <v>447.8</v>
      </c>
      <c r="N19" s="27">
        <v>464.55</v>
      </c>
      <c r="O19" s="27">
        <v>452.6</v>
      </c>
      <c r="P19" s="27">
        <v>450.5</v>
      </c>
      <c r="Q19" s="27">
        <v>455</v>
      </c>
      <c r="R19" s="27">
        <v>443.85</v>
      </c>
      <c r="S19" s="27">
        <v>451.15</v>
      </c>
      <c r="T19" s="27">
        <v>454.5</v>
      </c>
      <c r="U19" s="27">
        <v>448.95</v>
      </c>
      <c r="V19" s="27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  <c r="DI19" s="5">
        <v>364.75</v>
      </c>
      <c r="DJ19" s="60">
        <v>291.8</v>
      </c>
      <c r="DK19" s="5">
        <v>262.64999999999998</v>
      </c>
    </row>
    <row r="20" spans="1:116" x14ac:dyDescent="0.25">
      <c r="A20" s="11">
        <f t="shared" si="0"/>
        <v>605.1</v>
      </c>
      <c r="B20" s="11">
        <f t="shared" si="1"/>
        <v>795.95</v>
      </c>
      <c r="C20" s="11">
        <f t="shared" si="2"/>
        <v>190.85000000000002</v>
      </c>
      <c r="D20" s="11"/>
      <c r="E20" s="11"/>
      <c r="F20" s="43" t="s">
        <v>104</v>
      </c>
      <c r="G20" s="29">
        <v>739.1</v>
      </c>
      <c r="H20" s="27">
        <v>724.95</v>
      </c>
      <c r="I20" s="27">
        <v>718.65</v>
      </c>
      <c r="J20" s="27">
        <v>736</v>
      </c>
      <c r="K20" s="27">
        <v>729.9</v>
      </c>
      <c r="L20" s="27">
        <v>741.05</v>
      </c>
      <c r="M20" s="27">
        <v>724.7</v>
      </c>
      <c r="N20" s="27">
        <v>726</v>
      </c>
      <c r="O20" s="27">
        <v>726.55</v>
      </c>
      <c r="P20" s="27">
        <v>683.05</v>
      </c>
      <c r="Q20" s="27">
        <v>696</v>
      </c>
      <c r="R20" s="27">
        <v>706.8</v>
      </c>
      <c r="S20" s="27">
        <v>714.55</v>
      </c>
      <c r="T20" s="27">
        <v>712.95</v>
      </c>
      <c r="U20" s="27">
        <v>695</v>
      </c>
      <c r="V20" s="27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  <c r="DI20" s="5">
        <v>630.4</v>
      </c>
      <c r="DJ20" s="60">
        <v>611.20000000000005</v>
      </c>
      <c r="DK20" s="5">
        <v>605.1</v>
      </c>
    </row>
    <row r="21" spans="1:116" ht="15.75" customHeight="1" x14ac:dyDescent="0.25">
      <c r="A21" s="11">
        <f t="shared" si="0"/>
        <v>376.7</v>
      </c>
      <c r="B21" s="11">
        <f t="shared" si="1"/>
        <v>547.5</v>
      </c>
      <c r="C21" s="11">
        <f t="shared" si="2"/>
        <v>170.8</v>
      </c>
      <c r="D21" s="11">
        <v>470</v>
      </c>
      <c r="E21" s="11">
        <v>540</v>
      </c>
      <c r="F21" s="43" t="s">
        <v>106</v>
      </c>
      <c r="G21" s="27">
        <v>414.05</v>
      </c>
      <c r="H21" s="27">
        <v>412.95</v>
      </c>
      <c r="I21" s="27">
        <v>420</v>
      </c>
      <c r="J21" s="27">
        <v>419.5</v>
      </c>
      <c r="K21" s="27">
        <v>415.9</v>
      </c>
      <c r="L21" s="27">
        <v>423.4</v>
      </c>
      <c r="M21" s="27">
        <v>421.1</v>
      </c>
      <c r="N21" s="27">
        <v>417.5</v>
      </c>
      <c r="O21" s="27">
        <v>417.95</v>
      </c>
      <c r="P21" s="27">
        <v>416</v>
      </c>
      <c r="Q21" s="27">
        <v>416.4</v>
      </c>
      <c r="R21" s="27">
        <v>414.8</v>
      </c>
      <c r="S21" s="27">
        <v>411</v>
      </c>
      <c r="T21" s="27">
        <v>408.35</v>
      </c>
      <c r="U21" s="27">
        <v>419.95</v>
      </c>
      <c r="V21" s="27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  <c r="DI21" s="5">
        <v>439.55</v>
      </c>
      <c r="DJ21" s="60">
        <v>440.8</v>
      </c>
      <c r="DK21" s="5">
        <v>418</v>
      </c>
    </row>
    <row r="22" spans="1:116" ht="15.75" customHeight="1" x14ac:dyDescent="0.25">
      <c r="A22" s="11">
        <f t="shared" si="0"/>
        <v>315.2</v>
      </c>
      <c r="B22" s="11">
        <f t="shared" si="1"/>
        <v>415.9</v>
      </c>
      <c r="C22" s="11">
        <f t="shared" si="2"/>
        <v>100.69999999999999</v>
      </c>
      <c r="D22" s="11"/>
      <c r="E22" s="11"/>
      <c r="F22" s="43" t="s">
        <v>269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  <c r="DI22" s="5">
        <v>378.8</v>
      </c>
      <c r="DJ22" s="60">
        <v>385.7</v>
      </c>
      <c r="DK22" s="5">
        <v>355.5</v>
      </c>
    </row>
    <row r="23" spans="1:116" x14ac:dyDescent="0.25">
      <c r="A23" s="11">
        <f t="shared" si="0"/>
        <v>50.85</v>
      </c>
      <c r="B23" s="11">
        <f t="shared" si="1"/>
        <v>85.65</v>
      </c>
      <c r="C23" s="11">
        <f t="shared" si="2"/>
        <v>34.800000000000004</v>
      </c>
      <c r="D23" s="11">
        <v>66</v>
      </c>
      <c r="E23" s="11">
        <v>75</v>
      </c>
      <c r="F23" s="44" t="s">
        <v>127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  <c r="DI23" s="5">
        <v>57.7</v>
      </c>
      <c r="DJ23" s="60">
        <v>56.6</v>
      </c>
      <c r="DK23" s="5">
        <v>51.6</v>
      </c>
    </row>
    <row r="24" spans="1:116" ht="14.25" customHeight="1" x14ac:dyDescent="0.25">
      <c r="A24" s="11">
        <f t="shared" si="0"/>
        <v>210.65</v>
      </c>
      <c r="B24" s="11">
        <f t="shared" si="1"/>
        <v>257.39999999999998</v>
      </c>
      <c r="C24" s="11">
        <f t="shared" si="2"/>
        <v>46.749999999999972</v>
      </c>
      <c r="D24" s="11"/>
      <c r="E24" s="11"/>
      <c r="F24" s="44" t="s">
        <v>128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  <c r="DI24" s="5">
        <v>224.65</v>
      </c>
      <c r="DJ24" s="60">
        <v>221.7</v>
      </c>
      <c r="DK24" s="5">
        <v>214</v>
      </c>
    </row>
    <row r="25" spans="1:116" x14ac:dyDescent="0.25">
      <c r="A25" s="11">
        <f t="shared" si="0"/>
        <v>876</v>
      </c>
      <c r="B25" s="11">
        <f t="shared" si="1"/>
        <v>1186.25</v>
      </c>
      <c r="C25" s="11">
        <f t="shared" si="2"/>
        <v>310.25</v>
      </c>
      <c r="D25" s="11"/>
      <c r="E25" s="11"/>
      <c r="F25" s="45" t="s">
        <v>236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  <c r="DI25" s="5">
        <v>1149.0999999999999</v>
      </c>
      <c r="DJ25" s="60">
        <v>1144</v>
      </c>
      <c r="DK25" s="5">
        <v>1145.3</v>
      </c>
    </row>
    <row r="26" spans="1:116" x14ac:dyDescent="0.25">
      <c r="A26" s="11">
        <f t="shared" si="0"/>
        <v>83.1</v>
      </c>
      <c r="B26" s="11">
        <f t="shared" si="1"/>
        <v>133.25</v>
      </c>
      <c r="C26" s="11">
        <f t="shared" si="2"/>
        <v>50.150000000000006</v>
      </c>
      <c r="D26" s="11"/>
      <c r="E26" s="11"/>
      <c r="F26" s="44" t="s">
        <v>252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  <c r="DI26" s="5">
        <v>110.65</v>
      </c>
      <c r="DJ26" s="60">
        <v>107</v>
      </c>
      <c r="DK26" s="5">
        <v>99.3</v>
      </c>
    </row>
    <row r="27" spans="1:116" x14ac:dyDescent="0.25">
      <c r="A27" s="11">
        <f t="shared" si="0"/>
        <v>36.200000000000003</v>
      </c>
      <c r="B27" s="11">
        <f t="shared" si="1"/>
        <v>46.25</v>
      </c>
      <c r="C27" s="11">
        <f t="shared" si="2"/>
        <v>10.049999999999997</v>
      </c>
      <c r="D27" s="11"/>
      <c r="E27" s="11"/>
      <c r="F27" s="44" t="s">
        <v>253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  <c r="DI27" s="5">
        <v>40.9</v>
      </c>
      <c r="DJ27" s="60">
        <v>41.1</v>
      </c>
      <c r="DK27" s="5">
        <v>37.950000000000003</v>
      </c>
    </row>
    <row r="28" spans="1:116" x14ac:dyDescent="0.25">
      <c r="A28" s="11">
        <f t="shared" si="0"/>
        <v>111.95</v>
      </c>
      <c r="B28" s="11">
        <f t="shared" si="1"/>
        <v>147.05000000000001</v>
      </c>
      <c r="C28" s="11">
        <f t="shared" si="2"/>
        <v>35.100000000000009</v>
      </c>
      <c r="D28" s="11"/>
      <c r="E28" s="11"/>
      <c r="F28" s="44" t="s">
        <v>254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I28" s="5">
        <v>131.55000000000001</v>
      </c>
      <c r="DJ28" s="60">
        <v>126.9</v>
      </c>
      <c r="DK28" s="5">
        <v>120.9</v>
      </c>
      <c r="DL28" s="57"/>
    </row>
    <row r="29" spans="1:116" x14ac:dyDescent="0.25">
      <c r="A29" s="11">
        <f t="shared" si="0"/>
        <v>62.3</v>
      </c>
      <c r="B29" s="11">
        <f t="shared" si="1"/>
        <v>78.849999999999994</v>
      </c>
      <c r="C29" s="11">
        <f t="shared" si="2"/>
        <v>16.549999999999997</v>
      </c>
      <c r="D29" s="11"/>
      <c r="E29" s="11"/>
      <c r="F29" s="44" t="s">
        <v>255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  <c r="DI29" s="5">
        <v>69</v>
      </c>
      <c r="DJ29" s="60">
        <v>68.400000000000006</v>
      </c>
      <c r="DK29" s="5">
        <v>63.25</v>
      </c>
    </row>
    <row r="30" spans="1:116" x14ac:dyDescent="0.25">
      <c r="A30" s="11">
        <f t="shared" si="0"/>
        <v>34.450000000000003</v>
      </c>
      <c r="B30" s="11">
        <f t="shared" si="1"/>
        <v>50.95</v>
      </c>
      <c r="C30" s="11">
        <f t="shared" si="2"/>
        <v>16.5</v>
      </c>
      <c r="D30" s="11"/>
      <c r="E30" s="11"/>
      <c r="F30" s="44" t="s">
        <v>256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  <c r="DI30" s="5">
        <v>40.299999999999997</v>
      </c>
      <c r="DJ30" s="60">
        <v>39.9</v>
      </c>
      <c r="DK30" s="5">
        <v>37.799999999999997</v>
      </c>
    </row>
    <row r="31" spans="1:116" x14ac:dyDescent="0.25">
      <c r="A31" s="11">
        <f t="shared" si="0"/>
        <v>125.3</v>
      </c>
      <c r="B31" s="11">
        <f t="shared" si="1"/>
        <v>167.4</v>
      </c>
      <c r="C31" s="11">
        <f t="shared" si="2"/>
        <v>42.100000000000009</v>
      </c>
      <c r="D31" s="11"/>
      <c r="E31" s="11"/>
      <c r="F31" s="44" t="s">
        <v>257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  <c r="DI31" s="5">
        <v>136.5</v>
      </c>
      <c r="DJ31" s="60">
        <v>133.30000000000001</v>
      </c>
      <c r="DK31" s="5">
        <v>126</v>
      </c>
    </row>
    <row r="32" spans="1:116" x14ac:dyDescent="0.25">
      <c r="A32" s="11">
        <f t="shared" si="0"/>
        <v>84.65</v>
      </c>
      <c r="B32" s="11">
        <f t="shared" si="1"/>
        <v>121.8</v>
      </c>
      <c r="C32" s="11">
        <f t="shared" si="2"/>
        <v>37.149999999999991</v>
      </c>
      <c r="D32" s="11">
        <v>109</v>
      </c>
      <c r="E32" s="11">
        <v>150</v>
      </c>
      <c r="F32" s="44" t="s">
        <v>268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  <c r="DI32" s="5">
        <v>95.6</v>
      </c>
      <c r="DJ32" s="60">
        <v>95.7</v>
      </c>
      <c r="DK32" s="5">
        <v>84.65</v>
      </c>
    </row>
    <row r="33" spans="1:115" x14ac:dyDescent="0.25">
      <c r="A33" s="11">
        <f t="shared" si="0"/>
        <v>56.75</v>
      </c>
      <c r="B33" s="11">
        <f t="shared" si="1"/>
        <v>78.150000000000006</v>
      </c>
      <c r="C33" s="11">
        <f t="shared" si="2"/>
        <v>21.400000000000006</v>
      </c>
      <c r="D33" s="11"/>
      <c r="E33" s="11"/>
      <c r="F33" s="44" t="s">
        <v>271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  <c r="DI33" s="5">
        <v>63.95</v>
      </c>
      <c r="DJ33" s="60">
        <v>63.3</v>
      </c>
      <c r="DK33" s="5">
        <v>58.05</v>
      </c>
    </row>
    <row r="34" spans="1:115" x14ac:dyDescent="0.25">
      <c r="A34" s="11">
        <f t="shared" si="0"/>
        <v>167.9</v>
      </c>
      <c r="B34" s="11">
        <f t="shared" si="1"/>
        <v>298.8</v>
      </c>
      <c r="C34" s="11">
        <f t="shared" si="2"/>
        <v>130.9</v>
      </c>
      <c r="D34" s="11"/>
      <c r="E34" s="11"/>
      <c r="F34" s="44" t="s">
        <v>280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  <c r="DI34" s="5">
        <v>229</v>
      </c>
      <c r="DJ34" s="60">
        <v>222.45</v>
      </c>
      <c r="DK34" s="5">
        <v>190.3</v>
      </c>
    </row>
    <row r="35" spans="1:115" x14ac:dyDescent="0.25">
      <c r="A35" s="11">
        <f t="shared" si="0"/>
        <v>371.25</v>
      </c>
      <c r="B35" s="11">
        <f t="shared" si="1"/>
        <v>520</v>
      </c>
      <c r="C35" s="11">
        <f t="shared" si="2"/>
        <v>148.75</v>
      </c>
      <c r="D35" s="11"/>
      <c r="E35" s="11"/>
      <c r="F35" s="44" t="s">
        <v>289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  <c r="DI35" s="5">
        <v>381.25</v>
      </c>
      <c r="DJ35" s="60">
        <v>392</v>
      </c>
      <c r="DK35" s="5">
        <v>371.25</v>
      </c>
    </row>
    <row r="36" spans="1:115" x14ac:dyDescent="0.25">
      <c r="A36" s="11">
        <f t="shared" si="0"/>
        <v>226</v>
      </c>
      <c r="B36" s="11">
        <f t="shared" si="1"/>
        <v>465.8</v>
      </c>
      <c r="C36" s="11">
        <f t="shared" si="2"/>
        <v>239.8</v>
      </c>
      <c r="D36" s="11"/>
      <c r="E36" s="11"/>
      <c r="F36" s="44" t="s">
        <v>296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  <c r="DI36" s="5">
        <v>380.2</v>
      </c>
      <c r="DJ36" s="60">
        <v>362.75</v>
      </c>
      <c r="DK36" s="5">
        <v>337.4</v>
      </c>
    </row>
    <row r="37" spans="1:115" x14ac:dyDescent="0.25">
      <c r="A37" s="11">
        <f t="shared" si="0"/>
        <v>71.25</v>
      </c>
      <c r="B37" s="11">
        <f t="shared" si="1"/>
        <v>85.5</v>
      </c>
      <c r="C37" s="11">
        <f t="shared" si="2"/>
        <v>14.25</v>
      </c>
      <c r="D37" s="11">
        <v>77</v>
      </c>
      <c r="E37" s="11">
        <v>85.5</v>
      </c>
      <c r="F37" s="44" t="s">
        <v>303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  <c r="DI37" s="5">
        <v>75</v>
      </c>
      <c r="DJ37" s="60">
        <v>77.55</v>
      </c>
      <c r="DK37" s="5">
        <v>71.95</v>
      </c>
    </row>
    <row r="38" spans="1:115" x14ac:dyDescent="0.25">
      <c r="A38" s="11">
        <f t="shared" ref="A38" si="3">MIN(G38:ZO38)</f>
        <v>512.5</v>
      </c>
      <c r="B38" s="11">
        <f t="shared" ref="B38" si="4">MAX(G38:ZO38)</f>
        <v>587.9</v>
      </c>
      <c r="C38" s="11">
        <f t="shared" ref="C38" si="5">B38-A38</f>
        <v>75.399999999999977</v>
      </c>
      <c r="D38" s="11">
        <v>590</v>
      </c>
      <c r="E38" s="11">
        <v>650</v>
      </c>
      <c r="F38" s="44" t="s">
        <v>354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  <c r="DI38" s="5">
        <v>582.1</v>
      </c>
      <c r="DJ38" s="60">
        <v>569.9</v>
      </c>
      <c r="DK38" s="5">
        <v>512.5</v>
      </c>
    </row>
    <row r="39" spans="1:115" x14ac:dyDescent="0.25">
      <c r="A39" s="11">
        <f t="shared" si="0"/>
        <v>175.2</v>
      </c>
      <c r="B39" s="11">
        <f t="shared" si="1"/>
        <v>231.2</v>
      </c>
      <c r="C39" s="11">
        <f t="shared" si="2"/>
        <v>56</v>
      </c>
      <c r="D39" s="11"/>
      <c r="E39" s="11"/>
      <c r="F39" s="44" t="s">
        <v>304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  <c r="DI39" s="5">
        <v>208.2</v>
      </c>
      <c r="DJ39" s="60">
        <v>208</v>
      </c>
      <c r="DK39" s="5">
        <v>197.8</v>
      </c>
    </row>
    <row r="40" spans="1:115" x14ac:dyDescent="0.25">
      <c r="A40" s="11">
        <f t="shared" si="0"/>
        <v>34.5</v>
      </c>
      <c r="B40" s="11">
        <f t="shared" si="1"/>
        <v>43</v>
      </c>
      <c r="C40" s="11">
        <f t="shared" si="2"/>
        <v>8.5</v>
      </c>
      <c r="D40" s="11"/>
      <c r="E40" s="11"/>
      <c r="F40" s="44" t="s">
        <v>305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  <c r="DI40" s="5">
        <v>39.299999999999997</v>
      </c>
      <c r="DJ40" s="60">
        <v>39.700000000000003</v>
      </c>
      <c r="DK40" s="5">
        <v>36.1</v>
      </c>
    </row>
    <row r="41" spans="1:115" x14ac:dyDescent="0.25">
      <c r="A41" s="11">
        <f t="shared" si="0"/>
        <v>552.04999999999995</v>
      </c>
      <c r="B41" s="11">
        <f t="shared" si="1"/>
        <v>866.3</v>
      </c>
      <c r="C41" s="11">
        <f t="shared" si="2"/>
        <v>314.25</v>
      </c>
      <c r="D41" s="11"/>
      <c r="E41" s="11"/>
      <c r="F41" s="44" t="s">
        <v>306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  <c r="DI41" s="5">
        <v>758.65</v>
      </c>
      <c r="DJ41" s="60">
        <v>720.7</v>
      </c>
      <c r="DK41" s="5">
        <v>684.7</v>
      </c>
    </row>
    <row r="42" spans="1:115" x14ac:dyDescent="0.25">
      <c r="A42" s="11">
        <f t="shared" si="0"/>
        <v>810.6</v>
      </c>
      <c r="B42" s="11">
        <f t="shared" si="1"/>
        <v>958</v>
      </c>
      <c r="C42" s="11">
        <f t="shared" si="2"/>
        <v>147.39999999999998</v>
      </c>
      <c r="D42" s="11"/>
      <c r="E42" s="11"/>
      <c r="F42" s="44" t="s">
        <v>307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  <c r="DI42" s="5">
        <v>882.8</v>
      </c>
      <c r="DJ42" s="60">
        <v>860.8</v>
      </c>
      <c r="DK42" s="5">
        <v>846</v>
      </c>
    </row>
    <row r="43" spans="1:115" x14ac:dyDescent="0.25">
      <c r="A43" s="11">
        <f t="shared" si="0"/>
        <v>129</v>
      </c>
      <c r="B43" s="11">
        <f t="shared" si="1"/>
        <v>158.69999999999999</v>
      </c>
      <c r="C43" s="11">
        <f t="shared" si="2"/>
        <v>29.699999999999989</v>
      </c>
      <c r="D43" s="11"/>
      <c r="E43" s="11"/>
      <c r="F43" s="44" t="s">
        <v>308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  <c r="DI43" s="5">
        <v>144.65</v>
      </c>
      <c r="DJ43" s="60">
        <v>140.30000000000001</v>
      </c>
      <c r="DK43" s="5">
        <v>129</v>
      </c>
    </row>
    <row r="44" spans="1:115" x14ac:dyDescent="0.25">
      <c r="A44" s="11">
        <f t="shared" si="0"/>
        <v>538.4</v>
      </c>
      <c r="B44" s="11">
        <f t="shared" si="1"/>
        <v>770</v>
      </c>
      <c r="C44" s="11">
        <f t="shared" si="2"/>
        <v>231.60000000000002</v>
      </c>
      <c r="D44" s="11">
        <v>770</v>
      </c>
      <c r="E44" s="11"/>
      <c r="F44" s="44" t="s">
        <v>310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  <c r="DI44" s="5">
        <v>635.35</v>
      </c>
      <c r="DJ44" s="60">
        <v>670.05</v>
      </c>
      <c r="DK44" s="5">
        <v>655.5</v>
      </c>
    </row>
    <row r="45" spans="1:115" x14ac:dyDescent="0.25">
      <c r="A45" s="11">
        <f t="shared" si="0"/>
        <v>98.95</v>
      </c>
      <c r="B45" s="11">
        <f t="shared" si="1"/>
        <v>122.7</v>
      </c>
      <c r="C45" s="11">
        <f t="shared" si="2"/>
        <v>23.75</v>
      </c>
      <c r="D45" s="11"/>
      <c r="E45" s="11"/>
      <c r="F45" s="44" t="s">
        <v>322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  <c r="DI45" s="5">
        <v>104.1</v>
      </c>
      <c r="DJ45" s="60">
        <v>105.75</v>
      </c>
      <c r="DK45" s="5">
        <v>98.95</v>
      </c>
    </row>
    <row r="46" spans="1:115" x14ac:dyDescent="0.25">
      <c r="A46" s="11">
        <f t="shared" si="0"/>
        <v>132.19999999999999</v>
      </c>
      <c r="B46" s="11">
        <f t="shared" si="1"/>
        <v>161.85</v>
      </c>
      <c r="C46" s="11">
        <f t="shared" si="2"/>
        <v>29.650000000000006</v>
      </c>
      <c r="D46" s="11"/>
      <c r="E46" s="11"/>
      <c r="F46" s="44" t="s">
        <v>323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  <c r="DI46" s="5">
        <v>144</v>
      </c>
      <c r="DJ46" s="60">
        <v>145</v>
      </c>
      <c r="DK46" s="5">
        <v>142</v>
      </c>
    </row>
    <row r="47" spans="1:115" x14ac:dyDescent="0.25">
      <c r="A47" s="11">
        <f t="shared" ref="A47" si="6">MIN(G47:ZO47)</f>
        <v>74.7</v>
      </c>
      <c r="B47" s="11">
        <f t="shared" ref="B47" si="7">MAX(G47:ZO47)</f>
        <v>96.8</v>
      </c>
      <c r="C47" s="11">
        <f t="shared" si="2"/>
        <v>22.099999999999994</v>
      </c>
      <c r="D47" s="11">
        <v>87</v>
      </c>
      <c r="E47" s="11">
        <v>92.5</v>
      </c>
      <c r="F47" s="44" t="s">
        <v>331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  <c r="DI47" s="5">
        <v>81.150000000000006</v>
      </c>
      <c r="DJ47" s="60">
        <v>80.5</v>
      </c>
      <c r="DK47" s="5">
        <v>74.7</v>
      </c>
    </row>
    <row r="48" spans="1:115" x14ac:dyDescent="0.25">
      <c r="A48" s="11">
        <f t="shared" ref="A48" si="8">MIN(G48:ZO48)</f>
        <v>87.2</v>
      </c>
      <c r="B48" s="11">
        <f t="shared" ref="B48" si="9">MAX(G48:ZO48)</f>
        <v>108</v>
      </c>
      <c r="C48" s="11">
        <f t="shared" ref="C48" si="10">B48-A48</f>
        <v>20.799999999999997</v>
      </c>
      <c r="D48" s="11">
        <v>93</v>
      </c>
      <c r="E48" s="11">
        <v>100</v>
      </c>
      <c r="F48" s="44" t="s">
        <v>335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  <c r="DI48" s="5">
        <v>90.25</v>
      </c>
      <c r="DJ48" s="60">
        <v>91.7</v>
      </c>
      <c r="DK48" s="5">
        <v>89.7</v>
      </c>
    </row>
    <row r="49" spans="1:115" x14ac:dyDescent="0.25">
      <c r="A49" s="11">
        <f t="shared" ref="A49" si="11">MIN(G49:ZO49)</f>
        <v>448.95</v>
      </c>
      <c r="B49" s="11">
        <f t="shared" ref="B49" si="12">MAX(G49:ZO49)</f>
        <v>516.5</v>
      </c>
      <c r="C49" s="11">
        <f t="shared" ref="C49" si="13">B49-A49</f>
        <v>67.550000000000011</v>
      </c>
      <c r="D49" s="11">
        <v>535</v>
      </c>
      <c r="E49" s="11">
        <v>580</v>
      </c>
      <c r="F49" s="44" t="s">
        <v>356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  <c r="DI49" s="5">
        <v>516.5</v>
      </c>
      <c r="DJ49" s="60">
        <v>512</v>
      </c>
      <c r="DK49" s="5">
        <v>448.95</v>
      </c>
    </row>
    <row r="50" spans="1:115" x14ac:dyDescent="0.25">
      <c r="A50" s="11">
        <f t="shared" ref="A50" si="14">MIN(G50:ZO50)</f>
        <v>550</v>
      </c>
      <c r="B50" s="11">
        <f t="shared" ref="B50" si="15">MAX(G50:ZO50)</f>
        <v>570</v>
      </c>
      <c r="C50" s="11">
        <f t="shared" ref="C50" si="16">B50-A50</f>
        <v>20</v>
      </c>
      <c r="D50" s="11"/>
      <c r="E50" s="11"/>
      <c r="F50" s="44" t="s">
        <v>357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  <c r="DI50" s="5">
        <v>570</v>
      </c>
      <c r="DJ50" s="60">
        <v>563.95000000000005</v>
      </c>
      <c r="DK50" s="5">
        <v>550</v>
      </c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5" sqref="C15"/>
    </sheetView>
  </sheetViews>
  <sheetFormatPr defaultColWidth="12.5703125" defaultRowHeight="15" customHeight="1" x14ac:dyDescent="0.25"/>
  <sheetData>
    <row r="2" spans="2:5" ht="15" customHeight="1" x14ac:dyDescent="0.25">
      <c r="B2" s="62" t="s">
        <v>120</v>
      </c>
      <c r="C2" s="62"/>
      <c r="D2" s="62"/>
      <c r="E2" s="62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6" t="s">
        <v>25</v>
      </c>
      <c r="C5" s="5"/>
      <c r="D5" s="5"/>
      <c r="E5" s="5">
        <f t="shared" si="0"/>
        <v>0</v>
      </c>
    </row>
    <row r="6" spans="2:5" ht="15" customHeight="1" x14ac:dyDescent="0.25">
      <c r="B6" s="31" t="s">
        <v>116</v>
      </c>
      <c r="C6" s="5"/>
      <c r="D6" s="5"/>
      <c r="E6" s="5">
        <f t="shared" si="0"/>
        <v>0</v>
      </c>
    </row>
    <row r="7" spans="2:5" ht="15" customHeight="1" x14ac:dyDescent="0.25">
      <c r="B7" s="31" t="s">
        <v>117</v>
      </c>
      <c r="C7" s="5"/>
      <c r="D7" s="5"/>
      <c r="E7" s="5">
        <f t="shared" si="0"/>
        <v>0</v>
      </c>
    </row>
    <row r="8" spans="2:5" ht="15" customHeight="1" x14ac:dyDescent="0.25">
      <c r="B8" s="31" t="s">
        <v>118</v>
      </c>
      <c r="C8" s="5"/>
      <c r="D8" s="5"/>
      <c r="E8" s="5">
        <f t="shared" si="0"/>
        <v>0</v>
      </c>
    </row>
    <row r="9" spans="2:5" ht="15" customHeight="1" x14ac:dyDescent="0.25">
      <c r="B9" s="31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2" t="s">
        <v>124</v>
      </c>
      <c r="C10" s="25"/>
      <c r="D10" s="25"/>
      <c r="E10" s="25"/>
    </row>
    <row r="11" spans="2:5" ht="15" customHeight="1" x14ac:dyDescent="0.25">
      <c r="B11" s="32" t="s">
        <v>251</v>
      </c>
      <c r="C11" s="25"/>
      <c r="E11" s="25"/>
    </row>
    <row r="12" spans="2:5" ht="15" customHeight="1" x14ac:dyDescent="0.25">
      <c r="B12" s="31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2" workbookViewId="0">
      <selection activeCell="V25" sqref="V25"/>
    </sheetView>
  </sheetViews>
  <sheetFormatPr defaultColWidth="17.85546875" defaultRowHeight="15" x14ac:dyDescent="0.25"/>
  <cols>
    <col min="1" max="1" width="31.85546875" style="12" bestFit="1" customWidth="1"/>
    <col min="2" max="2" width="7" style="13" bestFit="1" customWidth="1"/>
    <col min="3" max="3" width="8.28515625" style="13" customWidth="1"/>
    <col min="4" max="4" width="7.85546875" style="13" bestFit="1" customWidth="1"/>
    <col min="5" max="5" width="7" style="13" bestFit="1" customWidth="1"/>
    <col min="6" max="6" width="8.140625" style="13" customWidth="1"/>
    <col min="7" max="7" width="20.5703125" style="13" bestFit="1" customWidth="1"/>
    <col min="8" max="8" width="9.5703125" style="13" bestFit="1" customWidth="1"/>
    <col min="9" max="9" width="9.140625" style="13" customWidth="1"/>
    <col min="10" max="10" width="17.28515625" style="13" bestFit="1" customWidth="1"/>
    <col min="11" max="11" width="6" style="13" bestFit="1" customWidth="1"/>
    <col min="12" max="12" width="9.5703125" style="13" customWidth="1"/>
    <col min="13" max="14" width="17.85546875" style="13"/>
    <col min="15" max="15" width="9.28515625" style="13" customWidth="1"/>
    <col min="16" max="16" width="23.140625" style="13" bestFit="1" customWidth="1"/>
    <col min="17" max="17" width="8" style="13" bestFit="1" customWidth="1"/>
    <col min="18" max="18" width="12.85546875" style="13" customWidth="1"/>
    <col min="19" max="19" width="17.85546875" style="13"/>
    <col min="20" max="20" width="26.7109375" style="13" bestFit="1" customWidth="1"/>
    <col min="21" max="21" width="15.7109375" style="13" bestFit="1" customWidth="1"/>
    <col min="22" max="16384" width="17.85546875" style="13"/>
  </cols>
  <sheetData>
    <row r="1" spans="1:23" x14ac:dyDescent="0.25">
      <c r="A1" s="6" t="s">
        <v>27</v>
      </c>
      <c r="B1" s="6">
        <v>25000</v>
      </c>
      <c r="C1" s="14"/>
      <c r="D1" s="6" t="s">
        <v>45</v>
      </c>
      <c r="E1" s="6"/>
      <c r="F1" s="14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4"/>
      <c r="D2" s="6" t="s">
        <v>40</v>
      </c>
      <c r="E2" s="6">
        <v>40000</v>
      </c>
      <c r="F2" s="14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5"/>
      <c r="D3" s="6" t="s">
        <v>41</v>
      </c>
      <c r="E3" s="6">
        <v>15000</v>
      </c>
      <c r="F3" s="14"/>
      <c r="G3" s="6" t="s">
        <v>32</v>
      </c>
      <c r="H3" s="6">
        <v>50000</v>
      </c>
      <c r="J3" s="9" t="s">
        <v>52</v>
      </c>
      <c r="K3" s="5">
        <v>500</v>
      </c>
      <c r="M3" s="24" t="s">
        <v>76</v>
      </c>
      <c r="N3" s="25">
        <v>2200</v>
      </c>
      <c r="P3" s="9" t="s">
        <v>80</v>
      </c>
      <c r="Q3" s="5">
        <f>Q2/2</f>
        <v>2500</v>
      </c>
      <c r="S3" s="10" t="s">
        <v>54</v>
      </c>
      <c r="T3" s="11">
        <v>200</v>
      </c>
      <c r="V3" s="10" t="s">
        <v>54</v>
      </c>
      <c r="W3" s="11">
        <v>200</v>
      </c>
    </row>
    <row r="4" spans="1:23" x14ac:dyDescent="0.25">
      <c r="A4" s="6" t="s">
        <v>70</v>
      </c>
      <c r="B4" s="6">
        <v>40000</v>
      </c>
      <c r="C4" s="14"/>
      <c r="D4" s="6" t="s">
        <v>41</v>
      </c>
      <c r="E4" s="6">
        <v>20000</v>
      </c>
      <c r="F4" s="14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1">
        <f>SUM(N1:N3)</f>
        <v>117200</v>
      </c>
      <c r="P4" s="10" t="s">
        <v>81</v>
      </c>
      <c r="Q4" s="5">
        <v>500</v>
      </c>
      <c r="S4" s="10" t="s">
        <v>11</v>
      </c>
      <c r="T4" s="11">
        <v>900</v>
      </c>
      <c r="V4" s="10" t="s">
        <v>11</v>
      </c>
      <c r="W4" s="11">
        <v>900</v>
      </c>
    </row>
    <row r="5" spans="1:23" x14ac:dyDescent="0.25">
      <c r="A5" s="6" t="s">
        <v>29</v>
      </c>
      <c r="B5" s="6">
        <v>4139</v>
      </c>
      <c r="C5" s="14"/>
      <c r="D5" s="6" t="s">
        <v>42</v>
      </c>
      <c r="E5" s="6">
        <v>20000</v>
      </c>
      <c r="F5" s="14"/>
      <c r="G5" s="6" t="s">
        <v>34</v>
      </c>
      <c r="H5" s="6">
        <v>50000</v>
      </c>
      <c r="J5" s="10" t="s">
        <v>54</v>
      </c>
      <c r="K5" s="11">
        <v>500</v>
      </c>
      <c r="P5" s="10" t="s">
        <v>82</v>
      </c>
      <c r="Q5" s="5">
        <f>Q3*Q4</f>
        <v>1250000</v>
      </c>
      <c r="S5" s="10" t="s">
        <v>55</v>
      </c>
      <c r="T5" s="11">
        <v>400</v>
      </c>
      <c r="V5" s="10" t="s">
        <v>55</v>
      </c>
      <c r="W5" s="11">
        <v>200</v>
      </c>
    </row>
    <row r="6" spans="1:23" x14ac:dyDescent="0.25">
      <c r="A6" s="6" t="s">
        <v>14</v>
      </c>
      <c r="B6" s="6">
        <v>6000</v>
      </c>
      <c r="C6" s="14"/>
      <c r="D6" s="6" t="s">
        <v>12</v>
      </c>
      <c r="E6" s="6">
        <v>3000</v>
      </c>
      <c r="F6" s="14"/>
      <c r="G6" s="6" t="s">
        <v>35</v>
      </c>
      <c r="H6" s="6">
        <v>100000</v>
      </c>
      <c r="J6" s="10" t="s">
        <v>11</v>
      </c>
      <c r="K6" s="11">
        <v>900</v>
      </c>
      <c r="M6" s="17" t="s">
        <v>77</v>
      </c>
      <c r="N6" s="13">
        <f>J1-N4</f>
        <v>24650</v>
      </c>
      <c r="P6" s="10" t="s">
        <v>84</v>
      </c>
      <c r="Q6" s="5">
        <f>Q5/20</f>
        <v>62500</v>
      </c>
      <c r="S6" s="10" t="s">
        <v>56</v>
      </c>
      <c r="T6" s="11">
        <v>400</v>
      </c>
      <c r="V6" s="10" t="s">
        <v>56</v>
      </c>
      <c r="W6" s="11">
        <v>200</v>
      </c>
    </row>
    <row r="7" spans="1:23" x14ac:dyDescent="0.25">
      <c r="A7" s="6" t="s">
        <v>12</v>
      </c>
      <c r="B7" s="6">
        <v>3000</v>
      </c>
      <c r="C7" s="16"/>
      <c r="D7" s="6" t="s">
        <v>43</v>
      </c>
      <c r="E7" s="6">
        <v>5000</v>
      </c>
      <c r="F7" s="14"/>
      <c r="G7" s="6" t="s">
        <v>36</v>
      </c>
      <c r="H7" s="6">
        <v>40000</v>
      </c>
      <c r="J7" s="10" t="s">
        <v>55</v>
      </c>
      <c r="K7" s="11">
        <v>400</v>
      </c>
      <c r="S7" s="10" t="s">
        <v>57</v>
      </c>
      <c r="T7" s="11">
        <v>400</v>
      </c>
      <c r="V7" s="10" t="s">
        <v>57</v>
      </c>
      <c r="W7" s="11">
        <v>0</v>
      </c>
    </row>
    <row r="8" spans="1:23" x14ac:dyDescent="0.25">
      <c r="A8" s="6" t="s">
        <v>13</v>
      </c>
      <c r="B8" s="6">
        <v>10000</v>
      </c>
      <c r="C8" s="14"/>
      <c r="D8" s="6" t="s">
        <v>44</v>
      </c>
      <c r="E8" s="6">
        <v>10000</v>
      </c>
      <c r="F8" s="14"/>
      <c r="G8" s="6" t="s">
        <v>37</v>
      </c>
      <c r="H8" s="6">
        <v>30000</v>
      </c>
      <c r="J8" s="10" t="s">
        <v>56</v>
      </c>
      <c r="K8" s="11">
        <v>400</v>
      </c>
      <c r="P8" s="63" t="s">
        <v>13</v>
      </c>
      <c r="Q8" s="63"/>
      <c r="S8" s="10" t="s">
        <v>12</v>
      </c>
      <c r="T8" s="11">
        <v>3000</v>
      </c>
      <c r="V8" s="10" t="s">
        <v>12</v>
      </c>
      <c r="W8" s="11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1">
        <v>400</v>
      </c>
      <c r="P9" s="5" t="s">
        <v>12</v>
      </c>
      <c r="Q9" s="5">
        <v>2000</v>
      </c>
      <c r="S9" s="10" t="s">
        <v>61</v>
      </c>
      <c r="T9" s="11">
        <v>13000</v>
      </c>
      <c r="V9" s="10" t="s">
        <v>61</v>
      </c>
      <c r="W9" s="11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1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1">
        <v>500</v>
      </c>
      <c r="V10" s="10" t="s">
        <v>63</v>
      </c>
      <c r="W10" s="11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1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1">
        <v>12000</v>
      </c>
      <c r="V11" s="10" t="s">
        <v>14</v>
      </c>
      <c r="W11" s="11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1">
        <v>2000</v>
      </c>
      <c r="M12" s="9" t="s">
        <v>64</v>
      </c>
      <c r="N12" s="5">
        <v>5000</v>
      </c>
      <c r="P12" s="11" t="s">
        <v>59</v>
      </c>
      <c r="Q12" s="11">
        <v>700</v>
      </c>
      <c r="S12" s="10" t="s">
        <v>65</v>
      </c>
      <c r="T12" s="11">
        <v>4300</v>
      </c>
      <c r="V12" s="10" t="s">
        <v>65</v>
      </c>
      <c r="W12" s="11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1">
        <v>750</v>
      </c>
      <c r="P13" s="11" t="s">
        <v>62</v>
      </c>
      <c r="Q13" s="11">
        <v>400</v>
      </c>
      <c r="S13" s="10" t="s">
        <v>66</v>
      </c>
      <c r="T13" s="11">
        <v>15000</v>
      </c>
      <c r="V13" s="10" t="s">
        <v>66</v>
      </c>
      <c r="W13" s="11">
        <v>15000</v>
      </c>
    </row>
    <row r="14" spans="1:23" x14ac:dyDescent="0.25">
      <c r="D14" s="18"/>
      <c r="J14" s="10" t="s">
        <v>60</v>
      </c>
      <c r="K14" s="11">
        <v>2000</v>
      </c>
      <c r="P14" s="11" t="s">
        <v>270</v>
      </c>
      <c r="Q14" s="11">
        <v>3000</v>
      </c>
      <c r="S14" s="10" t="s">
        <v>67</v>
      </c>
      <c r="T14" s="11">
        <v>20000</v>
      </c>
      <c r="V14" s="10" t="s">
        <v>67</v>
      </c>
      <c r="W14" s="11">
        <v>20000</v>
      </c>
    </row>
    <row r="15" spans="1:23" x14ac:dyDescent="0.25">
      <c r="D15" s="18"/>
      <c r="J15" s="10" t="s">
        <v>61</v>
      </c>
      <c r="K15" s="11">
        <v>13000</v>
      </c>
      <c r="P15" s="31" t="s">
        <v>5</v>
      </c>
      <c r="Q15" s="26">
        <f>SUM(Q9:Q14)</f>
        <v>11100</v>
      </c>
      <c r="S15" s="10" t="s">
        <v>68</v>
      </c>
      <c r="T15" s="11">
        <v>38625</v>
      </c>
      <c r="V15" s="10" t="s">
        <v>68</v>
      </c>
      <c r="W15" s="11">
        <v>38625</v>
      </c>
    </row>
    <row r="16" spans="1:23" x14ac:dyDescent="0.25">
      <c r="D16" s="18"/>
      <c r="J16" s="10" t="s">
        <v>62</v>
      </c>
      <c r="K16" s="11">
        <v>500</v>
      </c>
      <c r="S16" s="11" t="s">
        <v>13</v>
      </c>
      <c r="T16" s="11">
        <v>10000</v>
      </c>
      <c r="V16" s="11" t="s">
        <v>13</v>
      </c>
      <c r="W16" s="11">
        <v>10000</v>
      </c>
    </row>
    <row r="17" spans="4:21" x14ac:dyDescent="0.25">
      <c r="J17" s="10" t="s">
        <v>63</v>
      </c>
      <c r="K17" s="11">
        <v>500</v>
      </c>
      <c r="S17" s="37"/>
      <c r="T17" s="17"/>
    </row>
    <row r="18" spans="4:21" x14ac:dyDescent="0.25">
      <c r="J18" s="10" t="s">
        <v>64</v>
      </c>
      <c r="K18" s="11">
        <v>2000</v>
      </c>
      <c r="S18" s="37"/>
      <c r="T18" s="17"/>
    </row>
    <row r="19" spans="4:21" x14ac:dyDescent="0.25">
      <c r="J19" s="10" t="s">
        <v>14</v>
      </c>
      <c r="K19" s="11">
        <v>6000</v>
      </c>
      <c r="S19" s="49" t="s">
        <v>291</v>
      </c>
      <c r="T19" s="17"/>
    </row>
    <row r="20" spans="4:21" x14ac:dyDescent="0.25">
      <c r="J20" s="10" t="s">
        <v>65</v>
      </c>
      <c r="K20" s="11">
        <v>5000</v>
      </c>
      <c r="S20" s="37"/>
      <c r="T20" s="17"/>
    </row>
    <row r="21" spans="4:21" x14ac:dyDescent="0.25">
      <c r="J21" s="10" t="s">
        <v>66</v>
      </c>
      <c r="K21" s="11">
        <v>15000</v>
      </c>
      <c r="S21" s="37" t="s">
        <v>337</v>
      </c>
      <c r="T21" s="17" t="s">
        <v>338</v>
      </c>
      <c r="U21" s="54" t="s">
        <v>341</v>
      </c>
    </row>
    <row r="22" spans="4:21" x14ac:dyDescent="0.25">
      <c r="J22" s="10" t="s">
        <v>67</v>
      </c>
      <c r="K22" s="11">
        <v>20000</v>
      </c>
      <c r="S22" s="37" t="s">
        <v>339</v>
      </c>
      <c r="T22" s="17" t="s">
        <v>338</v>
      </c>
      <c r="U22" s="53" t="s">
        <v>340</v>
      </c>
    </row>
    <row r="23" spans="4:21" x14ac:dyDescent="0.25">
      <c r="J23" s="10" t="s">
        <v>68</v>
      </c>
      <c r="K23" s="11">
        <v>40000</v>
      </c>
      <c r="S23" s="37" t="s">
        <v>342</v>
      </c>
      <c r="T23" s="55" t="s">
        <v>343</v>
      </c>
      <c r="U23" s="56" t="s">
        <v>344</v>
      </c>
    </row>
    <row r="24" spans="4:21" x14ac:dyDescent="0.25">
      <c r="J24" s="10" t="s">
        <v>69</v>
      </c>
      <c r="K24" s="11">
        <v>10000</v>
      </c>
      <c r="S24" s="37" t="s">
        <v>353</v>
      </c>
      <c r="T24" s="13" t="s">
        <v>338</v>
      </c>
      <c r="U24" s="49" t="s">
        <v>352</v>
      </c>
    </row>
    <row r="25" spans="4:21" x14ac:dyDescent="0.25">
      <c r="J25" s="10" t="s">
        <v>75</v>
      </c>
      <c r="K25" s="11">
        <v>10000</v>
      </c>
    </row>
    <row r="26" spans="4:21" x14ac:dyDescent="0.25">
      <c r="D26" s="17"/>
    </row>
  </sheetData>
  <mergeCells count="1">
    <mergeCell ref="P8:Q8"/>
  </mergeCells>
  <hyperlinks>
    <hyperlink ref="S19" r:id="rId1"/>
    <hyperlink ref="U23" r:id="rId2"/>
    <hyperlink ref="U24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7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7" t="s">
        <v>98</v>
      </c>
      <c r="B15" s="28">
        <v>2.0000000000000001E-4</v>
      </c>
      <c r="D15" s="27" t="s">
        <v>98</v>
      </c>
      <c r="E15" s="28">
        <v>2.0000000000000001E-4</v>
      </c>
    </row>
    <row r="16" spans="1:5" x14ac:dyDescent="0.25">
      <c r="A16" s="27" t="s">
        <v>99</v>
      </c>
      <c r="B16" s="5">
        <f>B8*B15</f>
        <v>7.3360000000000005E-3</v>
      </c>
      <c r="D16" s="27" t="s">
        <v>99</v>
      </c>
      <c r="E16" s="5">
        <f>E8*E15</f>
        <v>8.2579999999999997E-3</v>
      </c>
    </row>
    <row r="17" spans="1:5" x14ac:dyDescent="0.25">
      <c r="A17" s="27" t="s">
        <v>103</v>
      </c>
      <c r="B17" s="5">
        <f>B10+B12+B14+B16</f>
        <v>7.8058099999999991E-2</v>
      </c>
      <c r="D17" s="27" t="s">
        <v>103</v>
      </c>
      <c r="E17" s="5">
        <f>E10+E12+E14+E16</f>
        <v>8.8239924999999997E-2</v>
      </c>
    </row>
    <row r="18" spans="1:5" x14ac:dyDescent="0.25">
      <c r="A18" s="27" t="s">
        <v>100</v>
      </c>
      <c r="B18" s="5">
        <f>B8+B17</f>
        <v>36.7580581</v>
      </c>
      <c r="D18" s="27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7" workbookViewId="0">
      <selection activeCell="C49" sqref="C49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6" t="s">
        <v>108</v>
      </c>
      <c r="B1" s="26" t="s">
        <v>1</v>
      </c>
      <c r="C1" s="26" t="s">
        <v>0</v>
      </c>
      <c r="E1" s="48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0">
        <v>42941</v>
      </c>
      <c r="E2" s="48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0">
        <v>42948</v>
      </c>
      <c r="E3" s="48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0">
        <v>42948</v>
      </c>
    </row>
    <row r="5" spans="1:6" x14ac:dyDescent="0.25">
      <c r="A5" s="9" t="s">
        <v>74</v>
      </c>
      <c r="B5" s="5">
        <v>25000</v>
      </c>
      <c r="C5" s="30">
        <v>42948</v>
      </c>
    </row>
    <row r="6" spans="1:6" x14ac:dyDescent="0.25">
      <c r="A6" s="9" t="s">
        <v>122</v>
      </c>
      <c r="B6" s="5">
        <v>100000</v>
      </c>
      <c r="C6" s="30">
        <v>42941</v>
      </c>
    </row>
    <row r="7" spans="1:6" x14ac:dyDescent="0.25">
      <c r="A7" s="9" t="s">
        <v>123</v>
      </c>
      <c r="B7" s="5">
        <v>309393</v>
      </c>
      <c r="C7" s="30">
        <v>42949</v>
      </c>
    </row>
    <row r="8" spans="1:6" x14ac:dyDescent="0.25">
      <c r="A8" s="10" t="s">
        <v>107</v>
      </c>
      <c r="B8" s="11">
        <v>7600</v>
      </c>
      <c r="C8" s="30">
        <v>42960</v>
      </c>
    </row>
    <row r="9" spans="1:6" x14ac:dyDescent="0.25">
      <c r="A9" s="10" t="s">
        <v>150</v>
      </c>
      <c r="B9" s="11">
        <v>4500</v>
      </c>
      <c r="C9" s="30">
        <v>42961</v>
      </c>
    </row>
    <row r="10" spans="1:6" x14ac:dyDescent="0.25">
      <c r="A10" s="10" t="s">
        <v>163</v>
      </c>
      <c r="B10" s="11">
        <v>1850</v>
      </c>
      <c r="C10" s="30">
        <v>42961</v>
      </c>
    </row>
    <row r="11" spans="1:6" x14ac:dyDescent="0.25">
      <c r="A11" s="10" t="s">
        <v>164</v>
      </c>
      <c r="B11" s="5">
        <v>4250</v>
      </c>
      <c r="C11" s="30">
        <v>42961</v>
      </c>
    </row>
    <row r="12" spans="1:6" x14ac:dyDescent="0.25">
      <c r="A12" s="10" t="s">
        <v>165</v>
      </c>
      <c r="B12" s="5">
        <v>1200</v>
      </c>
      <c r="C12" s="30">
        <v>42961</v>
      </c>
    </row>
    <row r="13" spans="1:6" x14ac:dyDescent="0.25">
      <c r="A13" s="10" t="s">
        <v>166</v>
      </c>
      <c r="B13" s="5">
        <v>3000</v>
      </c>
      <c r="C13" s="30">
        <v>42961</v>
      </c>
    </row>
    <row r="14" spans="1:6" x14ac:dyDescent="0.25">
      <c r="A14" s="10" t="s">
        <v>167</v>
      </c>
      <c r="B14" s="5">
        <v>4000</v>
      </c>
      <c r="C14" s="30">
        <v>42961</v>
      </c>
    </row>
    <row r="15" spans="1:6" x14ac:dyDescent="0.25">
      <c r="A15" s="9" t="s">
        <v>57</v>
      </c>
      <c r="B15" s="5">
        <v>2000</v>
      </c>
      <c r="C15" s="30">
        <v>42961</v>
      </c>
    </row>
    <row r="16" spans="1:6" x14ac:dyDescent="0.25">
      <c r="A16" s="10" t="s">
        <v>168</v>
      </c>
      <c r="B16" s="11">
        <v>6000</v>
      </c>
      <c r="C16" s="30">
        <v>42961</v>
      </c>
    </row>
    <row r="17" spans="1:11" x14ac:dyDescent="0.25">
      <c r="A17" s="10" t="s">
        <v>205</v>
      </c>
      <c r="B17" s="11">
        <v>22700</v>
      </c>
      <c r="C17" s="30">
        <v>42966</v>
      </c>
    </row>
    <row r="18" spans="1:11" x14ac:dyDescent="0.25">
      <c r="A18" s="10" t="s">
        <v>107</v>
      </c>
      <c r="B18" s="11">
        <v>7600</v>
      </c>
      <c r="C18" s="40">
        <v>42969</v>
      </c>
    </row>
    <row r="19" spans="1:11" x14ac:dyDescent="0.25">
      <c r="A19" s="10" t="s">
        <v>244</v>
      </c>
      <c r="B19" s="11">
        <v>40000</v>
      </c>
      <c r="C19" s="30">
        <v>42974</v>
      </c>
      <c r="I19" s="10" t="s">
        <v>205</v>
      </c>
      <c r="J19" s="11">
        <v>5000</v>
      </c>
      <c r="K19" s="30">
        <v>42998</v>
      </c>
    </row>
    <row r="20" spans="1:11" x14ac:dyDescent="0.25">
      <c r="A20" s="11" t="s">
        <v>258</v>
      </c>
      <c r="B20" s="11">
        <v>100000</v>
      </c>
      <c r="C20" s="30">
        <v>42982</v>
      </c>
      <c r="I20" s="11" t="s">
        <v>107</v>
      </c>
      <c r="J20" s="11">
        <v>7600</v>
      </c>
      <c r="K20" s="30">
        <v>42999</v>
      </c>
    </row>
    <row r="21" spans="1:11" x14ac:dyDescent="0.25">
      <c r="A21" s="11" t="s">
        <v>259</v>
      </c>
      <c r="B21" s="11">
        <v>8500</v>
      </c>
      <c r="C21" s="30">
        <v>42982</v>
      </c>
      <c r="I21" s="11" t="s">
        <v>258</v>
      </c>
      <c r="J21" s="11">
        <v>10000</v>
      </c>
      <c r="K21" s="30">
        <v>43006</v>
      </c>
    </row>
    <row r="22" spans="1:11" x14ac:dyDescent="0.25">
      <c r="A22" s="11" t="s">
        <v>50</v>
      </c>
      <c r="B22" s="11">
        <v>50000</v>
      </c>
      <c r="C22" s="30">
        <v>42983</v>
      </c>
      <c r="I22" s="10" t="s">
        <v>281</v>
      </c>
      <c r="J22" s="11">
        <v>2500</v>
      </c>
      <c r="K22" s="30">
        <v>43006</v>
      </c>
    </row>
    <row r="23" spans="1:11" x14ac:dyDescent="0.25">
      <c r="A23" s="10" t="s">
        <v>267</v>
      </c>
      <c r="B23" s="11">
        <v>4500</v>
      </c>
      <c r="C23" s="30">
        <v>42985</v>
      </c>
      <c r="I23" s="10" t="s">
        <v>107</v>
      </c>
      <c r="J23" s="11">
        <v>11400</v>
      </c>
      <c r="K23" s="30">
        <v>43011</v>
      </c>
    </row>
    <row r="24" spans="1:11" x14ac:dyDescent="0.25">
      <c r="A24" s="10" t="s">
        <v>107</v>
      </c>
      <c r="B24" s="11">
        <v>8450</v>
      </c>
      <c r="C24" s="30">
        <v>42987</v>
      </c>
      <c r="I24" s="10" t="s">
        <v>282</v>
      </c>
      <c r="J24" s="11">
        <v>4000</v>
      </c>
      <c r="K24" s="30">
        <v>43009</v>
      </c>
    </row>
    <row r="25" spans="1:11" x14ac:dyDescent="0.25">
      <c r="A25" s="10" t="s">
        <v>205</v>
      </c>
      <c r="B25" s="11">
        <v>5000</v>
      </c>
      <c r="C25" s="30">
        <v>42987</v>
      </c>
      <c r="I25" s="11" t="s">
        <v>50</v>
      </c>
      <c r="J25" s="11">
        <v>50000</v>
      </c>
      <c r="K25" s="30">
        <v>43010</v>
      </c>
    </row>
    <row r="26" spans="1:11" x14ac:dyDescent="0.25">
      <c r="A26" s="11" t="s">
        <v>107</v>
      </c>
      <c r="B26" s="11">
        <v>7600</v>
      </c>
      <c r="C26" s="30">
        <v>42999</v>
      </c>
      <c r="I26" s="11" t="s">
        <v>283</v>
      </c>
      <c r="J26" s="11">
        <v>1000</v>
      </c>
      <c r="K26" s="30">
        <v>43011</v>
      </c>
    </row>
    <row r="27" spans="1:11" x14ac:dyDescent="0.25">
      <c r="A27" s="11" t="s">
        <v>258</v>
      </c>
      <c r="B27" s="11">
        <v>10000</v>
      </c>
      <c r="C27" s="30">
        <v>43006</v>
      </c>
      <c r="I27" s="38" t="s">
        <v>284</v>
      </c>
      <c r="J27" s="11">
        <v>2500</v>
      </c>
      <c r="K27" s="30">
        <v>43011</v>
      </c>
    </row>
    <row r="28" spans="1:11" x14ac:dyDescent="0.25">
      <c r="A28" s="10" t="s">
        <v>281</v>
      </c>
      <c r="B28" s="11">
        <v>2500</v>
      </c>
      <c r="C28" s="30">
        <v>43006</v>
      </c>
      <c r="I28" s="38" t="s">
        <v>285</v>
      </c>
      <c r="J28" s="11">
        <v>30000</v>
      </c>
      <c r="K28" s="30">
        <v>43013</v>
      </c>
    </row>
    <row r="29" spans="1:11" x14ac:dyDescent="0.25">
      <c r="A29" s="10" t="s">
        <v>107</v>
      </c>
      <c r="B29" s="11">
        <v>11400</v>
      </c>
      <c r="C29" s="30">
        <v>43011</v>
      </c>
      <c r="I29" s="38" t="s">
        <v>107</v>
      </c>
      <c r="J29" s="11">
        <v>7600</v>
      </c>
      <c r="K29" s="30">
        <v>43017</v>
      </c>
    </row>
    <row r="30" spans="1:11" x14ac:dyDescent="0.25">
      <c r="A30" s="10" t="s">
        <v>282</v>
      </c>
      <c r="B30" s="11">
        <v>4000</v>
      </c>
      <c r="C30" s="30">
        <v>43009</v>
      </c>
      <c r="I30" s="38" t="s">
        <v>286</v>
      </c>
      <c r="J30" s="11">
        <v>19700</v>
      </c>
      <c r="K30" s="30">
        <v>43017</v>
      </c>
    </row>
    <row r="31" spans="1:11" x14ac:dyDescent="0.25">
      <c r="A31" s="11" t="s">
        <v>50</v>
      </c>
      <c r="B31" s="11">
        <v>50000</v>
      </c>
      <c r="C31" s="30">
        <v>43010</v>
      </c>
      <c r="I31" s="38" t="s">
        <v>267</v>
      </c>
      <c r="J31" s="11">
        <v>4500</v>
      </c>
      <c r="K31" s="30">
        <v>43017</v>
      </c>
    </row>
    <row r="32" spans="1:11" x14ac:dyDescent="0.25">
      <c r="A32" s="11" t="s">
        <v>283</v>
      </c>
      <c r="B32" s="11">
        <v>1000</v>
      </c>
      <c r="C32" s="30">
        <v>43011</v>
      </c>
      <c r="I32" s="38" t="s">
        <v>287</v>
      </c>
      <c r="J32" s="11">
        <v>5000</v>
      </c>
      <c r="K32" s="30">
        <v>43017</v>
      </c>
    </row>
    <row r="33" spans="1:11" x14ac:dyDescent="0.25">
      <c r="A33" s="38" t="s">
        <v>284</v>
      </c>
      <c r="B33" s="11">
        <v>2500</v>
      </c>
      <c r="C33" s="30">
        <v>43011</v>
      </c>
      <c r="I33" s="38" t="s">
        <v>288</v>
      </c>
      <c r="J33" s="11">
        <v>5000</v>
      </c>
      <c r="K33" s="30">
        <v>43019</v>
      </c>
    </row>
    <row r="34" spans="1:11" x14ac:dyDescent="0.25">
      <c r="A34" s="38" t="s">
        <v>285</v>
      </c>
      <c r="B34" s="11">
        <v>30000</v>
      </c>
      <c r="C34" s="30">
        <v>43013</v>
      </c>
      <c r="I34" s="9" t="s">
        <v>290</v>
      </c>
      <c r="J34" s="5">
        <v>56000</v>
      </c>
      <c r="K34" s="30">
        <v>43025</v>
      </c>
    </row>
    <row r="35" spans="1:11" x14ac:dyDescent="0.25">
      <c r="A35" s="38" t="s">
        <v>107</v>
      </c>
      <c r="B35" s="11">
        <v>7600</v>
      </c>
      <c r="C35" s="30">
        <v>43017</v>
      </c>
      <c r="I35" s="38" t="s">
        <v>293</v>
      </c>
      <c r="J35" s="11">
        <v>4000</v>
      </c>
      <c r="K35" s="30">
        <v>43028</v>
      </c>
    </row>
    <row r="36" spans="1:11" x14ac:dyDescent="0.25">
      <c r="A36" s="38" t="s">
        <v>286</v>
      </c>
      <c r="B36" s="11">
        <v>19700</v>
      </c>
      <c r="C36" s="30">
        <v>43017</v>
      </c>
      <c r="I36" s="52" t="s">
        <v>302</v>
      </c>
      <c r="J36" s="25">
        <v>13790</v>
      </c>
      <c r="K36" s="51">
        <v>43037</v>
      </c>
    </row>
    <row r="37" spans="1:11" x14ac:dyDescent="0.25">
      <c r="A37" s="38" t="s">
        <v>267</v>
      </c>
      <c r="B37" s="11">
        <v>4500</v>
      </c>
      <c r="C37" s="30">
        <v>43017</v>
      </c>
    </row>
    <row r="38" spans="1:11" x14ac:dyDescent="0.25">
      <c r="A38" s="38" t="s">
        <v>287</v>
      </c>
      <c r="B38" s="11">
        <v>5000</v>
      </c>
      <c r="C38" s="30">
        <v>43017</v>
      </c>
    </row>
    <row r="39" spans="1:11" x14ac:dyDescent="0.25">
      <c r="A39" s="38" t="s">
        <v>288</v>
      </c>
      <c r="B39" s="11">
        <v>5000</v>
      </c>
      <c r="C39" s="30">
        <v>43019</v>
      </c>
    </row>
    <row r="40" spans="1:11" x14ac:dyDescent="0.25">
      <c r="A40" s="38" t="s">
        <v>290</v>
      </c>
      <c r="B40" s="11">
        <v>56000</v>
      </c>
      <c r="C40" s="30">
        <v>43025</v>
      </c>
    </row>
    <row r="41" spans="1:11" x14ac:dyDescent="0.25">
      <c r="A41" s="38" t="s">
        <v>292</v>
      </c>
      <c r="B41" s="11">
        <v>16500</v>
      </c>
      <c r="C41" s="30">
        <v>43027</v>
      </c>
    </row>
    <row r="42" spans="1:11" x14ac:dyDescent="0.25">
      <c r="A42" s="38" t="s">
        <v>293</v>
      </c>
      <c r="B42" s="11">
        <v>4000</v>
      </c>
      <c r="C42" s="30">
        <v>43028</v>
      </c>
      <c r="I42" s="38" t="s">
        <v>5</v>
      </c>
      <c r="J42" s="5">
        <f>SUM(J19:J41)</f>
        <v>239590</v>
      </c>
      <c r="K42" s="5"/>
    </row>
    <row r="43" spans="1:11" x14ac:dyDescent="0.25">
      <c r="A43" s="38" t="s">
        <v>302</v>
      </c>
      <c r="B43" s="11">
        <v>13790</v>
      </c>
      <c r="C43" s="30">
        <v>43037</v>
      </c>
    </row>
    <row r="44" spans="1:11" x14ac:dyDescent="0.25">
      <c r="A44" s="38" t="s">
        <v>311</v>
      </c>
      <c r="B44" s="11">
        <v>15000</v>
      </c>
      <c r="C44" s="30">
        <v>43053</v>
      </c>
    </row>
    <row r="45" spans="1:11" x14ac:dyDescent="0.25">
      <c r="A45" s="38" t="s">
        <v>50</v>
      </c>
      <c r="B45" s="11">
        <v>40000</v>
      </c>
      <c r="C45" s="30">
        <v>43040</v>
      </c>
    </row>
    <row r="46" spans="1:11" x14ac:dyDescent="0.25">
      <c r="A46" s="38" t="s">
        <v>107</v>
      </c>
      <c r="B46" s="11">
        <v>6560</v>
      </c>
      <c r="C46" s="30">
        <v>43063</v>
      </c>
    </row>
    <row r="47" spans="1:11" x14ac:dyDescent="0.25">
      <c r="A47" s="38" t="s">
        <v>74</v>
      </c>
      <c r="B47" s="11">
        <v>30000</v>
      </c>
      <c r="C47" s="30">
        <v>43070</v>
      </c>
    </row>
    <row r="48" spans="1:11" x14ac:dyDescent="0.25">
      <c r="A48" s="52" t="s">
        <v>324</v>
      </c>
      <c r="B48" s="25">
        <v>100000</v>
      </c>
      <c r="C48" s="51">
        <v>43074</v>
      </c>
    </row>
    <row r="49" spans="1:3" x14ac:dyDescent="0.25">
      <c r="A49" s="38" t="s">
        <v>50</v>
      </c>
      <c r="B49" s="11">
        <v>20000</v>
      </c>
      <c r="C49" s="30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5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3">
        <v>42522</v>
      </c>
      <c r="B1">
        <v>5800</v>
      </c>
      <c r="C1" s="34">
        <v>2185</v>
      </c>
    </row>
    <row r="2" spans="1:6" x14ac:dyDescent="0.25">
      <c r="A2" s="33">
        <v>42552</v>
      </c>
      <c r="B2">
        <v>5800</v>
      </c>
      <c r="C2" s="34">
        <v>2185</v>
      </c>
    </row>
    <row r="3" spans="1:6" x14ac:dyDescent="0.25">
      <c r="A3" s="33">
        <v>42583</v>
      </c>
      <c r="B3">
        <v>5800</v>
      </c>
      <c r="C3" s="34">
        <v>2185</v>
      </c>
    </row>
    <row r="4" spans="1:6" x14ac:dyDescent="0.25">
      <c r="A4" s="33"/>
      <c r="B4">
        <v>5800</v>
      </c>
      <c r="C4" s="34">
        <v>2185</v>
      </c>
    </row>
    <row r="5" spans="1:6" x14ac:dyDescent="0.25">
      <c r="A5" s="33"/>
      <c r="B5">
        <v>5800</v>
      </c>
      <c r="C5" s="34">
        <v>2185</v>
      </c>
      <c r="E5" t="s">
        <v>129</v>
      </c>
      <c r="F5">
        <v>250000</v>
      </c>
    </row>
    <row r="6" spans="1:6" x14ac:dyDescent="0.25">
      <c r="A6" s="33"/>
      <c r="B6">
        <v>5800</v>
      </c>
      <c r="C6" s="34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4">
        <v>2185</v>
      </c>
      <c r="E7" t="s">
        <v>132</v>
      </c>
      <c r="F7">
        <f>F6-F5</f>
        <v>98000</v>
      </c>
    </row>
    <row r="8" spans="1:6" x14ac:dyDescent="0.25">
      <c r="A8" s="33">
        <v>42736</v>
      </c>
      <c r="B8">
        <v>5800</v>
      </c>
      <c r="C8" s="34">
        <v>2185</v>
      </c>
    </row>
    <row r="9" spans="1:6" x14ac:dyDescent="0.25">
      <c r="B9">
        <v>5800</v>
      </c>
      <c r="C9" s="34">
        <v>2185</v>
      </c>
      <c r="E9" t="s">
        <v>130</v>
      </c>
      <c r="F9">
        <v>87000</v>
      </c>
    </row>
    <row r="10" spans="1:6" x14ac:dyDescent="0.25">
      <c r="B10">
        <v>5800</v>
      </c>
      <c r="C10" s="34">
        <v>2185</v>
      </c>
      <c r="E10" s="36" t="s">
        <v>136</v>
      </c>
      <c r="F10">
        <v>178149</v>
      </c>
    </row>
    <row r="11" spans="1:6" x14ac:dyDescent="0.25">
      <c r="B11">
        <v>5800</v>
      </c>
      <c r="C11" s="34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4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4">
        <v>2185</v>
      </c>
      <c r="E13" s="36" t="s">
        <v>135</v>
      </c>
      <c r="F13">
        <v>261000</v>
      </c>
    </row>
    <row r="14" spans="1:6" x14ac:dyDescent="0.25">
      <c r="B14">
        <v>5800</v>
      </c>
      <c r="C14" s="34">
        <v>2185</v>
      </c>
      <c r="E14" s="36"/>
    </row>
    <row r="15" spans="1:6" x14ac:dyDescent="0.25">
      <c r="A15" s="33">
        <v>42948</v>
      </c>
      <c r="B15">
        <v>5800</v>
      </c>
      <c r="C15" s="34">
        <v>2185</v>
      </c>
    </row>
    <row r="16" spans="1:6" x14ac:dyDescent="0.25">
      <c r="B16">
        <v>5800</v>
      </c>
      <c r="C16" s="35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3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3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3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3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1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1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39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39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7" t="s">
        <v>216</v>
      </c>
      <c r="B6" s="5">
        <v>120</v>
      </c>
    </row>
    <row r="7" spans="1:15" x14ac:dyDescent="0.25">
      <c r="A7" s="27" t="s">
        <v>217</v>
      </c>
      <c r="B7" s="5">
        <v>400</v>
      </c>
      <c r="D7" s="26" t="s">
        <v>152</v>
      </c>
      <c r="E7" s="5"/>
      <c r="F7" s="5"/>
    </row>
    <row r="8" spans="1:15" x14ac:dyDescent="0.25">
      <c r="A8" s="27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6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2018-02-02T10:14:37Z</dcterms:modified>
</cp:coreProperties>
</file>