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1" i="5" l="1"/>
  <c r="B41" i="5"/>
  <c r="E18" i="1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M11" i="11"/>
  <c r="K11" i="11"/>
  <c r="D11" i="11"/>
  <c r="F11" i="11" s="1"/>
  <c r="M10" i="11"/>
  <c r="K10" i="11"/>
  <c r="D10" i="11"/>
  <c r="F10" i="11" s="1"/>
  <c r="M9" i="11"/>
  <c r="K9" i="11"/>
  <c r="D9" i="11"/>
  <c r="F9" i="11" s="1"/>
  <c r="F8" i="11"/>
  <c r="D8" i="1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M6" i="11" s="1"/>
  <c r="D2" i="11"/>
  <c r="F2" i="11" s="1"/>
  <c r="C16" i="10"/>
  <c r="F12" i="10"/>
  <c r="F11" i="10"/>
  <c r="F6" i="10"/>
  <c r="F7" i="10" s="1"/>
  <c r="F3" i="9"/>
  <c r="F2" i="9"/>
  <c r="B6" i="8"/>
  <c r="B10" i="8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N6" i="6" s="1"/>
  <c r="D12" i="7"/>
  <c r="C12" i="7"/>
  <c r="E11" i="7"/>
  <c r="E10" i="7"/>
  <c r="E9" i="7"/>
  <c r="E8" i="7"/>
  <c r="E7" i="7"/>
  <c r="E6" i="7"/>
  <c r="E5" i="7"/>
  <c r="E12" i="7" s="1"/>
  <c r="E4" i="7"/>
  <c r="E3" i="7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F25" i="11" l="1"/>
  <c r="B14" i="8"/>
  <c r="B16" i="8"/>
  <c r="B12" i="8"/>
  <c r="B17" i="8" s="1"/>
  <c r="B18" i="8" s="1"/>
  <c r="E16" i="8"/>
  <c r="E12" i="8"/>
  <c r="E14" i="8"/>
  <c r="F12" i="11"/>
  <c r="E6" i="8"/>
  <c r="E10" i="8" s="1"/>
  <c r="E17" i="8" l="1"/>
  <c r="E18" i="8" s="1"/>
</calcChain>
</file>

<file path=xl/sharedStrings.xml><?xml version="1.0" encoding="utf-8"?>
<sst xmlns="http://schemas.openxmlformats.org/spreadsheetml/2006/main" count="415" uniqueCount="297">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</sst>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16" fontId="0" fillId="0" borderId="0" xfId="0" applyNumberFormat="1" applyFont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O15" sqref="O15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145990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/>
      <c r="B21" s="20"/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412500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176</v>
      </c>
      <c r="B2" s="9" t="s">
        <v>179</v>
      </c>
      <c r="C2" s="5">
        <v>8</v>
      </c>
    </row>
    <row r="3" spans="1:3" x14ac:dyDescent="0.25">
      <c r="A3" s="9" t="s">
        <v>177</v>
      </c>
      <c r="B3" s="9" t="s">
        <v>178</v>
      </c>
      <c r="C3" s="5">
        <v>3</v>
      </c>
    </row>
    <row r="4" spans="1:3" x14ac:dyDescent="0.25">
      <c r="A4" s="9" t="s">
        <v>177</v>
      </c>
      <c r="B4" s="9" t="s">
        <v>180</v>
      </c>
      <c r="C4" s="5">
        <v>1</v>
      </c>
    </row>
    <row r="5" spans="1:3" x14ac:dyDescent="0.25">
      <c r="A5" s="9" t="s">
        <v>181</v>
      </c>
      <c r="B5" s="5"/>
      <c r="C5" s="5">
        <v>6</v>
      </c>
    </row>
    <row r="6" spans="1:3" x14ac:dyDescent="0.25">
      <c r="A6" s="9" t="s">
        <v>182</v>
      </c>
      <c r="B6" s="5"/>
      <c r="C6" s="5">
        <v>50</v>
      </c>
    </row>
    <row r="7" spans="1:3" x14ac:dyDescent="0.25">
      <c r="A7" s="9" t="s">
        <v>183</v>
      </c>
      <c r="B7" s="5"/>
      <c r="C7" s="5">
        <v>6</v>
      </c>
    </row>
    <row r="8" spans="1:3" x14ac:dyDescent="0.25">
      <c r="A8" s="9" t="s">
        <v>184</v>
      </c>
      <c r="B8" s="5"/>
      <c r="C8" s="9" t="s">
        <v>185</v>
      </c>
    </row>
    <row r="9" spans="1:3" x14ac:dyDescent="0.25">
      <c r="A9" s="9" t="s">
        <v>186</v>
      </c>
      <c r="B9" s="5"/>
      <c r="C9" s="5">
        <v>10</v>
      </c>
    </row>
    <row r="10" spans="1:3" x14ac:dyDescent="0.25">
      <c r="A10" s="9" t="s">
        <v>187</v>
      </c>
      <c r="B10" s="5"/>
      <c r="C10" s="5">
        <v>6</v>
      </c>
    </row>
    <row r="11" spans="1:3" x14ac:dyDescent="0.25">
      <c r="A11" s="9" t="s">
        <v>188</v>
      </c>
      <c r="B11" s="5"/>
      <c r="C11" s="5">
        <v>6</v>
      </c>
    </row>
    <row r="12" spans="1:3" x14ac:dyDescent="0.25">
      <c r="A12" s="9" t="s">
        <v>190</v>
      </c>
      <c r="B12" s="9" t="s">
        <v>189</v>
      </c>
      <c r="C12" s="5">
        <v>100</v>
      </c>
    </row>
    <row r="13" spans="1:3" x14ac:dyDescent="0.25">
      <c r="A13" s="9" t="s">
        <v>191</v>
      </c>
      <c r="B13" s="9" t="s">
        <v>189</v>
      </c>
      <c r="C13" s="5">
        <v>20</v>
      </c>
    </row>
    <row r="14" spans="1:3" x14ac:dyDescent="0.25">
      <c r="A14" s="9" t="s">
        <v>190</v>
      </c>
      <c r="B14" s="9" t="s">
        <v>195</v>
      </c>
      <c r="C14" s="5">
        <v>8</v>
      </c>
    </row>
    <row r="15" spans="1:3" x14ac:dyDescent="0.25">
      <c r="A15" s="9" t="s">
        <v>191</v>
      </c>
      <c r="B15" s="9" t="s">
        <v>195</v>
      </c>
      <c r="C15" s="5">
        <v>8</v>
      </c>
    </row>
    <row r="16" spans="1:3" x14ac:dyDescent="0.25">
      <c r="A16" s="9" t="s">
        <v>192</v>
      </c>
      <c r="B16" s="5"/>
      <c r="C16" s="5">
        <v>8</v>
      </c>
    </row>
    <row r="17" spans="1:3" x14ac:dyDescent="0.25">
      <c r="A17" s="9" t="s">
        <v>193</v>
      </c>
      <c r="B17" s="5"/>
      <c r="C17" s="5">
        <v>8</v>
      </c>
    </row>
    <row r="18" spans="1:3" x14ac:dyDescent="0.25">
      <c r="A18" s="9" t="s">
        <v>194</v>
      </c>
      <c r="B18" s="5"/>
      <c r="C18" s="5">
        <v>1</v>
      </c>
    </row>
    <row r="19" spans="1:3" x14ac:dyDescent="0.25">
      <c r="A19" s="9" t="s">
        <v>196</v>
      </c>
      <c r="B19" s="9" t="s">
        <v>197</v>
      </c>
      <c r="C19" s="5">
        <v>2</v>
      </c>
    </row>
    <row r="20" spans="1:3" x14ac:dyDescent="0.25">
      <c r="A20" s="9" t="s">
        <v>198</v>
      </c>
      <c r="B20" s="9" t="s">
        <v>199</v>
      </c>
      <c r="C20" s="5">
        <v>10</v>
      </c>
    </row>
    <row r="21" spans="1:3" x14ac:dyDescent="0.25">
      <c r="A21" s="9" t="s">
        <v>198</v>
      </c>
      <c r="B21" s="9" t="s">
        <v>200</v>
      </c>
      <c r="C21" s="5">
        <v>10</v>
      </c>
    </row>
    <row r="22" spans="1:3" x14ac:dyDescent="0.25">
      <c r="A22" s="9" t="s">
        <v>201</v>
      </c>
      <c r="B22" s="9" t="s">
        <v>203</v>
      </c>
      <c r="C22" s="5">
        <v>1</v>
      </c>
    </row>
    <row r="23" spans="1:3" x14ac:dyDescent="0.25">
      <c r="A23" s="9" t="s">
        <v>201</v>
      </c>
      <c r="B23" s="9" t="s">
        <v>204</v>
      </c>
      <c r="C23" s="5">
        <v>15</v>
      </c>
    </row>
    <row r="24" spans="1:3" x14ac:dyDescent="0.25">
      <c r="A24" s="9" t="s">
        <v>201</v>
      </c>
      <c r="B24" s="9" t="s">
        <v>202</v>
      </c>
      <c r="C24" s="5">
        <v>5</v>
      </c>
    </row>
    <row r="25" spans="1:3" x14ac:dyDescent="0.25">
      <c r="A25" s="9" t="s">
        <v>201</v>
      </c>
      <c r="B25" s="9" t="s">
        <v>205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9" sqref="H9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144</v>
      </c>
      <c r="B1" s="27" t="s">
        <v>257</v>
      </c>
      <c r="C1" s="27" t="s">
        <v>258</v>
      </c>
      <c r="D1" s="32" t="s">
        <v>256</v>
      </c>
    </row>
    <row r="2" spans="1:4" x14ac:dyDescent="0.25">
      <c r="A2" s="9" t="s">
        <v>255</v>
      </c>
      <c r="B2" s="5">
        <v>9.5</v>
      </c>
      <c r="C2" s="5">
        <v>3</v>
      </c>
      <c r="D2" s="5">
        <v>0</v>
      </c>
    </row>
    <row r="3" spans="1:4" x14ac:dyDescent="0.25">
      <c r="A3" s="9" t="s">
        <v>142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"/>
  <sheetViews>
    <sheetView tabSelected="1" zoomScale="60" zoomScaleNormal="60" workbookViewId="0">
      <pane xSplit="3" topLeftCell="AE1" activePane="topRight" state="frozen"/>
      <selection pane="topRight" activeCell="AK2" sqref="AK2:AK41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21.85546875" style="47" bestFit="1" customWidth="1"/>
    <col min="4" max="5" width="14.85546875" bestFit="1" customWidth="1"/>
    <col min="6" max="6" width="14.42578125" bestFit="1" customWidth="1"/>
    <col min="7" max="7" width="11.5703125" bestFit="1" customWidth="1"/>
    <col min="8" max="13" width="12" bestFit="1" customWidth="1"/>
    <col min="14" max="14" width="13" bestFit="1" customWidth="1"/>
    <col min="15" max="15" width="12.5703125" bestFit="1" customWidth="1"/>
    <col min="16" max="18" width="13" bestFit="1" customWidth="1"/>
    <col min="19" max="24" width="14.85546875" bestFit="1" customWidth="1"/>
    <col min="25" max="25" width="14.42578125" bestFit="1" customWidth="1"/>
    <col min="26" max="26" width="11.5703125" bestFit="1" customWidth="1"/>
    <col min="27" max="30" width="12" bestFit="1" customWidth="1"/>
    <col min="31" max="31" width="12" customWidth="1"/>
    <col min="32" max="32" width="12.5703125" bestFit="1" customWidth="1"/>
    <col min="33" max="35" width="13" bestFit="1" customWidth="1"/>
    <col min="36" max="42" width="12" bestFit="1" customWidth="1"/>
  </cols>
  <sheetData>
    <row r="1" spans="1:49" s="8" customFormat="1" x14ac:dyDescent="0.25">
      <c r="A1" s="11" t="s">
        <v>267</v>
      </c>
      <c r="B1" s="27" t="s">
        <v>268</v>
      </c>
      <c r="C1" s="43" t="s">
        <v>25</v>
      </c>
      <c r="D1" s="27" t="s">
        <v>110</v>
      </c>
      <c r="E1" s="27" t="s">
        <v>111</v>
      </c>
      <c r="F1" s="27" t="s">
        <v>112</v>
      </c>
      <c r="G1" s="11">
        <v>42743</v>
      </c>
      <c r="H1" s="11">
        <v>42774</v>
      </c>
      <c r="I1" s="11">
        <v>42802</v>
      </c>
      <c r="J1" s="11">
        <v>42833</v>
      </c>
      <c r="K1" s="11">
        <v>42924</v>
      </c>
      <c r="L1" s="11">
        <v>42955</v>
      </c>
      <c r="M1" s="11">
        <v>42986</v>
      </c>
      <c r="N1" s="11">
        <v>43016</v>
      </c>
      <c r="O1" s="11">
        <v>43047</v>
      </c>
      <c r="P1" s="11" t="s">
        <v>163</v>
      </c>
      <c r="Q1" s="27" t="s">
        <v>175</v>
      </c>
      <c r="R1" s="27" t="s">
        <v>253</v>
      </c>
      <c r="S1" s="27" t="s">
        <v>259</v>
      </c>
      <c r="T1" s="27" t="s">
        <v>260</v>
      </c>
      <c r="U1" s="27" t="s">
        <v>261</v>
      </c>
      <c r="V1" s="27" t="s">
        <v>263</v>
      </c>
      <c r="W1" s="27" t="s">
        <v>264</v>
      </c>
      <c r="X1" s="27" t="s">
        <v>265</v>
      </c>
      <c r="Y1" s="27" t="s">
        <v>266</v>
      </c>
      <c r="Z1" s="11">
        <v>42744</v>
      </c>
      <c r="AA1" s="11">
        <v>42834</v>
      </c>
      <c r="AB1" s="11">
        <v>42864</v>
      </c>
      <c r="AC1" s="11">
        <v>42895</v>
      </c>
      <c r="AD1" s="11">
        <v>42925</v>
      </c>
      <c r="AE1" s="11">
        <v>42956</v>
      </c>
      <c r="AF1" s="11">
        <v>43048</v>
      </c>
      <c r="AG1" s="11">
        <v>43078</v>
      </c>
      <c r="AH1" s="11" t="s">
        <v>285</v>
      </c>
      <c r="AI1" s="11" t="s">
        <v>286</v>
      </c>
      <c r="AJ1" s="11" t="s">
        <v>287</v>
      </c>
      <c r="AK1" s="11" t="s">
        <v>288</v>
      </c>
      <c r="AL1" s="11" t="s">
        <v>289</v>
      </c>
      <c r="AM1" s="11" t="s">
        <v>290</v>
      </c>
      <c r="AN1" s="11" t="s">
        <v>291</v>
      </c>
      <c r="AO1" s="11"/>
      <c r="AP1" s="11"/>
      <c r="AQ1" s="27"/>
      <c r="AR1" s="27"/>
      <c r="AS1" s="27"/>
      <c r="AT1" s="27"/>
      <c r="AU1" s="27"/>
      <c r="AV1" s="27"/>
      <c r="AW1" s="27"/>
    </row>
    <row r="2" spans="1:49" x14ac:dyDescent="0.25">
      <c r="A2" s="12">
        <f>MIN(D2:ZY2)</f>
        <v>268.14999999999998</v>
      </c>
      <c r="B2" s="12">
        <f>MAX(D2:ZY2)</f>
        <v>310.60000000000002</v>
      </c>
      <c r="C2" s="44" t="s">
        <v>116</v>
      </c>
      <c r="D2" s="5"/>
      <c r="E2" s="5"/>
      <c r="F2" s="5"/>
      <c r="G2" s="5">
        <v>309.25</v>
      </c>
      <c r="H2" s="5">
        <v>306</v>
      </c>
      <c r="I2" s="5">
        <v>300.64999999999998</v>
      </c>
      <c r="J2" s="5">
        <v>305.8</v>
      </c>
      <c r="K2" s="5">
        <v>310.60000000000002</v>
      </c>
      <c r="L2" s="5">
        <v>305</v>
      </c>
      <c r="M2" s="5">
        <v>302.95</v>
      </c>
      <c r="N2" s="5">
        <v>298</v>
      </c>
      <c r="O2" s="5">
        <v>280.35000000000002</v>
      </c>
      <c r="P2" s="5">
        <v>280</v>
      </c>
      <c r="Q2" s="5">
        <v>283.2</v>
      </c>
      <c r="R2" s="5">
        <v>274.55</v>
      </c>
      <c r="S2" s="5">
        <v>274.05</v>
      </c>
      <c r="T2" s="5">
        <v>278.7</v>
      </c>
      <c r="U2" s="5">
        <v>280.10000000000002</v>
      </c>
      <c r="V2" s="5">
        <v>279.3</v>
      </c>
      <c r="W2" s="5">
        <v>276.35000000000002</v>
      </c>
      <c r="X2" s="5">
        <v>276.64999999999998</v>
      </c>
      <c r="Y2" s="5">
        <v>278.5</v>
      </c>
      <c r="Z2" s="5">
        <v>278</v>
      </c>
      <c r="AA2" s="5">
        <v>277.45</v>
      </c>
      <c r="AB2" s="42">
        <v>276.60000000000002</v>
      </c>
      <c r="AC2" s="5">
        <v>274.85000000000002</v>
      </c>
      <c r="AD2" s="5">
        <v>274.85000000000002</v>
      </c>
      <c r="AE2" s="5">
        <v>271.5</v>
      </c>
      <c r="AF2" s="5">
        <v>270.60000000000002</v>
      </c>
      <c r="AG2" s="5">
        <v>273.60000000000002</v>
      </c>
      <c r="AH2" s="5">
        <v>273.75</v>
      </c>
      <c r="AI2" s="5">
        <v>274.39999999999998</v>
      </c>
      <c r="AJ2" s="5">
        <v>270</v>
      </c>
      <c r="AK2" s="5">
        <v>268.14999999999998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 x14ac:dyDescent="0.25">
      <c r="A3" s="12">
        <f>MIN(D3:ZY3)</f>
        <v>285.8</v>
      </c>
      <c r="B3" s="12">
        <f>MAX(D3:ZY3)</f>
        <v>302.7</v>
      </c>
      <c r="C3" s="44" t="s">
        <v>115</v>
      </c>
      <c r="D3" s="5"/>
      <c r="E3" s="5"/>
      <c r="F3" s="5"/>
      <c r="G3" s="5">
        <v>302.7</v>
      </c>
      <c r="H3" s="5">
        <v>301.39999999999998</v>
      </c>
      <c r="I3" s="5">
        <v>295.10000000000002</v>
      </c>
      <c r="J3" s="5">
        <v>296.8</v>
      </c>
      <c r="K3" s="5">
        <v>300</v>
      </c>
      <c r="L3" s="5">
        <v>295.95</v>
      </c>
      <c r="M3" s="5">
        <v>290.64999999999998</v>
      </c>
      <c r="N3" s="5">
        <v>291</v>
      </c>
      <c r="O3" s="5">
        <v>285.8</v>
      </c>
      <c r="P3" s="5">
        <v>291</v>
      </c>
      <c r="Q3" s="5">
        <v>295.2</v>
      </c>
      <c r="R3" s="5">
        <v>293.35000000000002</v>
      </c>
      <c r="S3" s="5">
        <v>294</v>
      </c>
      <c r="T3" s="5">
        <v>298.60000000000002</v>
      </c>
      <c r="U3" s="5">
        <v>298.95</v>
      </c>
      <c r="V3" s="5">
        <v>301</v>
      </c>
      <c r="W3" s="5">
        <v>298.7</v>
      </c>
      <c r="X3" s="5">
        <v>300.10000000000002</v>
      </c>
      <c r="Y3" s="5">
        <v>298.3</v>
      </c>
      <c r="Z3" s="5">
        <v>298.3</v>
      </c>
      <c r="AA3" s="5">
        <v>297.10000000000002</v>
      </c>
      <c r="AB3" s="5">
        <v>297.3</v>
      </c>
      <c r="AC3" s="5">
        <v>293.5</v>
      </c>
      <c r="AD3" s="5">
        <v>293.5</v>
      </c>
      <c r="AE3" s="5">
        <v>292.5</v>
      </c>
      <c r="AF3" s="5">
        <v>291.5</v>
      </c>
      <c r="AG3" s="5">
        <v>291.55</v>
      </c>
      <c r="AH3" s="5">
        <v>291.45</v>
      </c>
      <c r="AI3" s="5">
        <v>294.55</v>
      </c>
      <c r="AJ3" s="5">
        <v>293.14999999999998</v>
      </c>
      <c r="AK3" s="5">
        <v>294.39999999999998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 x14ac:dyDescent="0.25">
      <c r="A4" s="12">
        <f>MIN(D4:ZY4)</f>
        <v>267.39999999999998</v>
      </c>
      <c r="B4" s="12">
        <f>MAX(D4:ZY4)</f>
        <v>291.7</v>
      </c>
      <c r="C4" s="44" t="s">
        <v>26</v>
      </c>
      <c r="D4" s="28">
        <v>291.7</v>
      </c>
      <c r="E4" s="28">
        <v>290.35000000000002</v>
      </c>
      <c r="F4" s="28">
        <v>285.25</v>
      </c>
      <c r="G4" s="28">
        <v>287.75</v>
      </c>
      <c r="H4" s="28">
        <v>284.85000000000002</v>
      </c>
      <c r="I4" s="28">
        <v>280.89999999999998</v>
      </c>
      <c r="J4" s="28">
        <v>280.8</v>
      </c>
      <c r="K4" s="28">
        <v>279.5</v>
      </c>
      <c r="L4" s="28">
        <v>273.85000000000002</v>
      </c>
      <c r="M4" s="28">
        <v>272.8</v>
      </c>
      <c r="N4" s="28">
        <v>273.8</v>
      </c>
      <c r="O4" s="28">
        <v>271.2</v>
      </c>
      <c r="P4" s="28">
        <v>271.3</v>
      </c>
      <c r="Q4" s="28">
        <v>279.2</v>
      </c>
      <c r="R4" s="28">
        <v>282.45</v>
      </c>
      <c r="S4" s="28">
        <v>283</v>
      </c>
      <c r="T4" s="5">
        <v>281.95</v>
      </c>
      <c r="U4" s="5">
        <v>281.5</v>
      </c>
      <c r="V4" s="5">
        <v>282.89999999999998</v>
      </c>
      <c r="W4" s="5">
        <v>281</v>
      </c>
      <c r="X4" s="5">
        <v>282.39999999999998</v>
      </c>
      <c r="Y4" s="5">
        <v>282.5</v>
      </c>
      <c r="Z4" s="5">
        <v>283.89999999999998</v>
      </c>
      <c r="AA4" s="5">
        <v>282.8</v>
      </c>
      <c r="AB4" s="5">
        <v>282</v>
      </c>
      <c r="AC4" s="5">
        <v>270.35000000000002</v>
      </c>
      <c r="AD4" s="5">
        <v>270.35000000000002</v>
      </c>
      <c r="AE4" s="5">
        <v>271.39999999999998</v>
      </c>
      <c r="AF4" s="5">
        <v>273.8</v>
      </c>
      <c r="AG4" s="5">
        <v>277.39999999999998</v>
      </c>
      <c r="AH4" s="5">
        <v>272.25</v>
      </c>
      <c r="AI4" s="5">
        <v>272</v>
      </c>
      <c r="AJ4" s="5">
        <v>267.39999999999998</v>
      </c>
      <c r="AK4" s="5">
        <v>269.05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x14ac:dyDescent="0.25">
      <c r="A5" s="12">
        <f>MIN(D5:ZY5)</f>
        <v>816.95</v>
      </c>
      <c r="B5" s="12">
        <f>MAX(D5:ZY5)</f>
        <v>1654</v>
      </c>
      <c r="C5" s="44" t="s">
        <v>106</v>
      </c>
      <c r="D5" s="30">
        <v>1592.8</v>
      </c>
      <c r="E5" s="30">
        <v>1594</v>
      </c>
      <c r="F5" s="30">
        <v>1615.45</v>
      </c>
      <c r="G5" s="30">
        <v>1605.8</v>
      </c>
      <c r="H5" s="30">
        <v>1628.55</v>
      </c>
      <c r="I5" s="30">
        <v>1654</v>
      </c>
      <c r="J5" s="30">
        <v>1626.5</v>
      </c>
      <c r="K5" s="30">
        <v>1618</v>
      </c>
      <c r="L5" s="30">
        <v>1604.6</v>
      </c>
      <c r="M5" s="30">
        <v>1600.3</v>
      </c>
      <c r="N5" s="30">
        <v>1593.75</v>
      </c>
      <c r="O5" s="30">
        <v>1545.5</v>
      </c>
      <c r="P5" s="30">
        <v>1575.05</v>
      </c>
      <c r="Q5" s="30">
        <v>1576</v>
      </c>
      <c r="R5" s="30">
        <v>1564.3</v>
      </c>
      <c r="S5" s="30">
        <v>1560.1</v>
      </c>
      <c r="T5" s="42">
        <v>1582.55</v>
      </c>
      <c r="U5" s="42">
        <v>1570</v>
      </c>
      <c r="V5" s="42">
        <v>1564.75</v>
      </c>
      <c r="W5" s="42">
        <v>1532.05</v>
      </c>
      <c r="X5" s="42">
        <v>1563.5</v>
      </c>
      <c r="Y5" s="42">
        <v>1595.4</v>
      </c>
      <c r="Z5" s="42">
        <v>1611.95</v>
      </c>
      <c r="AA5" s="42">
        <v>1615</v>
      </c>
      <c r="AB5" s="42">
        <v>1632.15</v>
      </c>
      <c r="AC5" s="5">
        <v>820.7</v>
      </c>
      <c r="AD5" s="5">
        <v>820.7</v>
      </c>
      <c r="AE5" s="5">
        <v>816.95</v>
      </c>
      <c r="AF5" s="5">
        <v>819.5</v>
      </c>
      <c r="AG5" s="5">
        <v>824.5</v>
      </c>
      <c r="AH5" s="5">
        <v>849.75</v>
      </c>
      <c r="AI5" s="5">
        <v>844.2</v>
      </c>
      <c r="AJ5" s="5">
        <v>845.2</v>
      </c>
      <c r="AK5" s="5">
        <v>839.8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 x14ac:dyDescent="0.25">
      <c r="A6" s="12">
        <f>MIN(D6:ZY6)</f>
        <v>236.45</v>
      </c>
      <c r="B6" s="12">
        <f>MAX(D6:ZY6)</f>
        <v>264.25</v>
      </c>
      <c r="C6" s="45" t="s">
        <v>16</v>
      </c>
      <c r="D6" s="28">
        <v>255.5</v>
      </c>
      <c r="E6" s="28">
        <v>251.1</v>
      </c>
      <c r="F6" s="28">
        <v>249.65</v>
      </c>
      <c r="G6" s="28">
        <v>251.8</v>
      </c>
      <c r="H6" s="28">
        <v>251.05</v>
      </c>
      <c r="I6" s="28">
        <v>242</v>
      </c>
      <c r="J6" s="28">
        <v>249.2</v>
      </c>
      <c r="K6" s="28">
        <v>251.25</v>
      </c>
      <c r="L6" s="28">
        <v>244.4</v>
      </c>
      <c r="M6" s="28">
        <v>243.1</v>
      </c>
      <c r="N6" s="28">
        <v>239.45</v>
      </c>
      <c r="O6" s="28">
        <v>236.45</v>
      </c>
      <c r="P6" s="28">
        <v>237.9</v>
      </c>
      <c r="Q6" s="28">
        <v>238.45</v>
      </c>
      <c r="R6" s="28">
        <v>239.2</v>
      </c>
      <c r="S6" s="28">
        <v>241</v>
      </c>
      <c r="T6" s="5">
        <v>241.35</v>
      </c>
      <c r="U6" s="5">
        <v>241.65</v>
      </c>
      <c r="V6" s="5">
        <v>242.8</v>
      </c>
      <c r="W6" s="5">
        <v>238.2</v>
      </c>
      <c r="X6" s="5">
        <v>241.45</v>
      </c>
      <c r="Y6" s="5">
        <v>238.05</v>
      </c>
      <c r="Z6" s="5">
        <v>239</v>
      </c>
      <c r="AA6" s="5">
        <v>246.25</v>
      </c>
      <c r="AB6" s="5">
        <v>253.7</v>
      </c>
      <c r="AC6" s="5">
        <v>252.6</v>
      </c>
      <c r="AD6" s="5">
        <v>252.6</v>
      </c>
      <c r="AE6" s="5">
        <v>254.85</v>
      </c>
      <c r="AF6" s="5">
        <v>256.75</v>
      </c>
      <c r="AG6" s="5">
        <v>257</v>
      </c>
      <c r="AH6" s="5">
        <v>256.05</v>
      </c>
      <c r="AI6" s="5">
        <v>255</v>
      </c>
      <c r="AJ6" s="5">
        <v>264.25</v>
      </c>
      <c r="AK6" s="5">
        <v>258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x14ac:dyDescent="0.25">
      <c r="A7" s="12">
        <f>MIN(D7:ZY7)</f>
        <v>15.6</v>
      </c>
      <c r="B7" s="12">
        <f>MAX(D7:ZY7)</f>
        <v>19.350000000000001</v>
      </c>
      <c r="C7" s="45" t="s">
        <v>20</v>
      </c>
      <c r="D7" s="28">
        <v>19.350000000000001</v>
      </c>
      <c r="E7" s="28">
        <v>18.95</v>
      </c>
      <c r="F7" s="28">
        <v>18.75</v>
      </c>
      <c r="G7" s="28">
        <v>18.7</v>
      </c>
      <c r="H7" s="28">
        <v>18.399999999999999</v>
      </c>
      <c r="I7" s="28">
        <v>17.95</v>
      </c>
      <c r="J7" s="28">
        <v>17.649999999999999</v>
      </c>
      <c r="K7" s="28">
        <v>18.55</v>
      </c>
      <c r="L7" s="28">
        <v>17.649999999999999</v>
      </c>
      <c r="M7" s="28">
        <v>17.05</v>
      </c>
      <c r="N7" s="28">
        <v>16.149999999999999</v>
      </c>
      <c r="O7" s="28">
        <v>15.6</v>
      </c>
      <c r="P7" s="28">
        <v>16.2</v>
      </c>
      <c r="Q7" s="28">
        <v>16.600000000000001</v>
      </c>
      <c r="R7" s="28">
        <v>17.5</v>
      </c>
      <c r="S7" s="28">
        <v>17</v>
      </c>
      <c r="T7" s="5">
        <v>17.100000000000001</v>
      </c>
      <c r="U7" s="5">
        <v>17.2</v>
      </c>
      <c r="V7" s="5">
        <v>17.350000000000001</v>
      </c>
      <c r="W7" s="5">
        <v>16.8</v>
      </c>
      <c r="X7" s="5">
        <v>17.2</v>
      </c>
      <c r="Y7" s="5">
        <v>17.149999999999999</v>
      </c>
      <c r="Z7" s="5">
        <v>17.75</v>
      </c>
      <c r="AA7" s="5">
        <v>17.2</v>
      </c>
      <c r="AB7" s="5">
        <v>17.05</v>
      </c>
      <c r="AC7" s="5">
        <v>17.600000000000001</v>
      </c>
      <c r="AD7" s="5">
        <v>17.600000000000001</v>
      </c>
      <c r="AE7" s="5">
        <v>17.2</v>
      </c>
      <c r="AF7" s="5">
        <v>17.3</v>
      </c>
      <c r="AG7" s="5">
        <v>17.350000000000001</v>
      </c>
      <c r="AH7" s="5">
        <v>18</v>
      </c>
      <c r="AI7" s="5">
        <v>18.05</v>
      </c>
      <c r="AJ7" s="5">
        <v>18.149999999999999</v>
      </c>
      <c r="AK7" s="5">
        <v>18.149999999999999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x14ac:dyDescent="0.25">
      <c r="A8" s="12">
        <f>MIN(D8:ZY8)</f>
        <v>56.6</v>
      </c>
      <c r="B8" s="12">
        <f>MAX(D8:ZY8)</f>
        <v>63.3</v>
      </c>
      <c r="C8" s="45" t="s">
        <v>23</v>
      </c>
      <c r="D8" s="28">
        <v>63.3</v>
      </c>
      <c r="E8" s="28">
        <v>62.6</v>
      </c>
      <c r="F8" s="28">
        <v>63.3</v>
      </c>
      <c r="G8" s="28">
        <v>63.25</v>
      </c>
      <c r="H8" s="28">
        <v>63.2</v>
      </c>
      <c r="I8" s="28">
        <v>60.75</v>
      </c>
      <c r="J8" s="28">
        <v>61.9</v>
      </c>
      <c r="K8" s="28">
        <v>62.15</v>
      </c>
      <c r="L8" s="28">
        <v>62.95</v>
      </c>
      <c r="M8" s="28">
        <v>61.85</v>
      </c>
      <c r="N8" s="28">
        <v>59.15</v>
      </c>
      <c r="O8" s="28">
        <v>56.6</v>
      </c>
      <c r="P8" s="28">
        <v>57.9</v>
      </c>
      <c r="Q8" s="28">
        <v>59.55</v>
      </c>
      <c r="R8" s="28">
        <v>59.2</v>
      </c>
      <c r="S8" s="28">
        <v>59</v>
      </c>
      <c r="T8" s="5">
        <v>60.8</v>
      </c>
      <c r="U8" s="5">
        <v>60.75</v>
      </c>
      <c r="V8" s="5">
        <v>61.45</v>
      </c>
      <c r="W8" s="5">
        <v>60.9</v>
      </c>
      <c r="X8" s="5">
        <v>61.75</v>
      </c>
      <c r="Y8" s="5">
        <v>60.9</v>
      </c>
      <c r="Z8" s="5">
        <v>62.3</v>
      </c>
      <c r="AA8" s="5">
        <v>62.55</v>
      </c>
      <c r="AB8" s="5">
        <v>62.15</v>
      </c>
      <c r="AC8" s="5">
        <v>62.9</v>
      </c>
      <c r="AD8" s="5">
        <v>62.9</v>
      </c>
      <c r="AE8" s="5">
        <v>63</v>
      </c>
      <c r="AF8" s="5">
        <v>63.15</v>
      </c>
      <c r="AG8" s="5">
        <v>63.25</v>
      </c>
      <c r="AH8" s="5">
        <v>62.15</v>
      </c>
      <c r="AI8" s="5">
        <v>62</v>
      </c>
      <c r="AJ8" s="5">
        <v>61.65</v>
      </c>
      <c r="AK8" s="5">
        <v>61.9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s="37" customFormat="1" x14ac:dyDescent="0.25">
      <c r="A9" s="39">
        <f>MIN(D9:ZY9)</f>
        <v>53.5</v>
      </c>
      <c r="B9" s="39">
        <f>MAX(D9:ZY9)</f>
        <v>61</v>
      </c>
      <c r="C9" s="43" t="s">
        <v>126</v>
      </c>
      <c r="D9" s="48"/>
      <c r="E9" s="48"/>
      <c r="F9" s="48"/>
      <c r="G9" s="48"/>
      <c r="H9" s="48">
        <v>58.2</v>
      </c>
      <c r="I9" s="48">
        <v>57.95</v>
      </c>
      <c r="J9" s="48">
        <v>57.25</v>
      </c>
      <c r="K9" s="48">
        <v>57.75</v>
      </c>
      <c r="L9" s="48">
        <v>56.6</v>
      </c>
      <c r="M9" s="48">
        <v>56.4</v>
      </c>
      <c r="N9" s="48">
        <v>54.45</v>
      </c>
      <c r="O9" s="48">
        <v>53.5</v>
      </c>
      <c r="P9" s="48">
        <v>54.45</v>
      </c>
      <c r="Q9" s="48">
        <v>55.85</v>
      </c>
      <c r="R9" s="48">
        <v>54.55</v>
      </c>
      <c r="S9" s="48">
        <v>54.75</v>
      </c>
      <c r="T9" s="28">
        <v>55.65</v>
      </c>
      <c r="U9" s="28">
        <v>55.15</v>
      </c>
      <c r="V9" s="28">
        <v>56</v>
      </c>
      <c r="W9" s="28">
        <v>55.2</v>
      </c>
      <c r="X9" s="28">
        <v>55.6</v>
      </c>
      <c r="Y9" s="28">
        <v>54.9</v>
      </c>
      <c r="Z9" s="28">
        <v>57.1</v>
      </c>
      <c r="AA9" s="28">
        <v>57.1</v>
      </c>
      <c r="AB9" s="28">
        <v>57.55</v>
      </c>
      <c r="AC9" s="28">
        <v>57.4</v>
      </c>
      <c r="AD9" s="28">
        <v>57.4</v>
      </c>
      <c r="AE9" s="28">
        <v>56.2</v>
      </c>
      <c r="AF9" s="28">
        <v>56.2</v>
      </c>
      <c r="AG9" s="28">
        <v>57.3</v>
      </c>
      <c r="AH9" s="28">
        <v>58.8</v>
      </c>
      <c r="AI9" s="28">
        <v>61</v>
      </c>
      <c r="AJ9" s="28">
        <v>60.7</v>
      </c>
      <c r="AK9" s="28">
        <v>59.95</v>
      </c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</row>
    <row r="10" spans="1:49" x14ac:dyDescent="0.25">
      <c r="A10" s="12">
        <f>MIN(D10:ZY10)</f>
        <v>38.6</v>
      </c>
      <c r="B10" s="12">
        <f>MAX(D10:ZY10)</f>
        <v>45.25</v>
      </c>
      <c r="C10" s="45" t="s">
        <v>15</v>
      </c>
      <c r="D10" s="28">
        <v>45.1</v>
      </c>
      <c r="E10" s="28">
        <v>45.25</v>
      </c>
      <c r="F10" s="28">
        <v>45.15</v>
      </c>
      <c r="G10" s="28">
        <v>44.25</v>
      </c>
      <c r="H10" s="28">
        <v>43.9</v>
      </c>
      <c r="I10" s="28">
        <v>42.5</v>
      </c>
      <c r="J10" s="28">
        <v>42.4</v>
      </c>
      <c r="K10" s="28">
        <v>42.95</v>
      </c>
      <c r="L10" s="28">
        <v>41.8</v>
      </c>
      <c r="M10" s="28">
        <v>41.35</v>
      </c>
      <c r="N10" s="28">
        <v>39.15</v>
      </c>
      <c r="O10" s="28">
        <v>38.6</v>
      </c>
      <c r="P10" s="28">
        <v>40</v>
      </c>
      <c r="Q10" s="28">
        <v>40.700000000000003</v>
      </c>
      <c r="R10" s="28">
        <v>39.200000000000003</v>
      </c>
      <c r="S10" s="28">
        <v>38.65</v>
      </c>
      <c r="T10" s="5">
        <v>39.1</v>
      </c>
      <c r="U10" s="5">
        <v>39.549999999999997</v>
      </c>
      <c r="V10" s="5">
        <v>40.25</v>
      </c>
      <c r="W10" s="5">
        <v>39.700000000000003</v>
      </c>
      <c r="X10" s="5">
        <v>40.35</v>
      </c>
      <c r="Y10" s="5">
        <v>40.65</v>
      </c>
      <c r="Z10" s="5">
        <v>41.15</v>
      </c>
      <c r="AA10" s="5">
        <v>40.1</v>
      </c>
      <c r="AB10" s="5">
        <v>40.25</v>
      </c>
      <c r="AC10" s="5">
        <v>39.950000000000003</v>
      </c>
      <c r="AD10" s="5">
        <v>39.950000000000003</v>
      </c>
      <c r="AE10" s="5">
        <v>39.299999999999997</v>
      </c>
      <c r="AF10" s="5">
        <v>39.75</v>
      </c>
      <c r="AG10" s="5">
        <v>40.4</v>
      </c>
      <c r="AH10" s="5">
        <v>40.549999999999997</v>
      </c>
      <c r="AI10" s="5">
        <v>42.45</v>
      </c>
      <c r="AJ10" s="5">
        <v>43.5</v>
      </c>
      <c r="AK10" s="5">
        <v>43.45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x14ac:dyDescent="0.25">
      <c r="A11" s="12">
        <f>MIN(D11:ZY11)</f>
        <v>62.6</v>
      </c>
      <c r="B11" s="12">
        <f>MAX(D11:ZY11)</f>
        <v>83</v>
      </c>
      <c r="C11" s="45" t="s">
        <v>17</v>
      </c>
      <c r="D11" s="28">
        <v>70.150000000000006</v>
      </c>
      <c r="E11" s="28">
        <v>69.45</v>
      </c>
      <c r="F11" s="28">
        <v>70</v>
      </c>
      <c r="G11" s="28">
        <v>70</v>
      </c>
      <c r="H11" s="28">
        <v>69.3</v>
      </c>
      <c r="I11" s="28">
        <v>66.5</v>
      </c>
      <c r="J11" s="28">
        <v>69.099999999999994</v>
      </c>
      <c r="K11" s="28">
        <v>69.099999999999994</v>
      </c>
      <c r="L11" s="28">
        <v>69.849999999999994</v>
      </c>
      <c r="M11" s="28">
        <v>70.75</v>
      </c>
      <c r="N11" s="28">
        <v>65.45</v>
      </c>
      <c r="O11" s="28">
        <v>62.6</v>
      </c>
      <c r="P11" s="28">
        <v>66.25</v>
      </c>
      <c r="Q11" s="28">
        <v>68.849999999999994</v>
      </c>
      <c r="R11" s="28">
        <v>68.900000000000006</v>
      </c>
      <c r="S11" s="28">
        <v>69.599999999999994</v>
      </c>
      <c r="T11" s="5">
        <v>69.8</v>
      </c>
      <c r="U11" s="5">
        <v>69.900000000000006</v>
      </c>
      <c r="V11" s="5">
        <v>69.5</v>
      </c>
      <c r="W11" s="5">
        <v>67.7</v>
      </c>
      <c r="X11" s="5">
        <v>69.400000000000006</v>
      </c>
      <c r="Y11" s="5">
        <v>72.55</v>
      </c>
      <c r="Z11" s="5">
        <v>75.05</v>
      </c>
      <c r="AA11" s="5">
        <v>73.45</v>
      </c>
      <c r="AB11" s="5">
        <v>73.8</v>
      </c>
      <c r="AC11" s="5">
        <v>83</v>
      </c>
      <c r="AD11" s="5">
        <v>83</v>
      </c>
      <c r="AE11" s="5">
        <v>81.45</v>
      </c>
      <c r="AF11" s="5">
        <v>83</v>
      </c>
      <c r="AG11" s="5">
        <v>81.75</v>
      </c>
      <c r="AH11" s="5">
        <v>81.900000000000006</v>
      </c>
      <c r="AI11" s="5">
        <v>80.849999999999994</v>
      </c>
      <c r="AJ11" s="5">
        <v>81.95</v>
      </c>
      <c r="AK11" s="5">
        <v>81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x14ac:dyDescent="0.25">
      <c r="A12" s="12">
        <f>MIN(D12:ZY12)</f>
        <v>78.55</v>
      </c>
      <c r="B12" s="12">
        <f>MAX(D12:ZY12)</f>
        <v>95.4</v>
      </c>
      <c r="C12" s="45" t="s">
        <v>18</v>
      </c>
      <c r="D12" s="28">
        <v>92.35</v>
      </c>
      <c r="E12" s="28">
        <v>95.4</v>
      </c>
      <c r="F12" s="28">
        <v>92.35</v>
      </c>
      <c r="G12" s="28">
        <v>92.3</v>
      </c>
      <c r="H12" s="28">
        <v>92.3</v>
      </c>
      <c r="I12" s="28">
        <v>93.45</v>
      </c>
      <c r="J12" s="28">
        <v>92.9</v>
      </c>
      <c r="K12" s="28">
        <v>93.1</v>
      </c>
      <c r="L12" s="28">
        <v>91.65</v>
      </c>
      <c r="M12" s="28">
        <v>91.25</v>
      </c>
      <c r="N12" s="28">
        <v>88.3</v>
      </c>
      <c r="O12" s="28">
        <v>86.5</v>
      </c>
      <c r="P12" s="28">
        <v>86.8</v>
      </c>
      <c r="Q12" s="28">
        <v>86.95</v>
      </c>
      <c r="R12" s="28">
        <v>88.75</v>
      </c>
      <c r="S12" s="28">
        <v>88.5</v>
      </c>
      <c r="T12" s="5">
        <v>90.35</v>
      </c>
      <c r="U12" s="5">
        <v>89.85</v>
      </c>
      <c r="V12" s="5">
        <v>89.8</v>
      </c>
      <c r="W12" s="5">
        <v>87.5</v>
      </c>
      <c r="X12" s="5">
        <v>87.8</v>
      </c>
      <c r="Y12" s="5">
        <v>91.1</v>
      </c>
      <c r="Z12" s="5">
        <v>88.5</v>
      </c>
      <c r="AA12" s="5">
        <v>86.7</v>
      </c>
      <c r="AB12" s="5">
        <v>84.5</v>
      </c>
      <c r="AC12" s="5">
        <v>81.2</v>
      </c>
      <c r="AD12" s="5">
        <v>81.2</v>
      </c>
      <c r="AE12" s="5">
        <v>79.650000000000006</v>
      </c>
      <c r="AF12" s="5">
        <v>78.599999999999994</v>
      </c>
      <c r="AG12" s="5">
        <v>78.55</v>
      </c>
      <c r="AH12" s="5">
        <v>82.8</v>
      </c>
      <c r="AI12" s="5">
        <v>81.650000000000006</v>
      </c>
      <c r="AJ12" s="5">
        <v>82.35</v>
      </c>
      <c r="AK12" s="5">
        <v>83.45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x14ac:dyDescent="0.25">
      <c r="A13" s="12">
        <f>MIN(D13:ZY13)</f>
        <v>124.25</v>
      </c>
      <c r="B13" s="12">
        <f>MAX(D13:ZY13)</f>
        <v>144.80000000000001</v>
      </c>
      <c r="C13" s="45" t="s">
        <v>19</v>
      </c>
      <c r="D13" s="28">
        <v>142.5</v>
      </c>
      <c r="E13" s="28">
        <v>143.75</v>
      </c>
      <c r="F13" s="28">
        <v>144.80000000000001</v>
      </c>
      <c r="G13" s="28">
        <v>144.35</v>
      </c>
      <c r="H13" s="28">
        <v>140.9</v>
      </c>
      <c r="I13" s="28">
        <v>138.65</v>
      </c>
      <c r="J13" s="28">
        <v>137.1</v>
      </c>
      <c r="K13" s="28">
        <v>138.35</v>
      </c>
      <c r="L13" s="28">
        <v>134.5</v>
      </c>
      <c r="M13" s="28">
        <v>133</v>
      </c>
      <c r="N13" s="28">
        <v>128</v>
      </c>
      <c r="O13" s="28">
        <v>125</v>
      </c>
      <c r="P13" s="28">
        <v>126.95</v>
      </c>
      <c r="Q13" s="28">
        <v>129.75</v>
      </c>
      <c r="R13" s="28">
        <v>124.25</v>
      </c>
      <c r="S13" s="28">
        <v>125.9</v>
      </c>
      <c r="T13" s="5">
        <v>128.05000000000001</v>
      </c>
      <c r="U13" s="5">
        <v>127.15</v>
      </c>
      <c r="V13" s="5">
        <v>127.7</v>
      </c>
      <c r="W13" s="5">
        <v>126.7</v>
      </c>
      <c r="X13" s="5">
        <v>127.75</v>
      </c>
      <c r="Y13" s="5">
        <v>129</v>
      </c>
      <c r="Z13" s="5">
        <v>130</v>
      </c>
      <c r="AA13" s="5">
        <v>131.1</v>
      </c>
      <c r="AB13" s="5">
        <v>131.1</v>
      </c>
      <c r="AC13" s="5">
        <v>130.15</v>
      </c>
      <c r="AD13" s="5">
        <v>130.15</v>
      </c>
      <c r="AE13" s="5">
        <v>127.5</v>
      </c>
      <c r="AF13" s="5">
        <v>130.5</v>
      </c>
      <c r="AG13" s="5">
        <v>131.80000000000001</v>
      </c>
      <c r="AH13" s="5">
        <v>132.15</v>
      </c>
      <c r="AI13" s="5">
        <v>137.1</v>
      </c>
      <c r="AJ13" s="5">
        <v>133.15</v>
      </c>
      <c r="AK13" s="5">
        <v>134.80000000000001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x14ac:dyDescent="0.25">
      <c r="A14" s="12">
        <f>MIN(D14:ZY14)</f>
        <v>48.8</v>
      </c>
      <c r="B14" s="12">
        <f>MAX(D14:ZY14)</f>
        <v>57.15</v>
      </c>
      <c r="C14" s="45" t="s">
        <v>21</v>
      </c>
      <c r="D14" s="28">
        <v>56.45</v>
      </c>
      <c r="E14" s="28">
        <v>57.15</v>
      </c>
      <c r="F14" s="28">
        <v>55.55</v>
      </c>
      <c r="G14" s="28">
        <v>55.3</v>
      </c>
      <c r="H14" s="28">
        <v>54.25</v>
      </c>
      <c r="I14" s="28">
        <v>53.8</v>
      </c>
      <c r="J14" s="28">
        <v>54</v>
      </c>
      <c r="K14" s="28">
        <v>54.75</v>
      </c>
      <c r="L14" s="28">
        <v>53.45</v>
      </c>
      <c r="M14" s="28">
        <v>52.15</v>
      </c>
      <c r="N14" s="28">
        <v>51.45</v>
      </c>
      <c r="O14" s="28">
        <v>51</v>
      </c>
      <c r="P14" s="28">
        <v>51.85</v>
      </c>
      <c r="Q14" s="28">
        <v>53.25</v>
      </c>
      <c r="R14" s="28">
        <v>50.5</v>
      </c>
      <c r="S14" s="28">
        <v>48.85</v>
      </c>
      <c r="T14" s="5">
        <v>50.65</v>
      </c>
      <c r="U14" s="5">
        <v>49.9</v>
      </c>
      <c r="V14" s="5">
        <v>50.3</v>
      </c>
      <c r="W14" s="5">
        <v>48.8</v>
      </c>
      <c r="X14" s="5">
        <v>49.6</v>
      </c>
      <c r="Y14" s="5">
        <v>49.9</v>
      </c>
      <c r="Z14" s="5">
        <v>49.55</v>
      </c>
      <c r="AA14" s="5">
        <v>51</v>
      </c>
      <c r="AB14" s="5">
        <v>50.9</v>
      </c>
      <c r="AC14" s="5">
        <v>51.75</v>
      </c>
      <c r="AD14" s="5">
        <v>51.75</v>
      </c>
      <c r="AE14" s="5">
        <v>49.65</v>
      </c>
      <c r="AF14" s="5">
        <v>49.3</v>
      </c>
      <c r="AG14" s="5">
        <v>49.35</v>
      </c>
      <c r="AH14" s="5">
        <v>49.3</v>
      </c>
      <c r="AI14" s="5">
        <v>49.5</v>
      </c>
      <c r="AJ14" s="5">
        <v>49.7</v>
      </c>
      <c r="AK14" s="5">
        <v>49.8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x14ac:dyDescent="0.25">
      <c r="A15" s="12">
        <f>MIN(D15:ZY15)</f>
        <v>30.55</v>
      </c>
      <c r="B15" s="12">
        <f>MAX(D15:ZY15)</f>
        <v>33.200000000000003</v>
      </c>
      <c r="C15" s="45" t="s">
        <v>22</v>
      </c>
      <c r="D15" s="28">
        <v>33.200000000000003</v>
      </c>
      <c r="E15" s="28">
        <v>33</v>
      </c>
      <c r="F15" s="28">
        <v>32.5</v>
      </c>
      <c r="G15" s="28">
        <v>32.6</v>
      </c>
      <c r="H15" s="28">
        <v>32.799999999999997</v>
      </c>
      <c r="I15" s="28">
        <v>31.95</v>
      </c>
      <c r="J15" s="28">
        <v>32.700000000000003</v>
      </c>
      <c r="K15" s="28">
        <v>32.4</v>
      </c>
      <c r="L15" s="28">
        <v>31.6</v>
      </c>
      <c r="M15" s="28">
        <v>31.5</v>
      </c>
      <c r="N15" s="28">
        <v>30.55</v>
      </c>
      <c r="O15" s="28">
        <v>31.4</v>
      </c>
      <c r="P15" s="28">
        <v>31.5</v>
      </c>
      <c r="Q15" s="28">
        <v>31.8</v>
      </c>
      <c r="R15" s="28">
        <v>33</v>
      </c>
      <c r="S15" s="28">
        <v>32.049999999999997</v>
      </c>
      <c r="T15" s="5">
        <v>32.15</v>
      </c>
      <c r="U15" s="5">
        <v>32.5</v>
      </c>
      <c r="V15" s="5">
        <v>33</v>
      </c>
      <c r="W15" s="5">
        <v>32.75</v>
      </c>
      <c r="X15" s="5">
        <v>32.950000000000003</v>
      </c>
      <c r="Y15" s="5">
        <v>32.5</v>
      </c>
      <c r="Z15" s="5">
        <v>32.75</v>
      </c>
      <c r="AA15" s="5">
        <v>31.8</v>
      </c>
      <c r="AB15" s="5">
        <v>32.5</v>
      </c>
      <c r="AC15" s="5">
        <v>32.950000000000003</v>
      </c>
      <c r="AD15" s="5">
        <v>32.950000000000003</v>
      </c>
      <c r="AE15" s="5">
        <v>32.299999999999997</v>
      </c>
      <c r="AF15" s="5">
        <v>32.950000000000003</v>
      </c>
      <c r="AG15" s="5">
        <v>32.450000000000003</v>
      </c>
      <c r="AH15" s="5">
        <v>32.25</v>
      </c>
      <c r="AI15" s="5">
        <v>31.75</v>
      </c>
      <c r="AJ15" s="5">
        <v>31.95</v>
      </c>
      <c r="AK15" s="5">
        <v>31.65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x14ac:dyDescent="0.25">
      <c r="A16" s="12">
        <f>MIN(D16:ZY16)</f>
        <v>27.75</v>
      </c>
      <c r="B16" s="12">
        <f>MAX(D16:ZY16)</f>
        <v>36.4</v>
      </c>
      <c r="C16" s="45" t="s">
        <v>127</v>
      </c>
      <c r="D16" s="28"/>
      <c r="E16" s="28"/>
      <c r="F16" s="28"/>
      <c r="G16" s="28"/>
      <c r="H16" s="28">
        <v>35.35</v>
      </c>
      <c r="I16" s="28">
        <v>34.049999999999997</v>
      </c>
      <c r="J16" s="28">
        <v>33.65</v>
      </c>
      <c r="K16" s="28">
        <v>36.4</v>
      </c>
      <c r="L16" s="28">
        <v>32.299999999999997</v>
      </c>
      <c r="M16" s="28">
        <v>29.5</v>
      </c>
      <c r="N16" s="28">
        <v>27.75</v>
      </c>
      <c r="O16" s="28">
        <v>28.5</v>
      </c>
      <c r="P16" s="28">
        <v>31.8</v>
      </c>
      <c r="Q16" s="28">
        <v>34</v>
      </c>
      <c r="R16" s="28">
        <v>31.5</v>
      </c>
      <c r="S16" s="28">
        <v>30.35</v>
      </c>
      <c r="T16" s="5">
        <v>30.25</v>
      </c>
      <c r="U16" s="5">
        <v>29.95</v>
      </c>
      <c r="V16" s="5">
        <v>30.65</v>
      </c>
      <c r="W16" s="5">
        <v>29.85</v>
      </c>
      <c r="X16" s="5">
        <v>30.8</v>
      </c>
      <c r="Y16" s="5">
        <v>30.7</v>
      </c>
      <c r="Z16" s="5">
        <v>30.6</v>
      </c>
      <c r="AA16" s="5">
        <v>30.15</v>
      </c>
      <c r="AB16" s="5">
        <v>30.35</v>
      </c>
      <c r="AC16" s="5">
        <v>30.2</v>
      </c>
      <c r="AD16" s="5">
        <v>30.2</v>
      </c>
      <c r="AE16" s="5">
        <v>29.55</v>
      </c>
      <c r="AF16" s="5">
        <v>29.45</v>
      </c>
      <c r="AG16" s="5">
        <v>29</v>
      </c>
      <c r="AH16" s="5">
        <v>29</v>
      </c>
      <c r="AI16" s="5">
        <v>28.8</v>
      </c>
      <c r="AJ16" s="5">
        <v>28.65</v>
      </c>
      <c r="AK16" s="5">
        <v>29.2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x14ac:dyDescent="0.25">
      <c r="A17" s="12">
        <f>MIN(D17:ZY17)</f>
        <v>552</v>
      </c>
      <c r="B17" s="12">
        <f>MAX(D17:ZY17)</f>
        <v>680.9</v>
      </c>
      <c r="C17" s="45" t="s">
        <v>24</v>
      </c>
      <c r="D17" s="28">
        <v>561.04999999999995</v>
      </c>
      <c r="E17" s="28">
        <v>552</v>
      </c>
      <c r="F17" s="28">
        <v>567.6</v>
      </c>
      <c r="G17" s="28">
        <v>570.95000000000005</v>
      </c>
      <c r="H17" s="28">
        <v>568.95000000000005</v>
      </c>
      <c r="I17" s="28">
        <v>559.75</v>
      </c>
      <c r="J17" s="28">
        <v>580.79999999999995</v>
      </c>
      <c r="K17" s="28">
        <v>600.79999999999995</v>
      </c>
      <c r="L17" s="28">
        <v>614</v>
      </c>
      <c r="M17" s="28">
        <v>605.25</v>
      </c>
      <c r="N17" s="28">
        <v>606.5</v>
      </c>
      <c r="O17" s="28">
        <v>601</v>
      </c>
      <c r="P17" s="28">
        <v>620.4</v>
      </c>
      <c r="Q17" s="28">
        <v>632.15</v>
      </c>
      <c r="R17" s="28">
        <v>621.45000000000005</v>
      </c>
      <c r="S17" s="28">
        <v>621.6</v>
      </c>
      <c r="T17" s="5">
        <v>635.25</v>
      </c>
      <c r="U17" s="5">
        <v>638.79999999999995</v>
      </c>
      <c r="V17" s="5">
        <v>634.75</v>
      </c>
      <c r="W17" s="5">
        <v>629.65</v>
      </c>
      <c r="X17" s="5">
        <v>637.6</v>
      </c>
      <c r="Y17" s="5">
        <v>638</v>
      </c>
      <c r="Z17" s="5">
        <v>650.9</v>
      </c>
      <c r="AA17" s="5">
        <v>646.75</v>
      </c>
      <c r="AB17" s="5">
        <v>652.04999999999995</v>
      </c>
      <c r="AC17" s="5">
        <v>654.79999999999995</v>
      </c>
      <c r="AD17" s="5">
        <v>654.79999999999995</v>
      </c>
      <c r="AE17" s="5">
        <v>652.25</v>
      </c>
      <c r="AF17" s="5">
        <v>663</v>
      </c>
      <c r="AG17" s="5">
        <v>680.9</v>
      </c>
      <c r="AH17" s="5">
        <v>677.6</v>
      </c>
      <c r="AI17" s="5">
        <v>677.7</v>
      </c>
      <c r="AJ17" s="5">
        <v>671.55</v>
      </c>
      <c r="AK17" s="5">
        <v>674.55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x14ac:dyDescent="0.25">
      <c r="A18" s="12">
        <f>MIN(D18:ZY18)</f>
        <v>453</v>
      </c>
      <c r="B18" s="12">
        <f>MAX(D18:ZY18)</f>
        <v>515</v>
      </c>
      <c r="C18" s="44" t="s">
        <v>27</v>
      </c>
      <c r="D18" s="28">
        <v>515</v>
      </c>
      <c r="E18" s="28">
        <v>503.55</v>
      </c>
      <c r="F18" s="28">
        <v>501.4</v>
      </c>
      <c r="G18" s="28">
        <v>497</v>
      </c>
      <c r="H18" s="28">
        <v>498.05</v>
      </c>
      <c r="I18" s="28">
        <v>485.2</v>
      </c>
      <c r="J18" s="28">
        <v>500.5</v>
      </c>
      <c r="K18" s="28">
        <v>493</v>
      </c>
      <c r="L18" s="28">
        <v>492</v>
      </c>
      <c r="M18" s="28">
        <v>479</v>
      </c>
      <c r="N18" s="28">
        <v>453</v>
      </c>
      <c r="O18" s="28">
        <v>468.25</v>
      </c>
      <c r="P18" s="28">
        <v>479</v>
      </c>
      <c r="Q18" s="28">
        <v>506</v>
      </c>
      <c r="R18" s="28">
        <v>488.5</v>
      </c>
      <c r="S18" s="28">
        <v>473.7</v>
      </c>
      <c r="T18" s="5">
        <v>460</v>
      </c>
      <c r="U18" s="5">
        <v>471.85</v>
      </c>
      <c r="V18" s="5">
        <v>484.5</v>
      </c>
      <c r="W18" s="5">
        <v>478.5</v>
      </c>
      <c r="X18" s="5">
        <v>481.05</v>
      </c>
      <c r="Y18" s="5">
        <v>473.5</v>
      </c>
      <c r="Z18" s="5">
        <v>483.15</v>
      </c>
      <c r="AA18" s="5">
        <v>479</v>
      </c>
      <c r="AB18" s="5">
        <v>491</v>
      </c>
      <c r="AC18" s="5">
        <v>472.95</v>
      </c>
      <c r="AD18" s="5">
        <v>472.95</v>
      </c>
      <c r="AE18" s="5">
        <v>471.9</v>
      </c>
      <c r="AF18" s="5">
        <v>477.85</v>
      </c>
      <c r="AG18" s="5">
        <v>479</v>
      </c>
      <c r="AH18" s="5">
        <v>474.9</v>
      </c>
      <c r="AI18" s="5">
        <v>471</v>
      </c>
      <c r="AJ18" s="5">
        <v>474.55</v>
      </c>
      <c r="AK18" s="5">
        <v>479.15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x14ac:dyDescent="0.25">
      <c r="A19" s="12">
        <f>MIN(D19:ZY19)</f>
        <v>178.8</v>
      </c>
      <c r="B19" s="12">
        <f>MAX(D19:ZY19)</f>
        <v>285.89999999999998</v>
      </c>
      <c r="C19" s="44" t="s">
        <v>40</v>
      </c>
      <c r="D19" s="28">
        <v>196.55</v>
      </c>
      <c r="E19" s="28">
        <v>195.2</v>
      </c>
      <c r="F19" s="28">
        <v>190.05</v>
      </c>
      <c r="G19" s="28">
        <v>195.15</v>
      </c>
      <c r="H19" s="28">
        <v>195.3</v>
      </c>
      <c r="I19" s="28">
        <v>195.75</v>
      </c>
      <c r="J19" s="28">
        <v>197</v>
      </c>
      <c r="K19" s="28">
        <v>210.7</v>
      </c>
      <c r="L19" s="28">
        <v>212.35</v>
      </c>
      <c r="M19" s="28">
        <v>206.05</v>
      </c>
      <c r="N19" s="28">
        <v>191.95</v>
      </c>
      <c r="O19" s="28">
        <v>178.8</v>
      </c>
      <c r="P19" s="28">
        <v>189.1</v>
      </c>
      <c r="Q19" s="28">
        <v>195</v>
      </c>
      <c r="R19" s="28">
        <v>197.5</v>
      </c>
      <c r="S19" s="28">
        <v>198</v>
      </c>
      <c r="T19" s="5">
        <v>201.9</v>
      </c>
      <c r="U19" s="5">
        <v>202.9</v>
      </c>
      <c r="V19" s="5">
        <v>212</v>
      </c>
      <c r="W19" s="5">
        <v>206.2</v>
      </c>
      <c r="X19" s="5">
        <v>216.5</v>
      </c>
      <c r="Y19" s="5">
        <v>220.45</v>
      </c>
      <c r="Z19" s="5">
        <v>228.7</v>
      </c>
      <c r="AA19" s="5">
        <v>228.85</v>
      </c>
      <c r="AB19" s="5">
        <v>227.6</v>
      </c>
      <c r="AC19" s="5">
        <v>240.55</v>
      </c>
      <c r="AD19" s="5">
        <v>240.55</v>
      </c>
      <c r="AE19" s="5">
        <v>247</v>
      </c>
      <c r="AF19" s="5">
        <v>252.7</v>
      </c>
      <c r="AG19" s="5">
        <v>251.75</v>
      </c>
      <c r="AH19" s="5">
        <v>263.85000000000002</v>
      </c>
      <c r="AI19" s="5">
        <v>285.89999999999998</v>
      </c>
      <c r="AJ19" s="5">
        <v>275.95</v>
      </c>
      <c r="AK19" s="5">
        <v>269.89999999999998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 x14ac:dyDescent="0.25">
      <c r="A20" s="12">
        <f>MIN(D20:ZY20)</f>
        <v>440.7</v>
      </c>
      <c r="B20" s="12">
        <f>MAX(D20:ZY20)</f>
        <v>516.95000000000005</v>
      </c>
      <c r="C20" s="44" t="s">
        <v>49</v>
      </c>
      <c r="D20" s="28">
        <v>450.5</v>
      </c>
      <c r="E20" s="28">
        <v>453</v>
      </c>
      <c r="F20" s="28">
        <v>440.7</v>
      </c>
      <c r="G20" s="28">
        <v>449</v>
      </c>
      <c r="H20" s="28">
        <v>452.75</v>
      </c>
      <c r="I20" s="28">
        <v>450</v>
      </c>
      <c r="J20" s="28">
        <v>447.8</v>
      </c>
      <c r="K20" s="28">
        <v>464.55</v>
      </c>
      <c r="L20" s="28">
        <v>452.6</v>
      </c>
      <c r="M20" s="28">
        <v>450.5</v>
      </c>
      <c r="N20" s="28">
        <v>455</v>
      </c>
      <c r="O20" s="28">
        <v>443.85</v>
      </c>
      <c r="P20" s="28">
        <v>451.15</v>
      </c>
      <c r="Q20" s="28">
        <v>454.5</v>
      </c>
      <c r="R20" s="28">
        <v>448.95</v>
      </c>
      <c r="S20" s="28">
        <v>446.05</v>
      </c>
      <c r="T20" s="5">
        <v>460.25</v>
      </c>
      <c r="U20" s="5">
        <v>470.45</v>
      </c>
      <c r="V20" s="5">
        <v>475.45</v>
      </c>
      <c r="W20" s="5">
        <v>478</v>
      </c>
      <c r="X20" s="5">
        <v>502</v>
      </c>
      <c r="Y20" s="5">
        <v>511</v>
      </c>
      <c r="Z20" s="5">
        <v>507</v>
      </c>
      <c r="AA20" s="5">
        <v>495.8</v>
      </c>
      <c r="AB20" s="5">
        <v>491.1</v>
      </c>
      <c r="AC20" s="5">
        <v>487.85</v>
      </c>
      <c r="AD20" s="5">
        <v>487.85</v>
      </c>
      <c r="AE20" s="5">
        <v>473.3</v>
      </c>
      <c r="AF20" s="5">
        <v>458.05</v>
      </c>
      <c r="AG20" s="5">
        <v>459.55</v>
      </c>
      <c r="AH20" s="5">
        <v>476.5</v>
      </c>
      <c r="AI20" s="5">
        <v>486.6</v>
      </c>
      <c r="AJ20" s="5">
        <v>510</v>
      </c>
      <c r="AK20" s="5">
        <v>516.95000000000005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x14ac:dyDescent="0.25">
      <c r="A21" s="12">
        <f>MIN(D21:ZY21)</f>
        <v>683.05</v>
      </c>
      <c r="B21" s="12">
        <f>MAX(D21:ZY21)</f>
        <v>767</v>
      </c>
      <c r="C21" s="44" t="s">
        <v>105</v>
      </c>
      <c r="D21" s="30">
        <v>739.1</v>
      </c>
      <c r="E21" s="28">
        <v>724.95</v>
      </c>
      <c r="F21" s="28">
        <v>718.65</v>
      </c>
      <c r="G21" s="28">
        <v>736</v>
      </c>
      <c r="H21" s="28">
        <v>729.9</v>
      </c>
      <c r="I21" s="28">
        <v>741.05</v>
      </c>
      <c r="J21" s="28">
        <v>724.7</v>
      </c>
      <c r="K21" s="28">
        <v>726</v>
      </c>
      <c r="L21" s="28">
        <v>726.55</v>
      </c>
      <c r="M21" s="28">
        <v>683.05</v>
      </c>
      <c r="N21" s="28">
        <v>696</v>
      </c>
      <c r="O21" s="28">
        <v>706.8</v>
      </c>
      <c r="P21" s="28">
        <v>714.55</v>
      </c>
      <c r="Q21" s="28">
        <v>712.95</v>
      </c>
      <c r="R21" s="28">
        <v>695</v>
      </c>
      <c r="S21" s="28">
        <v>694.3</v>
      </c>
      <c r="T21" s="5">
        <v>698.85</v>
      </c>
      <c r="U21" s="5">
        <v>732.2</v>
      </c>
      <c r="V21" s="5">
        <v>744</v>
      </c>
      <c r="W21" s="5">
        <v>729</v>
      </c>
      <c r="X21" s="5">
        <v>735</v>
      </c>
      <c r="Y21" s="5">
        <v>726.25</v>
      </c>
      <c r="Z21" s="5">
        <v>757.3</v>
      </c>
      <c r="AA21" s="5">
        <v>748.4</v>
      </c>
      <c r="AB21" s="5">
        <v>743</v>
      </c>
      <c r="AC21" s="5">
        <v>742.1</v>
      </c>
      <c r="AD21" s="5">
        <v>742.1</v>
      </c>
      <c r="AE21" s="5">
        <v>736.05</v>
      </c>
      <c r="AF21" s="5">
        <v>741.05</v>
      </c>
      <c r="AG21" s="5">
        <v>756.1</v>
      </c>
      <c r="AH21" s="5">
        <v>761.65</v>
      </c>
      <c r="AI21" s="5">
        <v>767</v>
      </c>
      <c r="AJ21" s="5">
        <v>758.4</v>
      </c>
      <c r="AK21" s="5">
        <v>752.3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 ht="15.75" customHeight="1" x14ac:dyDescent="0.25">
      <c r="A22" s="12">
        <f>MIN(D22:ZY22)</f>
        <v>394.15</v>
      </c>
      <c r="B22" s="12">
        <f>MAX(D22:ZY22)</f>
        <v>434.65</v>
      </c>
      <c r="C22" s="44" t="s">
        <v>107</v>
      </c>
      <c r="D22" s="28">
        <v>414.05</v>
      </c>
      <c r="E22" s="28">
        <v>412.95</v>
      </c>
      <c r="F22" s="28">
        <v>420</v>
      </c>
      <c r="G22" s="28">
        <v>419.5</v>
      </c>
      <c r="H22" s="28">
        <v>415.9</v>
      </c>
      <c r="I22" s="28">
        <v>423.4</v>
      </c>
      <c r="J22" s="28">
        <v>421.1</v>
      </c>
      <c r="K22" s="28">
        <v>417.5</v>
      </c>
      <c r="L22" s="28">
        <v>417.95</v>
      </c>
      <c r="M22" s="28">
        <v>416</v>
      </c>
      <c r="N22" s="28">
        <v>416.4</v>
      </c>
      <c r="O22" s="28">
        <v>414.8</v>
      </c>
      <c r="P22" s="28">
        <v>411</v>
      </c>
      <c r="Q22" s="28">
        <v>408.35</v>
      </c>
      <c r="R22" s="28">
        <v>419.95</v>
      </c>
      <c r="S22" s="28">
        <v>424.9</v>
      </c>
      <c r="T22" s="5">
        <v>433.5</v>
      </c>
      <c r="U22" s="5">
        <v>433.35</v>
      </c>
      <c r="V22" s="5">
        <v>434.65</v>
      </c>
      <c r="W22" s="5">
        <v>427.35</v>
      </c>
      <c r="X22" s="5">
        <v>430</v>
      </c>
      <c r="Y22" s="5">
        <v>427</v>
      </c>
      <c r="Z22" s="5">
        <v>423</v>
      </c>
      <c r="AA22" s="5">
        <v>414.45</v>
      </c>
      <c r="AB22" s="5">
        <v>405.85</v>
      </c>
      <c r="AC22" s="5">
        <v>399.5</v>
      </c>
      <c r="AD22" s="5">
        <v>399.5</v>
      </c>
      <c r="AE22" s="5">
        <v>403.15</v>
      </c>
      <c r="AF22" s="5">
        <v>401.95</v>
      </c>
      <c r="AG22" s="5">
        <v>404.1</v>
      </c>
      <c r="AH22" s="5">
        <v>403.85</v>
      </c>
      <c r="AI22" s="5">
        <v>400.6</v>
      </c>
      <c r="AJ22" s="5">
        <v>397.3</v>
      </c>
      <c r="AK22" s="5">
        <v>394.15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 ht="15.75" customHeight="1" x14ac:dyDescent="0.25">
      <c r="A23" s="12">
        <f>MIN(D23:ZY23)</f>
        <v>351.1</v>
      </c>
      <c r="B23" s="12">
        <f>MAX(D23:ZY23)</f>
        <v>372.55</v>
      </c>
      <c r="C23" s="44" t="s">
        <v>294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>
        <v>367.55</v>
      </c>
      <c r="AF23" s="5">
        <v>372.55</v>
      </c>
      <c r="AG23" s="5">
        <v>369.6</v>
      </c>
      <c r="AH23" s="5">
        <v>359.35</v>
      </c>
      <c r="AI23" s="5">
        <v>355.7</v>
      </c>
      <c r="AJ23" s="5">
        <v>351.1</v>
      </c>
      <c r="AK23" s="5">
        <v>362.1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 x14ac:dyDescent="0.25">
      <c r="A24" s="12">
        <f>MIN(D24:ZY24)</f>
        <v>54.95</v>
      </c>
      <c r="B24" s="12">
        <f>MAX(D24:ZY24)</f>
        <v>85.65</v>
      </c>
      <c r="C24" s="45" t="s">
        <v>128</v>
      </c>
      <c r="D24" s="5"/>
      <c r="E24" s="5"/>
      <c r="F24" s="5"/>
      <c r="G24" s="5"/>
      <c r="H24" s="5">
        <v>85.65</v>
      </c>
      <c r="I24" s="5">
        <v>84.45</v>
      </c>
      <c r="J24" s="5">
        <v>75.7</v>
      </c>
      <c r="K24" s="5">
        <v>68.75</v>
      </c>
      <c r="L24" s="5">
        <v>54.95</v>
      </c>
      <c r="M24" s="5">
        <v>57.45</v>
      </c>
      <c r="N24" s="5">
        <v>57.35</v>
      </c>
      <c r="O24" s="5">
        <v>58.1</v>
      </c>
      <c r="P24" s="5">
        <v>57.05</v>
      </c>
      <c r="Q24" s="5">
        <v>62</v>
      </c>
      <c r="R24" s="5">
        <v>57.9</v>
      </c>
      <c r="S24" s="5">
        <v>59.85</v>
      </c>
      <c r="T24" s="5">
        <v>61.45</v>
      </c>
      <c r="U24" s="5">
        <v>61.55</v>
      </c>
      <c r="V24" s="5">
        <v>62.1</v>
      </c>
      <c r="W24" s="5">
        <v>60.15</v>
      </c>
      <c r="X24" s="5">
        <v>62.45</v>
      </c>
      <c r="Y24" s="5">
        <v>62.1</v>
      </c>
      <c r="Z24" s="5">
        <v>64.099999999999994</v>
      </c>
      <c r="AA24" s="5">
        <v>62.25</v>
      </c>
      <c r="AB24" s="5">
        <v>62.7</v>
      </c>
      <c r="AC24" s="5">
        <v>66.900000000000006</v>
      </c>
      <c r="AD24" s="5">
        <v>66.900000000000006</v>
      </c>
      <c r="AE24" s="5">
        <v>64</v>
      </c>
      <c r="AF24" s="5">
        <v>65.3</v>
      </c>
      <c r="AG24" s="5">
        <v>65.95</v>
      </c>
      <c r="AH24" s="5">
        <v>64.650000000000006</v>
      </c>
      <c r="AI24" s="5">
        <v>63.5</v>
      </c>
      <c r="AJ24" s="5">
        <v>62.6</v>
      </c>
      <c r="AK24" s="5">
        <v>63.5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ht="14.25" customHeight="1" x14ac:dyDescent="0.25">
      <c r="A25" s="12">
        <f>MIN(D25:ZY25)</f>
        <v>210.65</v>
      </c>
      <c r="B25" s="12">
        <f>MAX(D25:ZY25)</f>
        <v>255.75</v>
      </c>
      <c r="C25" s="45" t="s">
        <v>129</v>
      </c>
      <c r="D25" s="5"/>
      <c r="E25" s="5"/>
      <c r="F25" s="5"/>
      <c r="G25" s="5"/>
      <c r="H25" s="5"/>
      <c r="I25" s="5"/>
      <c r="J25" s="5">
        <v>255.75</v>
      </c>
      <c r="K25" s="5">
        <v>250.45</v>
      </c>
      <c r="L25" s="5">
        <v>248.95</v>
      </c>
      <c r="M25" s="5">
        <v>242.3</v>
      </c>
      <c r="N25" s="5">
        <v>223</v>
      </c>
      <c r="O25" s="5">
        <v>222.65</v>
      </c>
      <c r="P25" s="5">
        <v>227.25</v>
      </c>
      <c r="Q25" s="5">
        <v>232.55</v>
      </c>
      <c r="R25" s="5">
        <v>223</v>
      </c>
      <c r="S25" s="5">
        <v>225.2</v>
      </c>
      <c r="T25" s="5">
        <v>226.2</v>
      </c>
      <c r="U25" s="5">
        <v>227.65</v>
      </c>
      <c r="V25" s="5">
        <v>225.6</v>
      </c>
      <c r="W25" s="5">
        <v>220.65</v>
      </c>
      <c r="X25" s="5">
        <v>220.6</v>
      </c>
      <c r="Y25" s="5">
        <v>218.8</v>
      </c>
      <c r="Z25" s="5">
        <v>224.35</v>
      </c>
      <c r="AA25" s="5">
        <v>219.5</v>
      </c>
      <c r="AB25" s="5">
        <v>219</v>
      </c>
      <c r="AC25" s="5">
        <v>211.4</v>
      </c>
      <c r="AD25" s="5">
        <v>211.4</v>
      </c>
      <c r="AE25" s="5">
        <v>210.65</v>
      </c>
      <c r="AF25" s="5">
        <v>215</v>
      </c>
      <c r="AG25" s="5">
        <v>221.95</v>
      </c>
      <c r="AH25" s="5">
        <v>220.9</v>
      </c>
      <c r="AI25" s="5">
        <v>230</v>
      </c>
      <c r="AJ25" s="5">
        <v>233.4</v>
      </c>
      <c r="AK25" s="5">
        <v>241.25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 x14ac:dyDescent="0.25">
      <c r="A26" s="12">
        <f>MIN(D26:ZY26)</f>
        <v>876</v>
      </c>
      <c r="B26" s="12">
        <f>MAX(D26:ZY26)</f>
        <v>940.3</v>
      </c>
      <c r="C26" s="46" t="s">
        <v>254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>
        <v>876</v>
      </c>
      <c r="T26" s="5">
        <v>893.4</v>
      </c>
      <c r="U26" s="5">
        <v>911.5</v>
      </c>
      <c r="V26" s="5">
        <v>940.3</v>
      </c>
      <c r="W26" s="5">
        <v>926.75</v>
      </c>
      <c r="X26" s="5">
        <v>926.7</v>
      </c>
      <c r="Y26" s="5">
        <v>915</v>
      </c>
      <c r="Z26" s="5">
        <v>919.85</v>
      </c>
      <c r="AA26" s="5">
        <v>899.95</v>
      </c>
      <c r="AB26" s="5">
        <v>901</v>
      </c>
      <c r="AC26" s="5">
        <v>894.65</v>
      </c>
      <c r="AD26" s="5">
        <v>894.65</v>
      </c>
      <c r="AE26" s="5">
        <v>884</v>
      </c>
      <c r="AF26" s="5">
        <v>879.95</v>
      </c>
      <c r="AG26" s="5">
        <v>883.25</v>
      </c>
      <c r="AH26" s="5">
        <v>884.4</v>
      </c>
      <c r="AI26" s="5">
        <v>892.3</v>
      </c>
      <c r="AJ26" s="5">
        <v>908.8</v>
      </c>
      <c r="AK26" s="5">
        <v>911</v>
      </c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 x14ac:dyDescent="0.25">
      <c r="A27" s="12">
        <f>MIN(D27:ZY27)</f>
        <v>84.8</v>
      </c>
      <c r="B27" s="12">
        <f>MAX(D27:ZY27)</f>
        <v>96</v>
      </c>
      <c r="C27" s="45" t="s">
        <v>270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>
        <v>85.9</v>
      </c>
      <c r="Z27" s="5">
        <v>87.95</v>
      </c>
      <c r="AA27" s="5">
        <v>87.8</v>
      </c>
      <c r="AB27" s="5">
        <v>87.1</v>
      </c>
      <c r="AC27" s="5">
        <v>85.6</v>
      </c>
      <c r="AD27" s="5">
        <v>85.6</v>
      </c>
      <c r="AE27" s="5">
        <v>85.45</v>
      </c>
      <c r="AF27" s="5">
        <v>84.8</v>
      </c>
      <c r="AG27" s="5">
        <v>88.4</v>
      </c>
      <c r="AH27" s="5">
        <v>90.85</v>
      </c>
      <c r="AI27" s="5">
        <v>92.5</v>
      </c>
      <c r="AJ27" s="5">
        <v>96</v>
      </c>
      <c r="AK27" s="5">
        <v>94.7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5">
      <c r="A28" s="12">
        <f>MIN(D28:ZY28)</f>
        <v>37.6</v>
      </c>
      <c r="B28" s="12">
        <f>MAX(D28:ZY28)</f>
        <v>44.05</v>
      </c>
      <c r="C28" s="45" t="s">
        <v>271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>
        <v>38.1</v>
      </c>
      <c r="Z28" s="5">
        <v>38.15</v>
      </c>
      <c r="AA28" s="5">
        <v>37.65</v>
      </c>
      <c r="AB28" s="5">
        <v>37.6</v>
      </c>
      <c r="AC28" s="5">
        <v>40.6</v>
      </c>
      <c r="AD28" s="5">
        <v>40.6</v>
      </c>
      <c r="AE28" s="5">
        <v>41.1</v>
      </c>
      <c r="AF28" s="5">
        <v>40.799999999999997</v>
      </c>
      <c r="AG28" s="5">
        <v>40.299999999999997</v>
      </c>
      <c r="AH28" s="5">
        <v>39.65</v>
      </c>
      <c r="AI28" s="5">
        <v>40.15</v>
      </c>
      <c r="AJ28" s="5">
        <v>41.4</v>
      </c>
      <c r="AK28" s="5">
        <v>44.05</v>
      </c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x14ac:dyDescent="0.25">
      <c r="A29" s="12">
        <f>MIN(D29:ZY29)</f>
        <v>55.1</v>
      </c>
      <c r="B29" s="12">
        <f>MAX(D29:ZY29)</f>
        <v>57.05</v>
      </c>
      <c r="C29" s="45" t="s">
        <v>272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v>55.4</v>
      </c>
      <c r="Z29" s="5">
        <v>55.4</v>
      </c>
      <c r="AA29" s="5">
        <v>55.1</v>
      </c>
      <c r="AB29" s="5">
        <v>55.7</v>
      </c>
      <c r="AC29" s="5">
        <v>55.6</v>
      </c>
      <c r="AD29" s="5">
        <v>55.6</v>
      </c>
      <c r="AE29" s="5">
        <v>56.2</v>
      </c>
      <c r="AF29" s="5">
        <v>56.25</v>
      </c>
      <c r="AG29" s="5">
        <v>56.55</v>
      </c>
      <c r="AH29" s="5">
        <v>55.95</v>
      </c>
      <c r="AI29" s="5">
        <v>56.75</v>
      </c>
      <c r="AJ29" s="5">
        <v>57.05</v>
      </c>
      <c r="AK29" s="5">
        <v>56.85</v>
      </c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5">
      <c r="A30" s="12">
        <f>MIN(D30:ZY30)</f>
        <v>123.05</v>
      </c>
      <c r="B30" s="12">
        <f>MAX(D30:ZY30)</f>
        <v>134.5</v>
      </c>
      <c r="C30" s="45" t="s">
        <v>273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>
        <v>127.65</v>
      </c>
      <c r="Z30" s="5">
        <v>129.35</v>
      </c>
      <c r="AA30" s="5">
        <v>127.05</v>
      </c>
      <c r="AB30" s="5">
        <v>129.6</v>
      </c>
      <c r="AC30" s="5">
        <v>127.55</v>
      </c>
      <c r="AD30" s="5">
        <v>127.55</v>
      </c>
      <c r="AE30" s="5">
        <v>123.05</v>
      </c>
      <c r="AF30" s="5">
        <v>123.25</v>
      </c>
      <c r="AG30" s="5">
        <v>124.85</v>
      </c>
      <c r="AH30" s="5">
        <v>126.15</v>
      </c>
      <c r="AI30" s="5">
        <v>126.15</v>
      </c>
      <c r="AJ30" s="5">
        <v>134.5</v>
      </c>
      <c r="AK30" s="5">
        <v>132.19999999999999</v>
      </c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 x14ac:dyDescent="0.25">
      <c r="A31" s="12">
        <f>MIN(D31:ZY31)</f>
        <v>188.65</v>
      </c>
      <c r="B31" s="12">
        <f>MAX(D31:ZY31)</f>
        <v>198</v>
      </c>
      <c r="C31" s="45" t="s">
        <v>274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>
        <v>190.05</v>
      </c>
      <c r="Z31" s="5">
        <v>193.9</v>
      </c>
      <c r="AA31" s="5">
        <v>191.85</v>
      </c>
      <c r="AB31" s="5">
        <v>192.1</v>
      </c>
      <c r="AC31" s="5">
        <v>194.3</v>
      </c>
      <c r="AD31" s="5">
        <v>194.3</v>
      </c>
      <c r="AE31" s="5">
        <v>188.65</v>
      </c>
      <c r="AF31" s="5">
        <v>192.05</v>
      </c>
      <c r="AG31" s="5">
        <v>198</v>
      </c>
      <c r="AH31" s="5">
        <v>194.75</v>
      </c>
      <c r="AI31" s="5">
        <v>190.85</v>
      </c>
      <c r="AJ31" s="5">
        <v>192.9</v>
      </c>
      <c r="AK31" s="5">
        <v>193.1</v>
      </c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 x14ac:dyDescent="0.25">
      <c r="A32" s="12">
        <f>MIN(D32:ZY32)</f>
        <v>75.05</v>
      </c>
      <c r="B32" s="12">
        <f>MAX(D32:ZY32)</f>
        <v>78.849999999999994</v>
      </c>
      <c r="C32" s="45" t="s">
        <v>275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>
        <v>77.150000000000006</v>
      </c>
      <c r="Z32" s="5">
        <v>77</v>
      </c>
      <c r="AA32" s="5">
        <v>76.849999999999994</v>
      </c>
      <c r="AB32" s="5">
        <v>77.349999999999994</v>
      </c>
      <c r="AC32" s="5">
        <v>78.849999999999994</v>
      </c>
      <c r="AD32" s="5">
        <v>78.849999999999994</v>
      </c>
      <c r="AE32" s="5">
        <v>77.400000000000006</v>
      </c>
      <c r="AF32" s="5">
        <v>76.099999999999994</v>
      </c>
      <c r="AG32" s="5">
        <v>76.5</v>
      </c>
      <c r="AH32" s="5">
        <v>75.900000000000006</v>
      </c>
      <c r="AI32" s="5">
        <v>75.05</v>
      </c>
      <c r="AJ32" s="5">
        <v>76.25</v>
      </c>
      <c r="AK32" s="5">
        <v>75.150000000000006</v>
      </c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 x14ac:dyDescent="0.25">
      <c r="A33" s="12">
        <f>MIN(D33:ZY33)</f>
        <v>39.25</v>
      </c>
      <c r="B33" s="12">
        <f>MAX(D33:ZY33)</f>
        <v>44.9</v>
      </c>
      <c r="C33" s="45" t="s">
        <v>276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>
        <v>39.799999999999997</v>
      </c>
      <c r="Z33" s="5">
        <v>40.1</v>
      </c>
      <c r="AA33" s="5">
        <v>39.25</v>
      </c>
      <c r="AB33" s="5">
        <v>39.35</v>
      </c>
      <c r="AC33" s="5">
        <v>40.4</v>
      </c>
      <c r="AD33" s="5">
        <v>40.4</v>
      </c>
      <c r="AE33" s="5">
        <v>39.450000000000003</v>
      </c>
      <c r="AF33" s="5">
        <v>39.85</v>
      </c>
      <c r="AG33" s="5">
        <v>39.75</v>
      </c>
      <c r="AH33" s="5">
        <v>41.4</v>
      </c>
      <c r="AI33" s="5">
        <v>43.2</v>
      </c>
      <c r="AJ33" s="5">
        <v>44.9</v>
      </c>
      <c r="AK33" s="5">
        <v>44.15</v>
      </c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 x14ac:dyDescent="0.25">
      <c r="A34" s="12">
        <f>MIN(D34:ZY34)</f>
        <v>62.95</v>
      </c>
      <c r="B34" s="12">
        <f>MAX(D34:ZY34)</f>
        <v>69.95</v>
      </c>
      <c r="C34" s="45" t="s">
        <v>277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>
        <v>64.5</v>
      </c>
      <c r="Z34" s="5">
        <v>65</v>
      </c>
      <c r="AA34" s="5">
        <v>64</v>
      </c>
      <c r="AB34" s="5">
        <v>65.099999999999994</v>
      </c>
      <c r="AC34" s="5">
        <v>64.599999999999994</v>
      </c>
      <c r="AD34" s="5">
        <v>64.599999999999994</v>
      </c>
      <c r="AE34" s="5">
        <v>62.95</v>
      </c>
      <c r="AF34" s="5">
        <v>63.25</v>
      </c>
      <c r="AG34" s="5">
        <v>64.8</v>
      </c>
      <c r="AH34" s="5">
        <v>66.099999999999994</v>
      </c>
      <c r="AI34" s="5">
        <v>66.599999999999994</v>
      </c>
      <c r="AJ34" s="5">
        <v>69.599999999999994</v>
      </c>
      <c r="AK34" s="5">
        <v>69.95</v>
      </c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 x14ac:dyDescent="0.25">
      <c r="A35" s="12">
        <f>MIN(D35:ZY35)</f>
        <v>31</v>
      </c>
      <c r="B35" s="12">
        <f>MAX(D35:ZY35)</f>
        <v>32.549999999999997</v>
      </c>
      <c r="C35" s="45" t="s">
        <v>278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31.05</v>
      </c>
      <c r="Z35" s="5">
        <v>31.15</v>
      </c>
      <c r="AA35" s="5">
        <v>31</v>
      </c>
      <c r="AB35" s="5">
        <v>31.15</v>
      </c>
      <c r="AC35" s="5">
        <v>32.549999999999997</v>
      </c>
      <c r="AD35" s="5">
        <v>32.549999999999997</v>
      </c>
      <c r="AE35" s="5">
        <v>32.25</v>
      </c>
      <c r="AF35" s="5">
        <v>31.2</v>
      </c>
      <c r="AG35" s="5">
        <v>31.15</v>
      </c>
      <c r="AH35" s="5">
        <v>31.35</v>
      </c>
      <c r="AI35" s="5">
        <v>31.25</v>
      </c>
      <c r="AJ35" s="5">
        <v>31.1</v>
      </c>
      <c r="AK35" s="5">
        <v>31.25</v>
      </c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 x14ac:dyDescent="0.25">
      <c r="A36" s="12">
        <f>MIN(D36:ZY36)</f>
        <v>84.25</v>
      </c>
      <c r="B36" s="12">
        <f>MAX(D36:ZY36)</f>
        <v>91</v>
      </c>
      <c r="C36" s="45" t="s">
        <v>279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>
        <v>84.25</v>
      </c>
      <c r="Z36" s="5">
        <v>87.4</v>
      </c>
      <c r="AA36" s="5">
        <v>85.5</v>
      </c>
      <c r="AB36" s="5">
        <v>86.5</v>
      </c>
      <c r="AC36" s="5">
        <v>85.6</v>
      </c>
      <c r="AD36" s="5">
        <v>85.6</v>
      </c>
      <c r="AE36" s="5">
        <v>85.4</v>
      </c>
      <c r="AF36" s="5">
        <v>85.4</v>
      </c>
      <c r="AG36" s="5">
        <v>90.35</v>
      </c>
      <c r="AH36" s="5">
        <v>88.85</v>
      </c>
      <c r="AI36" s="5">
        <v>91</v>
      </c>
      <c r="AJ36" s="5">
        <v>90.8</v>
      </c>
      <c r="AK36" s="5">
        <v>90.2</v>
      </c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x14ac:dyDescent="0.25">
      <c r="A37" s="12">
        <f>MIN(D37:ZY37)</f>
        <v>122.05</v>
      </c>
      <c r="B37" s="12">
        <f>MAX(D37:ZY37)</f>
        <v>133.05000000000001</v>
      </c>
      <c r="C37" s="45" t="s">
        <v>280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>
        <v>122.2</v>
      </c>
      <c r="Z37" s="5">
        <v>123.5</v>
      </c>
      <c r="AA37" s="5">
        <v>122.05</v>
      </c>
      <c r="AB37" s="5">
        <v>122.6</v>
      </c>
      <c r="AC37" s="5">
        <v>123.1</v>
      </c>
      <c r="AD37" s="5">
        <v>123.1</v>
      </c>
      <c r="AE37" s="5">
        <v>123.45</v>
      </c>
      <c r="AF37" s="5">
        <v>127.05</v>
      </c>
      <c r="AG37" s="5">
        <v>127.2</v>
      </c>
      <c r="AH37" s="5">
        <v>129.5</v>
      </c>
      <c r="AI37" s="5">
        <v>131.30000000000001</v>
      </c>
      <c r="AJ37" s="5">
        <v>131.4</v>
      </c>
      <c r="AK37" s="5">
        <v>133.05000000000001</v>
      </c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 x14ac:dyDescent="0.25">
      <c r="A38" s="12">
        <f>MIN(D38:ZY38)</f>
        <v>136.69999999999999</v>
      </c>
      <c r="B38" s="12">
        <f t="shared" ref="B38:B40" si="0">MAX(D38:ZY38)</f>
        <v>145.4</v>
      </c>
      <c r="C38" s="45" t="s">
        <v>281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138.30000000000001</v>
      </c>
      <c r="Z38" s="5">
        <v>138.35</v>
      </c>
      <c r="AA38" s="5">
        <v>136.9</v>
      </c>
      <c r="AB38" s="5">
        <v>138.6</v>
      </c>
      <c r="AC38" s="5">
        <v>140.15</v>
      </c>
      <c r="AD38" s="5">
        <v>140.15</v>
      </c>
      <c r="AE38" s="5">
        <v>136.69999999999999</v>
      </c>
      <c r="AF38" s="5">
        <v>137.4</v>
      </c>
      <c r="AG38" s="5">
        <v>142.19999999999999</v>
      </c>
      <c r="AH38" s="5">
        <v>143.65</v>
      </c>
      <c r="AI38" s="5">
        <v>145.4</v>
      </c>
      <c r="AJ38" s="5">
        <v>145.19999999999999</v>
      </c>
      <c r="AK38" s="5">
        <v>145.30000000000001</v>
      </c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 x14ac:dyDescent="0.25">
      <c r="A39" s="12">
        <f>MIN(D39:ZY39)</f>
        <v>146</v>
      </c>
      <c r="B39" s="12">
        <f t="shared" si="0"/>
        <v>154.85</v>
      </c>
      <c r="C39" s="45" t="s">
        <v>282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>
        <v>146</v>
      </c>
      <c r="Z39" s="5">
        <v>149.05000000000001</v>
      </c>
      <c r="AA39" s="5">
        <v>147.4</v>
      </c>
      <c r="AB39" s="5">
        <v>152.30000000000001</v>
      </c>
      <c r="AC39" s="5">
        <v>154.05000000000001</v>
      </c>
      <c r="AD39" s="5">
        <v>154.05000000000001</v>
      </c>
      <c r="AE39" s="5">
        <v>154</v>
      </c>
      <c r="AF39" s="5">
        <v>154.44999999999999</v>
      </c>
      <c r="AG39" s="5">
        <v>153.05000000000001</v>
      </c>
      <c r="AH39" s="5">
        <v>152.19999999999999</v>
      </c>
      <c r="AI39" s="5">
        <v>151.69999999999999</v>
      </c>
      <c r="AJ39" s="5">
        <v>150.9</v>
      </c>
      <c r="AK39" s="5">
        <v>154.85</v>
      </c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:49" x14ac:dyDescent="0.25">
      <c r="A40" s="12">
        <f>MIN(D40:ZY40)</f>
        <v>109.7</v>
      </c>
      <c r="B40" s="12">
        <f t="shared" si="0"/>
        <v>117.15</v>
      </c>
      <c r="C40" s="45" t="s">
        <v>293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>
        <v>117.15</v>
      </c>
      <c r="AF40" s="5">
        <v>113.05</v>
      </c>
      <c r="AG40" s="5">
        <v>113.2</v>
      </c>
      <c r="AH40" s="5">
        <v>111.15</v>
      </c>
      <c r="AI40" s="5">
        <v>109.7</v>
      </c>
      <c r="AJ40" s="5">
        <v>112</v>
      </c>
      <c r="AK40" s="5">
        <v>109.9</v>
      </c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 x14ac:dyDescent="0.25">
      <c r="A41" s="12">
        <f>MIN(D41:ZY41)</f>
        <v>61.25</v>
      </c>
      <c r="B41" s="12">
        <f t="shared" ref="B41" si="1">MAX(D41:ZY41)</f>
        <v>61.25</v>
      </c>
      <c r="C41" s="45" t="s">
        <v>296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>
        <v>61.25</v>
      </c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</sheetData>
  <sortState ref="K1:K37">
    <sortCondition ref="K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9" sqref="B9"/>
    </sheetView>
  </sheetViews>
  <sheetFormatPr defaultColWidth="12.5703125" defaultRowHeight="15" customHeight="1" x14ac:dyDescent="0.25"/>
  <sheetData>
    <row r="2" spans="2:5" ht="15" customHeight="1" x14ac:dyDescent="0.25">
      <c r="B2" s="50" t="s">
        <v>121</v>
      </c>
      <c r="C2" s="50"/>
      <c r="D2" s="50"/>
      <c r="E2" s="50"/>
    </row>
    <row r="3" spans="2:5" ht="15" customHeight="1" x14ac:dyDescent="0.25">
      <c r="B3" s="7" t="s">
        <v>113</v>
      </c>
      <c r="C3" s="5">
        <v>2</v>
      </c>
      <c r="D3" s="5">
        <v>278</v>
      </c>
      <c r="E3" s="5">
        <f>C3*D3</f>
        <v>556</v>
      </c>
    </row>
    <row r="4" spans="2:5" ht="15" customHeight="1" x14ac:dyDescent="0.25">
      <c r="B4" s="7" t="s">
        <v>114</v>
      </c>
      <c r="C4" s="5">
        <v>2</v>
      </c>
      <c r="D4" s="5"/>
      <c r="E4" s="5">
        <f t="shared" ref="E4:E11" si="0">C4*D4</f>
        <v>0</v>
      </c>
    </row>
    <row r="5" spans="2:5" ht="15" customHeight="1" x14ac:dyDescent="0.25">
      <c r="B5" s="27" t="s">
        <v>26</v>
      </c>
      <c r="C5" s="5">
        <v>2</v>
      </c>
      <c r="D5" s="5">
        <v>286</v>
      </c>
      <c r="E5" s="5">
        <f t="shared" si="0"/>
        <v>572</v>
      </c>
    </row>
    <row r="6" spans="2:5" ht="15" customHeight="1" x14ac:dyDescent="0.25">
      <c r="B6" s="32" t="s">
        <v>117</v>
      </c>
      <c r="C6" s="5">
        <v>1</v>
      </c>
      <c r="D6" s="5"/>
      <c r="E6" s="5">
        <f t="shared" si="0"/>
        <v>0</v>
      </c>
    </row>
    <row r="7" spans="2:5" ht="15" customHeight="1" x14ac:dyDescent="0.25">
      <c r="B7" s="32" t="s">
        <v>118</v>
      </c>
      <c r="C7" s="5">
        <v>2</v>
      </c>
      <c r="D7" s="5">
        <v>240</v>
      </c>
      <c r="E7" s="5">
        <f t="shared" si="0"/>
        <v>480</v>
      </c>
    </row>
    <row r="8" spans="2:5" ht="15" customHeight="1" x14ac:dyDescent="0.25">
      <c r="B8" s="32" t="s">
        <v>119</v>
      </c>
      <c r="C8" s="5">
        <v>50</v>
      </c>
      <c r="D8" s="5"/>
      <c r="E8" s="5">
        <f t="shared" si="0"/>
        <v>0</v>
      </c>
    </row>
    <row r="9" spans="2:5" ht="15" customHeight="1" x14ac:dyDescent="0.25">
      <c r="B9" s="32" t="s">
        <v>120</v>
      </c>
      <c r="C9" s="5">
        <v>2</v>
      </c>
      <c r="D9" s="5"/>
      <c r="E9" s="5">
        <f t="shared" si="0"/>
        <v>0</v>
      </c>
    </row>
    <row r="10" spans="2:5" ht="15" customHeight="1" x14ac:dyDescent="0.25">
      <c r="B10" s="33" t="s">
        <v>125</v>
      </c>
      <c r="C10" s="26">
        <v>2</v>
      </c>
      <c r="D10" s="26">
        <v>55.5</v>
      </c>
      <c r="E10" s="26">
        <f t="shared" si="0"/>
        <v>111</v>
      </c>
    </row>
    <row r="11" spans="2:5" ht="15" customHeight="1" x14ac:dyDescent="0.25">
      <c r="B11" s="33" t="s">
        <v>269</v>
      </c>
      <c r="C11" s="26">
        <v>2</v>
      </c>
      <c r="D11">
        <v>222</v>
      </c>
      <c r="E11" s="26">
        <f t="shared" si="0"/>
        <v>444</v>
      </c>
    </row>
    <row r="12" spans="2:5" ht="15" customHeight="1" x14ac:dyDescent="0.25">
      <c r="B12" s="32" t="s">
        <v>5</v>
      </c>
      <c r="C12" s="5">
        <f>SUM(C3:C11)</f>
        <v>65</v>
      </c>
      <c r="D12" s="5">
        <f>SUM(D3:D10)</f>
        <v>859.5</v>
      </c>
      <c r="E12" s="5">
        <f>SUM(E3:E11)</f>
        <v>2163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M1" workbookViewId="0">
      <selection activeCell="Q27" sqref="Q27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 x14ac:dyDescent="0.25">
      <c r="A1" s="6" t="s">
        <v>28</v>
      </c>
      <c r="B1" s="6">
        <v>25000</v>
      </c>
      <c r="C1" s="15"/>
      <c r="D1" s="6" t="s">
        <v>46</v>
      </c>
      <c r="E1" s="6"/>
      <c r="F1" s="15"/>
      <c r="G1" s="6" t="s">
        <v>31</v>
      </c>
      <c r="H1" s="6" t="s">
        <v>32</v>
      </c>
      <c r="J1" s="5">
        <f>SUM(K2:K100)</f>
        <v>141850</v>
      </c>
      <c r="K1" s="5"/>
      <c r="M1" s="9" t="s">
        <v>72</v>
      </c>
      <c r="N1" s="5">
        <v>112000</v>
      </c>
      <c r="P1" s="9" t="s">
        <v>80</v>
      </c>
      <c r="Q1" s="5"/>
      <c r="S1" s="5">
        <f>SUM(T2:T100)</f>
        <v>119225</v>
      </c>
      <c r="T1" s="5"/>
    </row>
    <row r="2" spans="1:20" x14ac:dyDescent="0.25">
      <c r="A2" s="6" t="s">
        <v>29</v>
      </c>
      <c r="B2" s="6">
        <v>15000</v>
      </c>
      <c r="C2" s="15"/>
      <c r="D2" s="6" t="s">
        <v>41</v>
      </c>
      <c r="E2" s="6">
        <v>40000</v>
      </c>
      <c r="F2" s="15"/>
      <c r="G2" s="6" t="s">
        <v>50</v>
      </c>
      <c r="H2" s="6">
        <v>100000</v>
      </c>
      <c r="J2" s="9" t="s">
        <v>52</v>
      </c>
      <c r="K2" s="5">
        <v>5000</v>
      </c>
      <c r="M2" s="9" t="s">
        <v>73</v>
      </c>
      <c r="N2" s="5">
        <v>3000</v>
      </c>
      <c r="P2" s="9" t="s">
        <v>84</v>
      </c>
      <c r="Q2" s="5">
        <v>5000</v>
      </c>
      <c r="S2" s="9" t="s">
        <v>53</v>
      </c>
      <c r="T2" s="5">
        <v>500</v>
      </c>
    </row>
    <row r="3" spans="1:20" x14ac:dyDescent="0.25">
      <c r="A3" s="6" t="s">
        <v>29</v>
      </c>
      <c r="B3" s="6">
        <v>20000</v>
      </c>
      <c r="C3" s="16"/>
      <c r="D3" s="6" t="s">
        <v>42</v>
      </c>
      <c r="E3" s="6">
        <v>15000</v>
      </c>
      <c r="F3" s="15"/>
      <c r="G3" s="6" t="s">
        <v>33</v>
      </c>
      <c r="H3" s="6">
        <v>50000</v>
      </c>
      <c r="J3" s="9" t="s">
        <v>53</v>
      </c>
      <c r="K3" s="5">
        <v>500</v>
      </c>
      <c r="M3" s="25" t="s">
        <v>77</v>
      </c>
      <c r="N3" s="26">
        <v>2200</v>
      </c>
      <c r="P3" s="9" t="s">
        <v>81</v>
      </c>
      <c r="Q3" s="5">
        <f>Q2/2</f>
        <v>2500</v>
      </c>
      <c r="S3" s="10" t="s">
        <v>55</v>
      </c>
      <c r="T3" s="12">
        <v>200</v>
      </c>
    </row>
    <row r="4" spans="1:20" x14ac:dyDescent="0.25">
      <c r="A4" s="6" t="s">
        <v>71</v>
      </c>
      <c r="B4" s="6">
        <v>40000</v>
      </c>
      <c r="C4" s="15"/>
      <c r="D4" s="6" t="s">
        <v>42</v>
      </c>
      <c r="E4" s="6">
        <v>20000</v>
      </c>
      <c r="F4" s="15"/>
      <c r="G4" s="6" t="s">
        <v>34</v>
      </c>
      <c r="H4" s="6">
        <v>30000</v>
      </c>
      <c r="J4" s="9" t="s">
        <v>54</v>
      </c>
      <c r="K4" s="5">
        <v>3000</v>
      </c>
      <c r="M4" s="10" t="s">
        <v>5</v>
      </c>
      <c r="N4" s="12">
        <f>SUM(N1:N3)</f>
        <v>117200</v>
      </c>
      <c r="P4" s="10" t="s">
        <v>82</v>
      </c>
      <c r="Q4" s="5">
        <v>500</v>
      </c>
      <c r="S4" s="10" t="s">
        <v>11</v>
      </c>
      <c r="T4" s="12">
        <v>900</v>
      </c>
    </row>
    <row r="5" spans="1:20" x14ac:dyDescent="0.25">
      <c r="A5" s="6" t="s">
        <v>30</v>
      </c>
      <c r="B5" s="6">
        <v>4139</v>
      </c>
      <c r="C5" s="15"/>
      <c r="D5" s="6" t="s">
        <v>43</v>
      </c>
      <c r="E5" s="6">
        <v>20000</v>
      </c>
      <c r="F5" s="15"/>
      <c r="G5" s="6" t="s">
        <v>35</v>
      </c>
      <c r="H5" s="6">
        <v>50000</v>
      </c>
      <c r="J5" s="10" t="s">
        <v>55</v>
      </c>
      <c r="K5" s="12">
        <v>500</v>
      </c>
      <c r="P5" s="10" t="s">
        <v>83</v>
      </c>
      <c r="Q5" s="5">
        <f>Q3*Q4</f>
        <v>1250000</v>
      </c>
      <c r="S5" s="10" t="s">
        <v>56</v>
      </c>
      <c r="T5" s="12">
        <v>400</v>
      </c>
    </row>
    <row r="6" spans="1:20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36</v>
      </c>
      <c r="H6" s="6">
        <v>100000</v>
      </c>
      <c r="J6" s="10" t="s">
        <v>11</v>
      </c>
      <c r="K6" s="12">
        <v>900</v>
      </c>
      <c r="M6" s="18" t="s">
        <v>78</v>
      </c>
      <c r="N6" s="14">
        <f>J1-N4</f>
        <v>24650</v>
      </c>
      <c r="P6" s="10" t="s">
        <v>85</v>
      </c>
      <c r="Q6" s="5">
        <f>Q5/20</f>
        <v>62500</v>
      </c>
      <c r="S6" s="10" t="s">
        <v>57</v>
      </c>
      <c r="T6" s="12">
        <v>400</v>
      </c>
    </row>
    <row r="7" spans="1:20" x14ac:dyDescent="0.25">
      <c r="A7" s="6" t="s">
        <v>12</v>
      </c>
      <c r="B7" s="6">
        <v>3000</v>
      </c>
      <c r="C7" s="17"/>
      <c r="D7" s="6" t="s">
        <v>44</v>
      </c>
      <c r="E7" s="6">
        <v>5000</v>
      </c>
      <c r="F7" s="15"/>
      <c r="G7" s="6" t="s">
        <v>37</v>
      </c>
      <c r="H7" s="6">
        <v>40000</v>
      </c>
      <c r="J7" s="10" t="s">
        <v>56</v>
      </c>
      <c r="K7" s="12">
        <v>400</v>
      </c>
      <c r="S7" s="10" t="s">
        <v>58</v>
      </c>
      <c r="T7" s="12">
        <v>400</v>
      </c>
    </row>
    <row r="8" spans="1:20" x14ac:dyDescent="0.25">
      <c r="A8" s="6" t="s">
        <v>13</v>
      </c>
      <c r="B8" s="6">
        <v>10000</v>
      </c>
      <c r="C8" s="15"/>
      <c r="D8" s="6" t="s">
        <v>45</v>
      </c>
      <c r="E8" s="6">
        <v>10000</v>
      </c>
      <c r="F8" s="15"/>
      <c r="G8" s="6" t="s">
        <v>38</v>
      </c>
      <c r="H8" s="6">
        <v>30000</v>
      </c>
      <c r="J8" s="10" t="s">
        <v>57</v>
      </c>
      <c r="K8" s="12">
        <v>400</v>
      </c>
      <c r="P8" s="51" t="s">
        <v>13</v>
      </c>
      <c r="Q8" s="51"/>
      <c r="S8" s="10" t="s">
        <v>12</v>
      </c>
      <c r="T8" s="12">
        <v>3000</v>
      </c>
    </row>
    <row r="9" spans="1:20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39</v>
      </c>
      <c r="H9" s="6">
        <v>200000</v>
      </c>
      <c r="J9" s="10" t="s">
        <v>58</v>
      </c>
      <c r="K9" s="12">
        <v>400</v>
      </c>
      <c r="P9" s="5" t="s">
        <v>12</v>
      </c>
      <c r="Q9" s="5">
        <v>2000</v>
      </c>
      <c r="S9" s="10" t="s">
        <v>62</v>
      </c>
      <c r="T9" s="12">
        <v>13000</v>
      </c>
    </row>
    <row r="10" spans="1:20" x14ac:dyDescent="0.25">
      <c r="G10" s="6" t="s">
        <v>47</v>
      </c>
      <c r="H10" s="6">
        <v>187000</v>
      </c>
      <c r="J10" s="10" t="s">
        <v>12</v>
      </c>
      <c r="K10" s="12">
        <v>3000</v>
      </c>
      <c r="M10" s="9" t="s">
        <v>79</v>
      </c>
      <c r="N10" s="5"/>
      <c r="P10" s="5" t="s">
        <v>59</v>
      </c>
      <c r="Q10" s="5">
        <v>1000</v>
      </c>
      <c r="S10" s="10" t="s">
        <v>64</v>
      </c>
      <c r="T10" s="12">
        <v>500</v>
      </c>
    </row>
    <row r="11" spans="1:20" x14ac:dyDescent="0.25">
      <c r="G11" s="6" t="s">
        <v>48</v>
      </c>
      <c r="H11" s="6">
        <v>300000</v>
      </c>
      <c r="J11" s="10" t="s">
        <v>59</v>
      </c>
      <c r="K11" s="12">
        <v>1000</v>
      </c>
      <c r="M11" s="9" t="s">
        <v>74</v>
      </c>
      <c r="N11" s="5">
        <v>5000</v>
      </c>
      <c r="P11" s="5" t="s">
        <v>52</v>
      </c>
      <c r="Q11" s="5">
        <v>4000</v>
      </c>
      <c r="S11" s="10" t="s">
        <v>14</v>
      </c>
      <c r="T11" s="12">
        <v>12000</v>
      </c>
    </row>
    <row r="12" spans="1:20" x14ac:dyDescent="0.25">
      <c r="G12" s="6" t="s">
        <v>51</v>
      </c>
      <c r="H12" s="6">
        <v>250000</v>
      </c>
      <c r="J12" s="10" t="s">
        <v>12</v>
      </c>
      <c r="K12" s="12">
        <v>2000</v>
      </c>
      <c r="M12" s="9" t="s">
        <v>65</v>
      </c>
      <c r="N12" s="5">
        <v>5000</v>
      </c>
      <c r="P12" s="12" t="s">
        <v>60</v>
      </c>
      <c r="Q12" s="12">
        <v>700</v>
      </c>
      <c r="S12" s="10" t="s">
        <v>66</v>
      </c>
      <c r="T12" s="12">
        <v>4300</v>
      </c>
    </row>
    <row r="13" spans="1:20" x14ac:dyDescent="0.25">
      <c r="G13" s="6" t="s">
        <v>5</v>
      </c>
      <c r="H13" s="6">
        <v>1337000</v>
      </c>
      <c r="J13" s="10" t="s">
        <v>60</v>
      </c>
      <c r="K13" s="12">
        <v>750</v>
      </c>
      <c r="P13" s="12" t="s">
        <v>63</v>
      </c>
      <c r="Q13" s="12">
        <v>400</v>
      </c>
      <c r="S13" s="10" t="s">
        <v>67</v>
      </c>
      <c r="T13" s="12">
        <v>15000</v>
      </c>
    </row>
    <row r="14" spans="1:20" x14ac:dyDescent="0.25">
      <c r="D14" s="19"/>
      <c r="J14" s="10" t="s">
        <v>61</v>
      </c>
      <c r="K14" s="12">
        <v>2000</v>
      </c>
      <c r="P14" s="12" t="s">
        <v>295</v>
      </c>
      <c r="Q14" s="12">
        <v>3000</v>
      </c>
      <c r="S14" s="10" t="s">
        <v>68</v>
      </c>
      <c r="T14" s="12">
        <v>20000</v>
      </c>
    </row>
    <row r="15" spans="1:20" x14ac:dyDescent="0.25">
      <c r="D15" s="19"/>
      <c r="J15" s="10" t="s">
        <v>62</v>
      </c>
      <c r="K15" s="12">
        <v>13000</v>
      </c>
      <c r="P15" s="32" t="s">
        <v>5</v>
      </c>
      <c r="Q15" s="27">
        <f>SUM(Q9:Q14)</f>
        <v>11100</v>
      </c>
      <c r="S15" s="10" t="s">
        <v>69</v>
      </c>
      <c r="T15" s="12">
        <v>38625</v>
      </c>
    </row>
    <row r="16" spans="1:20" x14ac:dyDescent="0.25">
      <c r="D16" s="19"/>
      <c r="J16" s="10" t="s">
        <v>63</v>
      </c>
      <c r="K16" s="12">
        <v>500</v>
      </c>
      <c r="S16" s="12" t="s">
        <v>13</v>
      </c>
      <c r="T16" s="12">
        <v>10000</v>
      </c>
    </row>
    <row r="17" spans="4:20" x14ac:dyDescent="0.25">
      <c r="J17" s="10" t="s">
        <v>64</v>
      </c>
      <c r="K17" s="12">
        <v>500</v>
      </c>
      <c r="S17" s="38"/>
      <c r="T17" s="18"/>
    </row>
    <row r="18" spans="4:20" x14ac:dyDescent="0.25">
      <c r="J18" s="10" t="s">
        <v>65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38"/>
      <c r="T19" s="18"/>
    </row>
    <row r="20" spans="4:20" x14ac:dyDescent="0.25">
      <c r="J20" s="10" t="s">
        <v>66</v>
      </c>
      <c r="K20" s="12">
        <v>5000</v>
      </c>
      <c r="S20" s="38"/>
      <c r="T20" s="18"/>
    </row>
    <row r="21" spans="4:20" x14ac:dyDescent="0.25">
      <c r="J21" s="10" t="s">
        <v>67</v>
      </c>
      <c r="K21" s="12">
        <v>15000</v>
      </c>
      <c r="S21" s="38"/>
      <c r="T21" s="18"/>
    </row>
    <row r="22" spans="4:20" x14ac:dyDescent="0.25">
      <c r="J22" s="10" t="s">
        <v>68</v>
      </c>
      <c r="K22" s="12">
        <v>20000</v>
      </c>
      <c r="S22" s="38"/>
      <c r="T22" s="18"/>
    </row>
    <row r="23" spans="4:20" x14ac:dyDescent="0.25">
      <c r="J23" s="10" t="s">
        <v>69</v>
      </c>
      <c r="K23" s="12">
        <v>40000</v>
      </c>
      <c r="S23" s="38"/>
      <c r="T23" s="18"/>
    </row>
    <row r="24" spans="4:20" x14ac:dyDescent="0.25">
      <c r="J24" s="10" t="s">
        <v>70</v>
      </c>
      <c r="K24" s="12">
        <v>10000</v>
      </c>
    </row>
    <row r="25" spans="4:20" x14ac:dyDescent="0.25">
      <c r="J25" s="10" t="s">
        <v>76</v>
      </c>
      <c r="K25" s="12">
        <v>10000</v>
      </c>
    </row>
    <row r="26" spans="4:20" x14ac:dyDescent="0.25">
      <c r="D26" s="18"/>
    </row>
  </sheetData>
  <mergeCells count="1">
    <mergeCell ref="P8:Q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86</v>
      </c>
      <c r="B2" s="5">
        <v>36.5</v>
      </c>
      <c r="D2" s="28" t="s">
        <v>102</v>
      </c>
      <c r="E2" s="5">
        <v>41.5</v>
      </c>
    </row>
    <row r="3" spans="1:5" x14ac:dyDescent="0.25">
      <c r="A3" s="5" t="s">
        <v>87</v>
      </c>
      <c r="B3" s="5">
        <v>5.0000000000000001E-3</v>
      </c>
      <c r="D3" s="5" t="s">
        <v>87</v>
      </c>
      <c r="E3" s="5">
        <v>5.0000000000000001E-3</v>
      </c>
    </row>
    <row r="4" spans="1:5" x14ac:dyDescent="0.25">
      <c r="A4" s="5" t="s">
        <v>88</v>
      </c>
      <c r="B4" s="5">
        <f>B2*B3</f>
        <v>0.1825</v>
      </c>
      <c r="D4" s="5" t="s">
        <v>88</v>
      </c>
      <c r="E4" s="5">
        <f>E2*E3</f>
        <v>0.20750000000000002</v>
      </c>
    </row>
    <row r="5" spans="1:5" x14ac:dyDescent="0.25">
      <c r="A5" s="5" t="s">
        <v>89</v>
      </c>
      <c r="B5" s="5">
        <v>1</v>
      </c>
      <c r="D5" s="5" t="s">
        <v>89</v>
      </c>
      <c r="E5" s="5">
        <v>1</v>
      </c>
    </row>
    <row r="6" spans="1:5" x14ac:dyDescent="0.25">
      <c r="A6" s="5" t="s">
        <v>90</v>
      </c>
      <c r="B6" s="5">
        <f>B4*B5</f>
        <v>0.1825</v>
      </c>
      <c r="D6" s="5" t="s">
        <v>90</v>
      </c>
      <c r="E6" s="5">
        <f>E4*E5</f>
        <v>0.20750000000000002</v>
      </c>
    </row>
    <row r="7" spans="1:5" x14ac:dyDescent="0.25">
      <c r="A7" s="5" t="s">
        <v>91</v>
      </c>
      <c r="B7" s="5">
        <f>B2+B4</f>
        <v>36.682499999999997</v>
      </c>
      <c r="D7" s="5" t="s">
        <v>91</v>
      </c>
      <c r="E7" s="5">
        <f>E2-E4</f>
        <v>41.292499999999997</v>
      </c>
    </row>
    <row r="8" spans="1:5" x14ac:dyDescent="0.25">
      <c r="A8" s="5" t="s">
        <v>94</v>
      </c>
      <c r="B8" s="5">
        <f>ROUND(B7*B5,2)</f>
        <v>36.68</v>
      </c>
      <c r="D8" s="5" t="s">
        <v>94</v>
      </c>
      <c r="E8" s="5">
        <f>ROUND(E7*E5,2)</f>
        <v>41.29</v>
      </c>
    </row>
    <row r="9" spans="1:5" x14ac:dyDescent="0.25">
      <c r="A9" s="5" t="s">
        <v>92</v>
      </c>
      <c r="B9" s="5">
        <v>0.18</v>
      </c>
      <c r="D9" s="5" t="s">
        <v>92</v>
      </c>
      <c r="E9" s="5">
        <v>0.18</v>
      </c>
    </row>
    <row r="10" spans="1:5" x14ac:dyDescent="0.25">
      <c r="A10" s="5" t="s">
        <v>93</v>
      </c>
      <c r="B10" s="5">
        <f>B9*B6</f>
        <v>3.2849999999999997E-2</v>
      </c>
      <c r="D10" s="5" t="s">
        <v>93</v>
      </c>
      <c r="E10" s="5">
        <f>E9*E6</f>
        <v>3.7350000000000001E-2</v>
      </c>
    </row>
    <row r="11" spans="1:5" x14ac:dyDescent="0.25">
      <c r="A11" s="5" t="s">
        <v>95</v>
      </c>
      <c r="B11" s="5">
        <v>1E-3</v>
      </c>
      <c r="D11" s="5" t="s">
        <v>95</v>
      </c>
      <c r="E11" s="5">
        <v>1E-3</v>
      </c>
    </row>
    <row r="12" spans="1:5" x14ac:dyDescent="0.25">
      <c r="A12" s="5" t="s">
        <v>96</v>
      </c>
      <c r="B12" s="5">
        <f>B11*B8</f>
        <v>3.6679999999999997E-2</v>
      </c>
      <c r="D12" s="5" t="s">
        <v>96</v>
      </c>
      <c r="E12" s="5">
        <f>E11*E8</f>
        <v>4.129E-2</v>
      </c>
    </row>
    <row r="13" spans="1:5" x14ac:dyDescent="0.25">
      <c r="A13" s="5" t="s">
        <v>97</v>
      </c>
      <c r="B13" s="5">
        <v>3.2499999999999997E-5</v>
      </c>
      <c r="D13" s="5" t="s">
        <v>97</v>
      </c>
      <c r="E13" s="5">
        <v>3.2499999999999997E-5</v>
      </c>
    </row>
    <row r="14" spans="1:5" x14ac:dyDescent="0.25">
      <c r="A14" s="5" t="s">
        <v>98</v>
      </c>
      <c r="B14" s="5">
        <f>B13*B8</f>
        <v>1.1921E-3</v>
      </c>
      <c r="D14" s="5" t="s">
        <v>98</v>
      </c>
      <c r="E14" s="5">
        <f>E13*E8</f>
        <v>1.3419249999999999E-3</v>
      </c>
    </row>
    <row r="15" spans="1:5" x14ac:dyDescent="0.25">
      <c r="A15" s="28" t="s">
        <v>99</v>
      </c>
      <c r="B15" s="29">
        <v>2.0000000000000001E-4</v>
      </c>
      <c r="D15" s="28" t="s">
        <v>99</v>
      </c>
      <c r="E15" s="29">
        <v>2.0000000000000001E-4</v>
      </c>
    </row>
    <row r="16" spans="1:5" x14ac:dyDescent="0.25">
      <c r="A16" s="28" t="s">
        <v>100</v>
      </c>
      <c r="B16" s="5">
        <f>B8*B15</f>
        <v>7.3360000000000005E-3</v>
      </c>
      <c r="D16" s="28" t="s">
        <v>100</v>
      </c>
      <c r="E16" s="5">
        <f>E8*E15</f>
        <v>8.2579999999999997E-3</v>
      </c>
    </row>
    <row r="17" spans="1:5" x14ac:dyDescent="0.25">
      <c r="A17" s="28" t="s">
        <v>104</v>
      </c>
      <c r="B17" s="5">
        <f>B10+B12+B14+B16</f>
        <v>7.8058099999999991E-2</v>
      </c>
      <c r="D17" s="28" t="s">
        <v>104</v>
      </c>
      <c r="E17" s="5">
        <f>E10+E12+E14+E16</f>
        <v>8.8239924999999997E-2</v>
      </c>
    </row>
    <row r="18" spans="1:5" x14ac:dyDescent="0.25">
      <c r="A18" s="28" t="s">
        <v>101</v>
      </c>
      <c r="B18" s="5">
        <f>B8+B17</f>
        <v>36.7580581</v>
      </c>
      <c r="D18" s="28" t="s">
        <v>103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32" sqref="A3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 x14ac:dyDescent="0.25">
      <c r="A1" s="27" t="s">
        <v>109</v>
      </c>
      <c r="B1" s="27" t="s">
        <v>1</v>
      </c>
      <c r="C1" s="27" t="s">
        <v>0</v>
      </c>
      <c r="E1" s="9" t="s">
        <v>124</v>
      </c>
      <c r="F1" s="5">
        <v>1475389</v>
      </c>
    </row>
    <row r="2" spans="1:6" x14ac:dyDescent="0.25">
      <c r="A2" s="5" t="s">
        <v>108</v>
      </c>
      <c r="B2" s="5">
        <v>7600</v>
      </c>
      <c r="C2" s="31">
        <v>42941</v>
      </c>
      <c r="E2" s="9" t="s">
        <v>122</v>
      </c>
      <c r="F2" s="5">
        <f>SUM(B2:B200)</f>
        <v>796143</v>
      </c>
    </row>
    <row r="3" spans="1:6" x14ac:dyDescent="0.25">
      <c r="A3" s="9" t="s">
        <v>51</v>
      </c>
      <c r="B3" s="5">
        <v>50000</v>
      </c>
      <c r="C3" s="31">
        <v>42948</v>
      </c>
      <c r="E3" s="9" t="s">
        <v>9</v>
      </c>
      <c r="F3" s="5">
        <f>F1-F2</f>
        <v>679246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75</v>
      </c>
      <c r="B5" s="5">
        <v>25000</v>
      </c>
      <c r="C5" s="31">
        <v>42948</v>
      </c>
    </row>
    <row r="6" spans="1:6" x14ac:dyDescent="0.25">
      <c r="A6" s="9" t="s">
        <v>123</v>
      </c>
      <c r="B6" s="5">
        <v>100000</v>
      </c>
      <c r="C6" s="31">
        <v>42941</v>
      </c>
    </row>
    <row r="7" spans="1:6" x14ac:dyDescent="0.25">
      <c r="A7" s="9" t="s">
        <v>124</v>
      </c>
      <c r="B7" s="5">
        <v>309393</v>
      </c>
      <c r="C7" s="31">
        <v>42949</v>
      </c>
    </row>
    <row r="8" spans="1:6" x14ac:dyDescent="0.25">
      <c r="A8" s="10" t="s">
        <v>108</v>
      </c>
      <c r="B8" s="12">
        <v>7600</v>
      </c>
      <c r="C8" s="31">
        <v>42960</v>
      </c>
    </row>
    <row r="9" spans="1:6" x14ac:dyDescent="0.25">
      <c r="A9" s="10" t="s">
        <v>151</v>
      </c>
      <c r="B9" s="12">
        <v>4500</v>
      </c>
      <c r="C9" s="31">
        <v>42961</v>
      </c>
    </row>
    <row r="10" spans="1:6" x14ac:dyDescent="0.25">
      <c r="A10" s="10" t="s">
        <v>164</v>
      </c>
      <c r="B10" s="12">
        <v>1850</v>
      </c>
      <c r="C10" s="31">
        <v>42961</v>
      </c>
    </row>
    <row r="11" spans="1:6" x14ac:dyDescent="0.25">
      <c r="A11" s="10" t="s">
        <v>165</v>
      </c>
      <c r="B11" s="5">
        <v>4250</v>
      </c>
      <c r="C11" s="31">
        <v>42961</v>
      </c>
    </row>
    <row r="12" spans="1:6" x14ac:dyDescent="0.25">
      <c r="A12" s="10" t="s">
        <v>166</v>
      </c>
      <c r="B12" s="5">
        <v>1200</v>
      </c>
      <c r="C12" s="31">
        <v>42961</v>
      </c>
    </row>
    <row r="13" spans="1:6" x14ac:dyDescent="0.25">
      <c r="A13" s="10" t="s">
        <v>167</v>
      </c>
      <c r="B13" s="5">
        <v>3000</v>
      </c>
      <c r="C13" s="31">
        <v>42961</v>
      </c>
    </row>
    <row r="14" spans="1:6" x14ac:dyDescent="0.25">
      <c r="A14" s="10" t="s">
        <v>168</v>
      </c>
      <c r="B14" s="5">
        <v>4000</v>
      </c>
      <c r="C14" s="31">
        <v>42961</v>
      </c>
    </row>
    <row r="15" spans="1:6" x14ac:dyDescent="0.25">
      <c r="A15" s="9" t="s">
        <v>58</v>
      </c>
      <c r="B15" s="5">
        <v>2000</v>
      </c>
      <c r="C15" s="31">
        <v>42961</v>
      </c>
    </row>
    <row r="16" spans="1:6" x14ac:dyDescent="0.25">
      <c r="A16" s="10" t="s">
        <v>169</v>
      </c>
      <c r="B16" s="12">
        <v>6000</v>
      </c>
      <c r="C16" s="31">
        <v>42961</v>
      </c>
    </row>
    <row r="17" spans="1:3" x14ac:dyDescent="0.25">
      <c r="A17" s="10" t="s">
        <v>206</v>
      </c>
      <c r="B17" s="12">
        <v>22700</v>
      </c>
      <c r="C17" s="31">
        <v>42966</v>
      </c>
    </row>
    <row r="18" spans="1:3" x14ac:dyDescent="0.25">
      <c r="A18" s="10" t="s">
        <v>108</v>
      </c>
      <c r="B18" s="12">
        <v>7600</v>
      </c>
      <c r="C18" s="41">
        <v>42969</v>
      </c>
    </row>
    <row r="19" spans="1:3" x14ac:dyDescent="0.25">
      <c r="A19" s="10" t="s">
        <v>262</v>
      </c>
      <c r="B19" s="12">
        <v>40000</v>
      </c>
      <c r="C19" s="31">
        <v>42974</v>
      </c>
    </row>
    <row r="20" spans="1:3" x14ac:dyDescent="0.25">
      <c r="A20" s="12" t="s">
        <v>283</v>
      </c>
      <c r="B20" s="12">
        <v>100000</v>
      </c>
      <c r="C20" s="31">
        <v>42982</v>
      </c>
    </row>
    <row r="21" spans="1:3" x14ac:dyDescent="0.25">
      <c r="A21" s="12" t="s">
        <v>284</v>
      </c>
      <c r="B21" s="12">
        <v>8500</v>
      </c>
      <c r="C21" s="31">
        <v>42982</v>
      </c>
    </row>
    <row r="22" spans="1:3" x14ac:dyDescent="0.25">
      <c r="A22" s="12" t="s">
        <v>51</v>
      </c>
      <c r="B22" s="12">
        <v>50000</v>
      </c>
      <c r="C22" s="31">
        <v>42983</v>
      </c>
    </row>
    <row r="23" spans="1:3" x14ac:dyDescent="0.25">
      <c r="A23" s="10" t="s">
        <v>292</v>
      </c>
      <c r="B23" s="12">
        <v>4500</v>
      </c>
      <c r="C23" s="31">
        <v>42985</v>
      </c>
    </row>
    <row r="24" spans="1:3" x14ac:dyDescent="0.25">
      <c r="A24" s="25" t="s">
        <v>108</v>
      </c>
      <c r="B24" s="26">
        <v>8450</v>
      </c>
      <c r="C24" s="49">
        <v>42987</v>
      </c>
    </row>
    <row r="25" spans="1:3" x14ac:dyDescent="0.25">
      <c r="A25" s="25" t="s">
        <v>206</v>
      </c>
      <c r="B25" s="26">
        <v>5000</v>
      </c>
      <c r="C25" s="49">
        <v>42987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22" sqref="F22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130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132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133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131</v>
      </c>
      <c r="F9">
        <v>87000</v>
      </c>
    </row>
    <row r="10" spans="1:6" x14ac:dyDescent="0.25">
      <c r="B10">
        <v>5800</v>
      </c>
      <c r="C10" s="35">
        <v>2185</v>
      </c>
      <c r="E10" s="37" t="s">
        <v>137</v>
      </c>
      <c r="F10">
        <v>178149</v>
      </c>
    </row>
    <row r="11" spans="1:6" x14ac:dyDescent="0.25">
      <c r="B11">
        <v>5800</v>
      </c>
      <c r="C11" s="35">
        <v>2185</v>
      </c>
      <c r="E11" t="s">
        <v>134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135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136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7" workbookViewId="0">
      <selection activeCell="I29" sqref="I29:I30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 x14ac:dyDescent="0.25">
      <c r="A1" s="5"/>
      <c r="B1" s="9" t="s">
        <v>146</v>
      </c>
      <c r="C1" s="9" t="s">
        <v>147</v>
      </c>
      <c r="D1" s="9" t="s">
        <v>144</v>
      </c>
      <c r="E1" s="9" t="s">
        <v>145</v>
      </c>
      <c r="F1" s="9" t="s">
        <v>148</v>
      </c>
      <c r="H1" s="9" t="s">
        <v>212</v>
      </c>
      <c r="I1" s="9" t="s">
        <v>148</v>
      </c>
      <c r="J1" s="9" t="s">
        <v>160</v>
      </c>
      <c r="K1" s="9" t="s">
        <v>159</v>
      </c>
      <c r="L1" s="10" t="s">
        <v>161</v>
      </c>
      <c r="M1" s="10" t="s">
        <v>162</v>
      </c>
      <c r="O1" s="9" t="s">
        <v>213</v>
      </c>
    </row>
    <row r="2" spans="1:15" x14ac:dyDescent="0.25">
      <c r="A2" s="9" t="s">
        <v>139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155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9" t="s">
        <v>214</v>
      </c>
    </row>
    <row r="3" spans="1:15" x14ac:dyDescent="0.25">
      <c r="A3" s="9" t="s">
        <v>138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156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9" t="s">
        <v>215</v>
      </c>
    </row>
    <row r="4" spans="1:15" x14ac:dyDescent="0.25">
      <c r="A4" s="9" t="s">
        <v>34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157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0" t="s">
        <v>216</v>
      </c>
    </row>
    <row r="5" spans="1:15" x14ac:dyDescent="0.25">
      <c r="A5" s="9" t="s">
        <v>34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158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0" t="s">
        <v>217</v>
      </c>
    </row>
    <row r="6" spans="1:15" x14ac:dyDescent="0.25">
      <c r="A6" s="9" t="s">
        <v>140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  <c r="O6" s="10" t="s">
        <v>218</v>
      </c>
    </row>
    <row r="7" spans="1:15" x14ac:dyDescent="0.25">
      <c r="A7" s="9" t="s">
        <v>141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0" t="s">
        <v>219</v>
      </c>
    </row>
    <row r="8" spans="1:15" x14ac:dyDescent="0.25">
      <c r="A8" s="9" t="s">
        <v>142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146</v>
      </c>
      <c r="J8" s="9" t="s">
        <v>147</v>
      </c>
      <c r="K8" s="9" t="s">
        <v>144</v>
      </c>
      <c r="L8" s="9" t="s">
        <v>145</v>
      </c>
      <c r="M8" s="9" t="s">
        <v>148</v>
      </c>
      <c r="O8" s="10" t="s">
        <v>220</v>
      </c>
    </row>
    <row r="9" spans="1:15" x14ac:dyDescent="0.25">
      <c r="A9" s="9" t="s">
        <v>143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173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0" t="s">
        <v>221</v>
      </c>
    </row>
    <row r="10" spans="1:15" x14ac:dyDescent="0.25">
      <c r="A10" s="9" t="s">
        <v>150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174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0" t="s">
        <v>222</v>
      </c>
    </row>
    <row r="11" spans="1:15" x14ac:dyDescent="0.25">
      <c r="A11" s="9" t="s">
        <v>149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171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0" t="s">
        <v>223</v>
      </c>
    </row>
    <row r="12" spans="1:15" x14ac:dyDescent="0.25">
      <c r="A12" s="9" t="s">
        <v>148</v>
      </c>
      <c r="B12" s="5"/>
      <c r="C12" s="5"/>
      <c r="D12" s="5"/>
      <c r="E12" s="5"/>
      <c r="F12" s="5">
        <f>SUM(F2:F11)</f>
        <v>2322.1999999999998</v>
      </c>
      <c r="H12" s="9" t="s">
        <v>170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0" t="s">
        <v>224</v>
      </c>
    </row>
    <row r="13" spans="1:15" x14ac:dyDescent="0.25">
      <c r="A13" s="9" t="s">
        <v>171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172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0" t="s">
        <v>225</v>
      </c>
    </row>
    <row r="14" spans="1:15" x14ac:dyDescent="0.25">
      <c r="A14" s="9" t="s">
        <v>172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138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0" t="s">
        <v>226</v>
      </c>
    </row>
    <row r="15" spans="1:15" x14ac:dyDescent="0.25">
      <c r="A15" s="9" t="s">
        <v>170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140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0" t="s">
        <v>227</v>
      </c>
    </row>
    <row r="16" spans="1:15" x14ac:dyDescent="0.25">
      <c r="A16" s="9" t="s">
        <v>138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141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0" t="s">
        <v>228</v>
      </c>
    </row>
    <row r="17" spans="1:15" x14ac:dyDescent="0.25">
      <c r="A17" s="9" t="s">
        <v>173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143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0" t="s">
        <v>229</v>
      </c>
    </row>
    <row r="18" spans="1:15" x14ac:dyDescent="0.25">
      <c r="A18" s="9" t="s">
        <v>174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150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 x14ac:dyDescent="0.25">
      <c r="A19" s="9" t="s">
        <v>140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149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 x14ac:dyDescent="0.25">
      <c r="A20" s="9" t="s">
        <v>141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142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 x14ac:dyDescent="0.25">
      <c r="A21" s="9" t="s">
        <v>142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 x14ac:dyDescent="0.25">
      <c r="A22" s="9" t="s">
        <v>143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211</v>
      </c>
      <c r="I22" s="9" t="s">
        <v>210</v>
      </c>
    </row>
    <row r="23" spans="1:15" x14ac:dyDescent="0.25">
      <c r="A23" s="9" t="s">
        <v>150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232</v>
      </c>
      <c r="I23" s="5">
        <v>270</v>
      </c>
    </row>
    <row r="24" spans="1:15" x14ac:dyDescent="0.25">
      <c r="A24" s="9" t="s">
        <v>149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233</v>
      </c>
      <c r="I24" s="12">
        <v>60</v>
      </c>
    </row>
    <row r="25" spans="1:15" x14ac:dyDescent="0.25">
      <c r="A25" s="9" t="s">
        <v>148</v>
      </c>
      <c r="B25" s="5"/>
      <c r="C25" s="5"/>
      <c r="D25" s="5"/>
      <c r="E25" s="5"/>
      <c r="F25" s="5">
        <f>SUM(F13:F24)</f>
        <v>2480.6</v>
      </c>
      <c r="H25" s="10" t="s">
        <v>230</v>
      </c>
      <c r="I25" s="5">
        <v>60</v>
      </c>
    </row>
    <row r="26" spans="1:15" x14ac:dyDescent="0.25">
      <c r="H26" s="10" t="s">
        <v>231</v>
      </c>
      <c r="I26" s="5">
        <v>169</v>
      </c>
    </row>
    <row r="27" spans="1:15" x14ac:dyDescent="0.25">
      <c r="H27" s="10" t="s">
        <v>170</v>
      </c>
      <c r="I27" s="5">
        <v>45</v>
      </c>
    </row>
    <row r="28" spans="1:15" x14ac:dyDescent="0.25">
      <c r="H28" s="10" t="s">
        <v>208</v>
      </c>
      <c r="I28" s="5">
        <v>1157</v>
      </c>
    </row>
    <row r="29" spans="1:15" x14ac:dyDescent="0.25">
      <c r="H29" s="10" t="s">
        <v>209</v>
      </c>
      <c r="I29" s="5">
        <v>740</v>
      </c>
    </row>
    <row r="30" spans="1:15" x14ac:dyDescent="0.25">
      <c r="H30" s="9" t="s">
        <v>158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146</v>
      </c>
      <c r="C1" s="9" t="s">
        <v>147</v>
      </c>
      <c r="D1" s="9" t="s">
        <v>207</v>
      </c>
      <c r="E1" s="9" t="s">
        <v>152</v>
      </c>
    </row>
    <row r="2" spans="1:15" x14ac:dyDescent="0.25">
      <c r="A2" s="9" t="s">
        <v>153</v>
      </c>
      <c r="B2" s="5">
        <v>1.5</v>
      </c>
      <c r="C2" s="5">
        <v>5</v>
      </c>
      <c r="D2" s="5">
        <v>24</v>
      </c>
      <c r="E2" s="5">
        <v>12</v>
      </c>
      <c r="J2" s="40" t="s">
        <v>245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154</v>
      </c>
      <c r="B3" s="5">
        <v>1.5</v>
      </c>
      <c r="C3" s="5">
        <v>3</v>
      </c>
      <c r="D3" s="5">
        <v>54</v>
      </c>
      <c r="E3" s="5">
        <v>18</v>
      </c>
      <c r="J3" s="40" t="s">
        <v>246</v>
      </c>
      <c r="K3">
        <v>15</v>
      </c>
    </row>
    <row r="4" spans="1:15" x14ac:dyDescent="0.25">
      <c r="A4" s="9" t="s">
        <v>79</v>
      </c>
      <c r="B4" s="5"/>
      <c r="C4" s="5"/>
      <c r="D4" s="5"/>
      <c r="E4" s="5">
        <v>4</v>
      </c>
    </row>
    <row r="6" spans="1:15" x14ac:dyDescent="0.25">
      <c r="A6" s="28" t="s">
        <v>234</v>
      </c>
      <c r="B6" s="5">
        <v>120</v>
      </c>
    </row>
    <row r="7" spans="1:15" x14ac:dyDescent="0.25">
      <c r="A7" s="28" t="s">
        <v>235</v>
      </c>
      <c r="B7" s="5">
        <v>400</v>
      </c>
      <c r="D7" s="27" t="s">
        <v>153</v>
      </c>
      <c r="E7" s="5"/>
      <c r="F7" s="5"/>
    </row>
    <row r="8" spans="1:15" x14ac:dyDescent="0.25">
      <c r="A8" s="28" t="s">
        <v>236</v>
      </c>
      <c r="B8" s="5">
        <f>B6*B7</f>
        <v>48000</v>
      </c>
      <c r="D8" s="9" t="s">
        <v>247</v>
      </c>
      <c r="E8" s="5">
        <v>30</v>
      </c>
      <c r="F8" s="9" t="s">
        <v>238</v>
      </c>
    </row>
    <row r="9" spans="1:15" x14ac:dyDescent="0.25">
      <c r="D9" s="9" t="s">
        <v>244</v>
      </c>
      <c r="E9" s="5">
        <v>20</v>
      </c>
      <c r="F9" s="9" t="s">
        <v>239</v>
      </c>
    </row>
    <row r="10" spans="1:15" x14ac:dyDescent="0.25">
      <c r="D10" s="9" t="s">
        <v>242</v>
      </c>
      <c r="E10" s="5">
        <v>20</v>
      </c>
      <c r="F10" s="9" t="s">
        <v>241</v>
      </c>
    </row>
    <row r="11" spans="1:15" x14ac:dyDescent="0.25">
      <c r="D11" s="9" t="s">
        <v>252</v>
      </c>
      <c r="E11" s="5">
        <v>3</v>
      </c>
      <c r="F11" s="5"/>
    </row>
    <row r="12" spans="1:15" x14ac:dyDescent="0.25">
      <c r="D12" s="9" t="s">
        <v>250</v>
      </c>
      <c r="E12" s="5">
        <v>7</v>
      </c>
      <c r="F12" s="5"/>
    </row>
    <row r="13" spans="1:15" x14ac:dyDescent="0.25">
      <c r="D13" s="9" t="s">
        <v>251</v>
      </c>
      <c r="E13" s="5">
        <v>3</v>
      </c>
      <c r="F13" s="5"/>
    </row>
    <row r="14" spans="1:15" x14ac:dyDescent="0.25">
      <c r="D14" s="9" t="s">
        <v>243</v>
      </c>
      <c r="E14" s="5">
        <v>5</v>
      </c>
      <c r="F14" s="5"/>
    </row>
    <row r="15" spans="1:15" x14ac:dyDescent="0.25">
      <c r="D15" s="9" t="s">
        <v>248</v>
      </c>
      <c r="E15" s="5">
        <v>2</v>
      </c>
      <c r="F15" s="5"/>
    </row>
    <row r="16" spans="1:15" x14ac:dyDescent="0.25">
      <c r="D16" s="27" t="s">
        <v>154</v>
      </c>
      <c r="E16" s="5"/>
      <c r="F16" s="5"/>
    </row>
    <row r="17" spans="4:6" x14ac:dyDescent="0.25">
      <c r="D17" s="9" t="s">
        <v>240</v>
      </c>
      <c r="E17" s="5">
        <v>45</v>
      </c>
      <c r="F17" s="9" t="s">
        <v>238</v>
      </c>
    </row>
    <row r="18" spans="4:6" x14ac:dyDescent="0.25">
      <c r="D18" s="9" t="s">
        <v>237</v>
      </c>
      <c r="E18" s="5">
        <v>85</v>
      </c>
      <c r="F18" s="9" t="s">
        <v>238</v>
      </c>
    </row>
    <row r="19" spans="4:6" x14ac:dyDescent="0.25">
      <c r="D19" s="9" t="s">
        <v>244</v>
      </c>
      <c r="E19" s="5">
        <v>85</v>
      </c>
      <c r="F19" s="9" t="s">
        <v>238</v>
      </c>
    </row>
    <row r="20" spans="4:6" x14ac:dyDescent="0.25">
      <c r="D20" s="9" t="s">
        <v>249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2017-09-19T08:53:22Z</dcterms:modified>
</cp:coreProperties>
</file>