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-CPU\OneDrive\Ph. D. Dissertation\Fairmont District Data\EM38\"/>
    </mc:Choice>
  </mc:AlternateContent>
  <xr:revisionPtr revIDLastSave="21" documentId="8_{F2BF8714-C6B7-49E3-9AD4-C64625A320EF}" xr6:coauthVersionLast="45" xr6:coauthVersionMax="45" xr10:uidLastSave="{EFD012CB-87D0-42BB-A9DC-F7D19AF88A30}"/>
  <bookViews>
    <workbookView xWindow="-98" yWindow="-98" windowWidth="19396" windowHeight="10546" xr2:uid="{F32A35D9-34A9-4BDE-9F8C-979DC63808DA}"/>
  </bookViews>
  <sheets>
    <sheet name="Summary" sheetId="3" r:id="rId1"/>
    <sheet name="Daily Rate Calculations" sheetId="1" r:id="rId2"/>
    <sheet name="Per Acre Rate Calcul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7" i="1"/>
  <c r="A7" i="1" l="1"/>
  <c r="B32" i="2" l="1"/>
  <c r="A30" i="2" s="1"/>
  <c r="A27" i="2"/>
  <c r="A12" i="2"/>
  <c r="A26" i="1"/>
  <c r="A20" i="1"/>
  <c r="A29" i="1" s="1"/>
  <c r="D13" i="3" s="1"/>
  <c r="A13" i="1"/>
  <c r="B17" i="2" s="1"/>
  <c r="A15" i="2" s="1"/>
  <c r="A16" i="1"/>
  <c r="A13" i="3" s="1"/>
  <c r="B9" i="2" l="1"/>
  <c r="A8" i="2" s="1"/>
  <c r="A18" i="2" s="1"/>
  <c r="A14" i="3" s="1"/>
  <c r="B24" i="2"/>
  <c r="A23" i="2" s="1"/>
  <c r="A33" i="2"/>
  <c r="D14" i="3" s="1"/>
</calcChain>
</file>

<file path=xl/sharedStrings.xml><?xml version="1.0" encoding="utf-8"?>
<sst xmlns="http://schemas.openxmlformats.org/spreadsheetml/2006/main" count="67" uniqueCount="31">
  <si>
    <t>Proposed Rate for EM38 Survey Service</t>
  </si>
  <si>
    <t>$/hr</t>
  </si>
  <si>
    <t>hr</t>
  </si>
  <si>
    <t>GPS Backpack Rental</t>
  </si>
  <si>
    <t>We can do 2 30ac fields per day (without soil sampling included, simply delivering soil sample locations and Eca data)</t>
  </si>
  <si>
    <t>Labor</t>
  </si>
  <si>
    <t>Maintenance Cost (bi-annual calibration)</t>
  </si>
  <si>
    <t>$/2yr</t>
  </si>
  <si>
    <t>$/day</t>
  </si>
  <si>
    <t>*estimated by assuming 8 rentals in 2 years of use</t>
  </si>
  <si>
    <t>Per Day</t>
  </si>
  <si>
    <t>Without Soil Sampling</t>
  </si>
  <si>
    <t>With Soil Sampling</t>
  </si>
  <si>
    <t>*Assuming that 2 people are needed</t>
  </si>
  <si>
    <t>Acres/day</t>
  </si>
  <si>
    <t>Per Acre</t>
  </si>
  <si>
    <t>Pricing Recommendation For EM38 Service</t>
  </si>
  <si>
    <t>Two main services exist</t>
  </si>
  <si>
    <t>Taking into account the daily rate for GPS backpack use, EM38 maintenance costs, and labor, these are the estimated rates for each service:</t>
  </si>
  <si>
    <t>1. EM38 survey and sample location identification</t>
  </si>
  <si>
    <t>2. EM38 survey, location identification, and soil sampling</t>
  </si>
  <si>
    <t>Daily Rate</t>
  </si>
  <si>
    <t>These rates are based on the assumptions that:</t>
  </si>
  <si>
    <t>-2 people are required to perform service #2</t>
  </si>
  <si>
    <t>Service #2</t>
  </si>
  <si>
    <t>Service #1</t>
  </si>
  <si>
    <t>I also recommend just rounding up these numbers for simplicity, resulting in:</t>
  </si>
  <si>
    <t>The other spreadsheets in this workbook show the calculation of these rates.</t>
  </si>
  <si>
    <t>Created by A.J. Brown, 6/5/19</t>
  </si>
  <si>
    <t>AJ Salary+Fringe</t>
  </si>
  <si>
    <t>-No travel costs are considered (which may apply)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</si>
</sst>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6" fontId="0" fillId="0" borderId="0" xfId="0" applyNumberFormat="1"/>
    <xf numFmtId="8" fontId="0" fillId="0" borderId="0" xfId="0" applyNumberFormat="1"/>
    <xf numFmtId="44" fontId="0" fillId="0" borderId="0" xfId="0" applyNumberFormat="1"/>
    <xf numFmtId="0" fontId="0" fillId="0" borderId="1" xfId="0" applyBorder="1"/>
    <xf numFmtId="44" fontId="2" fillId="0" borderId="0" xfId="0" applyNumberFormat="1" applyFont="1"/>
    <xf numFmtId="0" fontId="2" fillId="0" borderId="0" xfId="0" applyFont="1"/>
    <xf numFmtId="8" fontId="0" fillId="0" borderId="1" xfId="0" applyNumberFormat="1" applyBorder="1"/>
    <xf numFmtId="44" fontId="0" fillId="0" borderId="0" xfId="1" applyNumberFormat="1" applyFont="1"/>
    <xf numFmtId="0" fontId="0" fillId="0" borderId="0" xfId="0" quotePrefix="1"/>
    <xf numFmtId="44" fontId="0" fillId="0" borderId="2" xfId="0" applyNumberFormat="1" applyBorder="1"/>
    <xf numFmtId="0" fontId="0" fillId="0" borderId="0" xfId="0" applyAlignment="1">
      <alignment horizontal="left" wrapText="1"/>
    </xf>
    <xf numFmtId="43" fontId="0" fillId="0" borderId="0" xfId="2" applyFont="1"/>
    <xf numFmtId="44" fontId="0" fillId="0" borderId="0" xfId="1" applyFont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1169-D27B-48E4-83BF-9FD676B5C50A}">
  <dimension ref="A1:I28"/>
  <sheetViews>
    <sheetView tabSelected="1" topLeftCell="A2" zoomScaleNormal="100" workbookViewId="0">
      <selection activeCell="D26" sqref="D26"/>
    </sheetView>
  </sheetViews>
  <sheetFormatPr defaultRowHeight="14.25" x14ac:dyDescent="0.45"/>
  <sheetData>
    <row r="1" spans="1:9" x14ac:dyDescent="0.45">
      <c r="A1" t="s">
        <v>16</v>
      </c>
    </row>
    <row r="3" spans="1:9" x14ac:dyDescent="0.45">
      <c r="A3" t="s">
        <v>28</v>
      </c>
    </row>
    <row r="5" spans="1:9" x14ac:dyDescent="0.45">
      <c r="A5" t="s">
        <v>17</v>
      </c>
    </row>
    <row r="6" spans="1:9" x14ac:dyDescent="0.45">
      <c r="A6" s="10" t="s">
        <v>19</v>
      </c>
    </row>
    <row r="7" spans="1:9" x14ac:dyDescent="0.45">
      <c r="A7" s="10" t="s">
        <v>20</v>
      </c>
    </row>
    <row r="9" spans="1:9" x14ac:dyDescent="0.45">
      <c r="A9" s="12" t="s">
        <v>18</v>
      </c>
      <c r="B9" s="12"/>
      <c r="C9" s="12"/>
      <c r="D9" s="12"/>
      <c r="E9" s="12"/>
      <c r="F9" s="12"/>
      <c r="G9" s="12"/>
      <c r="H9" s="12"/>
      <c r="I9" s="12"/>
    </row>
    <row r="10" spans="1:9" x14ac:dyDescent="0.4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45">
      <c r="A12" t="s">
        <v>25</v>
      </c>
      <c r="D12" t="s">
        <v>24</v>
      </c>
    </row>
    <row r="13" spans="1:9" x14ac:dyDescent="0.45">
      <c r="A13" s="11">
        <f>'Daily Rate Calculations'!A16</f>
        <v>394.79001086929969</v>
      </c>
      <c r="B13" t="s">
        <v>21</v>
      </c>
      <c r="D13" s="11">
        <f>'Daily Rate Calculations'!A29</f>
        <v>508.75</v>
      </c>
      <c r="E13" t="s">
        <v>21</v>
      </c>
    </row>
    <row r="14" spans="1:9" x14ac:dyDescent="0.45">
      <c r="A14" s="11">
        <f>'Per Acre Rate Calculations'!A18</f>
        <v>6.5798335144883282</v>
      </c>
      <c r="B14" t="s">
        <v>15</v>
      </c>
      <c r="D14" s="11">
        <f>'Per Acre Rate Calculations'!A33</f>
        <v>8.4791666666666661</v>
      </c>
      <c r="E14" t="s">
        <v>15</v>
      </c>
    </row>
    <row r="17" spans="1:5" x14ac:dyDescent="0.45">
      <c r="A17" t="s">
        <v>22</v>
      </c>
    </row>
    <row r="18" spans="1:5" x14ac:dyDescent="0.45">
      <c r="A18" s="10" t="s">
        <v>23</v>
      </c>
    </row>
    <row r="19" spans="1:5" x14ac:dyDescent="0.45">
      <c r="A19" s="10" t="s">
        <v>30</v>
      </c>
    </row>
    <row r="22" spans="1:5" x14ac:dyDescent="0.45">
      <c r="A22" t="s">
        <v>26</v>
      </c>
    </row>
    <row r="24" spans="1:5" x14ac:dyDescent="0.45">
      <c r="A24" t="s">
        <v>25</v>
      </c>
      <c r="D24" t="s">
        <v>24</v>
      </c>
    </row>
    <row r="25" spans="1:5" x14ac:dyDescent="0.45">
      <c r="A25" s="11">
        <v>400</v>
      </c>
      <c r="B25" t="s">
        <v>21</v>
      </c>
      <c r="D25" s="11">
        <v>525</v>
      </c>
      <c r="E25" t="s">
        <v>21</v>
      </c>
    </row>
    <row r="26" spans="1:5" x14ac:dyDescent="0.45">
      <c r="A26" s="11">
        <v>6.6</v>
      </c>
      <c r="B26" t="s">
        <v>15</v>
      </c>
      <c r="D26" s="11">
        <v>8.5</v>
      </c>
      <c r="E26" t="s">
        <v>15</v>
      </c>
    </row>
    <row r="28" spans="1:5" x14ac:dyDescent="0.45">
      <c r="A28" t="s">
        <v>27</v>
      </c>
    </row>
  </sheetData>
  <mergeCells count="1">
    <mergeCell ref="A9:I1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319D-2827-4D37-BB8E-1F3CB72F833E}">
  <dimension ref="A2:F29"/>
  <sheetViews>
    <sheetView topLeftCell="A3" workbookViewId="0">
      <selection activeCell="B9" sqref="B9"/>
    </sheetView>
  </sheetViews>
  <sheetFormatPr defaultRowHeight="14.25" x14ac:dyDescent="0.45"/>
  <cols>
    <col min="5" max="5" width="10.86328125" bestFit="1" customWidth="1"/>
  </cols>
  <sheetData>
    <row r="2" spans="1:6" x14ac:dyDescent="0.45">
      <c r="A2" t="s">
        <v>0</v>
      </c>
    </row>
    <row r="4" spans="1:6" x14ac:dyDescent="0.45">
      <c r="A4" t="s">
        <v>4</v>
      </c>
    </row>
    <row r="6" spans="1:6" x14ac:dyDescent="0.45">
      <c r="A6" s="7" t="s">
        <v>11</v>
      </c>
      <c r="E6" t="s">
        <v>29</v>
      </c>
    </row>
    <row r="7" spans="1:6" x14ac:dyDescent="0.45">
      <c r="A7" s="1">
        <f>B8*B9</f>
        <v>206.04001086929969</v>
      </c>
      <c r="B7" t="s">
        <v>5</v>
      </c>
      <c r="E7" s="14">
        <f>6249.88032970209*12</f>
        <v>74998.563956425089</v>
      </c>
    </row>
    <row r="8" spans="1:6" x14ac:dyDescent="0.45">
      <c r="B8" s="1">
        <f>E7/52/7/8</f>
        <v>25.755001358662462</v>
      </c>
      <c r="C8" t="s">
        <v>1</v>
      </c>
    </row>
    <row r="9" spans="1:6" x14ac:dyDescent="0.45">
      <c r="B9" s="13">
        <v>8</v>
      </c>
      <c r="C9" t="s">
        <v>2</v>
      </c>
    </row>
    <row r="11" spans="1:6" x14ac:dyDescent="0.45">
      <c r="A11" s="1">
        <v>100</v>
      </c>
      <c r="B11" t="s">
        <v>3</v>
      </c>
    </row>
    <row r="13" spans="1:6" x14ac:dyDescent="0.45">
      <c r="A13" s="3">
        <f>B14/8</f>
        <v>88.75</v>
      </c>
      <c r="B13" t="s">
        <v>6</v>
      </c>
      <c r="F13" t="s">
        <v>9</v>
      </c>
    </row>
    <row r="14" spans="1:6" x14ac:dyDescent="0.45">
      <c r="B14" s="2">
        <v>710</v>
      </c>
      <c r="C14" t="s">
        <v>7</v>
      </c>
    </row>
    <row r="15" spans="1:6" x14ac:dyDescent="0.45">
      <c r="A15" s="5"/>
      <c r="B15" s="5"/>
    </row>
    <row r="16" spans="1:6" x14ac:dyDescent="0.45">
      <c r="A16" s="6">
        <f>SUM(A7:A15)</f>
        <v>394.79001086929969</v>
      </c>
      <c r="B16" s="7" t="s">
        <v>10</v>
      </c>
    </row>
    <row r="19" spans="1:6" x14ac:dyDescent="0.45">
      <c r="A19" s="7" t="s">
        <v>12</v>
      </c>
    </row>
    <row r="20" spans="1:6" x14ac:dyDescent="0.45">
      <c r="A20" s="1">
        <f>B21*B22</f>
        <v>320</v>
      </c>
      <c r="B20" t="s">
        <v>5</v>
      </c>
    </row>
    <row r="21" spans="1:6" x14ac:dyDescent="0.45">
      <c r="B21" s="1">
        <v>40</v>
      </c>
      <c r="C21" t="s">
        <v>1</v>
      </c>
      <c r="D21" t="s">
        <v>13</v>
      </c>
    </row>
    <row r="22" spans="1:6" x14ac:dyDescent="0.45">
      <c r="B22" s="1">
        <v>8</v>
      </c>
      <c r="C22" t="s">
        <v>2</v>
      </c>
    </row>
    <row r="24" spans="1:6" x14ac:dyDescent="0.45">
      <c r="A24" s="1">
        <v>100</v>
      </c>
      <c r="B24" t="s">
        <v>3</v>
      </c>
    </row>
    <row r="26" spans="1:6" x14ac:dyDescent="0.45">
      <c r="A26" s="3">
        <f>B27/8</f>
        <v>88.75</v>
      </c>
      <c r="B26" t="s">
        <v>6</v>
      </c>
      <c r="F26" t="s">
        <v>9</v>
      </c>
    </row>
    <row r="27" spans="1:6" x14ac:dyDescent="0.45">
      <c r="B27" s="2">
        <v>710</v>
      </c>
      <c r="C27" t="s">
        <v>7</v>
      </c>
    </row>
    <row r="28" spans="1:6" x14ac:dyDescent="0.45">
      <c r="A28" s="5"/>
      <c r="B28" s="5"/>
    </row>
    <row r="29" spans="1:6" x14ac:dyDescent="0.45">
      <c r="A29" s="6">
        <f>SUM(A20:A28)</f>
        <v>508.75</v>
      </c>
      <c r="B29" s="7" t="s">
        <v>10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C302-405D-4B56-AED4-B710A60E91A1}">
  <dimension ref="A2:C33"/>
  <sheetViews>
    <sheetView topLeftCell="A18" workbookViewId="0">
      <selection activeCell="B9" sqref="B9"/>
    </sheetView>
  </sheetViews>
  <sheetFormatPr defaultRowHeight="14.25" x14ac:dyDescent="0.45"/>
  <sheetData>
    <row r="2" spans="1:3" x14ac:dyDescent="0.45">
      <c r="A2" t="s">
        <v>0</v>
      </c>
    </row>
    <row r="4" spans="1:3" x14ac:dyDescent="0.45">
      <c r="A4" t="s">
        <v>4</v>
      </c>
    </row>
    <row r="6" spans="1:3" x14ac:dyDescent="0.45">
      <c r="A6" s="7" t="s">
        <v>11</v>
      </c>
    </row>
    <row r="7" spans="1:3" x14ac:dyDescent="0.45">
      <c r="A7" s="7">
        <v>60</v>
      </c>
      <c r="B7" t="s">
        <v>14</v>
      </c>
    </row>
    <row r="8" spans="1:3" x14ac:dyDescent="0.45">
      <c r="A8" s="1">
        <f>B9/$A$7</f>
        <v>3.4340001811549947</v>
      </c>
      <c r="B8" t="s">
        <v>5</v>
      </c>
    </row>
    <row r="9" spans="1:3" x14ac:dyDescent="0.45">
      <c r="B9" s="9">
        <f>'Daily Rate Calculations'!A7</f>
        <v>206.04001086929969</v>
      </c>
      <c r="C9" t="s">
        <v>8</v>
      </c>
    </row>
    <row r="10" spans="1:3" x14ac:dyDescent="0.45">
      <c r="B10" s="1"/>
    </row>
    <row r="12" spans="1:3" x14ac:dyDescent="0.45">
      <c r="A12" s="4">
        <f>B13/$A$7</f>
        <v>1.6666666666666667</v>
      </c>
      <c r="B12" t="s">
        <v>3</v>
      </c>
    </row>
    <row r="13" spans="1:3" x14ac:dyDescent="0.45">
      <c r="B13" s="1">
        <v>100</v>
      </c>
      <c r="C13" t="s">
        <v>8</v>
      </c>
    </row>
    <row r="14" spans="1:3" x14ac:dyDescent="0.45">
      <c r="B14" s="1"/>
    </row>
    <row r="15" spans="1:3" x14ac:dyDescent="0.45">
      <c r="A15" s="3">
        <f>B17/$A$7</f>
        <v>1.4791666666666667</v>
      </c>
      <c r="B15" t="s">
        <v>6</v>
      </c>
    </row>
    <row r="16" spans="1:3" x14ac:dyDescent="0.45">
      <c r="B16" s="2">
        <v>710</v>
      </c>
      <c r="C16" t="s">
        <v>7</v>
      </c>
    </row>
    <row r="17" spans="1:3" x14ac:dyDescent="0.45">
      <c r="A17" s="5"/>
      <c r="B17" s="8">
        <f>'Daily Rate Calculations'!A13</f>
        <v>88.75</v>
      </c>
      <c r="C17" t="s">
        <v>9</v>
      </c>
    </row>
    <row r="18" spans="1:3" x14ac:dyDescent="0.45">
      <c r="A18" s="6">
        <f>SUM(A8:A17)</f>
        <v>6.5798335144883282</v>
      </c>
      <c r="B18" s="7" t="s">
        <v>15</v>
      </c>
    </row>
    <row r="21" spans="1:3" x14ac:dyDescent="0.45">
      <c r="A21" s="7" t="s">
        <v>11</v>
      </c>
    </row>
    <row r="22" spans="1:3" x14ac:dyDescent="0.45">
      <c r="A22" s="7">
        <v>30</v>
      </c>
      <c r="B22" t="s">
        <v>14</v>
      </c>
    </row>
    <row r="23" spans="1:3" x14ac:dyDescent="0.45">
      <c r="A23" s="1">
        <f>B24/$A$7</f>
        <v>5.333333333333333</v>
      </c>
      <c r="B23" t="s">
        <v>5</v>
      </c>
    </row>
    <row r="24" spans="1:3" x14ac:dyDescent="0.45">
      <c r="B24" s="9">
        <f>'Daily Rate Calculations'!A20</f>
        <v>320</v>
      </c>
      <c r="C24" t="s">
        <v>8</v>
      </c>
    </row>
    <row r="25" spans="1:3" x14ac:dyDescent="0.45">
      <c r="B25" s="1"/>
    </row>
    <row r="27" spans="1:3" x14ac:dyDescent="0.45">
      <c r="A27" s="4">
        <f>B28/$A$7</f>
        <v>1.6666666666666667</v>
      </c>
      <c r="B27" t="s">
        <v>3</v>
      </c>
    </row>
    <row r="28" spans="1:3" x14ac:dyDescent="0.45">
      <c r="B28" s="1">
        <v>100</v>
      </c>
      <c r="C28" t="s">
        <v>8</v>
      </c>
    </row>
    <row r="29" spans="1:3" x14ac:dyDescent="0.45">
      <c r="B29" s="1"/>
    </row>
    <row r="30" spans="1:3" x14ac:dyDescent="0.45">
      <c r="A30" s="3">
        <f>B32/$A$7</f>
        <v>1.4791666666666667</v>
      </c>
      <c r="B30" t="s">
        <v>6</v>
      </c>
    </row>
    <row r="31" spans="1:3" x14ac:dyDescent="0.45">
      <c r="B31" s="2">
        <v>710</v>
      </c>
      <c r="C31" t="s">
        <v>7</v>
      </c>
    </row>
    <row r="32" spans="1:3" x14ac:dyDescent="0.45">
      <c r="A32" s="5"/>
      <c r="B32" s="8">
        <f>'Daily Rate Calculations'!A26</f>
        <v>88.75</v>
      </c>
      <c r="C32" t="s">
        <v>9</v>
      </c>
    </row>
    <row r="33" spans="1:2" x14ac:dyDescent="0.45">
      <c r="A33" s="6">
        <f>SUM(A23:A32)</f>
        <v>8.4791666666666661</v>
      </c>
      <c r="B33" s="7" t="s">
        <v>15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 Rate Calculations</vt:lpstr>
      <vt:lpstr>Per Acre Rate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A.J. Brown</dc:creator>
  <cp:lastModifiedBy>Ansley Brown</cp:lastModifiedBy>
  <dcterms:created xsi:type="dcterms:W3CDTF">2019-06-05T18:46:25Z</dcterms:created>
  <dcterms:modified xsi:type="dcterms:W3CDTF">2020-12-21T17:19:48Z</dcterms:modified>
</cp:coreProperties>
</file>