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629"/>
  <workbookPr defaultThemeVersion="124226"/>
  <mc:AlternateContent xmlns:mc="http://schemas.openxmlformats.org/markup-compatibility/2006">
    <mc:Choice Requires="x15">
      <x15ac:absPath xmlns:x15ac="http://schemas.microsoft.com/office/spreadsheetml/2010/11/ac" url="C:\Users\lsimmons\Dropbox\Lysimeter Metadata\Lysimeter Log Books\"/>
    </mc:Choice>
  </mc:AlternateContent>
  <xr:revisionPtr revIDLastSave="0" documentId="13_ncr:1_{087C5F46-A985-4C40-ADC2-6E45557D6487}" xr6:coauthVersionLast="47" xr6:coauthVersionMax="47" xr10:uidLastSave="{00000000-0000-0000-0000-000000000000}"/>
  <bookViews>
    <workbookView xWindow="-120" yWindow="-120" windowWidth="29040" windowHeight="15840" tabRatio="892" activeTab="3" xr2:uid="{00000000-000D-0000-FFFF-FFFF00000000}"/>
  </bookViews>
  <sheets>
    <sheet name="LL Surface Irrigation" sheetId="1" r:id="rId1"/>
    <sheet name="LL Weight Change" sheetId="2" r:id="rId2"/>
    <sheet name="LL Crop Height and Development" sheetId="9" r:id="rId3"/>
    <sheet name="LL Harvest" sheetId="8" r:id="rId4"/>
    <sheet name="LL Chemical &amp; Fertilizer" sheetId="6" r:id="rId5"/>
    <sheet name="LL Water Samples" sheetId="7" r:id="rId6"/>
    <sheet name="LL Sensor Coefficients" sheetId="10"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13" i="8" l="1"/>
  <c r="I9" i="8"/>
  <c r="I10" i="8"/>
  <c r="I11" i="8"/>
  <c r="I12" i="8"/>
  <c r="I8" i="8"/>
  <c r="H65" i="2"/>
  <c r="H66" i="2"/>
  <c r="H67" i="2"/>
  <c r="I67" i="2" s="1"/>
  <c r="K67" i="2" s="1"/>
  <c r="H68" i="2"/>
  <c r="H69" i="2"/>
  <c r="I69" i="2" s="1"/>
  <c r="K69" i="2" s="1"/>
  <c r="H70" i="2"/>
  <c r="I70" i="2" s="1"/>
  <c r="K70" i="2" s="1"/>
  <c r="H71" i="2"/>
  <c r="I71" i="2" s="1"/>
  <c r="K71" i="2" s="1"/>
  <c r="H72" i="2"/>
  <c r="I72" i="2" s="1"/>
  <c r="K72" i="2" s="1"/>
  <c r="H73" i="2"/>
  <c r="I73" i="2" s="1"/>
  <c r="K73" i="2" s="1"/>
  <c r="H64" i="2"/>
  <c r="I64" i="2" s="1"/>
  <c r="K64" i="2" s="1"/>
  <c r="H58" i="2"/>
  <c r="I58" i="2" s="1"/>
  <c r="K58" i="2" s="1"/>
  <c r="H57" i="2"/>
  <c r="I57" i="2" s="1"/>
  <c r="K57" i="2" s="1"/>
  <c r="G31" i="1"/>
  <c r="H31" i="1" s="1"/>
  <c r="J31" i="1" s="1"/>
  <c r="G30" i="1"/>
  <c r="H30" i="1" s="1"/>
  <c r="J30" i="1" s="1"/>
  <c r="G29" i="1"/>
  <c r="H29" i="1" s="1"/>
  <c r="J29" i="1" s="1"/>
  <c r="G28" i="1"/>
  <c r="H28" i="1" s="1"/>
  <c r="J28" i="1" s="1"/>
  <c r="G27" i="1"/>
  <c r="H27" i="1" s="1"/>
  <c r="J27" i="1" s="1"/>
  <c r="G26" i="1"/>
  <c r="H26" i="1" s="1"/>
  <c r="J26" i="1" s="1"/>
  <c r="I68" i="2"/>
  <c r="K68" i="2" s="1"/>
  <c r="I66" i="2"/>
  <c r="K66" i="2" s="1"/>
  <c r="I65" i="2"/>
  <c r="K65" i="2" s="1"/>
  <c r="H56" i="2"/>
  <c r="I56" i="2" s="1"/>
  <c r="K56" i="2" s="1"/>
  <c r="H55" i="2"/>
  <c r="I55" i="2" s="1"/>
  <c r="K55" i="2" s="1"/>
  <c r="H54" i="2"/>
  <c r="I54" i="2" s="1"/>
  <c r="K54" i="2" s="1"/>
  <c r="H53" i="2"/>
  <c r="I53" i="2" s="1"/>
  <c r="K53" i="2" s="1"/>
  <c r="H52" i="2"/>
  <c r="I52" i="2" s="1"/>
  <c r="K52" i="2" s="1"/>
  <c r="H51" i="2"/>
  <c r="I51" i="2" s="1"/>
  <c r="K51" i="2" s="1"/>
  <c r="H50" i="2"/>
  <c r="I50" i="2" s="1"/>
  <c r="K50" i="2" s="1"/>
  <c r="H49" i="2"/>
  <c r="I49" i="2" s="1"/>
  <c r="K49" i="2" s="1"/>
  <c r="H48" i="2"/>
  <c r="I48" i="2" s="1"/>
  <c r="K48" i="2" s="1"/>
  <c r="H47" i="2"/>
  <c r="I47" i="2" s="1"/>
  <c r="K47" i="2" s="1"/>
  <c r="H46" i="2"/>
  <c r="I46" i="2" s="1"/>
  <c r="K46" i="2" s="1"/>
  <c r="H45" i="2"/>
  <c r="I45" i="2" s="1"/>
  <c r="K45" i="2" s="1"/>
  <c r="H44" i="2"/>
  <c r="I44" i="2" s="1"/>
  <c r="K44" i="2" s="1"/>
  <c r="H43" i="2"/>
  <c r="I43" i="2" s="1"/>
  <c r="K43" i="2" s="1"/>
  <c r="H42" i="2"/>
  <c r="I42" i="2" s="1"/>
  <c r="K42" i="2" s="1"/>
  <c r="H41" i="2"/>
  <c r="I41" i="2" s="1"/>
  <c r="K41" i="2" s="1"/>
  <c r="H40" i="2"/>
  <c r="I40" i="2" s="1"/>
  <c r="K40" i="2" s="1"/>
  <c r="H39" i="2"/>
  <c r="I39" i="2" s="1"/>
  <c r="K39" i="2" s="1"/>
  <c r="H38" i="2"/>
  <c r="I38" i="2" s="1"/>
  <c r="K38" i="2" s="1"/>
  <c r="H37" i="2"/>
  <c r="I37" i="2" s="1"/>
  <c r="K37" i="2" s="1"/>
  <c r="H36" i="2"/>
  <c r="I36" i="2" s="1"/>
  <c r="K36" i="2" s="1"/>
  <c r="G25" i="1"/>
  <c r="H25" i="1" s="1"/>
  <c r="J25" i="1" s="1"/>
  <c r="G24" i="1"/>
  <c r="H24" i="1" s="1"/>
  <c r="J24" i="1" s="1"/>
  <c r="G23" i="1" l="1"/>
  <c r="H35" i="2"/>
  <c r="I35" i="2" s="1"/>
  <c r="K35" i="2" s="1"/>
  <c r="H34" i="2"/>
  <c r="I34" i="2" s="1"/>
  <c r="K34" i="2" s="1"/>
  <c r="H33" i="2"/>
  <c r="I33" i="2" s="1"/>
  <c r="K33" i="2" s="1"/>
  <c r="H32" i="2"/>
  <c r="I32" i="2" s="1"/>
  <c r="K32" i="2" s="1"/>
  <c r="H31" i="2"/>
  <c r="I31" i="2" s="1"/>
  <c r="K31" i="2" s="1"/>
  <c r="H30" i="2"/>
  <c r="I30" i="2" s="1"/>
  <c r="K30" i="2" s="1"/>
  <c r="H29" i="2"/>
  <c r="I29" i="2" s="1"/>
  <c r="K29" i="2" s="1"/>
  <c r="H28" i="2"/>
  <c r="I28" i="2" s="1"/>
  <c r="K28" i="2" s="1"/>
  <c r="H27" i="2"/>
  <c r="I27" i="2" s="1"/>
  <c r="K27" i="2" s="1"/>
  <c r="H26" i="2"/>
  <c r="I26" i="2" s="1"/>
  <c r="K26" i="2" s="1"/>
  <c r="H25" i="2"/>
  <c r="I25" i="2" s="1"/>
  <c r="K25" i="2" s="1"/>
  <c r="H24" i="2"/>
  <c r="I24" i="2" s="1"/>
  <c r="K24" i="2" s="1"/>
  <c r="H23" i="2"/>
  <c r="I23" i="2" s="1"/>
  <c r="K23" i="2" s="1"/>
  <c r="G22" i="1"/>
  <c r="H22" i="1" s="1"/>
  <c r="J22" i="1" s="1"/>
  <c r="H22" i="2"/>
  <c r="I22" i="2" s="1"/>
  <c r="K22" i="2" s="1"/>
  <c r="H21" i="2"/>
  <c r="I21" i="2" s="1"/>
  <c r="K21" i="2" s="1"/>
  <c r="H20" i="2"/>
  <c r="I20" i="2" s="1"/>
  <c r="K20" i="2" s="1"/>
  <c r="G21" i="1"/>
  <c r="H21" i="1" s="1"/>
  <c r="J21" i="1" s="1"/>
  <c r="G20" i="1"/>
  <c r="H20" i="1" s="1"/>
  <c r="J20" i="1" s="1"/>
  <c r="G19" i="1"/>
  <c r="H19" i="1" s="1"/>
  <c r="J19" i="1" s="1"/>
  <c r="H16" i="2"/>
  <c r="I16" i="2" s="1"/>
  <c r="K16" i="2" s="1"/>
  <c r="G14" i="1"/>
  <c r="H14" i="1" s="1"/>
  <c r="J14" i="1" s="1"/>
  <c r="G13" i="1"/>
  <c r="H13" i="1" s="1"/>
  <c r="J13" i="1" s="1"/>
  <c r="G12" i="1"/>
  <c r="H12" i="1" s="1"/>
  <c r="J12" i="1" s="1"/>
  <c r="H15" i="2"/>
  <c r="I15" i="2" s="1"/>
  <c r="K15" i="2" s="1"/>
  <c r="H14" i="2"/>
  <c r="I14" i="2" s="1"/>
  <c r="K14" i="2" s="1"/>
  <c r="G11" i="1"/>
  <c r="H11" i="1" s="1"/>
  <c r="J11" i="1" s="1"/>
  <c r="H23" i="1" l="1"/>
  <c r="J23" i="1" s="1"/>
  <c r="G10" i="1"/>
  <c r="H10" i="1" s="1"/>
  <c r="J10" i="1" s="1"/>
  <c r="G9" i="1"/>
  <c r="H9" i="1" s="1"/>
  <c r="J9" i="1" s="1"/>
  <c r="H10" i="2" l="1"/>
  <c r="I10" i="2" s="1"/>
  <c r="K10" i="2" s="1"/>
  <c r="H11" i="2"/>
  <c r="I11" i="2" s="1"/>
  <c r="K11" i="2" s="1"/>
  <c r="H13" i="2"/>
  <c r="I13" i="2" s="1"/>
  <c r="K13" i="2" s="1"/>
  <c r="H12" i="2"/>
  <c r="I12" i="2" s="1"/>
  <c r="K12" i="2" s="1"/>
</calcChain>
</file>

<file path=xl/sharedStrings.xml><?xml version="1.0" encoding="utf-8"?>
<sst xmlns="http://schemas.openxmlformats.org/spreadsheetml/2006/main" count="207" uniqueCount="127">
  <si>
    <t>Date</t>
  </si>
  <si>
    <t>Rate</t>
  </si>
  <si>
    <t>Sample Date</t>
  </si>
  <si>
    <t>Large Lysimeter</t>
  </si>
  <si>
    <t>Total Change</t>
  </si>
  <si>
    <t>Irrigation time is reported as Mountain Standard Time (MST).</t>
  </si>
  <si>
    <t>LL Surface Date</t>
  </si>
  <si>
    <t>Estimated ET During Irrigation</t>
  </si>
  <si>
    <t>Gross Irrigation</t>
  </si>
  <si>
    <t>Time is reported as Mountain Standard Time (MST).</t>
  </si>
  <si>
    <t>Bulk Field Date</t>
  </si>
  <si>
    <t>Beginning Load Cell (mV/v)</t>
  </si>
  <si>
    <t>Ending Load Cell (mV/v)</t>
  </si>
  <si>
    <t>Weight Change (mV/v)</t>
  </si>
  <si>
    <t>Equivalent Acre-Inch Change</t>
  </si>
  <si>
    <t>Sensor</t>
  </si>
  <si>
    <t>Serial #</t>
  </si>
  <si>
    <t>Old CC</t>
  </si>
  <si>
    <t>New CC</t>
  </si>
  <si>
    <t>Units</t>
  </si>
  <si>
    <t>Install Date</t>
  </si>
  <si>
    <t>Notes</t>
  </si>
  <si>
    <t>CM14</t>
  </si>
  <si>
    <t>P</t>
  </si>
  <si>
    <t>Incoming (Upper)</t>
  </si>
  <si>
    <t>Q</t>
  </si>
  <si>
    <t>Reflected (Lower)</t>
  </si>
  <si>
    <t>R</t>
  </si>
  <si>
    <t>Installed in a Reflected Position</t>
  </si>
  <si>
    <t>LI-191 (LB1)</t>
  </si>
  <si>
    <t>LQA2520</t>
  </si>
  <si>
    <t>S</t>
  </si>
  <si>
    <t>For use with LI-COR 2290 millivolt adapter.</t>
  </si>
  <si>
    <t>LI-191 (LB2)</t>
  </si>
  <si>
    <t>LQA2521</t>
  </si>
  <si>
    <t>T</t>
  </si>
  <si>
    <t>Q7</t>
  </si>
  <si>
    <t>Q04126</t>
  </si>
  <si>
    <t>U</t>
  </si>
  <si>
    <r>
      <t>Watts/m</t>
    </r>
    <r>
      <rPr>
        <vertAlign val="superscript"/>
        <sz val="11"/>
        <color theme="1"/>
        <rFont val="Calibri"/>
        <family val="2"/>
        <scheme val="minor"/>
      </rPr>
      <t xml:space="preserve">-2 </t>
    </r>
    <r>
      <rPr>
        <sz val="11"/>
        <color theme="1"/>
        <rFont val="Calibri"/>
        <family val="2"/>
        <scheme val="minor"/>
      </rPr>
      <t>per Millivolt</t>
    </r>
  </si>
  <si>
    <r>
      <rPr>
        <sz val="14"/>
        <color theme="1"/>
        <rFont val="Calibri"/>
        <family val="2"/>
        <scheme val="minor"/>
      </rPr>
      <t>+</t>
    </r>
    <r>
      <rPr>
        <sz val="11"/>
        <color theme="1"/>
        <rFont val="Calibri"/>
        <family val="2"/>
        <scheme val="minor"/>
      </rPr>
      <t xml:space="preserve"> Wind</t>
    </r>
  </si>
  <si>
    <r>
      <rPr>
        <sz val="14"/>
        <color theme="1"/>
        <rFont val="Calibri"/>
        <family val="2"/>
        <scheme val="minor"/>
      </rPr>
      <t>-</t>
    </r>
    <r>
      <rPr>
        <sz val="11"/>
        <color theme="1"/>
        <rFont val="Calibri"/>
        <family val="2"/>
        <scheme val="minor"/>
      </rPr>
      <t xml:space="preserve"> Wind</t>
    </r>
  </si>
  <si>
    <t>Heat Flux 1</t>
  </si>
  <si>
    <t>V</t>
  </si>
  <si>
    <t>Heat Flux 2</t>
  </si>
  <si>
    <t>H103013</t>
  </si>
  <si>
    <t>W</t>
  </si>
  <si>
    <t>Heat Flux 3</t>
  </si>
  <si>
    <t>X</t>
  </si>
  <si>
    <t>Heat Flux 4</t>
  </si>
  <si>
    <t>Y</t>
  </si>
  <si>
    <t xml:space="preserve"> µS/cm</t>
  </si>
  <si>
    <t>dS/m</t>
  </si>
  <si>
    <t>milli Siemens per cm</t>
  </si>
  <si>
    <t>deci Siemens per meter</t>
  </si>
  <si>
    <t>mS/cm</t>
  </si>
  <si>
    <t>micro Siemens per cm</t>
  </si>
  <si>
    <t>Drainage Conductivity</t>
  </si>
  <si>
    <t>Irrigation Conductivity</t>
  </si>
  <si>
    <t>Start Time</t>
  </si>
  <si>
    <t>End Time</t>
  </si>
  <si>
    <t>LL Surface Irrigation Date</t>
  </si>
  <si>
    <t>Julian Date</t>
  </si>
  <si>
    <t>Activity</t>
  </si>
  <si>
    <t>Estimated ET During Event</t>
  </si>
  <si>
    <t>Equivalent Acre-Inch (or lbs) Change</t>
  </si>
  <si>
    <t>This log includes dirt work, drainage, harvesting, precipitation, and counter weight adjustment.  Please note other records for irrigation.</t>
  </si>
  <si>
    <r>
      <t>µmol m</t>
    </r>
    <r>
      <rPr>
        <vertAlign val="superscript"/>
        <sz val="11"/>
        <rFont val="Calibri"/>
        <family val="2"/>
        <scheme val="minor"/>
      </rPr>
      <t>-2</t>
    </r>
    <r>
      <rPr>
        <sz val="11"/>
        <rFont val="Calibri"/>
        <family val="2"/>
        <scheme val="minor"/>
      </rPr>
      <t xml:space="preserve"> s</t>
    </r>
    <r>
      <rPr>
        <vertAlign val="superscript"/>
        <sz val="11"/>
        <rFont val="Calibri"/>
        <family val="2"/>
        <scheme val="minor"/>
      </rPr>
      <t>-1</t>
    </r>
    <r>
      <rPr>
        <sz val="11"/>
        <rFont val="Calibri"/>
        <family val="2"/>
        <scheme val="minor"/>
      </rPr>
      <t xml:space="preserve"> per Millivolt</t>
    </r>
  </si>
  <si>
    <t>Active Ingredient(s)</t>
  </si>
  <si>
    <t>Product Name</t>
  </si>
  <si>
    <t xml:space="preserve">Product </t>
  </si>
  <si>
    <t>Large Lysimeter Surface Irrigation Log</t>
  </si>
  <si>
    <t>Large Lysimeter Weight Change Log</t>
  </si>
  <si>
    <t>Large Lysimeter Crop Height and Development</t>
  </si>
  <si>
    <t>Large Lysimeter Harvest</t>
  </si>
  <si>
    <t>Large Lysimeter Water Samples</t>
  </si>
  <si>
    <t>Large Lysimeter Chemical and Fertilizer Application Log</t>
  </si>
  <si>
    <r>
      <t>µmol s</t>
    </r>
    <r>
      <rPr>
        <vertAlign val="superscript"/>
        <sz val="11"/>
        <rFont val="Calibri"/>
        <family val="2"/>
        <scheme val="minor"/>
      </rPr>
      <t>-1</t>
    </r>
    <r>
      <rPr>
        <sz val="11"/>
        <rFont val="Calibri"/>
        <family val="2"/>
        <scheme val="minor"/>
      </rPr>
      <t xml:space="preserve"> m</t>
    </r>
    <r>
      <rPr>
        <vertAlign val="superscript"/>
        <sz val="11"/>
        <rFont val="Calibri"/>
        <family val="2"/>
        <scheme val="minor"/>
      </rPr>
      <t>-2</t>
    </r>
    <r>
      <rPr>
        <sz val="11"/>
        <rFont val="Calibri"/>
        <family val="2"/>
        <scheme val="minor"/>
      </rPr>
      <t xml:space="preserve"> per Millivolt</t>
    </r>
  </si>
  <si>
    <r>
      <t>Watts/m</t>
    </r>
    <r>
      <rPr>
        <vertAlign val="superscript"/>
        <sz val="11"/>
        <rFont val="Calibri"/>
        <family val="2"/>
        <scheme val="minor"/>
      </rPr>
      <t>2</t>
    </r>
    <r>
      <rPr>
        <sz val="11"/>
        <rFont val="Calibri"/>
        <family val="2"/>
        <scheme val="minor"/>
      </rPr>
      <t xml:space="preserve"> per Millivolt</t>
    </r>
  </si>
  <si>
    <t>Bulk Field*</t>
  </si>
  <si>
    <t>*Bulk field yield data are per Kevin Tanabe.</t>
  </si>
  <si>
    <t>Large Lysimeter Surface Area:  0.0022239 Acres</t>
  </si>
  <si>
    <t>Bushels per Acre</t>
  </si>
  <si>
    <t>an assumed 1 acre out of production.  The field was considered 14 acres when it was flood irrigated.</t>
  </si>
  <si>
    <t>Linear Rate and/or Target Irrigation</t>
  </si>
  <si>
    <t>Official Irrigation totals will be determined with the end of season water budget process.</t>
  </si>
  <si>
    <t>Official weight change totals will be determined with the end of season water budget process.</t>
  </si>
  <si>
    <t>Load Cell Calibration:</t>
  </si>
  <si>
    <t>H173356</t>
  </si>
  <si>
    <t>H173354</t>
  </si>
  <si>
    <t>H173355</t>
  </si>
  <si>
    <t>n/a</t>
  </si>
  <si>
    <t>2022 Large Lysimeter Sensor Calibration Coefficients</t>
  </si>
  <si>
    <t>For use with LL sensors used during the 2022 growing season.</t>
  </si>
  <si>
    <t>Q115618</t>
  </si>
  <si>
    <t>LI-190R</t>
  </si>
  <si>
    <t>Spreadsheet Column ??</t>
  </si>
  <si>
    <t>Rain/Snow</t>
  </si>
  <si>
    <t>Mystery Weight Gain</t>
  </si>
  <si>
    <t>0.50"</t>
  </si>
  <si>
    <t>Rain</t>
  </si>
  <si>
    <t>Supplemental irrigation; pumped water from the ditch to the north.</t>
  </si>
  <si>
    <t>Onion crop failed.  Milo planted on the LL Surface on 5/31/2022.</t>
  </si>
  <si>
    <t>1.00"</t>
  </si>
  <si>
    <t>1.25"  Problem with linear this day.</t>
  </si>
  <si>
    <t>Mystery Gain</t>
  </si>
  <si>
    <t>1.25"</t>
  </si>
  <si>
    <t>Rain 1</t>
  </si>
  <si>
    <t>Rain 2</t>
  </si>
  <si>
    <t>Rain 3</t>
  </si>
  <si>
    <t>Drain</t>
  </si>
  <si>
    <t>LL Bulk Field:  10/21/22 and 10/24/22</t>
  </si>
  <si>
    <t>LL Surface:  10/25/2022</t>
  </si>
  <si>
    <t>Crop:  Milo</t>
  </si>
  <si>
    <t>** The lysimeter field is assumed to be 13 acres since the linear sprinkler drag hose has taken</t>
  </si>
  <si>
    <t>Acres:**</t>
  </si>
  <si>
    <t>Container 1</t>
  </si>
  <si>
    <t>Container 2</t>
  </si>
  <si>
    <t>Container 3</t>
  </si>
  <si>
    <t>Container 4</t>
  </si>
  <si>
    <t>Container 5</t>
  </si>
  <si>
    <t>Gross Wt.</t>
  </si>
  <si>
    <t>Tare Wt.</t>
  </si>
  <si>
    <t>Net Wt.</t>
  </si>
  <si>
    <t>Seed Heads</t>
  </si>
  <si>
    <t>LL surface biomass and seed heads shipped to Fort Collins on 11/14/2022 via Troy Bauder and AJ Brown.  Material will</t>
  </si>
  <si>
    <t>be processed in Allan Andles' lab on campus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</si>
</sst>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164" formatCode="h:mm;@"/>
    <numFmt numFmtId="165" formatCode="0.000"/>
    <numFmt numFmtId="166" formatCode="0.0"/>
    <numFmt numFmtId="167" formatCode="0.0000"/>
    <numFmt numFmtId="168" formatCode="[$-409]d\-mmm;@"/>
    <numFmt numFmtId="169" formatCode="mm/dd/yy;@"/>
    <numFmt numFmtId="170" formatCode="0.0000000\ &quot;acres&quot;"/>
    <numFmt numFmtId="171" formatCode="0.0\ &quot;lbs&quot;"/>
    <numFmt numFmtId="172" formatCode="0.00\ &quot;lbs&quot;"/>
    <numFmt numFmtId="173" formatCode="0.00\ &quot;lbs/bu&quot;"/>
    <numFmt numFmtId="174" formatCode="0\ &quot;bushels&quot;"/>
  </numFmts>
  <fonts count="26">
    <font>
      <sz val="11"/>
      <color theme="1"/>
      <name val="Calibri"/>
      <family val="2"/>
      <scheme val="minor"/>
    </font>
    <font>
      <i/>
      <sz val="11"/>
      <color theme="1"/>
      <name val="Calibri"/>
      <family val="2"/>
      <scheme val="minor"/>
    </font>
    <font>
      <b/>
      <sz val="14"/>
      <color theme="1"/>
      <name val="Calibri"/>
      <family val="2"/>
      <scheme val="minor"/>
    </font>
    <font>
      <b/>
      <sz val="11"/>
      <color theme="1"/>
      <name val="Calibri"/>
      <family val="2"/>
      <scheme val="minor"/>
    </font>
    <font>
      <sz val="11"/>
      <name val="Calibri"/>
      <family val="2"/>
      <scheme val="minor"/>
    </font>
    <font>
      <b/>
      <sz val="16"/>
      <color theme="1"/>
      <name val="Calibri"/>
      <family val="2"/>
      <scheme val="minor"/>
    </font>
    <font>
      <b/>
      <sz val="14"/>
      <name val="Arial"/>
      <family val="2"/>
    </font>
    <font>
      <sz val="10"/>
      <color theme="1"/>
      <name val="Calibri"/>
      <family val="2"/>
      <scheme val="minor"/>
    </font>
    <font>
      <sz val="12"/>
      <color theme="1"/>
      <name val="Calibri"/>
      <family val="2"/>
      <scheme val="minor"/>
    </font>
    <font>
      <b/>
      <sz val="12"/>
      <color theme="1"/>
      <name val="Calibri"/>
      <family val="2"/>
      <scheme val="minor"/>
    </font>
    <font>
      <vertAlign val="superscript"/>
      <sz val="11"/>
      <color theme="1"/>
      <name val="Calibri"/>
      <family val="2"/>
      <scheme val="minor"/>
    </font>
    <font>
      <b/>
      <sz val="11"/>
      <color rgb="FFFF0000"/>
      <name val="Calibri"/>
      <family val="2"/>
      <scheme val="minor"/>
    </font>
    <font>
      <sz val="14"/>
      <color theme="1"/>
      <name val="Calibri"/>
      <family val="2"/>
      <scheme val="minor"/>
    </font>
    <font>
      <vertAlign val="superscript"/>
      <sz val="11"/>
      <name val="Calibri"/>
      <family val="2"/>
      <scheme val="minor"/>
    </font>
    <font>
      <sz val="11"/>
      <color rgb="FFFF0000"/>
      <name val="Calibri"/>
      <family val="2"/>
      <scheme val="minor"/>
    </font>
    <font>
      <b/>
      <sz val="14"/>
      <color rgb="FFFF0000"/>
      <name val="Calibri"/>
      <family val="2"/>
      <scheme val="minor"/>
    </font>
    <font>
      <sz val="12"/>
      <color rgb="FFFF0000"/>
      <name val="Calibri"/>
      <family val="2"/>
      <scheme val="minor"/>
    </font>
    <font>
      <sz val="11"/>
      <color theme="1"/>
      <name val="Calibri"/>
      <family val="2"/>
      <scheme val="minor"/>
    </font>
    <font>
      <sz val="11"/>
      <color rgb="FF000000"/>
      <name val="Calibri"/>
      <family val="2"/>
      <scheme val="minor"/>
    </font>
    <font>
      <sz val="12"/>
      <name val="Calibri"/>
      <family val="2"/>
      <scheme val="minor"/>
    </font>
    <font>
      <i/>
      <sz val="12"/>
      <color rgb="FF000000"/>
      <name val="Calibri"/>
      <family val="2"/>
      <scheme val="minor"/>
    </font>
    <font>
      <b/>
      <sz val="12"/>
      <color rgb="FFC00000"/>
      <name val="Calibri"/>
      <family val="2"/>
      <scheme val="minor"/>
    </font>
    <font>
      <i/>
      <sz val="12"/>
      <color theme="1"/>
      <name val="Calibri"/>
      <family val="2"/>
      <scheme val="minor"/>
    </font>
    <font>
      <sz val="8"/>
      <name val="Calibri"/>
      <family val="2"/>
      <scheme val="minor"/>
    </font>
    <font>
      <b/>
      <sz val="12"/>
      <color rgb="FFFF0000"/>
      <name val="Calibri"/>
      <family val="2"/>
      <scheme val="minor"/>
    </font>
    <font>
      <sz val="12"/>
      <color rgb="FF000000"/>
      <name val="Arial Unicode MS"/>
    </font>
  </fonts>
  <fills count="4">
    <fill>
      <patternFill patternType="none"/>
    </fill>
    <fill>
      <patternFill patternType="gray125"/>
    </fill>
    <fill>
      <patternFill patternType="solid">
        <fgColor theme="3" tint="0.79998168889431442"/>
        <bgColor indexed="64"/>
      </patternFill>
    </fill>
    <fill>
      <patternFill patternType="solid">
        <fgColor theme="6" tint="0.59999389629810485"/>
        <bgColor indexed="64"/>
      </patternFill>
    </fill>
  </fills>
  <borders count="7">
    <border>
      <left/>
      <right/>
      <top/>
      <bottom/>
      <diagonal/>
    </border>
    <border>
      <left/>
      <right/>
      <top/>
      <bottom style="medium">
        <color auto="1"/>
      </bottom>
      <diagonal/>
    </border>
    <border>
      <left style="medium">
        <color auto="1"/>
      </left>
      <right/>
      <top/>
      <bottom/>
      <diagonal/>
    </border>
    <border>
      <left style="medium">
        <color auto="1"/>
      </left>
      <right/>
      <top/>
      <bottom style="medium">
        <color auto="1"/>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9" fontId="17" fillId="0" borderId="0" applyFont="0" applyFill="0" applyBorder="0" applyAlignment="0" applyProtection="0"/>
  </cellStyleXfs>
  <cellXfs count="116">
    <xf numFmtId="0" fontId="0" fillId="0" borderId="0" xfId="0"/>
    <xf numFmtId="0" fontId="2" fillId="0" borderId="0" xfId="0" applyFont="1"/>
    <xf numFmtId="0" fontId="0" fillId="0" borderId="0" xfId="0" applyAlignment="1">
      <alignment horizontal="left"/>
    </xf>
    <xf numFmtId="14" fontId="0" fillId="0" borderId="0" xfId="0" applyNumberFormat="1" applyAlignment="1">
      <alignment horizontal="left"/>
    </xf>
    <xf numFmtId="0" fontId="5" fillId="0" borderId="0" xfId="0" applyFont="1"/>
    <xf numFmtId="0" fontId="3" fillId="0" borderId="1" xfId="0" applyFont="1" applyBorder="1"/>
    <xf numFmtId="0" fontId="6" fillId="0" borderId="0" xfId="0" applyFont="1"/>
    <xf numFmtId="0" fontId="7" fillId="0" borderId="0" xfId="0" applyFont="1"/>
    <xf numFmtId="168" fontId="0" fillId="0" borderId="0" xfId="0" applyNumberFormat="1" applyAlignment="1">
      <alignment horizontal="left"/>
    </xf>
    <xf numFmtId="0" fontId="3" fillId="0" borderId="0" xfId="0" applyFont="1" applyAlignment="1">
      <alignment horizontal="right"/>
    </xf>
    <xf numFmtId="0" fontId="8" fillId="0" borderId="0" xfId="0" applyFont="1"/>
    <xf numFmtId="0" fontId="9" fillId="0" borderId="0" xfId="0" applyFont="1"/>
    <xf numFmtId="4" fontId="8" fillId="0" borderId="0" xfId="0" applyNumberFormat="1" applyFont="1"/>
    <xf numFmtId="0" fontId="9" fillId="0" borderId="1" xfId="0" applyFont="1" applyBorder="1"/>
    <xf numFmtId="0" fontId="8" fillId="0" borderId="1" xfId="0" applyFont="1" applyBorder="1"/>
    <xf numFmtId="0" fontId="8" fillId="0" borderId="2" xfId="0" applyFont="1" applyBorder="1"/>
    <xf numFmtId="0" fontId="9" fillId="0" borderId="3" xfId="0" applyFont="1" applyBorder="1"/>
    <xf numFmtId="0" fontId="8" fillId="0" borderId="0" xfId="0" applyFont="1" applyAlignment="1">
      <alignment horizontal="left"/>
    </xf>
    <xf numFmtId="0" fontId="3" fillId="0" borderId="1" xfId="0" applyFont="1" applyBorder="1" applyAlignment="1">
      <alignment horizontal="left"/>
    </xf>
    <xf numFmtId="16" fontId="0" fillId="0" borderId="0" xfId="0" applyNumberFormat="1" applyAlignment="1">
      <alignment horizontal="left"/>
    </xf>
    <xf numFmtId="3" fontId="8" fillId="0" borderId="0" xfId="0" applyNumberFormat="1" applyFont="1" applyAlignment="1">
      <alignment horizontal="left"/>
    </xf>
    <xf numFmtId="0" fontId="4" fillId="0" borderId="0" xfId="0" applyFont="1"/>
    <xf numFmtId="0" fontId="4" fillId="0" borderId="0" xfId="0" applyFont="1" applyAlignment="1">
      <alignment horizontal="left"/>
    </xf>
    <xf numFmtId="0" fontId="0" fillId="0" borderId="0" xfId="0" applyAlignment="1">
      <alignment horizontal="right"/>
    </xf>
    <xf numFmtId="16" fontId="0" fillId="0" borderId="0" xfId="0" applyNumberFormat="1"/>
    <xf numFmtId="0" fontId="3" fillId="0" borderId="0" xfId="0" applyFont="1"/>
    <xf numFmtId="0" fontId="3" fillId="0" borderId="0" xfId="0" applyFont="1" applyAlignment="1">
      <alignment horizontal="center"/>
    </xf>
    <xf numFmtId="165" fontId="0" fillId="0" borderId="0" xfId="0" applyNumberFormat="1" applyAlignment="1">
      <alignment horizontal="right"/>
    </xf>
    <xf numFmtId="14" fontId="0" fillId="0" borderId="0" xfId="0" applyNumberFormat="1"/>
    <xf numFmtId="0" fontId="0" fillId="0" borderId="0" xfId="0" quotePrefix="1" applyAlignment="1">
      <alignment horizontal="right"/>
    </xf>
    <xf numFmtId="16" fontId="3" fillId="0" borderId="0" xfId="0" applyNumberFormat="1" applyFont="1"/>
    <xf numFmtId="0" fontId="3" fillId="0" borderId="1" xfId="0" applyFont="1" applyBorder="1" applyAlignment="1">
      <alignment horizontal="right"/>
    </xf>
    <xf numFmtId="165" fontId="0" fillId="0" borderId="0" xfId="0" applyNumberFormat="1"/>
    <xf numFmtId="2" fontId="0" fillId="0" borderId="0" xfId="0" applyNumberFormat="1"/>
    <xf numFmtId="2" fontId="8" fillId="0" borderId="0" xfId="0" applyNumberFormat="1" applyFont="1" applyAlignment="1">
      <alignment horizontal="left"/>
    </xf>
    <xf numFmtId="165" fontId="4" fillId="0" borderId="0" xfId="0" applyNumberFormat="1" applyFont="1" applyAlignment="1">
      <alignment horizontal="right"/>
    </xf>
    <xf numFmtId="0" fontId="4" fillId="0" borderId="0" xfId="0" applyFont="1" applyAlignment="1">
      <alignment horizontal="right"/>
    </xf>
    <xf numFmtId="0" fontId="11" fillId="0" borderId="0" xfId="0" applyFont="1"/>
    <xf numFmtId="49" fontId="0" fillId="0" borderId="0" xfId="0" applyNumberFormat="1"/>
    <xf numFmtId="49" fontId="0" fillId="0" borderId="0" xfId="0" applyNumberFormat="1" applyAlignment="1">
      <alignment horizontal="left"/>
    </xf>
    <xf numFmtId="169" fontId="0" fillId="0" borderId="0" xfId="0" applyNumberFormat="1" applyAlignment="1">
      <alignment horizontal="left"/>
    </xf>
    <xf numFmtId="0" fontId="3" fillId="0" borderId="0" xfId="0" applyFont="1" applyAlignment="1">
      <alignment horizontal="left"/>
    </xf>
    <xf numFmtId="4" fontId="8" fillId="0" borderId="0" xfId="0" applyNumberFormat="1" applyFont="1" applyAlignment="1">
      <alignment horizontal="left"/>
    </xf>
    <xf numFmtId="16" fontId="4" fillId="0" borderId="0" xfId="0" applyNumberFormat="1" applyFont="1" applyAlignment="1">
      <alignment horizontal="left"/>
    </xf>
    <xf numFmtId="0" fontId="15" fillId="0" borderId="0" xfId="0" applyFont="1"/>
    <xf numFmtId="0" fontId="14" fillId="0" borderId="0" xfId="0" applyFont="1"/>
    <xf numFmtId="165" fontId="11" fillId="0" borderId="0" xfId="0" applyNumberFormat="1" applyFont="1"/>
    <xf numFmtId="165" fontId="11" fillId="0" borderId="0" xfId="0" applyNumberFormat="1" applyFont="1" applyAlignment="1">
      <alignment horizontal="right"/>
    </xf>
    <xf numFmtId="166" fontId="0" fillId="0" borderId="0" xfId="0" applyNumberFormat="1" applyAlignment="1">
      <alignment horizontal="right"/>
    </xf>
    <xf numFmtId="169" fontId="2" fillId="0" borderId="0" xfId="0" applyNumberFormat="1" applyFont="1"/>
    <xf numFmtId="169" fontId="0" fillId="0" borderId="0" xfId="0" applyNumberFormat="1"/>
    <xf numFmtId="169" fontId="1" fillId="0" borderId="0" xfId="0" applyNumberFormat="1" applyFont="1"/>
    <xf numFmtId="169" fontId="3" fillId="0" borderId="1" xfId="0" applyNumberFormat="1" applyFont="1" applyBorder="1" applyAlignment="1">
      <alignment horizontal="left"/>
    </xf>
    <xf numFmtId="169" fontId="4" fillId="0" borderId="0" xfId="0" applyNumberFormat="1" applyFont="1" applyAlignment="1">
      <alignment horizontal="left"/>
    </xf>
    <xf numFmtId="49" fontId="4" fillId="0" borderId="0" xfId="0" applyNumberFormat="1" applyFont="1" applyAlignment="1">
      <alignment horizontal="left"/>
    </xf>
    <xf numFmtId="0" fontId="16" fillId="0" borderId="0" xfId="0" applyFont="1"/>
    <xf numFmtId="14" fontId="8" fillId="0" borderId="0" xfId="0" applyNumberFormat="1" applyFont="1" applyAlignment="1">
      <alignment horizontal="left"/>
    </xf>
    <xf numFmtId="0" fontId="18" fillId="0" borderId="0" xfId="0" applyFont="1"/>
    <xf numFmtId="10" fontId="8" fillId="0" borderId="0" xfId="1" applyNumberFormat="1" applyFont="1" applyAlignment="1">
      <alignment horizontal="left"/>
    </xf>
    <xf numFmtId="10" fontId="8" fillId="0" borderId="0" xfId="0" applyNumberFormat="1" applyFont="1" applyAlignment="1">
      <alignment horizontal="left"/>
    </xf>
    <xf numFmtId="170" fontId="8" fillId="0" borderId="0" xfId="0" applyNumberFormat="1" applyFont="1" applyAlignment="1">
      <alignment horizontal="left"/>
    </xf>
    <xf numFmtId="171" fontId="19" fillId="0" borderId="0" xfId="0" applyNumberFormat="1" applyFont="1" applyAlignment="1">
      <alignment horizontal="left"/>
    </xf>
    <xf numFmtId="172" fontId="19" fillId="0" borderId="0" xfId="0" applyNumberFormat="1" applyFont="1" applyAlignment="1">
      <alignment horizontal="left"/>
    </xf>
    <xf numFmtId="171" fontId="8" fillId="0" borderId="0" xfId="0" applyNumberFormat="1" applyFont="1" applyAlignment="1">
      <alignment horizontal="left"/>
    </xf>
    <xf numFmtId="173" fontId="8" fillId="0" borderId="0" xfId="0" applyNumberFormat="1" applyFont="1" applyAlignment="1">
      <alignment horizontal="left"/>
    </xf>
    <xf numFmtId="174" fontId="9" fillId="0" borderId="0" xfId="0" applyNumberFormat="1" applyFont="1" applyAlignment="1">
      <alignment horizontal="left"/>
    </xf>
    <xf numFmtId="0" fontId="9" fillId="0" borderId="2" xfId="0" applyFont="1" applyBorder="1"/>
    <xf numFmtId="174" fontId="8" fillId="0" borderId="0" xfId="0" applyNumberFormat="1" applyFont="1" applyAlignment="1">
      <alignment horizontal="left"/>
    </xf>
    <xf numFmtId="0" fontId="8" fillId="0" borderId="0" xfId="0" applyFont="1" applyAlignment="1">
      <alignment horizontal="right"/>
    </xf>
    <xf numFmtId="166" fontId="8" fillId="0" borderId="0" xfId="0" applyNumberFormat="1" applyFont="1" applyAlignment="1">
      <alignment horizontal="right"/>
    </xf>
    <xf numFmtId="166" fontId="8" fillId="0" borderId="0" xfId="0" applyNumberFormat="1" applyFont="1"/>
    <xf numFmtId="49" fontId="4" fillId="0" borderId="0" xfId="0" applyNumberFormat="1" applyFont="1"/>
    <xf numFmtId="164" fontId="8" fillId="0" borderId="0" xfId="0" applyNumberFormat="1" applyFont="1"/>
    <xf numFmtId="167" fontId="8" fillId="0" borderId="0" xfId="0" applyNumberFormat="1" applyFont="1"/>
    <xf numFmtId="169" fontId="20" fillId="0" borderId="0" xfId="0" applyNumberFormat="1" applyFont="1"/>
    <xf numFmtId="0" fontId="20" fillId="0" borderId="0" xfId="0" applyFont="1"/>
    <xf numFmtId="169" fontId="8" fillId="0" borderId="0" xfId="0" applyNumberFormat="1" applyFont="1"/>
    <xf numFmtId="169" fontId="9" fillId="0" borderId="1" xfId="0" applyNumberFormat="1" applyFont="1" applyBorder="1" applyAlignment="1">
      <alignment horizontal="left" wrapText="1"/>
    </xf>
    <xf numFmtId="0" fontId="9" fillId="0" borderId="1" xfId="0" applyFont="1" applyBorder="1" applyAlignment="1">
      <alignment horizontal="left" wrapText="1"/>
    </xf>
    <xf numFmtId="164" fontId="9" fillId="0" borderId="1" xfId="0" applyNumberFormat="1" applyFont="1" applyBorder="1" applyAlignment="1">
      <alignment horizontal="left" wrapText="1"/>
    </xf>
    <xf numFmtId="167" fontId="9" fillId="0" borderId="1" xfId="0" applyNumberFormat="1" applyFont="1" applyBorder="1" applyAlignment="1">
      <alignment horizontal="left" wrapText="1"/>
    </xf>
    <xf numFmtId="0" fontId="9" fillId="0" borderId="0" xfId="0" applyFont="1" applyAlignment="1">
      <alignment horizontal="left" wrapText="1"/>
    </xf>
    <xf numFmtId="0" fontId="9" fillId="0" borderId="0" xfId="0" applyFont="1" applyAlignment="1">
      <alignment horizontal="left"/>
    </xf>
    <xf numFmtId="169" fontId="8" fillId="0" borderId="0" xfId="0" applyNumberFormat="1" applyFont="1" applyAlignment="1">
      <alignment horizontal="left" wrapText="1"/>
    </xf>
    <xf numFmtId="0" fontId="8" fillId="0" borderId="0" xfId="0" applyFont="1" applyAlignment="1">
      <alignment horizontal="left" wrapText="1"/>
    </xf>
    <xf numFmtId="164" fontId="8" fillId="0" borderId="0" xfId="0" applyNumberFormat="1" applyFont="1" applyAlignment="1">
      <alignment horizontal="left" wrapText="1"/>
    </xf>
    <xf numFmtId="167" fontId="8" fillId="0" borderId="0" xfId="0" applyNumberFormat="1" applyFont="1" applyAlignment="1">
      <alignment horizontal="left" wrapText="1"/>
    </xf>
    <xf numFmtId="167" fontId="8" fillId="0" borderId="0" xfId="0" applyNumberFormat="1" applyFont="1" applyAlignment="1">
      <alignment horizontal="left"/>
    </xf>
    <xf numFmtId="9" fontId="8" fillId="0" borderId="0" xfId="0" applyNumberFormat="1" applyFont="1"/>
    <xf numFmtId="9" fontId="8" fillId="0" borderId="0" xfId="0" applyNumberFormat="1" applyFont="1" applyAlignment="1">
      <alignment horizontal="left"/>
    </xf>
    <xf numFmtId="165" fontId="8" fillId="0" borderId="0" xfId="0" applyNumberFormat="1" applyFont="1" applyAlignment="1">
      <alignment horizontal="left"/>
    </xf>
    <xf numFmtId="164" fontId="8" fillId="0" borderId="0" xfId="0" applyNumberFormat="1" applyFont="1" applyAlignment="1">
      <alignment horizontal="left"/>
    </xf>
    <xf numFmtId="18" fontId="8" fillId="0" borderId="0" xfId="0" applyNumberFormat="1" applyFont="1" applyAlignment="1">
      <alignment horizontal="left"/>
    </xf>
    <xf numFmtId="169" fontId="8" fillId="0" borderId="0" xfId="0" applyNumberFormat="1" applyFont="1" applyAlignment="1">
      <alignment horizontal="left"/>
    </xf>
    <xf numFmtId="165" fontId="9" fillId="0" borderId="0" xfId="0" applyNumberFormat="1" applyFont="1" applyAlignment="1">
      <alignment horizontal="left"/>
    </xf>
    <xf numFmtId="0" fontId="21" fillId="0" borderId="0" xfId="0" applyFont="1"/>
    <xf numFmtId="0" fontId="22" fillId="0" borderId="0" xfId="0" applyFont="1"/>
    <xf numFmtId="0" fontId="8" fillId="0" borderId="0" xfId="0" applyFont="1" applyAlignment="1">
      <alignment horizontal="center"/>
    </xf>
    <xf numFmtId="169" fontId="22" fillId="0" borderId="0" xfId="0" applyNumberFormat="1" applyFont="1"/>
    <xf numFmtId="0" fontId="9" fillId="0" borderId="1" xfId="0" applyFont="1" applyBorder="1" applyAlignment="1">
      <alignment horizontal="left"/>
    </xf>
    <xf numFmtId="1" fontId="8" fillId="0" borderId="0" xfId="0" applyNumberFormat="1" applyFont="1" applyAlignment="1">
      <alignment horizontal="left"/>
    </xf>
    <xf numFmtId="0" fontId="22" fillId="0" borderId="0" xfId="0" applyFont="1" applyAlignment="1">
      <alignment horizontal="left"/>
    </xf>
    <xf numFmtId="0" fontId="8" fillId="2" borderId="4" xfId="0" applyFont="1" applyFill="1" applyBorder="1"/>
    <xf numFmtId="169" fontId="9" fillId="2" borderId="5" xfId="0" applyNumberFormat="1" applyFont="1" applyFill="1" applyBorder="1" applyAlignment="1">
      <alignment horizontal="right"/>
    </xf>
    <xf numFmtId="165" fontId="8" fillId="2" borderId="6" xfId="0" applyNumberFormat="1" applyFont="1" applyFill="1" applyBorder="1" applyAlignment="1">
      <alignment horizontal="left"/>
    </xf>
    <xf numFmtId="2" fontId="4" fillId="0" borderId="0" xfId="0" applyNumberFormat="1" applyFont="1" applyAlignment="1">
      <alignment horizontal="right"/>
    </xf>
    <xf numFmtId="0" fontId="11" fillId="3" borderId="0" xfId="0" applyFont="1" applyFill="1" applyAlignment="1">
      <alignment horizontal="right"/>
    </xf>
    <xf numFmtId="0" fontId="14" fillId="3" borderId="0" xfId="0" applyFont="1" applyFill="1" applyAlignment="1">
      <alignment horizontal="right"/>
    </xf>
    <xf numFmtId="0" fontId="14" fillId="3" borderId="0" xfId="0" applyFont="1" applyFill="1"/>
    <xf numFmtId="169" fontId="24" fillId="0" borderId="0" xfId="0" applyNumberFormat="1" applyFont="1" applyAlignment="1">
      <alignment horizontal="left"/>
    </xf>
    <xf numFmtId="0" fontId="25" fillId="0" borderId="0" xfId="0" applyFont="1" applyAlignment="1">
      <alignment vertical="center"/>
    </xf>
    <xf numFmtId="14" fontId="9" fillId="0" borderId="0" xfId="0" applyNumberFormat="1" applyFont="1" applyAlignment="1">
      <alignment horizontal="left"/>
    </xf>
    <xf numFmtId="0" fontId="9" fillId="0" borderId="0" xfId="0" applyFont="1" applyAlignment="1">
      <alignment horizontal="right"/>
    </xf>
    <xf numFmtId="2" fontId="8" fillId="0" borderId="0" xfId="0" applyNumberFormat="1" applyFont="1"/>
    <xf numFmtId="2" fontId="8" fillId="0" borderId="1" xfId="0" applyNumberFormat="1" applyFont="1" applyBorder="1"/>
    <xf numFmtId="0" fontId="8" fillId="0" borderId="0" xfId="0" applyFont="1" applyAlignment="1">
      <alignment horizontal="center"/>
    </xf>
  </cellXfs>
  <cellStyles count="2">
    <cellStyle name="Normal" xfId="0" builtinId="0"/>
    <cellStyle name="Percent" xfId="1"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0</xdr:colOff>
      <xdr:row>102</xdr:row>
      <xdr:rowOff>0</xdr:rowOff>
    </xdr:from>
    <xdr:to>
      <xdr:col>8</xdr:col>
      <xdr:colOff>952500</xdr:colOff>
      <xdr:row>127</xdr:row>
      <xdr:rowOff>66675</xdr:rowOff>
    </xdr:to>
    <xdr:sp macro="" textlink="">
      <xdr:nvSpPr>
        <xdr:cNvPr id="12" name="TextBox 11">
          <a:extLst>
            <a:ext uri="{FF2B5EF4-FFF2-40B4-BE49-F238E27FC236}">
              <a16:creationId xmlns:a16="http://schemas.microsoft.com/office/drawing/2014/main" id="{00000000-0008-0000-0300-00000C000000}"/>
            </a:ext>
          </a:extLst>
        </xdr:cNvPr>
        <xdr:cNvSpPr txBox="1"/>
      </xdr:nvSpPr>
      <xdr:spPr>
        <a:xfrm>
          <a:off x="0" y="19697700"/>
          <a:ext cx="7562850" cy="4829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US" sz="1400" b="1" baseline="0">
              <a:solidFill>
                <a:schemeClr val="dk1"/>
              </a:solidFill>
              <a:effectLst/>
              <a:latin typeface="+mn-lt"/>
              <a:ea typeface="+mn-ea"/>
              <a:cs typeface="+mn-cs"/>
            </a:rPr>
            <a:t>Notes on 2014 LL Corn Height and Development</a:t>
          </a:r>
          <a:r>
            <a:rPr lang="en-US" sz="1400" b="0" baseline="0">
              <a:solidFill>
                <a:schemeClr val="dk1"/>
              </a:solidFill>
              <a:effectLst/>
              <a:latin typeface="+mn-lt"/>
              <a:ea typeface="+mn-ea"/>
              <a:cs typeface="+mn-cs"/>
            </a:rPr>
            <a:t> </a:t>
          </a:r>
          <a:r>
            <a:rPr lang="en-US" sz="1400" b="1" baseline="0">
              <a:solidFill>
                <a:schemeClr val="dk1"/>
              </a:solidFill>
              <a:effectLst/>
              <a:latin typeface="+mn-lt"/>
              <a:ea typeface="+mn-ea"/>
              <a:cs typeface="+mn-cs"/>
            </a:rPr>
            <a:t>(continued)</a:t>
          </a:r>
          <a:endParaRPr lang="en-US" sz="1400">
            <a:effectLst/>
          </a:endParaRPr>
        </a:p>
        <a:p>
          <a:endParaRPr lang="en-US" sz="1400" baseline="0">
            <a:solidFill>
              <a:schemeClr val="dk1"/>
            </a:solidFill>
            <a:effectLst/>
            <a:latin typeface="+mn-lt"/>
            <a:ea typeface="+mn-ea"/>
            <a:cs typeface="+mn-cs"/>
          </a:endParaRPr>
        </a:p>
        <a:p>
          <a:r>
            <a:rPr lang="en-US" sz="1100" b="1" u="sng" baseline="0">
              <a:solidFill>
                <a:schemeClr val="dk1"/>
              </a:solidFill>
              <a:effectLst/>
              <a:latin typeface="+mn-lt"/>
              <a:ea typeface="+mn-ea"/>
              <a:cs typeface="+mn-cs"/>
            </a:rPr>
            <a:t>8/9/2014</a:t>
          </a:r>
        </a:p>
        <a:p>
          <a:r>
            <a:rPr lang="en-US" sz="1100" baseline="0">
              <a:solidFill>
                <a:schemeClr val="dk1"/>
              </a:solidFill>
              <a:effectLst/>
              <a:latin typeface="+mn-lt"/>
              <a:ea typeface="+mn-ea"/>
              <a:cs typeface="+mn-cs"/>
            </a:rPr>
            <a:t>The exterior corn is very firmly in the R3 stage.</a:t>
          </a:r>
        </a:p>
        <a:p>
          <a:endParaRPr lang="en-US" sz="1100" baseline="0">
            <a:solidFill>
              <a:schemeClr val="dk1"/>
            </a:solidFill>
            <a:effectLst/>
            <a:latin typeface="+mn-lt"/>
            <a:ea typeface="+mn-ea"/>
            <a:cs typeface="+mn-cs"/>
          </a:endParaRPr>
        </a:p>
        <a:p>
          <a:endParaRPr lang="en-US" sz="1100" baseline="0">
            <a:solidFill>
              <a:schemeClr val="dk1"/>
            </a:solidFill>
            <a:effectLst/>
            <a:latin typeface="+mn-lt"/>
            <a:ea typeface="+mn-ea"/>
            <a:cs typeface="+mn-cs"/>
          </a:endParaRPr>
        </a:p>
        <a:p>
          <a:r>
            <a:rPr lang="en-US" sz="1100" b="1" u="sng" baseline="0">
              <a:solidFill>
                <a:schemeClr val="dk1"/>
              </a:solidFill>
              <a:effectLst/>
              <a:latin typeface="+mn-lt"/>
              <a:ea typeface="+mn-ea"/>
              <a:cs typeface="+mn-cs"/>
            </a:rPr>
            <a:t>8/14/2014</a:t>
          </a:r>
        </a:p>
        <a:p>
          <a:r>
            <a:rPr lang="en-US">
              <a:effectLst/>
            </a:rPr>
            <a:t>The exterior corn is still in R3, approaching</a:t>
          </a:r>
          <a:r>
            <a:rPr lang="en-US" baseline="0">
              <a:effectLst/>
            </a:rPr>
            <a:t> the R4 stage.</a:t>
          </a:r>
        </a:p>
        <a:p>
          <a:endParaRPr lang="en-US" baseline="0">
            <a:effectLst/>
          </a:endParaRPr>
        </a:p>
        <a:p>
          <a:endParaRPr lang="en-US" baseline="0">
            <a:effectLst/>
          </a:endParaRPr>
        </a:p>
        <a:p>
          <a:r>
            <a:rPr lang="en-US" b="1" u="sng" baseline="0">
              <a:effectLst/>
            </a:rPr>
            <a:t>8/22/2014</a:t>
          </a:r>
        </a:p>
        <a:p>
          <a:r>
            <a:rPr lang="en-US" baseline="0">
              <a:effectLst/>
            </a:rPr>
            <a:t>The exterior corn is in R5 (Dent) stage.  The lower leaves  on most of the exterior plants are drying up -- perhaps some spider mite pressure.</a:t>
          </a:r>
        </a:p>
        <a:p>
          <a:endParaRPr lang="en-US" baseline="0">
            <a:effectLst/>
          </a:endParaRPr>
        </a:p>
        <a:p>
          <a:endParaRPr lang="en-US" baseline="0">
            <a:effectLst/>
          </a:endParaRPr>
        </a:p>
        <a:p>
          <a:r>
            <a:rPr lang="en-US" b="1" u="sng" baseline="0">
              <a:effectLst/>
            </a:rPr>
            <a:t>9/3/2014</a:t>
          </a:r>
        </a:p>
        <a:p>
          <a:pPr marL="0" marR="0" indent="0" defTabSz="914400" eaLnBrk="1" fontAlgn="auto" latinLnBrk="0" hangingPunct="1">
            <a:lnSpc>
              <a:spcPct val="100000"/>
            </a:lnSpc>
            <a:spcBef>
              <a:spcPts val="0"/>
            </a:spcBef>
            <a:spcAft>
              <a:spcPts val="0"/>
            </a:spcAft>
            <a:buClrTx/>
            <a:buSzTx/>
            <a:buFontTx/>
            <a:buNone/>
            <a:tabLst/>
            <a:defRPr/>
          </a:pPr>
          <a:r>
            <a:rPr lang="en-US" sz="1100">
              <a:solidFill>
                <a:schemeClr val="dk1"/>
              </a:solidFill>
              <a:effectLst/>
              <a:latin typeface="+mn-lt"/>
              <a:ea typeface="+mn-ea"/>
              <a:cs typeface="+mn-cs"/>
            </a:rPr>
            <a:t>Approaching R6 (black layer).  The LL surface corn is still slightly behind the rest of the field.  The exterior lower leaves and stalks are really starting to dry down, the plants on the surface are ‘greener’.</a:t>
          </a:r>
        </a:p>
        <a:p>
          <a:pPr marL="0" marR="0" indent="0" defTabSz="914400" eaLnBrk="1" fontAlgn="auto" latinLnBrk="0" hangingPunct="1">
            <a:lnSpc>
              <a:spcPct val="100000"/>
            </a:lnSpc>
            <a:spcBef>
              <a:spcPts val="0"/>
            </a:spcBef>
            <a:spcAft>
              <a:spcPts val="0"/>
            </a:spcAft>
            <a:buClrTx/>
            <a:buSzTx/>
            <a:buFontTx/>
            <a:buNone/>
            <a:tabLst/>
            <a:defRPr/>
          </a:pPr>
          <a:endParaRPr lang="en-US" sz="1100">
            <a:solidFill>
              <a:schemeClr val="dk1"/>
            </a:solidFill>
            <a:effectLst/>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endParaRPr lang="en-US" sz="1100">
            <a:solidFill>
              <a:schemeClr val="dk1"/>
            </a:solidFill>
            <a:effectLst/>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US" sz="1100" b="1" u="sng">
              <a:solidFill>
                <a:schemeClr val="dk1"/>
              </a:solidFill>
              <a:effectLst/>
              <a:latin typeface="+mn-lt"/>
              <a:ea typeface="+mn-ea"/>
              <a:cs typeface="+mn-cs"/>
            </a:rPr>
            <a:t>9/15/2014</a:t>
          </a:r>
        </a:p>
        <a:p>
          <a:pPr marL="0" marR="0" indent="0" defTabSz="914400" eaLnBrk="1" fontAlgn="auto" latinLnBrk="0" hangingPunct="1">
            <a:lnSpc>
              <a:spcPct val="100000"/>
            </a:lnSpc>
            <a:spcBef>
              <a:spcPts val="0"/>
            </a:spcBef>
            <a:spcAft>
              <a:spcPts val="0"/>
            </a:spcAft>
            <a:buClrTx/>
            <a:buSzTx/>
            <a:buFontTx/>
            <a:buNone/>
            <a:tabLst/>
            <a:defRPr/>
          </a:pPr>
          <a:r>
            <a:rPr lang="en-US" sz="1100">
              <a:solidFill>
                <a:schemeClr val="dk1"/>
              </a:solidFill>
              <a:effectLst/>
              <a:latin typeface="+mn-lt"/>
              <a:ea typeface="+mn-ea"/>
              <a:cs typeface="+mn-cs"/>
            </a:rPr>
            <a:t>The exterior corn is firmly in R6 – Black Layer.  The LL surface corn is a week or ten days behind.  There is noticeably more green in the surface plants (stalks) as compared to the exterior plants.</a:t>
          </a:r>
        </a:p>
        <a:p>
          <a:pPr marL="0" marR="0" indent="0" defTabSz="914400" eaLnBrk="1" fontAlgn="auto" latinLnBrk="0" hangingPunct="1">
            <a:lnSpc>
              <a:spcPct val="100000"/>
            </a:lnSpc>
            <a:spcBef>
              <a:spcPts val="0"/>
            </a:spcBef>
            <a:spcAft>
              <a:spcPts val="0"/>
            </a:spcAft>
            <a:buClrTx/>
            <a:buSzTx/>
            <a:buFontTx/>
            <a:buNone/>
            <a:tabLst/>
            <a:defRPr/>
          </a:pPr>
          <a:endParaRPr lang="en-US" sz="1100">
            <a:solidFill>
              <a:schemeClr val="dk1"/>
            </a:solidFill>
            <a:effectLst/>
            <a:latin typeface="+mn-lt"/>
            <a:ea typeface="+mn-ea"/>
            <a:cs typeface="+mn-cs"/>
          </a:endParaRPr>
        </a:p>
      </xdr:txBody>
    </xdr:sp>
    <xdr:clientData/>
  </xdr:twoCellAnchor>
  <xdr:twoCellAnchor>
    <xdr:from>
      <xdr:col>0</xdr:col>
      <xdr:colOff>104775</xdr:colOff>
      <xdr:row>1</xdr:row>
      <xdr:rowOff>133348</xdr:rowOff>
    </xdr:from>
    <xdr:to>
      <xdr:col>6</xdr:col>
      <xdr:colOff>352426</xdr:colOff>
      <xdr:row>31</xdr:row>
      <xdr:rowOff>123825</xdr:rowOff>
    </xdr:to>
    <xdr:sp macro="" textlink="">
      <xdr:nvSpPr>
        <xdr:cNvPr id="13" name="TextBox 12">
          <a:extLst>
            <a:ext uri="{FF2B5EF4-FFF2-40B4-BE49-F238E27FC236}">
              <a16:creationId xmlns:a16="http://schemas.microsoft.com/office/drawing/2014/main" id="{00000000-0008-0000-0300-00000D000000}"/>
            </a:ext>
          </a:extLst>
        </xdr:cNvPr>
        <xdr:cNvSpPr txBox="1"/>
      </xdr:nvSpPr>
      <xdr:spPr>
        <a:xfrm>
          <a:off x="104775" y="361948"/>
          <a:ext cx="7172326" cy="5743577"/>
        </a:xfrm>
        <a:prstGeom prst="rect">
          <a:avLst/>
        </a:prstGeom>
        <a:solidFill>
          <a:schemeClr val="lt1"/>
        </a:solidFill>
        <a:ln w="222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dk1"/>
              </a:solidFill>
              <a:effectLst/>
              <a:latin typeface="+mn-lt"/>
              <a:ea typeface="+mn-ea"/>
              <a:cs typeface="+mn-cs"/>
            </a:rPr>
            <a:t>Seed: </a:t>
          </a:r>
          <a:r>
            <a:rPr lang="en-US" sz="1100" b="0">
              <a:solidFill>
                <a:schemeClr val="dk1"/>
              </a:solidFill>
              <a:effectLst/>
              <a:latin typeface="+mn-lt"/>
              <a:ea typeface="+mn-ea"/>
              <a:cs typeface="+mn-cs"/>
            </a:rPr>
            <a:t>Onion  (Raw</a:t>
          </a:r>
          <a:r>
            <a:rPr lang="en-US" sz="1100" b="0" baseline="0">
              <a:solidFill>
                <a:schemeClr val="dk1"/>
              </a:solidFill>
              <a:effectLst/>
              <a:latin typeface="+mn-lt"/>
              <a:ea typeface="+mn-ea"/>
              <a:cs typeface="+mn-cs"/>
            </a:rPr>
            <a:t> Seed)</a:t>
          </a:r>
          <a:r>
            <a:rPr lang="en-US" sz="1100" b="0">
              <a:solidFill>
                <a:schemeClr val="dk1"/>
              </a:solidFill>
              <a:effectLst/>
              <a:latin typeface="+mn-lt"/>
              <a:ea typeface="+mn-ea"/>
              <a:cs typeface="+mn-cs"/>
            </a:rPr>
            <a:t>	</a:t>
          </a:r>
          <a:endParaRPr lang="en-US" b="0">
            <a:effectLst/>
          </a:endParaRPr>
        </a:p>
        <a:p>
          <a:r>
            <a:rPr lang="en-US" sz="1100" b="1">
              <a:solidFill>
                <a:schemeClr val="dk1"/>
              </a:solidFill>
              <a:effectLst/>
              <a:latin typeface="+mn-lt"/>
              <a:ea typeface="+mn-ea"/>
              <a:cs typeface="+mn-cs"/>
            </a:rPr>
            <a:t>Variety:  </a:t>
          </a:r>
          <a:r>
            <a:rPr lang="en-US" sz="1100" b="0">
              <a:solidFill>
                <a:schemeClr val="dk1"/>
              </a:solidFill>
              <a:effectLst/>
              <a:latin typeface="+mn-lt"/>
              <a:ea typeface="+mn-ea"/>
              <a:cs typeface="+mn-cs"/>
            </a:rPr>
            <a:t>Delgado F1</a:t>
          </a:r>
        </a:p>
        <a:p>
          <a:r>
            <a:rPr lang="en-US" sz="1100" b="1">
              <a:solidFill>
                <a:schemeClr val="dk1"/>
              </a:solidFill>
              <a:effectLst/>
              <a:latin typeface="+mn-lt"/>
              <a:ea typeface="+mn-ea"/>
              <a:cs typeface="+mn-cs"/>
            </a:rPr>
            <a:t>Lot</a:t>
          </a:r>
          <a:r>
            <a:rPr lang="en-US" sz="1100" b="0">
              <a:solidFill>
                <a:schemeClr val="dk1"/>
              </a:solidFill>
              <a:effectLst/>
              <a:latin typeface="+mn-lt"/>
              <a:ea typeface="+mn-ea"/>
              <a:cs typeface="+mn-cs"/>
            </a:rPr>
            <a:t>: 1596381</a:t>
          </a:r>
        </a:p>
        <a:p>
          <a:r>
            <a:rPr lang="en-US" sz="1100" b="1">
              <a:solidFill>
                <a:schemeClr val="dk1"/>
              </a:solidFill>
              <a:effectLst/>
              <a:latin typeface="+mn-lt"/>
              <a:ea typeface="+mn-ea"/>
              <a:cs typeface="+mn-cs"/>
            </a:rPr>
            <a:t>Producer: </a:t>
          </a:r>
          <a:r>
            <a:rPr lang="en-US" sz="1100" b="0">
              <a:solidFill>
                <a:schemeClr val="dk1"/>
              </a:solidFill>
              <a:effectLst/>
              <a:latin typeface="+mn-lt"/>
              <a:ea typeface="+mn-ea"/>
              <a:cs typeface="+mn-cs"/>
            </a:rPr>
            <a:t>Bejo</a:t>
          </a:r>
          <a:r>
            <a:rPr lang="en-US" sz="1100" b="0" baseline="0">
              <a:solidFill>
                <a:schemeClr val="dk1"/>
              </a:solidFill>
              <a:effectLst/>
              <a:latin typeface="+mn-lt"/>
              <a:ea typeface="+mn-ea"/>
              <a:cs typeface="+mn-cs"/>
            </a:rPr>
            <a:t> Seeds</a:t>
          </a:r>
        </a:p>
        <a:p>
          <a:r>
            <a:rPr lang="en-US" sz="1100" b="1" baseline="0">
              <a:solidFill>
                <a:schemeClr val="dk1"/>
              </a:solidFill>
              <a:effectLst/>
              <a:latin typeface="+mn-lt"/>
              <a:ea typeface="+mn-ea"/>
              <a:cs typeface="+mn-cs"/>
            </a:rPr>
            <a:t>Treatment:</a:t>
          </a:r>
          <a:r>
            <a:rPr lang="en-US" sz="1100" b="0" baseline="0">
              <a:solidFill>
                <a:schemeClr val="dk1"/>
              </a:solidFill>
              <a:effectLst/>
              <a:latin typeface="+mn-lt"/>
              <a:ea typeface="+mn-ea"/>
              <a:cs typeface="+mn-cs"/>
            </a:rPr>
            <a:t>  None</a:t>
          </a:r>
        </a:p>
        <a:p>
          <a:r>
            <a:rPr lang="en-US" sz="1100" b="1" baseline="0">
              <a:solidFill>
                <a:schemeClr val="dk1"/>
              </a:solidFill>
              <a:effectLst/>
              <a:latin typeface="+mn-lt"/>
              <a:ea typeface="+mn-ea"/>
              <a:cs typeface="+mn-cs"/>
            </a:rPr>
            <a:t>Units/Wt:</a:t>
          </a:r>
          <a:r>
            <a:rPr lang="en-US" sz="1100" b="0" baseline="0">
              <a:solidFill>
                <a:schemeClr val="dk1"/>
              </a:solidFill>
              <a:effectLst/>
              <a:latin typeface="+mn-lt"/>
              <a:ea typeface="+mn-ea"/>
              <a:cs typeface="+mn-cs"/>
            </a:rPr>
            <a:t> 1.000 M/8.57#</a:t>
          </a:r>
        </a:p>
        <a:p>
          <a:r>
            <a:rPr lang="en-US" sz="1100" b="1" baseline="0">
              <a:solidFill>
                <a:schemeClr val="dk1"/>
              </a:solidFill>
              <a:effectLst/>
              <a:latin typeface="+mn-lt"/>
              <a:ea typeface="+mn-ea"/>
              <a:cs typeface="+mn-cs"/>
            </a:rPr>
            <a:t>Seed Ct: </a:t>
          </a:r>
          <a:r>
            <a:rPr lang="en-US" sz="1100" b="0" baseline="0">
              <a:solidFill>
                <a:schemeClr val="dk1"/>
              </a:solidFill>
              <a:effectLst/>
              <a:latin typeface="+mn-lt"/>
              <a:ea typeface="+mn-ea"/>
              <a:cs typeface="+mn-cs"/>
            </a:rPr>
            <a:t>119.294</a:t>
          </a:r>
        </a:p>
        <a:p>
          <a:r>
            <a:rPr lang="en-US" sz="1100" b="1" baseline="0">
              <a:solidFill>
                <a:schemeClr val="dk1"/>
              </a:solidFill>
              <a:effectLst/>
              <a:latin typeface="+mn-lt"/>
              <a:ea typeface="+mn-ea"/>
              <a:cs typeface="+mn-cs"/>
            </a:rPr>
            <a:t>Rcv Germ/Date: </a:t>
          </a:r>
          <a:r>
            <a:rPr lang="en-US" sz="1100" b="0" baseline="0">
              <a:solidFill>
                <a:schemeClr val="dk1"/>
              </a:solidFill>
              <a:effectLst/>
              <a:latin typeface="+mn-lt"/>
              <a:ea typeface="+mn-ea"/>
              <a:cs typeface="+mn-cs"/>
            </a:rPr>
            <a:t>92% 9/21</a:t>
          </a:r>
        </a:p>
        <a:p>
          <a:endParaRPr lang="en-US" sz="1100" b="0">
            <a:solidFill>
              <a:schemeClr val="dk1"/>
            </a:solidFill>
            <a:effectLst/>
            <a:latin typeface="+mn-lt"/>
            <a:ea typeface="+mn-ea"/>
            <a:cs typeface="+mn-cs"/>
          </a:endParaRPr>
        </a:p>
        <a:p>
          <a:r>
            <a:rPr lang="en-US" sz="1100">
              <a:solidFill>
                <a:schemeClr val="dk1"/>
              </a:solidFill>
              <a:effectLst/>
              <a:latin typeface="+mn-lt"/>
              <a:ea typeface="+mn-ea"/>
              <a:cs typeface="+mn-cs"/>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100" b="1">
              <a:solidFill>
                <a:schemeClr val="dk1"/>
              </a:solidFill>
              <a:effectLst/>
              <a:latin typeface="+mn-lt"/>
              <a:ea typeface="+mn-ea"/>
              <a:cs typeface="+mn-cs"/>
            </a:rPr>
            <a:t>LL Surface Planting Rate:  </a:t>
          </a:r>
          <a:r>
            <a:rPr lang="en-US" sz="1100" b="0">
              <a:solidFill>
                <a:schemeClr val="dk1"/>
              </a:solidFill>
              <a:effectLst/>
              <a:latin typeface="+mn-lt"/>
              <a:ea typeface="+mn-ea"/>
              <a:cs typeface="+mn-cs"/>
            </a:rPr>
            <a:t>According</a:t>
          </a:r>
          <a:r>
            <a:rPr lang="en-US" sz="1100" b="0" baseline="0">
              <a:solidFill>
                <a:schemeClr val="dk1"/>
              </a:solidFill>
              <a:effectLst/>
              <a:latin typeface="+mn-lt"/>
              <a:ea typeface="+mn-ea"/>
              <a:cs typeface="+mn-cs"/>
            </a:rPr>
            <a:t> to Kevin Tanabe and Dr. Mike Bartolo, the planting target was one seed every 2.93", with two seed rows on each 30" bed.  For a total of eight seed rows on the LL.  Dr. Bartolo recommended a planting depth of 1", and to overseed, by at least double.  Therefore a seed was planted every 1-1/2 inch.  After emergence the onion stand will be thinned to the appropriate plant population.</a:t>
          </a:r>
          <a:endParaRPr lang="en-US" sz="1100" b="1">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1">
              <a:solidFill>
                <a:schemeClr val="dk1"/>
              </a:solidFill>
              <a:effectLst/>
              <a:latin typeface="+mn-lt"/>
              <a:ea typeface="+mn-ea"/>
              <a:cs typeface="+mn-cs"/>
            </a:rPr>
            <a:t>LL Surface (monolith) Planted: </a:t>
          </a:r>
          <a:r>
            <a:rPr lang="en-US" sz="1100" baseline="0">
              <a:solidFill>
                <a:schemeClr val="dk1"/>
              </a:solidFill>
              <a:effectLst/>
              <a:latin typeface="+mn-lt"/>
              <a:ea typeface="+mn-ea"/>
              <a:cs typeface="+mn-cs"/>
            </a:rPr>
            <a:t>	</a:t>
          </a:r>
          <a:r>
            <a:rPr lang="en-US" sz="1100" b="0">
              <a:solidFill>
                <a:schemeClr val="dk1"/>
              </a:solidFill>
              <a:effectLst/>
              <a:latin typeface="+mn-lt"/>
              <a:ea typeface="+mn-ea"/>
              <a:cs typeface="+mn-cs"/>
            </a:rPr>
            <a:t>3/15/2022</a:t>
          </a:r>
          <a:endParaRPr lang="en-US" b="0">
            <a:effectLst/>
          </a:endParaRPr>
        </a:p>
        <a:p>
          <a:endParaRPr lang="en-US" sz="1100" baseline="0">
            <a:solidFill>
              <a:schemeClr val="dk1"/>
            </a:solidFill>
            <a:effectLst/>
            <a:latin typeface="+mn-lt"/>
            <a:ea typeface="+mn-ea"/>
            <a:cs typeface="+mn-cs"/>
          </a:endParaRPr>
        </a:p>
        <a:p>
          <a:r>
            <a:rPr lang="en-US" sz="1100" b="1">
              <a:solidFill>
                <a:schemeClr val="dk1"/>
              </a:solidFill>
              <a:effectLst/>
              <a:latin typeface="+mn-lt"/>
              <a:ea typeface="+mn-ea"/>
              <a:cs typeface="+mn-cs"/>
            </a:rPr>
            <a:t>Area Surrounding LL Planted:</a:t>
          </a:r>
          <a:r>
            <a:rPr lang="en-US" sz="1100" b="0" baseline="0">
              <a:solidFill>
                <a:schemeClr val="dk1"/>
              </a:solidFill>
              <a:effectLst/>
              <a:latin typeface="+mn-lt"/>
              <a:ea typeface="+mn-ea"/>
              <a:cs typeface="+mn-cs"/>
            </a:rPr>
            <a:t>  3/15/2022 - 3/16/2022</a:t>
          </a:r>
        </a:p>
        <a:p>
          <a:endParaRPr lang="en-US" sz="1100">
            <a:solidFill>
              <a:schemeClr val="dk1"/>
            </a:solidFill>
            <a:effectLst/>
            <a:latin typeface="+mn-lt"/>
            <a:ea typeface="+mn-ea"/>
            <a:cs typeface="+mn-cs"/>
          </a:endParaRPr>
        </a:p>
        <a:p>
          <a:pPr eaLnBrk="1" fontAlgn="auto" latinLnBrk="0" hangingPunct="1"/>
          <a:r>
            <a:rPr lang="en-US" sz="1100" b="1" baseline="0">
              <a:solidFill>
                <a:schemeClr val="dk1"/>
              </a:solidFill>
              <a:effectLst/>
              <a:latin typeface="+mn-lt"/>
              <a:ea typeface="+mn-ea"/>
              <a:cs typeface="+mn-cs"/>
            </a:rPr>
            <a:t>Bulk Field Planting Rate:  </a:t>
          </a:r>
          <a:endParaRPr lang="en-US" b="0">
            <a:effectLst/>
          </a:endParaRPr>
        </a:p>
        <a:p>
          <a:endParaRPr lang="en-US" sz="1100">
            <a:solidFill>
              <a:schemeClr val="dk1"/>
            </a:solidFill>
            <a:effectLst/>
            <a:latin typeface="+mn-lt"/>
            <a:ea typeface="+mn-ea"/>
            <a:cs typeface="+mn-cs"/>
          </a:endParaRPr>
        </a:p>
        <a:p>
          <a:r>
            <a:rPr lang="en-US" sz="1100" b="1">
              <a:solidFill>
                <a:schemeClr val="dk1"/>
              </a:solidFill>
              <a:effectLst/>
              <a:latin typeface="+mn-lt"/>
              <a:ea typeface="+mn-ea"/>
              <a:cs typeface="+mn-cs"/>
            </a:rPr>
            <a:t>Bulk Field Planted: </a:t>
          </a:r>
          <a:r>
            <a:rPr lang="en-US" sz="1100" b="1" baseline="0">
              <a:solidFill>
                <a:schemeClr val="dk1"/>
              </a:solidFill>
              <a:effectLst/>
              <a:latin typeface="+mn-lt"/>
              <a:ea typeface="+mn-ea"/>
              <a:cs typeface="+mn-cs"/>
            </a:rPr>
            <a:t>  </a:t>
          </a:r>
          <a:r>
            <a:rPr lang="en-US" sz="1100" b="0" baseline="0">
              <a:solidFill>
                <a:schemeClr val="dk1"/>
              </a:solidFill>
              <a:effectLst/>
              <a:latin typeface="+mn-lt"/>
              <a:ea typeface="+mn-ea"/>
              <a:cs typeface="+mn-cs"/>
            </a:rPr>
            <a:t>3/14/2022 - 3/16/2022</a:t>
          </a:r>
          <a:r>
            <a:rPr lang="en-US" sz="1100">
              <a:solidFill>
                <a:schemeClr val="dk1"/>
              </a:solidFill>
              <a:effectLst/>
              <a:latin typeface="+mn-lt"/>
              <a:ea typeface="+mn-ea"/>
              <a:cs typeface="+mn-cs"/>
            </a:rPr>
            <a:t>					</a:t>
          </a:r>
        </a:p>
        <a:p>
          <a:endParaRPr lang="en-US" sz="1100">
            <a:solidFill>
              <a:schemeClr val="dk1"/>
            </a:solidFill>
            <a:effectLst/>
            <a:latin typeface="+mn-lt"/>
            <a:ea typeface="+mn-ea"/>
            <a:cs typeface="+mn-cs"/>
          </a:endParaRPr>
        </a:p>
        <a:p>
          <a:r>
            <a:rPr lang="en-US" sz="1100" b="1">
              <a:solidFill>
                <a:schemeClr val="dk1"/>
              </a:solidFill>
              <a:effectLst/>
              <a:latin typeface="+mn-lt"/>
              <a:ea typeface="+mn-ea"/>
              <a:cs typeface="+mn-cs"/>
            </a:rPr>
            <a:t>LL Surface (monolith) Emergence:   </a:t>
          </a:r>
          <a:endParaRPr lang="en-US" sz="1100" b="0">
            <a:solidFill>
              <a:schemeClr val="dk1"/>
            </a:solidFill>
            <a:effectLst/>
            <a:latin typeface="+mn-lt"/>
            <a:ea typeface="+mn-ea"/>
            <a:cs typeface="+mn-cs"/>
          </a:endParaRPr>
        </a:p>
        <a:p>
          <a:endParaRPr lang="en-US" sz="1100" baseline="0">
            <a:solidFill>
              <a:schemeClr val="dk1"/>
            </a:solidFill>
            <a:effectLst/>
            <a:latin typeface="+mn-lt"/>
            <a:ea typeface="+mn-ea"/>
            <a:cs typeface="+mn-cs"/>
          </a:endParaRPr>
        </a:p>
        <a:p>
          <a:r>
            <a:rPr lang="en-US" sz="1100" b="1">
              <a:solidFill>
                <a:schemeClr val="dk1"/>
              </a:solidFill>
              <a:effectLst/>
              <a:latin typeface="+mn-lt"/>
              <a:ea typeface="+mn-ea"/>
              <a:cs typeface="+mn-cs"/>
            </a:rPr>
            <a:t>Area surrounding LL Emergence:   </a:t>
          </a:r>
          <a:endParaRPr lang="en-US">
            <a:effectLst/>
          </a:endParaRPr>
        </a:p>
        <a:p>
          <a:endParaRPr lang="en-US"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1">
              <a:solidFill>
                <a:schemeClr val="dk1"/>
              </a:solidFill>
              <a:effectLst/>
              <a:latin typeface="+mn-lt"/>
              <a:ea typeface="+mn-ea"/>
              <a:cs typeface="+mn-cs"/>
            </a:rPr>
            <a:t>Bulk Field Emergence:   </a:t>
          </a:r>
          <a:endParaRPr lang="en-US">
            <a:effectLst/>
          </a:endParaRPr>
        </a:p>
        <a:p>
          <a:endParaRPr lang="en-US" sz="1100">
            <a:solidFill>
              <a:schemeClr val="dk1"/>
            </a:solidFill>
            <a:effectLst/>
            <a:latin typeface="+mn-lt"/>
            <a:ea typeface="+mn-ea"/>
            <a:cs typeface="+mn-cs"/>
          </a:endParaRPr>
        </a:p>
        <a:p>
          <a:r>
            <a:rPr lang="en-US" sz="1100" b="1">
              <a:solidFill>
                <a:schemeClr val="dk1"/>
              </a:solidFill>
              <a:effectLst/>
              <a:latin typeface="+mn-lt"/>
              <a:ea typeface="+mn-ea"/>
              <a:cs typeface="+mn-cs"/>
            </a:rPr>
            <a:t>LL</a:t>
          </a:r>
          <a:r>
            <a:rPr lang="en-US" sz="1100" b="1" baseline="0">
              <a:solidFill>
                <a:schemeClr val="dk1"/>
              </a:solidFill>
              <a:effectLst/>
              <a:latin typeface="+mn-lt"/>
              <a:ea typeface="+mn-ea"/>
              <a:cs typeface="+mn-cs"/>
            </a:rPr>
            <a:t> Surface Harvest:  </a:t>
          </a:r>
          <a:r>
            <a:rPr lang="en-US" sz="1100" b="0" baseline="0">
              <a:solidFill>
                <a:schemeClr val="dk1"/>
              </a:solidFill>
              <a:effectLst/>
              <a:latin typeface="+mn-lt"/>
              <a:ea typeface="+mn-ea"/>
              <a:cs typeface="+mn-cs"/>
            </a:rPr>
            <a:t> </a:t>
          </a:r>
        </a:p>
        <a:p>
          <a:r>
            <a:rPr lang="en-US" sz="1100" b="0" baseline="0">
              <a:solidFill>
                <a:schemeClr val="dk1"/>
              </a:solidFill>
              <a:effectLst/>
              <a:latin typeface="+mn-lt"/>
              <a:ea typeface="+mn-ea"/>
              <a:cs typeface="+mn-cs"/>
            </a:rPr>
            <a:t> 	</a:t>
          </a:r>
          <a:r>
            <a:rPr lang="en-US" sz="1100" baseline="0">
              <a:solidFill>
                <a:schemeClr val="dk1"/>
              </a:solidFill>
              <a:effectLst/>
              <a:latin typeface="+mn-lt"/>
              <a:ea typeface="+mn-ea"/>
              <a:cs typeface="+mn-cs"/>
            </a:rPr>
            <a:t>	</a:t>
          </a:r>
        </a:p>
        <a:p>
          <a:r>
            <a:rPr lang="en-US" sz="1100" b="1" baseline="0">
              <a:solidFill>
                <a:schemeClr val="dk1"/>
              </a:solidFill>
              <a:effectLst/>
              <a:latin typeface="+mn-lt"/>
              <a:ea typeface="+mn-ea"/>
              <a:cs typeface="+mn-cs"/>
            </a:rPr>
            <a:t>LL Bulk Harvest:  </a:t>
          </a:r>
          <a:endParaRPr lang="en-US" sz="1100" b="0">
            <a:solidFill>
              <a:schemeClr val="dk1"/>
            </a:solidFill>
            <a:effectLst/>
            <a:latin typeface="+mn-lt"/>
            <a:ea typeface="+mn-ea"/>
            <a:cs typeface="+mn-cs"/>
          </a:endParaRPr>
        </a:p>
        <a:p>
          <a:endParaRPr lang="en-US" sz="1100">
            <a:solidFill>
              <a:schemeClr val="dk1"/>
            </a:solidFill>
            <a:effectLst/>
            <a:latin typeface="+mn-lt"/>
            <a:ea typeface="+mn-ea"/>
            <a:cs typeface="+mn-cs"/>
          </a:endParaRPr>
        </a:p>
        <a:p>
          <a:endParaRPr lang="en-US" sz="1200">
            <a:solidFill>
              <a:schemeClr val="dk1"/>
            </a:solidFill>
            <a:effectLst/>
            <a:latin typeface="+mn-lt"/>
            <a:ea typeface="+mn-ea"/>
            <a:cs typeface="+mn-cs"/>
          </a:endParaRPr>
        </a:p>
        <a:p>
          <a:r>
            <a:rPr lang="en-US" sz="1100">
              <a:solidFill>
                <a:schemeClr val="dk1"/>
              </a:solidFill>
              <a:effectLst/>
              <a:latin typeface="+mn-lt"/>
              <a:ea typeface="+mn-ea"/>
              <a:cs typeface="+mn-cs"/>
            </a:rPr>
            <a:t>		</a:t>
          </a:r>
          <a:endParaRPr lang="en-US" sz="1100"/>
        </a:p>
      </xdr:txBody>
    </xdr:sp>
    <xdr:clientData/>
  </xdr:twoCellAnchor>
  <xdr:twoCellAnchor>
    <xdr:from>
      <xdr:col>8</xdr:col>
      <xdr:colOff>0</xdr:colOff>
      <xdr:row>1</xdr:row>
      <xdr:rowOff>0</xdr:rowOff>
    </xdr:from>
    <xdr:to>
      <xdr:col>18</xdr:col>
      <xdr:colOff>342900</xdr:colOff>
      <xdr:row>30</xdr:row>
      <xdr:rowOff>76200</xdr:rowOff>
    </xdr:to>
    <xdr:sp macro="" textlink="">
      <xdr:nvSpPr>
        <xdr:cNvPr id="4" name="TextBox 3">
          <a:extLst>
            <a:ext uri="{FF2B5EF4-FFF2-40B4-BE49-F238E27FC236}">
              <a16:creationId xmlns:a16="http://schemas.microsoft.com/office/drawing/2014/main" id="{7D97324B-314E-42EF-83C3-F5669E4235DD}"/>
            </a:ext>
          </a:extLst>
        </xdr:cNvPr>
        <xdr:cNvSpPr txBox="1"/>
      </xdr:nvSpPr>
      <xdr:spPr>
        <a:xfrm>
          <a:off x="8620125" y="228600"/>
          <a:ext cx="7038975" cy="5638800"/>
        </a:xfrm>
        <a:prstGeom prst="rect">
          <a:avLst/>
        </a:prstGeom>
        <a:solidFill>
          <a:schemeClr val="lt1"/>
        </a:solidFill>
        <a:ln w="222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dk1"/>
              </a:solidFill>
              <a:effectLst/>
              <a:latin typeface="+mn-lt"/>
              <a:ea typeface="+mn-ea"/>
              <a:cs typeface="+mn-cs"/>
            </a:rPr>
            <a:t>Seed: </a:t>
          </a:r>
          <a:r>
            <a:rPr lang="en-US" sz="1100" b="0">
              <a:solidFill>
                <a:schemeClr val="dk1"/>
              </a:solidFill>
              <a:effectLst/>
              <a:latin typeface="+mn-lt"/>
              <a:ea typeface="+mn-ea"/>
              <a:cs typeface="+mn-cs"/>
            </a:rPr>
            <a:t>Milo (Grain Sorghum Seed)	</a:t>
          </a:r>
          <a:endParaRPr lang="en-US" b="0">
            <a:effectLst/>
          </a:endParaRPr>
        </a:p>
        <a:p>
          <a:r>
            <a:rPr lang="en-US" sz="1100" b="1">
              <a:solidFill>
                <a:schemeClr val="dk1"/>
              </a:solidFill>
              <a:effectLst/>
              <a:latin typeface="+mn-lt"/>
              <a:ea typeface="+mn-ea"/>
              <a:cs typeface="+mn-cs"/>
            </a:rPr>
            <a:t>Variety:  </a:t>
          </a:r>
          <a:r>
            <a:rPr lang="en-US" sz="1100" b="0">
              <a:solidFill>
                <a:schemeClr val="dk1"/>
              </a:solidFill>
              <a:effectLst/>
              <a:latin typeface="+mn-lt"/>
              <a:ea typeface="+mn-ea"/>
              <a:cs typeface="+mn-cs"/>
            </a:rPr>
            <a:t>Alta</a:t>
          </a:r>
          <a:r>
            <a:rPr lang="en-US" sz="1100" b="0" baseline="0">
              <a:solidFill>
                <a:schemeClr val="dk1"/>
              </a:solidFill>
              <a:effectLst/>
              <a:latin typeface="+mn-lt"/>
              <a:ea typeface="+mn-ea"/>
              <a:cs typeface="+mn-cs"/>
            </a:rPr>
            <a:t> Seeds AG1203, Vertix Premier</a:t>
          </a:r>
        </a:p>
        <a:p>
          <a:r>
            <a:rPr lang="en-US" sz="1100" b="1">
              <a:solidFill>
                <a:schemeClr val="dk1"/>
              </a:solidFill>
              <a:effectLst/>
              <a:latin typeface="+mn-lt"/>
              <a:ea typeface="+mn-ea"/>
              <a:cs typeface="+mn-cs"/>
            </a:rPr>
            <a:t>Germ: </a:t>
          </a:r>
          <a:r>
            <a:rPr lang="en-US" sz="1100" b="0">
              <a:solidFill>
                <a:schemeClr val="dk1"/>
              </a:solidFill>
              <a:effectLst/>
              <a:latin typeface="+mn-lt"/>
              <a:ea typeface="+mn-ea"/>
              <a:cs typeface="+mn-cs"/>
            </a:rPr>
            <a:t>85%</a:t>
          </a:r>
        </a:p>
        <a:p>
          <a:r>
            <a:rPr lang="en-US" sz="1100" b="1" baseline="0">
              <a:solidFill>
                <a:schemeClr val="dk1"/>
              </a:solidFill>
              <a:effectLst/>
              <a:latin typeface="+mn-lt"/>
              <a:ea typeface="+mn-ea"/>
              <a:cs typeface="+mn-cs"/>
            </a:rPr>
            <a:t>Count:</a:t>
          </a:r>
          <a:r>
            <a:rPr lang="en-US" sz="1100" b="0" baseline="0">
              <a:solidFill>
                <a:schemeClr val="dk1"/>
              </a:solidFill>
              <a:effectLst/>
              <a:latin typeface="+mn-lt"/>
              <a:ea typeface="+mn-ea"/>
              <a:cs typeface="+mn-cs"/>
            </a:rPr>
            <a:t> 17,000 seeds/lb</a:t>
          </a:r>
        </a:p>
        <a:p>
          <a:endParaRPr lang="en-US" sz="1100" b="0">
            <a:solidFill>
              <a:schemeClr val="dk1"/>
            </a:solidFill>
            <a:effectLst/>
            <a:latin typeface="+mn-lt"/>
            <a:ea typeface="+mn-ea"/>
            <a:cs typeface="+mn-cs"/>
          </a:endParaRPr>
        </a:p>
        <a:p>
          <a:r>
            <a:rPr lang="en-US" sz="1100">
              <a:solidFill>
                <a:schemeClr val="dk1"/>
              </a:solidFill>
              <a:effectLst/>
              <a:latin typeface="+mn-lt"/>
              <a:ea typeface="+mn-ea"/>
              <a:cs typeface="+mn-cs"/>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100" b="1">
              <a:solidFill>
                <a:schemeClr val="dk1"/>
              </a:solidFill>
              <a:effectLst/>
              <a:latin typeface="+mn-lt"/>
              <a:ea typeface="+mn-ea"/>
              <a:cs typeface="+mn-cs"/>
            </a:rPr>
            <a:t>LL Surface Planting Rate: </a:t>
          </a:r>
          <a:r>
            <a:rPr lang="en-US" sz="1100">
              <a:solidFill>
                <a:schemeClr val="dk1"/>
              </a:solidFill>
              <a:effectLst/>
              <a:latin typeface="+mn-lt"/>
              <a:ea typeface="+mn-ea"/>
              <a:cs typeface="+mn-cs"/>
            </a:rPr>
            <a:t>Seeds spaced 3-11/16" or 3.89 lbs</a:t>
          </a:r>
          <a:r>
            <a:rPr lang="en-US" sz="1100" baseline="0">
              <a:solidFill>
                <a:schemeClr val="dk1"/>
              </a:solidFill>
              <a:effectLst/>
              <a:latin typeface="+mn-lt"/>
              <a:ea typeface="+mn-ea"/>
              <a:cs typeface="+mn-cs"/>
            </a:rPr>
            <a:t> acre - this is the same rate as was used on the LL surface in 2017.</a:t>
          </a:r>
          <a:endParaRPr lang="en-US" sz="1100" b="1">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1">
              <a:solidFill>
                <a:schemeClr val="dk1"/>
              </a:solidFill>
              <a:effectLst/>
              <a:latin typeface="+mn-lt"/>
              <a:ea typeface="+mn-ea"/>
              <a:cs typeface="+mn-cs"/>
            </a:rPr>
            <a:t>LL Surface (monolith) Planted: </a:t>
          </a:r>
          <a:r>
            <a:rPr lang="en-US" sz="1100" baseline="0">
              <a:solidFill>
                <a:schemeClr val="dk1"/>
              </a:solidFill>
              <a:effectLst/>
              <a:latin typeface="+mn-lt"/>
              <a:ea typeface="+mn-ea"/>
              <a:cs typeface="+mn-cs"/>
            </a:rPr>
            <a:t>	</a:t>
          </a:r>
          <a:r>
            <a:rPr lang="en-US" sz="1100" b="0">
              <a:solidFill>
                <a:schemeClr val="dk1"/>
              </a:solidFill>
              <a:effectLst/>
              <a:latin typeface="+mn-lt"/>
              <a:ea typeface="+mn-ea"/>
              <a:cs typeface="+mn-cs"/>
            </a:rPr>
            <a:t>5/31/2022</a:t>
          </a:r>
          <a:endParaRPr lang="en-US" b="0">
            <a:effectLst/>
          </a:endParaRPr>
        </a:p>
        <a:p>
          <a:endParaRPr lang="en-US" sz="1100" baseline="0">
            <a:solidFill>
              <a:schemeClr val="dk1"/>
            </a:solidFill>
            <a:effectLst/>
            <a:latin typeface="+mn-lt"/>
            <a:ea typeface="+mn-ea"/>
            <a:cs typeface="+mn-cs"/>
          </a:endParaRPr>
        </a:p>
        <a:p>
          <a:r>
            <a:rPr lang="en-US" sz="1100" b="1">
              <a:solidFill>
                <a:schemeClr val="dk1"/>
              </a:solidFill>
              <a:effectLst/>
              <a:latin typeface="+mn-lt"/>
              <a:ea typeface="+mn-ea"/>
              <a:cs typeface="+mn-cs"/>
            </a:rPr>
            <a:t>Area Surrounding LL Planted:</a:t>
          </a:r>
          <a:r>
            <a:rPr lang="en-US" sz="1100" b="0" baseline="0">
              <a:solidFill>
                <a:schemeClr val="dk1"/>
              </a:solidFill>
              <a:effectLst/>
              <a:latin typeface="+mn-lt"/>
              <a:ea typeface="+mn-ea"/>
              <a:cs typeface="+mn-cs"/>
            </a:rPr>
            <a:t>  5/31/2022</a:t>
          </a:r>
        </a:p>
        <a:p>
          <a:endParaRPr lang="en-US" sz="1100">
            <a:solidFill>
              <a:schemeClr val="dk1"/>
            </a:solidFill>
            <a:effectLst/>
            <a:latin typeface="+mn-lt"/>
            <a:ea typeface="+mn-ea"/>
            <a:cs typeface="+mn-cs"/>
          </a:endParaRPr>
        </a:p>
        <a:p>
          <a:pPr eaLnBrk="1" fontAlgn="auto" latinLnBrk="0" hangingPunct="1"/>
          <a:r>
            <a:rPr lang="en-US" sz="1100" b="1" baseline="0">
              <a:solidFill>
                <a:schemeClr val="dk1"/>
              </a:solidFill>
              <a:effectLst/>
              <a:latin typeface="+mn-lt"/>
              <a:ea typeface="+mn-ea"/>
              <a:cs typeface="+mn-cs"/>
            </a:rPr>
            <a:t>Bulk Field Planting Rate:  </a:t>
          </a:r>
          <a:endParaRPr lang="en-US" b="0">
            <a:effectLst/>
          </a:endParaRPr>
        </a:p>
        <a:p>
          <a:endParaRPr lang="en-US"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1">
              <a:solidFill>
                <a:schemeClr val="dk1"/>
              </a:solidFill>
              <a:effectLst/>
              <a:latin typeface="+mn-lt"/>
              <a:ea typeface="+mn-ea"/>
              <a:cs typeface="+mn-cs"/>
            </a:rPr>
            <a:t>Bulk Field Planted: </a:t>
          </a:r>
          <a:r>
            <a:rPr lang="en-US" sz="1100" b="1" baseline="0">
              <a:solidFill>
                <a:schemeClr val="dk1"/>
              </a:solidFill>
              <a:effectLst/>
              <a:latin typeface="+mn-lt"/>
              <a:ea typeface="+mn-ea"/>
              <a:cs typeface="+mn-cs"/>
            </a:rPr>
            <a:t>  </a:t>
          </a:r>
          <a:r>
            <a:rPr lang="en-US" sz="1100" b="0" baseline="0">
              <a:solidFill>
                <a:schemeClr val="dk1"/>
              </a:solidFill>
              <a:effectLst/>
              <a:latin typeface="+mn-lt"/>
              <a:ea typeface="+mn-ea"/>
              <a:cs typeface="+mn-cs"/>
            </a:rPr>
            <a:t>5/30/2022</a:t>
          </a:r>
          <a:endParaRPr lang="en-US">
            <a:effectLst/>
          </a:endParaRPr>
        </a:p>
        <a:p>
          <a:r>
            <a:rPr lang="en-US" sz="1100">
              <a:solidFill>
                <a:schemeClr val="dk1"/>
              </a:solidFill>
              <a:effectLst/>
              <a:latin typeface="+mn-lt"/>
              <a:ea typeface="+mn-ea"/>
              <a:cs typeface="+mn-cs"/>
            </a:rPr>
            <a:t>				</a:t>
          </a:r>
        </a:p>
        <a:p>
          <a:r>
            <a:rPr lang="en-US" sz="1100" b="1">
              <a:solidFill>
                <a:schemeClr val="dk1"/>
              </a:solidFill>
              <a:effectLst/>
              <a:latin typeface="+mn-lt"/>
              <a:ea typeface="+mn-ea"/>
              <a:cs typeface="+mn-cs"/>
            </a:rPr>
            <a:t>LL Surface (monolith) Emergence:</a:t>
          </a:r>
          <a:r>
            <a:rPr lang="en-US" sz="1100" b="0">
              <a:solidFill>
                <a:schemeClr val="dk1"/>
              </a:solidFill>
              <a:effectLst/>
              <a:latin typeface="+mn-lt"/>
              <a:ea typeface="+mn-ea"/>
              <a:cs typeface="+mn-cs"/>
            </a:rPr>
            <a:t>   6/7/2022</a:t>
          </a:r>
        </a:p>
        <a:p>
          <a:endParaRPr lang="en-US"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1">
              <a:solidFill>
                <a:schemeClr val="dk1"/>
              </a:solidFill>
              <a:effectLst/>
              <a:latin typeface="+mn-lt"/>
              <a:ea typeface="+mn-ea"/>
              <a:cs typeface="+mn-cs"/>
            </a:rPr>
            <a:t>Area surrounding LL Emergence:   </a:t>
          </a:r>
          <a:r>
            <a:rPr lang="en-US" sz="1100" b="0">
              <a:solidFill>
                <a:schemeClr val="dk1"/>
              </a:solidFill>
              <a:effectLst/>
              <a:latin typeface="+mn-lt"/>
              <a:ea typeface="+mn-ea"/>
              <a:cs typeface="+mn-cs"/>
            </a:rPr>
            <a:t>   6/7/2022</a:t>
          </a:r>
          <a:endParaRPr lang="en-US">
            <a:effectLst/>
          </a:endParaRPr>
        </a:p>
        <a:p>
          <a:endParaRPr lang="en-US">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1">
              <a:solidFill>
                <a:schemeClr val="dk1"/>
              </a:solidFill>
              <a:effectLst/>
              <a:latin typeface="+mn-lt"/>
              <a:ea typeface="+mn-ea"/>
              <a:cs typeface="+mn-cs"/>
            </a:rPr>
            <a:t>Bulk Field Emergence:   </a:t>
          </a:r>
          <a:r>
            <a:rPr lang="en-US" sz="1100" b="0">
              <a:solidFill>
                <a:schemeClr val="dk1"/>
              </a:solidFill>
              <a:effectLst/>
              <a:latin typeface="+mn-lt"/>
              <a:ea typeface="+mn-ea"/>
              <a:cs typeface="+mn-cs"/>
            </a:rPr>
            <a:t>   6/7/2022</a:t>
          </a:r>
          <a:endParaRPr lang="en-US">
            <a:effectLst/>
          </a:endParaRPr>
        </a:p>
        <a:p>
          <a:endParaRPr lang="en-US" sz="1100">
            <a:solidFill>
              <a:schemeClr val="dk1"/>
            </a:solidFill>
            <a:effectLst/>
            <a:latin typeface="+mn-lt"/>
            <a:ea typeface="+mn-ea"/>
            <a:cs typeface="+mn-cs"/>
          </a:endParaRPr>
        </a:p>
        <a:p>
          <a:r>
            <a:rPr lang="en-US" sz="1100" b="1">
              <a:solidFill>
                <a:schemeClr val="dk1"/>
              </a:solidFill>
              <a:effectLst/>
              <a:latin typeface="+mn-lt"/>
              <a:ea typeface="+mn-ea"/>
              <a:cs typeface="+mn-cs"/>
            </a:rPr>
            <a:t>LL</a:t>
          </a:r>
          <a:r>
            <a:rPr lang="en-US" sz="1100" b="1" baseline="0">
              <a:solidFill>
                <a:schemeClr val="dk1"/>
              </a:solidFill>
              <a:effectLst/>
              <a:latin typeface="+mn-lt"/>
              <a:ea typeface="+mn-ea"/>
              <a:cs typeface="+mn-cs"/>
            </a:rPr>
            <a:t> Surface Harvest:  </a:t>
          </a:r>
          <a:r>
            <a:rPr lang="en-US" sz="1100" b="0" baseline="0">
              <a:solidFill>
                <a:schemeClr val="dk1"/>
              </a:solidFill>
              <a:effectLst/>
              <a:latin typeface="+mn-lt"/>
              <a:ea typeface="+mn-ea"/>
              <a:cs typeface="+mn-cs"/>
            </a:rPr>
            <a:t> 10/25/2022</a:t>
          </a:r>
        </a:p>
        <a:p>
          <a:r>
            <a:rPr lang="en-US" sz="1100" b="0" baseline="0">
              <a:solidFill>
                <a:schemeClr val="dk1"/>
              </a:solidFill>
              <a:effectLst/>
              <a:latin typeface="+mn-lt"/>
              <a:ea typeface="+mn-ea"/>
              <a:cs typeface="+mn-cs"/>
            </a:rPr>
            <a:t> 	</a:t>
          </a:r>
          <a:r>
            <a:rPr lang="en-US" sz="1100" baseline="0">
              <a:solidFill>
                <a:schemeClr val="dk1"/>
              </a:solidFill>
              <a:effectLst/>
              <a:latin typeface="+mn-lt"/>
              <a:ea typeface="+mn-ea"/>
              <a:cs typeface="+mn-cs"/>
            </a:rPr>
            <a:t>	</a:t>
          </a:r>
        </a:p>
        <a:p>
          <a:r>
            <a:rPr lang="en-US" sz="1100" b="1" baseline="0">
              <a:solidFill>
                <a:schemeClr val="dk1"/>
              </a:solidFill>
              <a:effectLst/>
              <a:latin typeface="+mn-lt"/>
              <a:ea typeface="+mn-ea"/>
              <a:cs typeface="+mn-cs"/>
            </a:rPr>
            <a:t>LL Bulk Harvest:  </a:t>
          </a:r>
          <a:r>
            <a:rPr lang="en-US" sz="1100">
              <a:solidFill>
                <a:schemeClr val="dk1"/>
              </a:solidFill>
              <a:effectLst/>
              <a:latin typeface="+mn-lt"/>
              <a:ea typeface="+mn-ea"/>
              <a:cs typeface="+mn-cs"/>
            </a:rPr>
            <a:t>10/21/22 and 10/24/22</a:t>
          </a:r>
          <a:endParaRPr lang="en-US" sz="1100" b="0">
            <a:solidFill>
              <a:schemeClr val="dk1"/>
            </a:solidFill>
            <a:effectLst/>
            <a:latin typeface="+mn-lt"/>
            <a:ea typeface="+mn-ea"/>
            <a:cs typeface="+mn-cs"/>
          </a:endParaRPr>
        </a:p>
        <a:p>
          <a:endParaRPr lang="en-US" sz="1100">
            <a:solidFill>
              <a:schemeClr val="dk1"/>
            </a:solidFill>
            <a:effectLst/>
            <a:latin typeface="+mn-lt"/>
            <a:ea typeface="+mn-ea"/>
            <a:cs typeface="+mn-cs"/>
          </a:endParaRPr>
        </a:p>
        <a:p>
          <a:endParaRPr lang="en-US" sz="1200">
            <a:solidFill>
              <a:schemeClr val="dk1"/>
            </a:solidFill>
            <a:effectLst/>
            <a:latin typeface="+mn-lt"/>
            <a:ea typeface="+mn-ea"/>
            <a:cs typeface="+mn-cs"/>
          </a:endParaRPr>
        </a:p>
        <a:p>
          <a:r>
            <a:rPr lang="en-US" sz="1100">
              <a:solidFill>
                <a:schemeClr val="dk1"/>
              </a:solidFill>
              <a:effectLst/>
              <a:latin typeface="+mn-lt"/>
              <a:ea typeface="+mn-ea"/>
              <a:cs typeface="+mn-cs"/>
            </a:rPr>
            <a:t>		</a:t>
          </a:r>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152401</xdr:colOff>
      <xdr:row>22</xdr:row>
      <xdr:rowOff>85725</xdr:rowOff>
    </xdr:from>
    <xdr:to>
      <xdr:col>6</xdr:col>
      <xdr:colOff>76200</xdr:colOff>
      <xdr:row>37</xdr:row>
      <xdr:rowOff>85725</xdr:rowOff>
    </xdr:to>
    <xdr:sp macro="" textlink="">
      <xdr:nvSpPr>
        <xdr:cNvPr id="2" name="TextBox 1">
          <a:extLst>
            <a:ext uri="{FF2B5EF4-FFF2-40B4-BE49-F238E27FC236}">
              <a16:creationId xmlns:a16="http://schemas.microsoft.com/office/drawing/2014/main" id="{00000000-0008-0000-0600-000002000000}"/>
            </a:ext>
          </a:extLst>
        </xdr:cNvPr>
        <xdr:cNvSpPr txBox="1"/>
      </xdr:nvSpPr>
      <xdr:spPr>
        <a:xfrm>
          <a:off x="152401" y="4371975"/>
          <a:ext cx="5610224" cy="2857500"/>
        </a:xfrm>
        <a:prstGeom prst="rect">
          <a:avLst/>
        </a:prstGeom>
        <a:solidFill>
          <a:schemeClr val="lt1"/>
        </a:solidFill>
        <a:ln w="15875" cmpd="sng">
          <a:solidFill>
            <a:schemeClr val="tx1"/>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b="0">
              <a:solidFill>
                <a:schemeClr val="dk1"/>
              </a:solidFill>
              <a:effectLst/>
              <a:latin typeface="+mn-lt"/>
              <a:ea typeface="+mn-ea"/>
              <a:cs typeface="+mn-cs"/>
            </a:rPr>
            <a:t>1 dS/m = 1000 µS/cm </a:t>
          </a:r>
          <a:endParaRPr lang="en-US" sz="1200">
            <a:effectLst/>
          </a:endParaRPr>
        </a:p>
        <a:p>
          <a:r>
            <a:rPr lang="en-US" sz="1100" b="0">
              <a:solidFill>
                <a:schemeClr val="dk1"/>
              </a:solidFill>
              <a:effectLst/>
              <a:latin typeface="+mn-lt"/>
              <a:ea typeface="+mn-ea"/>
              <a:cs typeface="+mn-cs"/>
            </a:rPr>
            <a:t>1mS/cm</a:t>
          </a:r>
          <a:r>
            <a:rPr lang="en-US" sz="1100" b="0" baseline="0">
              <a:solidFill>
                <a:schemeClr val="dk1"/>
              </a:solidFill>
              <a:effectLst/>
              <a:latin typeface="+mn-lt"/>
              <a:ea typeface="+mn-ea"/>
              <a:cs typeface="+mn-cs"/>
            </a:rPr>
            <a:t> = 1000 µS/cm</a:t>
          </a:r>
        </a:p>
        <a:p>
          <a:endParaRPr lang="en-US" sz="1200">
            <a:effectLst/>
          </a:endParaRPr>
        </a:p>
        <a:p>
          <a:r>
            <a:rPr lang="en-US" sz="1100">
              <a:solidFill>
                <a:schemeClr val="dk1"/>
              </a:solidFill>
              <a:effectLst/>
              <a:latin typeface="+mn-lt"/>
              <a:ea typeface="+mn-ea"/>
              <a:cs typeface="+mn-cs"/>
            </a:rPr>
            <a:t>Per Allan Andales:</a:t>
          </a:r>
          <a:endParaRPr lang="en-US" sz="1200">
            <a:effectLst/>
          </a:endParaRPr>
        </a:p>
        <a:p>
          <a:r>
            <a:rPr lang="en-US" sz="1100">
              <a:solidFill>
                <a:schemeClr val="dk1"/>
              </a:solidFill>
              <a:effectLst/>
              <a:latin typeface="+mn-lt"/>
              <a:ea typeface="+mn-ea"/>
              <a:cs typeface="+mn-cs"/>
            </a:rPr>
            <a:t>"The salt tolerance (threshold) level of alfalfa that is reported in the literature is 2.0 deci-S/m (EC of saturated extract from the soil) or 1.3 deci-S/m (EC of irrigation water). "</a:t>
          </a:r>
        </a:p>
        <a:p>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Per Mike Bartolo:</a:t>
          </a:r>
          <a:endParaRPr lang="en-US">
            <a:effectLst/>
          </a:endParaRPr>
        </a:p>
        <a:p>
          <a:pPr eaLnBrk="1" fontAlgn="auto" latinLnBrk="0" hangingPunct="1"/>
          <a:r>
            <a:rPr lang="en-US" sz="1100">
              <a:solidFill>
                <a:schemeClr val="dk1"/>
              </a:solidFill>
              <a:effectLst/>
              <a:latin typeface="+mn-lt"/>
              <a:ea typeface="+mn-ea"/>
              <a:cs typeface="+mn-cs"/>
            </a:rPr>
            <a:t>"Normal</a:t>
          </a:r>
          <a:r>
            <a:rPr lang="en-US" sz="1100" baseline="0">
              <a:solidFill>
                <a:schemeClr val="dk1"/>
              </a:solidFill>
              <a:effectLst/>
              <a:latin typeface="+mn-lt"/>
              <a:ea typeface="+mn-ea"/>
              <a:cs typeface="+mn-cs"/>
            </a:rPr>
            <a:t> conductivity when the river is high is 800-900</a:t>
          </a:r>
          <a:r>
            <a:rPr lang="en-US" sz="1100" b="0" baseline="0">
              <a:solidFill>
                <a:schemeClr val="dk1"/>
              </a:solidFill>
              <a:effectLst/>
              <a:latin typeface="+mn-lt"/>
              <a:ea typeface="+mn-ea"/>
              <a:cs typeface="+mn-cs"/>
            </a:rPr>
            <a:t> µS/cm."</a:t>
          </a:r>
          <a:endParaRPr lang="en-US">
            <a:effectLst/>
          </a:endParaRPr>
        </a:p>
        <a:p>
          <a:endParaRPr lang="en-US" sz="1100">
            <a:solidFill>
              <a:schemeClr val="dk1"/>
            </a:solidFill>
            <a:effectLst/>
            <a:latin typeface="+mn-lt"/>
            <a:ea typeface="+mn-ea"/>
            <a:cs typeface="+mn-cs"/>
          </a:endParaRPr>
        </a:p>
        <a:p>
          <a:r>
            <a:rPr lang="en-US" sz="1100" b="0" i="0">
              <a:solidFill>
                <a:schemeClr val="dk1"/>
              </a:solidFill>
              <a:effectLst/>
              <a:latin typeface="+mn-lt"/>
              <a:ea typeface="+mn-ea"/>
              <a:cs typeface="+mn-cs"/>
            </a:rPr>
            <a:t>d = deci = 0.1</a:t>
          </a:r>
          <a:endParaRPr lang="en-US" sz="1200">
            <a:effectLst/>
          </a:endParaRPr>
        </a:p>
        <a:p>
          <a:r>
            <a:rPr lang="en-US" sz="1100" b="0" i="0">
              <a:solidFill>
                <a:schemeClr val="dk1"/>
              </a:solidFill>
              <a:effectLst/>
              <a:latin typeface="+mn-lt"/>
              <a:ea typeface="+mn-ea"/>
              <a:cs typeface="+mn-cs"/>
            </a:rPr>
            <a:t>c = centi = 0.01</a:t>
          </a:r>
          <a:endParaRPr lang="en-US" sz="1200">
            <a:effectLst/>
          </a:endParaRPr>
        </a:p>
        <a:p>
          <a:r>
            <a:rPr lang="en-US" sz="1100" b="0" i="0">
              <a:solidFill>
                <a:schemeClr val="dk1"/>
              </a:solidFill>
              <a:effectLst/>
              <a:latin typeface="+mn-lt"/>
              <a:ea typeface="+mn-ea"/>
              <a:cs typeface="+mn-cs"/>
            </a:rPr>
            <a:t>m = milli = 0.001</a:t>
          </a:r>
          <a:endParaRPr lang="en-US" sz="1200">
            <a:effectLst/>
          </a:endParaRPr>
        </a:p>
        <a:p>
          <a:r>
            <a:rPr lang="en-US" sz="1100" b="0" i="0">
              <a:solidFill>
                <a:schemeClr val="dk1"/>
              </a:solidFill>
              <a:effectLst/>
              <a:latin typeface="+mn-lt"/>
              <a:ea typeface="+mn-ea"/>
              <a:cs typeface="+mn-cs"/>
            </a:rPr>
            <a:t>µ = micro = 0.000001</a:t>
          </a:r>
          <a:r>
            <a:rPr lang="en-US" sz="1100">
              <a:solidFill>
                <a:schemeClr val="dk1"/>
              </a:solidFill>
              <a:effectLst/>
              <a:latin typeface="+mn-lt"/>
              <a:ea typeface="+mn-ea"/>
              <a:cs typeface="+mn-cs"/>
            </a:rPr>
            <a:t> </a:t>
          </a:r>
          <a:endParaRPr lang="en-US" sz="1200">
            <a:effectLst/>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V43"/>
  <sheetViews>
    <sheetView zoomScaleNormal="100" workbookViewId="0">
      <selection activeCell="C33" sqref="C33"/>
    </sheetView>
  </sheetViews>
  <sheetFormatPr defaultRowHeight="15.75"/>
  <cols>
    <col min="1" max="1" width="18.5703125" style="76" customWidth="1"/>
    <col min="2" max="2" width="12.5703125" style="10" customWidth="1"/>
    <col min="3" max="4" width="13.85546875" style="72" customWidth="1"/>
    <col min="5" max="5" width="21.5703125" style="73" customWidth="1"/>
    <col min="6" max="6" width="18.85546875" style="73" customWidth="1"/>
    <col min="7" max="7" width="17.5703125" style="73" customWidth="1"/>
    <col min="8" max="8" width="21.5703125" style="73" customWidth="1"/>
    <col min="9" max="9" width="18.5703125" style="73" customWidth="1"/>
    <col min="10" max="10" width="13.85546875" style="73" customWidth="1"/>
    <col min="11" max="11" width="38.7109375" style="10" customWidth="1"/>
    <col min="12" max="16" width="13.85546875" style="10" customWidth="1"/>
    <col min="17" max="17" width="11.42578125" style="10" bestFit="1" customWidth="1"/>
    <col min="18" max="18" width="10.7109375" style="10" bestFit="1" customWidth="1"/>
    <col min="19" max="19" width="12.28515625" style="10" bestFit="1" customWidth="1"/>
    <col min="20" max="20" width="13.5703125" style="10" bestFit="1" customWidth="1"/>
    <col min="21" max="21" width="13.85546875" style="10" customWidth="1"/>
    <col min="22" max="22" width="11.7109375" style="10" customWidth="1"/>
    <col min="23" max="16384" width="9.140625" style="10"/>
  </cols>
  <sheetData>
    <row r="1" spans="1:22" ht="18.75">
      <c r="A1" s="49" t="s">
        <v>71</v>
      </c>
      <c r="B1" s="11"/>
    </row>
    <row r="2" spans="1:22" ht="18.75">
      <c r="A2" s="49"/>
      <c r="B2" s="11"/>
    </row>
    <row r="3" spans="1:22">
      <c r="A3" s="75" t="s">
        <v>5</v>
      </c>
      <c r="B3" s="75"/>
    </row>
    <row r="4" spans="1:22">
      <c r="A4" s="75" t="s">
        <v>85</v>
      </c>
      <c r="B4" s="75"/>
    </row>
    <row r="5" spans="1:22">
      <c r="A5" s="74"/>
      <c r="B5" s="75"/>
    </row>
    <row r="6" spans="1:22">
      <c r="A6" s="102"/>
      <c r="B6" s="103" t="s">
        <v>87</v>
      </c>
      <c r="C6" s="104">
        <v>3</v>
      </c>
      <c r="D6" s="17"/>
    </row>
    <row r="8" spans="1:22" ht="32.25" thickBot="1">
      <c r="A8" s="77" t="s">
        <v>61</v>
      </c>
      <c r="B8" s="78" t="s">
        <v>62</v>
      </c>
      <c r="C8" s="79" t="s">
        <v>59</v>
      </c>
      <c r="D8" s="79" t="s">
        <v>60</v>
      </c>
      <c r="E8" s="80" t="s">
        <v>11</v>
      </c>
      <c r="F8" s="80" t="s">
        <v>12</v>
      </c>
      <c r="G8" s="80" t="s">
        <v>13</v>
      </c>
      <c r="H8" s="80" t="s">
        <v>14</v>
      </c>
      <c r="I8" s="80" t="s">
        <v>7</v>
      </c>
      <c r="J8" s="80" t="s">
        <v>8</v>
      </c>
      <c r="K8" s="80" t="s">
        <v>84</v>
      </c>
      <c r="M8" s="81"/>
      <c r="N8" s="81"/>
      <c r="O8" s="81"/>
      <c r="P8" s="81"/>
      <c r="Q8" s="81"/>
      <c r="R8" s="81"/>
      <c r="S8" s="81"/>
      <c r="T8" s="81"/>
      <c r="U8" s="81"/>
      <c r="V8" s="82"/>
    </row>
    <row r="9" spans="1:22">
      <c r="A9" s="83">
        <v>44654</v>
      </c>
      <c r="B9" s="84">
        <v>93</v>
      </c>
      <c r="C9" s="85">
        <v>0.28125</v>
      </c>
      <c r="D9" s="85">
        <v>0.2951388888888889</v>
      </c>
      <c r="E9" s="86">
        <v>1.9091</v>
      </c>
      <c r="F9" s="86">
        <v>1.9979</v>
      </c>
      <c r="G9" s="87">
        <f>F9-E9</f>
        <v>8.879999999999999E-2</v>
      </c>
      <c r="H9" s="87">
        <f>G9*$C$6</f>
        <v>0.26639999999999997</v>
      </c>
      <c r="I9" s="87">
        <v>8.0000000000002292E-4</v>
      </c>
      <c r="J9" s="87">
        <f>H9+I9</f>
        <v>0.26719999999999999</v>
      </c>
      <c r="K9" s="88" t="s">
        <v>91</v>
      </c>
      <c r="M9" s="81"/>
      <c r="N9" s="81"/>
      <c r="O9" s="81"/>
      <c r="P9" s="81"/>
      <c r="Q9" s="81"/>
      <c r="R9" s="81"/>
      <c r="S9" s="81"/>
      <c r="T9" s="81"/>
      <c r="U9" s="81"/>
      <c r="V9" s="82"/>
    </row>
    <row r="10" spans="1:22">
      <c r="A10" s="83">
        <v>44658</v>
      </c>
      <c r="B10" s="84">
        <v>97</v>
      </c>
      <c r="C10" s="85">
        <v>0.25</v>
      </c>
      <c r="D10" s="85">
        <v>0.28472222222222221</v>
      </c>
      <c r="E10" s="86">
        <v>1.909</v>
      </c>
      <c r="F10" s="86">
        <v>2.0838999999999999</v>
      </c>
      <c r="G10" s="87">
        <f>F10-E10</f>
        <v>0.17489999999999983</v>
      </c>
      <c r="H10" s="87">
        <f>G10*$C$6</f>
        <v>0.5246999999999995</v>
      </c>
      <c r="I10" s="87">
        <v>1.6249999999995426E-3</v>
      </c>
      <c r="J10" s="87">
        <f>H10+I10</f>
        <v>0.52632499999999904</v>
      </c>
      <c r="K10" s="88" t="s">
        <v>99</v>
      </c>
      <c r="M10" s="81"/>
      <c r="N10" s="81"/>
      <c r="O10" s="81"/>
      <c r="P10" s="81"/>
      <c r="Q10" s="81"/>
      <c r="R10" s="81"/>
      <c r="S10" s="81"/>
      <c r="T10" s="81"/>
      <c r="U10" s="81"/>
      <c r="V10" s="82"/>
    </row>
    <row r="11" spans="1:22">
      <c r="A11" s="83">
        <v>44662</v>
      </c>
      <c r="B11" s="84">
        <v>101</v>
      </c>
      <c r="C11" s="85">
        <v>0.25694444444444448</v>
      </c>
      <c r="D11" s="85">
        <v>0.3125</v>
      </c>
      <c r="E11" s="86">
        <v>1.9423999999999999</v>
      </c>
      <c r="F11" s="86">
        <v>2.0804999999999998</v>
      </c>
      <c r="G11" s="87">
        <f>F11-E11</f>
        <v>0.13809999999999989</v>
      </c>
      <c r="H11" s="87">
        <f>G11*$C$6</f>
        <v>0.41429999999999967</v>
      </c>
      <c r="I11" s="87">
        <v>1.7999999999998E-3</v>
      </c>
      <c r="J11" s="87">
        <f>H11+I11</f>
        <v>0.41609999999999947</v>
      </c>
      <c r="K11" s="88" t="s">
        <v>99</v>
      </c>
      <c r="M11" s="81"/>
      <c r="N11" s="81"/>
      <c r="O11" s="81"/>
      <c r="P11" s="81"/>
      <c r="Q11" s="81"/>
      <c r="R11" s="81"/>
      <c r="S11" s="81"/>
      <c r="T11" s="81"/>
      <c r="U11" s="81"/>
      <c r="V11" s="82"/>
    </row>
    <row r="12" spans="1:22">
      <c r="A12" s="83">
        <v>44667</v>
      </c>
      <c r="B12" s="84">
        <v>106</v>
      </c>
      <c r="C12" s="85">
        <v>0.2638888888888889</v>
      </c>
      <c r="D12" s="85">
        <v>0.34375</v>
      </c>
      <c r="E12" s="86">
        <v>1.9336</v>
      </c>
      <c r="F12" s="86">
        <v>2.1031</v>
      </c>
      <c r="G12" s="87">
        <f t="shared" ref="G12:G14" si="0">F12-E12</f>
        <v>0.16949999999999998</v>
      </c>
      <c r="H12" s="87">
        <f t="shared" ref="H12:H14" si="1">G12*$C$6</f>
        <v>0.50849999999999995</v>
      </c>
      <c r="I12" s="87">
        <v>7.7625000000004175E-3</v>
      </c>
      <c r="J12" s="87">
        <f t="shared" ref="J12:J14" si="2">H12+I12</f>
        <v>0.5162625000000004</v>
      </c>
      <c r="K12" s="88" t="s">
        <v>99</v>
      </c>
      <c r="M12" s="81"/>
      <c r="N12" s="81"/>
      <c r="O12" s="81"/>
      <c r="P12" s="81"/>
      <c r="Q12" s="81"/>
      <c r="R12" s="81"/>
      <c r="S12" s="81"/>
      <c r="T12" s="81"/>
      <c r="U12" s="81"/>
      <c r="V12" s="82"/>
    </row>
    <row r="13" spans="1:22">
      <c r="A13" s="83">
        <v>44670</v>
      </c>
      <c r="B13" s="84">
        <v>109</v>
      </c>
      <c r="C13" s="85">
        <v>0.44791666666666669</v>
      </c>
      <c r="D13" s="85">
        <v>0.47222222222222227</v>
      </c>
      <c r="E13" s="86">
        <v>1.9693000000000001</v>
      </c>
      <c r="F13" s="86">
        <v>2.1238999999999999</v>
      </c>
      <c r="G13" s="87">
        <f t="shared" si="0"/>
        <v>0.15459999999999985</v>
      </c>
      <c r="H13" s="87">
        <f t="shared" si="1"/>
        <v>0.46379999999999955</v>
      </c>
      <c r="I13" s="87">
        <v>1.4962499999999719E-2</v>
      </c>
      <c r="J13" s="87">
        <f t="shared" si="2"/>
        <v>0.47876249999999926</v>
      </c>
      <c r="K13" s="88" t="s">
        <v>99</v>
      </c>
      <c r="M13" s="81"/>
      <c r="N13" s="81"/>
      <c r="O13" s="81"/>
      <c r="P13" s="81"/>
      <c r="Q13" s="81"/>
      <c r="R13" s="81"/>
      <c r="S13" s="81"/>
      <c r="T13" s="81"/>
      <c r="U13" s="81"/>
      <c r="V13" s="82"/>
    </row>
    <row r="14" spans="1:22">
      <c r="A14" s="83">
        <v>44673</v>
      </c>
      <c r="B14" s="84">
        <v>112</v>
      </c>
      <c r="C14" s="85">
        <v>0.31944444444444448</v>
      </c>
      <c r="D14" s="85">
        <v>0.35416666666666669</v>
      </c>
      <c r="E14" s="86">
        <v>1.9813000000000001</v>
      </c>
      <c r="F14" s="86">
        <v>2.1333000000000002</v>
      </c>
      <c r="G14" s="87">
        <f t="shared" si="0"/>
        <v>0.15200000000000014</v>
      </c>
      <c r="H14" s="87">
        <f t="shared" si="1"/>
        <v>0.45600000000000041</v>
      </c>
      <c r="I14" s="87">
        <v>1.1375000000000404E-2</v>
      </c>
      <c r="J14" s="87">
        <f t="shared" si="2"/>
        <v>0.46737500000000082</v>
      </c>
      <c r="K14" s="88" t="s">
        <v>99</v>
      </c>
      <c r="M14" s="81"/>
      <c r="N14" s="81"/>
      <c r="O14" s="81"/>
      <c r="P14" s="81"/>
      <c r="Q14" s="81"/>
      <c r="R14" s="81"/>
      <c r="S14" s="81"/>
      <c r="T14" s="81"/>
      <c r="U14" s="81"/>
      <c r="V14" s="82"/>
    </row>
    <row r="15" spans="1:22">
      <c r="A15" s="83"/>
      <c r="B15" s="84"/>
      <c r="C15" s="85"/>
      <c r="D15" s="85"/>
      <c r="E15" s="86"/>
      <c r="F15" s="86"/>
      <c r="G15" s="87"/>
      <c r="H15" s="87"/>
      <c r="I15" s="87"/>
      <c r="J15" s="87"/>
      <c r="K15" s="88"/>
      <c r="M15" s="81"/>
      <c r="N15" s="81"/>
      <c r="O15" s="81"/>
      <c r="P15" s="81"/>
      <c r="Q15" s="81"/>
      <c r="R15" s="81"/>
      <c r="S15" s="81"/>
      <c r="T15" s="81"/>
      <c r="U15" s="81"/>
      <c r="V15" s="82"/>
    </row>
    <row r="16" spans="1:22">
      <c r="A16" s="109" t="s">
        <v>102</v>
      </c>
      <c r="B16" s="84"/>
      <c r="C16" s="85"/>
      <c r="D16" s="85"/>
      <c r="E16" s="86"/>
      <c r="F16" s="86"/>
      <c r="G16" s="87"/>
      <c r="H16" s="87"/>
      <c r="I16" s="87"/>
      <c r="J16" s="87"/>
      <c r="K16" s="88"/>
      <c r="M16" s="81"/>
      <c r="N16" s="81"/>
      <c r="O16" s="81"/>
      <c r="P16" s="81"/>
      <c r="Q16" s="81"/>
      <c r="R16" s="81"/>
      <c r="S16" s="81"/>
      <c r="T16" s="81"/>
      <c r="U16" s="81"/>
      <c r="V16" s="82"/>
    </row>
    <row r="17" spans="1:22">
      <c r="A17" s="83"/>
      <c r="B17" s="84"/>
      <c r="C17" s="85"/>
      <c r="D17" s="85"/>
      <c r="E17" s="86"/>
      <c r="F17" s="86"/>
      <c r="G17" s="87"/>
      <c r="H17" s="87"/>
      <c r="I17" s="87"/>
      <c r="J17" s="87"/>
      <c r="K17" s="88"/>
      <c r="M17" s="81"/>
      <c r="N17" s="81"/>
      <c r="O17" s="81"/>
      <c r="P17" s="81"/>
      <c r="Q17" s="81"/>
      <c r="R17" s="81"/>
      <c r="S17" s="81"/>
      <c r="T17" s="81"/>
      <c r="U17" s="81"/>
      <c r="V17" s="82"/>
    </row>
    <row r="18" spans="1:22">
      <c r="A18" s="83"/>
      <c r="B18" s="84"/>
      <c r="C18" s="85"/>
      <c r="D18" s="85"/>
      <c r="E18" s="86"/>
      <c r="F18" s="86"/>
      <c r="G18" s="87"/>
      <c r="H18" s="87"/>
      <c r="I18" s="87"/>
      <c r="J18" s="87"/>
      <c r="K18" s="88"/>
      <c r="M18" s="81"/>
      <c r="N18" s="81"/>
      <c r="O18" s="81"/>
      <c r="P18" s="81"/>
      <c r="Q18" s="81"/>
      <c r="R18" s="81"/>
      <c r="S18" s="81"/>
      <c r="T18" s="81"/>
      <c r="U18" s="81"/>
      <c r="V18" s="82"/>
    </row>
    <row r="19" spans="1:22">
      <c r="A19" s="83">
        <v>44715</v>
      </c>
      <c r="B19" s="84">
        <v>154</v>
      </c>
      <c r="C19" s="85">
        <v>0.44097222222222227</v>
      </c>
      <c r="D19" s="85">
        <v>0.47916666666666669</v>
      </c>
      <c r="E19" s="86">
        <v>2.0794999999999999</v>
      </c>
      <c r="F19" s="86">
        <v>2.4005999999999998</v>
      </c>
      <c r="G19" s="87">
        <f t="shared" ref="G19:G21" si="3">F19-E19</f>
        <v>0.32109999999999994</v>
      </c>
      <c r="H19" s="87">
        <f t="shared" ref="H19:H21" si="4">G19*$C$6</f>
        <v>0.96329999999999982</v>
      </c>
      <c r="I19" s="87">
        <v>1.5950000000000058E-2</v>
      </c>
      <c r="J19" s="87">
        <f t="shared" ref="J19:J21" si="5">H19+I19</f>
        <v>0.97924999999999984</v>
      </c>
      <c r="K19" s="88" t="s">
        <v>103</v>
      </c>
      <c r="M19" s="81"/>
      <c r="N19" s="81"/>
      <c r="O19" s="81"/>
      <c r="P19" s="81"/>
      <c r="Q19" s="81"/>
      <c r="R19" s="81"/>
      <c r="S19" s="81"/>
      <c r="T19" s="81"/>
      <c r="U19" s="81"/>
      <c r="V19" s="82"/>
    </row>
    <row r="20" spans="1:22">
      <c r="A20" s="83">
        <v>44725</v>
      </c>
      <c r="B20" s="84">
        <v>164</v>
      </c>
      <c r="C20" s="85">
        <v>0.3576388888888889</v>
      </c>
      <c r="D20" s="85">
        <v>0.4201388888888889</v>
      </c>
      <c r="E20" s="86">
        <v>2.1856</v>
      </c>
      <c r="F20" s="86">
        <v>2.6915</v>
      </c>
      <c r="G20" s="87">
        <f t="shared" si="3"/>
        <v>0.50590000000000002</v>
      </c>
      <c r="H20" s="87">
        <f t="shared" si="4"/>
        <v>1.5177</v>
      </c>
      <c r="I20" s="87">
        <v>8.5949999999999485E-2</v>
      </c>
      <c r="J20" s="87">
        <f t="shared" si="5"/>
        <v>1.6036499999999996</v>
      </c>
      <c r="K20" s="88" t="s">
        <v>101</v>
      </c>
      <c r="M20" s="81"/>
      <c r="N20" s="81"/>
      <c r="O20" s="81"/>
      <c r="P20" s="81"/>
      <c r="Q20" s="81"/>
      <c r="R20" s="81"/>
      <c r="S20" s="81"/>
      <c r="T20" s="81"/>
      <c r="U20" s="81"/>
      <c r="V20" s="82"/>
    </row>
    <row r="21" spans="1:22">
      <c r="A21" s="83">
        <v>44728</v>
      </c>
      <c r="B21" s="84">
        <v>167</v>
      </c>
      <c r="C21" s="85">
        <v>0.4861111111111111</v>
      </c>
      <c r="D21" s="85">
        <v>0.52083333333333337</v>
      </c>
      <c r="E21" s="86">
        <v>2.4748000000000001</v>
      </c>
      <c r="F21" s="86">
        <v>2.7522000000000002</v>
      </c>
      <c r="G21" s="87">
        <f t="shared" si="3"/>
        <v>0.27740000000000009</v>
      </c>
      <c r="H21" s="87">
        <f t="shared" si="4"/>
        <v>0.83220000000000027</v>
      </c>
      <c r="I21" s="87">
        <v>1.4250000000000122E-2</v>
      </c>
      <c r="J21" s="87">
        <f t="shared" si="5"/>
        <v>0.84645000000000037</v>
      </c>
      <c r="K21" s="88" t="s">
        <v>104</v>
      </c>
      <c r="M21" s="81"/>
      <c r="N21" s="81"/>
      <c r="O21" s="81"/>
      <c r="P21" s="81"/>
      <c r="Q21" s="81"/>
      <c r="R21" s="81"/>
      <c r="S21" s="81"/>
      <c r="T21" s="81"/>
      <c r="U21" s="81"/>
      <c r="V21" s="82"/>
    </row>
    <row r="22" spans="1:22">
      <c r="A22" s="83">
        <v>44734</v>
      </c>
      <c r="B22" s="84">
        <v>173</v>
      </c>
      <c r="C22" s="85">
        <v>0.28125</v>
      </c>
      <c r="D22" s="85">
        <v>0.3298611111111111</v>
      </c>
      <c r="E22" s="86">
        <v>2.5070999999999999</v>
      </c>
      <c r="F22" s="86">
        <v>2.8976999999999999</v>
      </c>
      <c r="G22" s="87">
        <f t="shared" ref="G22" si="6">F22-E22</f>
        <v>0.39060000000000006</v>
      </c>
      <c r="H22" s="87">
        <f t="shared" ref="H22:H23" si="7">G22*$C$6</f>
        <v>1.1718000000000002</v>
      </c>
      <c r="I22" s="87">
        <v>5.7749999999997482E-3</v>
      </c>
      <c r="J22" s="87">
        <f t="shared" ref="J22" si="8">H22+I22</f>
        <v>1.1775749999999998</v>
      </c>
      <c r="K22" s="88" t="s">
        <v>106</v>
      </c>
      <c r="M22" s="81"/>
      <c r="N22" s="81"/>
      <c r="O22" s="81"/>
      <c r="P22" s="81"/>
      <c r="Q22" s="81"/>
      <c r="R22" s="81"/>
      <c r="S22" s="81"/>
      <c r="T22" s="81"/>
      <c r="U22" s="81"/>
      <c r="V22" s="82"/>
    </row>
    <row r="23" spans="1:22">
      <c r="A23" s="93">
        <v>44744</v>
      </c>
      <c r="B23" s="100">
        <v>183</v>
      </c>
      <c r="C23" s="91">
        <v>0.3263888888888889</v>
      </c>
      <c r="D23" s="91">
        <v>0.375</v>
      </c>
      <c r="E23" s="87">
        <v>2.6417000000000002</v>
      </c>
      <c r="F23" s="87">
        <v>3.0320999999999998</v>
      </c>
      <c r="G23" s="87">
        <f>F23-E23</f>
        <v>0.39039999999999964</v>
      </c>
      <c r="H23" s="87">
        <f t="shared" si="7"/>
        <v>1.1711999999999989</v>
      </c>
      <c r="I23" s="87">
        <v>1.3474999999999671E-2</v>
      </c>
      <c r="J23" s="87">
        <f>H23+I23</f>
        <v>1.1846749999999986</v>
      </c>
      <c r="M23" s="81"/>
      <c r="N23" s="81"/>
      <c r="O23" s="81"/>
      <c r="P23" s="81"/>
      <c r="Q23" s="81"/>
      <c r="R23" s="81"/>
      <c r="S23" s="81"/>
      <c r="T23" s="81"/>
      <c r="U23" s="81"/>
      <c r="V23" s="82"/>
    </row>
    <row r="24" spans="1:22">
      <c r="A24" s="93">
        <v>44754</v>
      </c>
      <c r="B24" s="100">
        <v>193</v>
      </c>
      <c r="C24" s="91">
        <v>0.32291666666666669</v>
      </c>
      <c r="D24" s="91">
        <v>0.36458333333333331</v>
      </c>
      <c r="E24" s="87">
        <v>2.9093</v>
      </c>
      <c r="F24" s="87">
        <v>3.2543000000000002</v>
      </c>
      <c r="G24" s="87">
        <f t="shared" ref="G24:G25" si="9">F24-E24</f>
        <v>0.3450000000000002</v>
      </c>
      <c r="H24" s="87">
        <f t="shared" ref="H24:H25" si="10">G24*$C$6</f>
        <v>1.0350000000000006</v>
      </c>
      <c r="I24" s="87">
        <v>1.7250000000000404E-2</v>
      </c>
      <c r="J24" s="87">
        <f t="shared" ref="J24:J25" si="11">H24+I24</f>
        <v>1.052250000000001</v>
      </c>
      <c r="K24" s="88"/>
      <c r="M24" s="81"/>
      <c r="N24" s="81"/>
      <c r="O24" s="81"/>
      <c r="P24" s="81"/>
      <c r="Q24" s="81"/>
      <c r="R24" s="81"/>
      <c r="S24" s="81"/>
      <c r="T24" s="81"/>
      <c r="U24" s="81"/>
      <c r="V24" s="82"/>
    </row>
    <row r="25" spans="1:22">
      <c r="A25" s="93">
        <v>44765</v>
      </c>
      <c r="B25" s="100">
        <v>204</v>
      </c>
      <c r="C25" s="91">
        <v>0.33333333333333331</v>
      </c>
      <c r="D25" s="91">
        <v>0.375</v>
      </c>
      <c r="E25" s="87">
        <v>2.3216000000000001</v>
      </c>
      <c r="F25" s="87">
        <v>2.6648000000000001</v>
      </c>
      <c r="G25" s="87">
        <f t="shared" si="9"/>
        <v>0.34319999999999995</v>
      </c>
      <c r="H25" s="87">
        <f t="shared" si="10"/>
        <v>1.0295999999999998</v>
      </c>
      <c r="I25" s="87">
        <v>1.93500000000002E-2</v>
      </c>
      <c r="J25" s="87">
        <f t="shared" si="11"/>
        <v>1.04895</v>
      </c>
      <c r="K25" s="88"/>
      <c r="M25" s="81"/>
      <c r="N25" s="81"/>
      <c r="O25" s="81"/>
      <c r="P25" s="81"/>
      <c r="Q25" s="81"/>
      <c r="R25" s="81"/>
      <c r="S25" s="81"/>
      <c r="T25" s="81"/>
      <c r="U25" s="81"/>
      <c r="V25" s="82"/>
    </row>
    <row r="26" spans="1:22">
      <c r="A26" s="93">
        <v>44776</v>
      </c>
      <c r="B26" s="100">
        <v>215</v>
      </c>
      <c r="C26" s="91">
        <v>0.4826388888888889</v>
      </c>
      <c r="D26" s="91">
        <v>0.52083333333333337</v>
      </c>
      <c r="E26" s="87">
        <v>2.1305999999999998</v>
      </c>
      <c r="F26" s="87">
        <v>2.4737</v>
      </c>
      <c r="G26" s="87">
        <f t="shared" ref="G26:G31" si="12">F26-E26</f>
        <v>0.34310000000000018</v>
      </c>
      <c r="H26" s="87">
        <f t="shared" ref="H26:H31" si="13">G26*$C$6</f>
        <v>1.0293000000000005</v>
      </c>
      <c r="I26" s="87">
        <v>3.8775000000000656E-2</v>
      </c>
      <c r="J26" s="87">
        <f t="shared" ref="J26:J31" si="14">H26+I26</f>
        <v>1.0680750000000012</v>
      </c>
      <c r="K26" s="88"/>
      <c r="M26" s="81"/>
      <c r="N26" s="81"/>
      <c r="O26" s="81"/>
      <c r="P26" s="81"/>
      <c r="Q26" s="81"/>
      <c r="R26" s="81"/>
      <c r="S26" s="81"/>
      <c r="T26" s="81"/>
      <c r="U26" s="81"/>
      <c r="V26" s="82"/>
    </row>
    <row r="27" spans="1:22">
      <c r="A27" s="93">
        <v>44784</v>
      </c>
      <c r="B27" s="100">
        <v>223</v>
      </c>
      <c r="C27" s="91">
        <v>0.34027777777777773</v>
      </c>
      <c r="D27" s="91">
        <v>0.40972222222222227</v>
      </c>
      <c r="E27" s="87">
        <v>1.9314</v>
      </c>
      <c r="F27" s="87">
        <v>3.7296</v>
      </c>
      <c r="G27" s="87">
        <f t="shared" si="12"/>
        <v>1.7982</v>
      </c>
      <c r="H27" s="87">
        <f t="shared" si="13"/>
        <v>5.3946000000000005</v>
      </c>
      <c r="I27" s="87">
        <v>3.5250000000000586E-2</v>
      </c>
      <c r="J27" s="87">
        <f t="shared" si="14"/>
        <v>5.429850000000001</v>
      </c>
      <c r="K27" s="88" t="s">
        <v>101</v>
      </c>
      <c r="M27" s="81"/>
      <c r="N27" s="81"/>
      <c r="O27" s="81"/>
      <c r="P27" s="81"/>
      <c r="Q27" s="81"/>
      <c r="R27" s="81"/>
      <c r="S27" s="81"/>
      <c r="T27" s="81"/>
      <c r="U27" s="81"/>
      <c r="V27" s="82"/>
    </row>
    <row r="28" spans="1:22">
      <c r="A28" s="93">
        <v>44785</v>
      </c>
      <c r="B28" s="100">
        <v>224</v>
      </c>
      <c r="C28" s="91">
        <v>0.60763888888888895</v>
      </c>
      <c r="D28" s="91">
        <v>0.65277777777777779</v>
      </c>
      <c r="E28" s="87">
        <v>3.5714000000000001</v>
      </c>
      <c r="F28" s="87">
        <v>3.9802</v>
      </c>
      <c r="G28" s="87">
        <f t="shared" si="12"/>
        <v>0.40879999999999983</v>
      </c>
      <c r="H28" s="87">
        <f t="shared" si="13"/>
        <v>1.2263999999999995</v>
      </c>
      <c r="I28" s="87">
        <v>3.2499999999999307E-2</v>
      </c>
      <c r="J28" s="87">
        <f t="shared" si="14"/>
        <v>1.2588999999999988</v>
      </c>
      <c r="K28" s="88"/>
      <c r="L28" s="17"/>
      <c r="R28" s="17"/>
      <c r="T28" s="17"/>
      <c r="U28" s="17"/>
      <c r="V28" s="17"/>
    </row>
    <row r="29" spans="1:22">
      <c r="A29" s="93">
        <v>44793</v>
      </c>
      <c r="B29" s="100">
        <v>232</v>
      </c>
      <c r="C29" s="91">
        <v>0.34027777777777773</v>
      </c>
      <c r="D29" s="91">
        <v>0.3888888888888889</v>
      </c>
      <c r="E29" s="87">
        <v>4.0373999999999999</v>
      </c>
      <c r="F29" s="87">
        <v>4.4817</v>
      </c>
      <c r="G29" s="87">
        <f t="shared" si="12"/>
        <v>0.44430000000000014</v>
      </c>
      <c r="H29" s="87">
        <f t="shared" si="13"/>
        <v>1.3329000000000004</v>
      </c>
      <c r="I29" s="87">
        <v>1.452500000000035E-2</v>
      </c>
      <c r="J29" s="87">
        <f t="shared" si="14"/>
        <v>1.3474250000000008</v>
      </c>
      <c r="K29" s="88"/>
      <c r="L29" s="17"/>
      <c r="R29" s="90"/>
      <c r="S29" s="90"/>
      <c r="T29" s="92"/>
      <c r="U29" s="92"/>
      <c r="V29" s="17"/>
    </row>
    <row r="30" spans="1:22">
      <c r="A30" s="93">
        <v>44802</v>
      </c>
      <c r="B30" s="100">
        <v>241</v>
      </c>
      <c r="C30" s="91">
        <v>0.59027777777777779</v>
      </c>
      <c r="D30" s="91">
        <v>0.63194444444444442</v>
      </c>
      <c r="E30" s="87">
        <v>3.8866999999999998</v>
      </c>
      <c r="F30" s="87">
        <v>4.2927</v>
      </c>
      <c r="G30" s="87">
        <f t="shared" si="12"/>
        <v>0.40600000000000014</v>
      </c>
      <c r="H30" s="87">
        <f t="shared" si="13"/>
        <v>1.2180000000000004</v>
      </c>
      <c r="I30" s="87">
        <v>3.2550000000000745E-2</v>
      </c>
      <c r="J30" s="87">
        <f t="shared" si="14"/>
        <v>1.2505500000000012</v>
      </c>
      <c r="K30" s="88"/>
      <c r="L30" s="56"/>
      <c r="M30" s="56"/>
      <c r="N30" s="56"/>
      <c r="O30" s="56"/>
      <c r="P30" s="56"/>
      <c r="Q30" s="90"/>
      <c r="R30" s="90"/>
      <c r="S30" s="90"/>
      <c r="T30" s="92"/>
      <c r="U30" s="92"/>
      <c r="V30" s="90"/>
    </row>
    <row r="31" spans="1:22">
      <c r="A31" s="93">
        <v>44819</v>
      </c>
      <c r="B31" s="100">
        <v>258</v>
      </c>
      <c r="C31" s="91">
        <v>0.43055555555555558</v>
      </c>
      <c r="D31" s="91">
        <v>0.45833333333333331</v>
      </c>
      <c r="E31" s="87">
        <v>2.8948999999999998</v>
      </c>
      <c r="F31" s="87">
        <v>3.6402000000000001</v>
      </c>
      <c r="G31" s="87">
        <f t="shared" si="12"/>
        <v>0.7453000000000003</v>
      </c>
      <c r="H31" s="87">
        <f t="shared" si="13"/>
        <v>2.2359000000000009</v>
      </c>
      <c r="I31" s="87">
        <v>1.5500000000000257E-2</v>
      </c>
      <c r="J31" s="87">
        <f t="shared" si="14"/>
        <v>2.2514000000000012</v>
      </c>
      <c r="K31" s="88" t="s">
        <v>101</v>
      </c>
      <c r="L31" s="17"/>
      <c r="M31" s="17"/>
      <c r="N31" s="17"/>
      <c r="O31" s="17"/>
      <c r="P31" s="17"/>
      <c r="Q31" s="17"/>
      <c r="R31" s="17"/>
      <c r="S31" s="17"/>
      <c r="T31" s="17"/>
      <c r="U31" s="17"/>
      <c r="V31" s="17"/>
    </row>
    <row r="32" spans="1:22">
      <c r="A32" s="93"/>
      <c r="B32" s="100"/>
      <c r="C32" s="91"/>
      <c r="D32" s="91"/>
      <c r="E32" s="87"/>
      <c r="F32" s="87"/>
      <c r="G32" s="87"/>
      <c r="H32" s="87"/>
      <c r="I32" s="87"/>
      <c r="J32" s="87"/>
      <c r="K32" s="89"/>
    </row>
    <row r="33" spans="1:21">
      <c r="A33" s="93"/>
      <c r="B33" s="100"/>
      <c r="C33" s="91"/>
      <c r="D33" s="91"/>
      <c r="E33" s="87"/>
      <c r="F33" s="87"/>
      <c r="G33" s="87"/>
      <c r="H33" s="87"/>
      <c r="I33" s="87"/>
      <c r="J33" s="87"/>
      <c r="K33" s="89"/>
      <c r="Q33" s="82"/>
      <c r="S33" s="94"/>
    </row>
    <row r="34" spans="1:21">
      <c r="A34" s="93"/>
      <c r="B34" s="100"/>
      <c r="C34" s="91"/>
      <c r="D34" s="91"/>
      <c r="E34" s="87"/>
      <c r="F34" s="87"/>
      <c r="G34" s="87"/>
      <c r="H34" s="87"/>
      <c r="I34" s="87"/>
      <c r="J34" s="87"/>
      <c r="K34" s="89"/>
    </row>
    <row r="35" spans="1:21">
      <c r="A35" s="93"/>
      <c r="B35" s="100"/>
      <c r="C35" s="91"/>
      <c r="D35" s="91"/>
      <c r="E35" s="87"/>
      <c r="F35" s="87"/>
      <c r="G35" s="87"/>
      <c r="H35" s="87"/>
      <c r="I35" s="87"/>
      <c r="J35" s="87"/>
      <c r="K35" s="89"/>
    </row>
    <row r="36" spans="1:21">
      <c r="A36" s="93"/>
      <c r="B36" s="100"/>
      <c r="C36" s="91"/>
      <c r="D36" s="91"/>
      <c r="E36" s="87"/>
      <c r="F36" s="87"/>
      <c r="G36" s="87"/>
      <c r="H36" s="87"/>
      <c r="I36" s="87"/>
      <c r="J36" s="87"/>
      <c r="K36" s="89"/>
    </row>
    <row r="37" spans="1:21">
      <c r="A37" s="93"/>
      <c r="B37" s="100"/>
      <c r="C37" s="91"/>
      <c r="D37" s="91"/>
      <c r="E37" s="87"/>
      <c r="F37" s="87"/>
      <c r="G37" s="87"/>
      <c r="H37" s="87"/>
      <c r="I37" s="87"/>
      <c r="J37" s="87"/>
      <c r="K37" s="89"/>
    </row>
    <row r="38" spans="1:21">
      <c r="A38" s="93"/>
      <c r="B38" s="100"/>
      <c r="C38" s="91"/>
      <c r="D38" s="91"/>
      <c r="E38" s="87"/>
      <c r="F38" s="87"/>
      <c r="G38" s="87"/>
      <c r="H38" s="87"/>
      <c r="I38" s="87"/>
      <c r="J38" s="87"/>
      <c r="K38" s="89"/>
      <c r="L38" s="11"/>
      <c r="M38" s="11"/>
      <c r="N38" s="11"/>
      <c r="O38" s="11"/>
      <c r="P38" s="11"/>
      <c r="Q38" s="11"/>
      <c r="U38" s="11"/>
    </row>
    <row r="39" spans="1:21">
      <c r="A39" s="83"/>
      <c r="B39" s="84"/>
      <c r="C39" s="85"/>
      <c r="D39" s="85"/>
      <c r="E39" s="86"/>
      <c r="F39" s="86"/>
      <c r="G39" s="87"/>
      <c r="H39" s="87"/>
      <c r="I39" s="87"/>
      <c r="J39" s="87"/>
      <c r="K39" s="89"/>
      <c r="L39" s="11"/>
      <c r="M39" s="11"/>
      <c r="N39" s="11"/>
      <c r="O39" s="11"/>
      <c r="P39" s="11"/>
      <c r="Q39" s="11"/>
      <c r="R39" s="11"/>
      <c r="S39" s="11"/>
      <c r="T39" s="11"/>
      <c r="U39" s="11"/>
    </row>
    <row r="40" spans="1:21">
      <c r="A40" s="83"/>
      <c r="B40" s="84"/>
      <c r="C40" s="85"/>
      <c r="D40" s="85"/>
      <c r="E40" s="86"/>
      <c r="F40" s="86"/>
      <c r="G40" s="87"/>
      <c r="H40" s="87"/>
      <c r="I40" s="87"/>
      <c r="J40" s="87"/>
      <c r="K40" s="89"/>
      <c r="L40" s="56"/>
      <c r="M40" s="56"/>
      <c r="N40" s="56"/>
      <c r="O40" s="56"/>
      <c r="P40" s="56"/>
      <c r="Q40" s="17"/>
      <c r="R40" s="17"/>
      <c r="S40" s="92"/>
      <c r="T40" s="92"/>
      <c r="U40" s="17"/>
    </row>
    <row r="41" spans="1:21">
      <c r="A41" s="83"/>
      <c r="B41" s="84"/>
      <c r="C41" s="85"/>
      <c r="D41" s="85"/>
      <c r="E41" s="86"/>
      <c r="F41" s="86"/>
      <c r="G41" s="87"/>
      <c r="H41" s="87"/>
      <c r="I41" s="87"/>
      <c r="J41" s="87"/>
      <c r="K41" s="89"/>
      <c r="L41" s="95"/>
      <c r="M41" s="95"/>
      <c r="N41" s="95"/>
      <c r="O41" s="95"/>
      <c r="P41" s="95"/>
    </row>
    <row r="42" spans="1:21">
      <c r="A42" s="83"/>
      <c r="B42" s="84"/>
      <c r="C42" s="85"/>
      <c r="D42" s="85"/>
      <c r="E42" s="86"/>
      <c r="F42" s="86"/>
      <c r="G42" s="87"/>
      <c r="H42" s="87"/>
      <c r="I42" s="87"/>
      <c r="J42" s="87"/>
      <c r="K42" s="89"/>
      <c r="L42" s="95"/>
      <c r="M42" s="95"/>
      <c r="N42" s="95"/>
      <c r="O42" s="95"/>
      <c r="P42" s="95"/>
    </row>
    <row r="43" spans="1:21">
      <c r="A43" s="83"/>
      <c r="B43" s="84"/>
      <c r="C43" s="85"/>
      <c r="D43" s="85"/>
      <c r="E43" s="86"/>
      <c r="F43" s="86"/>
      <c r="G43" s="87"/>
      <c r="H43" s="87"/>
      <c r="I43" s="87"/>
      <c r="J43" s="87"/>
      <c r="K43" s="89"/>
    </row>
  </sheetData>
  <pageMargins left="0.7" right="0.7" top="0.75" bottom="0.75" header="0.3" footer="0.3"/>
  <pageSetup orientation="landscape" r:id="rId1"/>
  <headerFooter>
    <oddFooter>&amp;C&amp;F</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P84"/>
  <sheetViews>
    <sheetView zoomScaleNormal="100" workbookViewId="0">
      <pane ySplit="9" topLeftCell="A55" activePane="bottomLeft" state="frozen"/>
      <selection pane="bottomLeft" activeCell="O72" sqref="O72"/>
    </sheetView>
  </sheetViews>
  <sheetFormatPr defaultRowHeight="15.75"/>
  <cols>
    <col min="1" max="1" width="21.85546875" style="10" customWidth="1"/>
    <col min="2" max="2" width="12.28515625" style="76" customWidth="1"/>
    <col min="3" max="3" width="12.42578125" style="10" customWidth="1"/>
    <col min="4" max="4" width="18.85546875" style="10" customWidth="1"/>
    <col min="5" max="5" width="16.140625" style="10" customWidth="1"/>
    <col min="6" max="6" width="21.7109375" style="10" customWidth="1"/>
    <col min="7" max="7" width="21" style="10" customWidth="1"/>
    <col min="8" max="8" width="17.28515625" style="10" customWidth="1"/>
    <col min="9" max="9" width="23.42578125" style="10" customWidth="1"/>
    <col min="10" max="10" width="17.85546875" style="10" customWidth="1"/>
    <col min="11" max="11" width="15.5703125" style="10" customWidth="1"/>
    <col min="12" max="16384" width="9.140625" style="10"/>
  </cols>
  <sheetData>
    <row r="1" spans="1:14" ht="18.75">
      <c r="A1" s="1" t="s">
        <v>72</v>
      </c>
    </row>
    <row r="2" spans="1:14" ht="18.75">
      <c r="A2" s="1"/>
    </row>
    <row r="3" spans="1:14">
      <c r="A3" s="101" t="s">
        <v>66</v>
      </c>
    </row>
    <row r="4" spans="1:14">
      <c r="A4" s="96" t="s">
        <v>9</v>
      </c>
      <c r="K4" s="97"/>
      <c r="L4" s="97"/>
      <c r="M4" s="115"/>
      <c r="N4" s="115"/>
    </row>
    <row r="5" spans="1:14">
      <c r="A5" s="75" t="s">
        <v>86</v>
      </c>
      <c r="K5" s="97"/>
      <c r="L5" s="97"/>
      <c r="M5" s="97"/>
      <c r="N5" s="97"/>
    </row>
    <row r="6" spans="1:14">
      <c r="A6" s="96"/>
      <c r="K6" s="97"/>
      <c r="L6" s="97"/>
      <c r="M6" s="97"/>
      <c r="N6" s="97"/>
    </row>
    <row r="7" spans="1:14">
      <c r="A7" s="102"/>
      <c r="B7" s="103" t="s">
        <v>87</v>
      </c>
      <c r="C7" s="104">
        <v>3</v>
      </c>
      <c r="K7" s="97"/>
      <c r="L7" s="97"/>
      <c r="M7" s="97"/>
      <c r="N7" s="97"/>
    </row>
    <row r="8" spans="1:14">
      <c r="B8" s="98"/>
      <c r="K8" s="97"/>
      <c r="L8" s="97"/>
      <c r="M8" s="97"/>
      <c r="N8" s="97"/>
    </row>
    <row r="9" spans="1:14" ht="32.25" thickBot="1">
      <c r="A9" s="99" t="s">
        <v>63</v>
      </c>
      <c r="B9" s="77" t="s">
        <v>0</v>
      </c>
      <c r="C9" s="78" t="s">
        <v>62</v>
      </c>
      <c r="D9" s="78" t="s">
        <v>59</v>
      </c>
      <c r="E9" s="78" t="s">
        <v>60</v>
      </c>
      <c r="F9" s="78" t="s">
        <v>11</v>
      </c>
      <c r="G9" s="78" t="s">
        <v>12</v>
      </c>
      <c r="H9" s="78" t="s">
        <v>13</v>
      </c>
      <c r="I9" s="78" t="s">
        <v>65</v>
      </c>
      <c r="J9" s="78" t="s">
        <v>64</v>
      </c>
      <c r="K9" s="78" t="s">
        <v>4</v>
      </c>
      <c r="L9" s="97"/>
      <c r="M9" s="97"/>
      <c r="N9" s="97"/>
    </row>
    <row r="10" spans="1:14">
      <c r="A10" s="10" t="s">
        <v>97</v>
      </c>
      <c r="B10" s="93">
        <v>44636</v>
      </c>
      <c r="C10" s="100">
        <v>75</v>
      </c>
      <c r="D10" s="91">
        <v>0.86805555555555547</v>
      </c>
      <c r="E10" s="91">
        <v>1</v>
      </c>
      <c r="F10" s="87">
        <v>1.6515</v>
      </c>
      <c r="G10" s="87">
        <v>1.6645000000000001</v>
      </c>
      <c r="H10" s="87">
        <f t="shared" ref="H10:H11" si="0">G10-F10</f>
        <v>1.3000000000000123E-2</v>
      </c>
      <c r="I10" s="87">
        <f t="shared" ref="I10:I11" si="1">H10*$C$7</f>
        <v>3.9000000000000368E-2</v>
      </c>
      <c r="J10" s="87">
        <v>3.3250000000006916E-3</v>
      </c>
      <c r="K10" s="87">
        <f t="shared" ref="K10:K11" si="2">I10+J10</f>
        <v>4.2325000000001056E-2</v>
      </c>
    </row>
    <row r="11" spans="1:14">
      <c r="A11" s="10" t="s">
        <v>97</v>
      </c>
      <c r="B11" s="93">
        <v>44637</v>
      </c>
      <c r="C11" s="100">
        <v>76</v>
      </c>
      <c r="D11" s="91">
        <v>6.9444444444444434E-2</v>
      </c>
      <c r="E11" s="91">
        <v>0.56597222222222221</v>
      </c>
      <c r="F11" s="87">
        <v>1.6641999999999999</v>
      </c>
      <c r="G11" s="87">
        <v>1.8585</v>
      </c>
      <c r="H11" s="87">
        <f t="shared" si="0"/>
        <v>0.19430000000000014</v>
      </c>
      <c r="I11" s="87">
        <f t="shared" si="1"/>
        <v>0.58290000000000042</v>
      </c>
      <c r="J11" s="87">
        <v>4.6475000000002861E-2</v>
      </c>
      <c r="K11" s="87">
        <f t="shared" si="2"/>
        <v>0.62937500000000324</v>
      </c>
    </row>
    <row r="12" spans="1:14">
      <c r="A12" s="10" t="s">
        <v>97</v>
      </c>
      <c r="B12" s="93">
        <v>44641</v>
      </c>
      <c r="C12" s="100">
        <v>80</v>
      </c>
      <c r="D12" s="91">
        <v>0.21180555555555555</v>
      </c>
      <c r="E12" s="91">
        <v>0.82291666666666663</v>
      </c>
      <c r="F12" s="87">
        <v>1.7854000000000001</v>
      </c>
      <c r="G12" s="87">
        <v>2.0939000000000001</v>
      </c>
      <c r="H12" s="87">
        <f>G12-F12</f>
        <v>0.3085</v>
      </c>
      <c r="I12" s="87">
        <f>H12*$C$7</f>
        <v>0.92549999999999999</v>
      </c>
      <c r="J12" s="87">
        <v>5.940000000000327E-2</v>
      </c>
      <c r="K12" s="87">
        <f>I12+J12</f>
        <v>0.98490000000000322</v>
      </c>
    </row>
    <row r="13" spans="1:14">
      <c r="A13" s="10" t="s">
        <v>98</v>
      </c>
      <c r="B13" s="93">
        <v>44642</v>
      </c>
      <c r="C13" s="100">
        <v>81</v>
      </c>
      <c r="D13" s="91">
        <v>0.38194444444444442</v>
      </c>
      <c r="E13" s="91">
        <v>0.4548611111111111</v>
      </c>
      <c r="F13" s="87">
        <v>2.0893999999999999</v>
      </c>
      <c r="G13" s="87">
        <v>2.0950000000000002</v>
      </c>
      <c r="H13" s="87">
        <f>G13-F13</f>
        <v>5.6000000000002714E-3</v>
      </c>
      <c r="I13" s="87">
        <f>H13*$C$7</f>
        <v>1.6800000000000814E-2</v>
      </c>
      <c r="J13" s="87">
        <v>0</v>
      </c>
      <c r="K13" s="87">
        <f>I13+J13</f>
        <v>1.6800000000000814E-2</v>
      </c>
    </row>
    <row r="14" spans="1:14">
      <c r="A14" s="10" t="s">
        <v>100</v>
      </c>
      <c r="B14" s="93">
        <v>44649</v>
      </c>
      <c r="C14" s="100">
        <v>88</v>
      </c>
      <c r="D14" s="91">
        <v>0.67708333333333337</v>
      </c>
      <c r="E14" s="91">
        <v>0.83333333333333337</v>
      </c>
      <c r="F14" s="87">
        <v>1.923</v>
      </c>
      <c r="G14" s="87">
        <v>1.9797</v>
      </c>
      <c r="H14" s="87">
        <f t="shared" ref="H14:H15" si="3">G14-F14</f>
        <v>5.6699999999999973E-2</v>
      </c>
      <c r="I14" s="87">
        <f t="shared" ref="I14:I15" si="4">H14*$C$7</f>
        <v>0.17009999999999992</v>
      </c>
      <c r="J14" s="87">
        <v>1.9125000000000409E-2</v>
      </c>
      <c r="K14" s="87">
        <f t="shared" ref="K14:K16" si="5">I14+J14</f>
        <v>0.18922500000000034</v>
      </c>
    </row>
    <row r="15" spans="1:14">
      <c r="A15" s="10" t="s">
        <v>100</v>
      </c>
      <c r="B15" s="93">
        <v>44655</v>
      </c>
      <c r="C15" s="100">
        <v>94</v>
      </c>
      <c r="D15" s="91">
        <v>0.1388888888888889</v>
      </c>
      <c r="E15" s="91">
        <v>0.28819444444444448</v>
      </c>
      <c r="F15" s="87">
        <v>1.9455</v>
      </c>
      <c r="G15" s="87">
        <v>1.9908999999999999</v>
      </c>
      <c r="H15" s="87">
        <f t="shared" si="3"/>
        <v>4.5399999999999885E-2</v>
      </c>
      <c r="I15" s="87">
        <f t="shared" si="4"/>
        <v>0.13619999999999965</v>
      </c>
      <c r="J15" s="87">
        <v>5.9124999999993488E-3</v>
      </c>
      <c r="K15" s="87">
        <f t="shared" si="5"/>
        <v>0.142112499999999</v>
      </c>
    </row>
    <row r="16" spans="1:14">
      <c r="A16" s="10" t="s">
        <v>100</v>
      </c>
      <c r="B16" s="93">
        <v>44675</v>
      </c>
      <c r="C16" s="100">
        <v>114</v>
      </c>
      <c r="D16" s="91">
        <v>0.85763888888888884</v>
      </c>
      <c r="E16" s="91">
        <v>0.92708333333333337</v>
      </c>
      <c r="F16" s="87">
        <v>2.0047999999999999</v>
      </c>
      <c r="G16" s="87">
        <v>2.0167000000000002</v>
      </c>
      <c r="H16" s="87">
        <f t="shared" ref="H16" si="6">G16-F16</f>
        <v>1.1900000000000244E-2</v>
      </c>
      <c r="I16" s="87">
        <f t="shared" ref="I16" si="7">H16*$C$7</f>
        <v>3.5700000000000731E-2</v>
      </c>
      <c r="J16" s="87">
        <v>3.9374999999997632E-3</v>
      </c>
      <c r="K16" s="87">
        <f t="shared" si="5"/>
        <v>3.9637500000000492E-2</v>
      </c>
    </row>
    <row r="17" spans="1:16">
      <c r="B17" s="93"/>
      <c r="C17" s="100"/>
      <c r="D17" s="91"/>
      <c r="E17" s="91"/>
      <c r="F17" s="87"/>
      <c r="G17" s="87"/>
      <c r="H17" s="87"/>
      <c r="I17" s="87"/>
      <c r="J17" s="87"/>
      <c r="K17" s="87"/>
    </row>
    <row r="18" spans="1:16">
      <c r="A18" s="109" t="s">
        <v>102</v>
      </c>
      <c r="B18" s="93"/>
      <c r="C18" s="100"/>
      <c r="D18" s="91"/>
      <c r="E18" s="91"/>
      <c r="F18" s="87"/>
      <c r="G18" s="87"/>
      <c r="H18" s="87"/>
      <c r="I18" s="87"/>
      <c r="J18" s="87"/>
      <c r="K18" s="87"/>
    </row>
    <row r="19" spans="1:16">
      <c r="B19" s="93"/>
      <c r="C19" s="100"/>
      <c r="D19" s="91"/>
      <c r="E19" s="91"/>
      <c r="F19" s="87"/>
      <c r="G19" s="87"/>
      <c r="H19" s="87"/>
      <c r="I19" s="87"/>
      <c r="J19" s="87"/>
      <c r="K19" s="87"/>
    </row>
    <row r="20" spans="1:16">
      <c r="A20" s="10" t="s">
        <v>100</v>
      </c>
      <c r="B20" s="93">
        <v>44713</v>
      </c>
      <c r="C20" s="100">
        <v>152</v>
      </c>
      <c r="D20" s="91">
        <v>6.9444444444444441E-3</v>
      </c>
      <c r="E20" s="91">
        <v>0.43055555555555558</v>
      </c>
      <c r="F20" s="87">
        <v>2.0493000000000001</v>
      </c>
      <c r="G20" s="87">
        <v>2.1352000000000002</v>
      </c>
      <c r="H20" s="87">
        <f t="shared" ref="H20:H22" si="8">G20-F20</f>
        <v>8.5900000000000087E-2</v>
      </c>
      <c r="I20" s="87">
        <f t="shared" ref="I20:I22" si="9">H20*$C$7</f>
        <v>0.25770000000000026</v>
      </c>
      <c r="J20" s="87">
        <v>2.4400000000004078E-2</v>
      </c>
      <c r="K20" s="87">
        <f t="shared" ref="K20:K22" si="10">I20+J20</f>
        <v>0.28210000000000435</v>
      </c>
    </row>
    <row r="21" spans="1:16">
      <c r="A21" s="10" t="s">
        <v>100</v>
      </c>
      <c r="B21" s="93">
        <v>44718</v>
      </c>
      <c r="C21" s="100">
        <v>157</v>
      </c>
      <c r="D21" s="91">
        <v>0.62152777777777779</v>
      </c>
      <c r="E21" s="91">
        <v>0.63194444444444442</v>
      </c>
      <c r="F21" s="87">
        <v>2.2326999999999999</v>
      </c>
      <c r="G21" s="87">
        <v>2.2879999999999998</v>
      </c>
      <c r="H21" s="87">
        <f t="shared" si="8"/>
        <v>5.5299999999999905E-2</v>
      </c>
      <c r="I21" s="87">
        <f t="shared" si="9"/>
        <v>0.16589999999999971</v>
      </c>
      <c r="J21" s="87">
        <v>4.9499999999999414E-3</v>
      </c>
      <c r="K21" s="87">
        <f t="shared" si="10"/>
        <v>0.17084999999999967</v>
      </c>
    </row>
    <row r="22" spans="1:16">
      <c r="A22" s="10" t="s">
        <v>105</v>
      </c>
      <c r="B22" s="93">
        <v>44724</v>
      </c>
      <c r="C22" s="100">
        <v>163</v>
      </c>
      <c r="D22" s="91">
        <v>0.3125</v>
      </c>
      <c r="E22" s="91">
        <v>0.33333333333333331</v>
      </c>
      <c r="F22" s="87">
        <v>2.1676000000000002</v>
      </c>
      <c r="G22" s="87">
        <v>2.2353999999999998</v>
      </c>
      <c r="H22" s="87">
        <f t="shared" si="8"/>
        <v>6.7799999999999638E-2</v>
      </c>
      <c r="I22" s="87">
        <f t="shared" si="9"/>
        <v>0.20339999999999892</v>
      </c>
      <c r="J22" s="87">
        <v>3.6749999999997575E-3</v>
      </c>
      <c r="K22" s="87">
        <f t="shared" si="10"/>
        <v>0.20707499999999868</v>
      </c>
    </row>
    <row r="23" spans="1:16">
      <c r="A23" s="10" t="s">
        <v>100</v>
      </c>
      <c r="B23" s="93">
        <v>44733</v>
      </c>
      <c r="C23" s="100">
        <v>172</v>
      </c>
      <c r="D23" s="91">
        <v>6.5972222222222224E-2</v>
      </c>
      <c r="E23" s="91">
        <v>9.375E-2</v>
      </c>
      <c r="F23" s="87">
        <v>2.5169999999999999</v>
      </c>
      <c r="G23" s="87">
        <v>2.5205000000000002</v>
      </c>
      <c r="H23" s="87">
        <f t="shared" ref="H23:H27" si="11">G23-F23</f>
        <v>3.5000000000002807E-3</v>
      </c>
      <c r="I23" s="87">
        <f t="shared" ref="I23:I27" si="12">H23*$C$7</f>
        <v>1.0500000000000842E-2</v>
      </c>
      <c r="J23" s="87">
        <v>0</v>
      </c>
      <c r="K23" s="87">
        <f t="shared" ref="K23:K27" si="13">I23+J23</f>
        <v>1.0500000000000842E-2</v>
      </c>
    </row>
    <row r="24" spans="1:16">
      <c r="A24" s="10" t="s">
        <v>100</v>
      </c>
      <c r="B24" s="93">
        <v>44735</v>
      </c>
      <c r="C24" s="100">
        <v>174</v>
      </c>
      <c r="D24" s="91">
        <v>0.76041666666666663</v>
      </c>
      <c r="E24" s="91">
        <v>0.77083333333333337</v>
      </c>
      <c r="F24" s="87">
        <v>2.7726000000000002</v>
      </c>
      <c r="G24" s="87">
        <v>2.7774000000000001</v>
      </c>
      <c r="H24" s="87">
        <f t="shared" si="11"/>
        <v>4.7999999999999154E-3</v>
      </c>
      <c r="I24" s="87">
        <f t="shared" si="12"/>
        <v>1.4399999999999746E-2</v>
      </c>
      <c r="J24" s="87">
        <v>0</v>
      </c>
      <c r="K24" s="87">
        <f t="shared" si="13"/>
        <v>1.4399999999999746E-2</v>
      </c>
    </row>
    <row r="25" spans="1:16">
      <c r="A25" s="10" t="s">
        <v>100</v>
      </c>
      <c r="B25" s="93">
        <v>44736</v>
      </c>
      <c r="C25" s="100">
        <v>175</v>
      </c>
      <c r="D25" s="91">
        <v>0.95833333333333337</v>
      </c>
      <c r="E25" s="91">
        <v>0.97222222222222221</v>
      </c>
      <c r="F25" s="87">
        <v>2.7164999999999999</v>
      </c>
      <c r="G25" s="87">
        <v>2.7210999999999999</v>
      </c>
      <c r="H25" s="87">
        <f t="shared" si="11"/>
        <v>4.5999999999999375E-3</v>
      </c>
      <c r="I25" s="87">
        <f t="shared" si="12"/>
        <v>1.3799999999999812E-2</v>
      </c>
      <c r="J25" s="87">
        <v>0</v>
      </c>
      <c r="K25" s="87">
        <f t="shared" si="13"/>
        <v>1.3799999999999812E-2</v>
      </c>
    </row>
    <row r="26" spans="1:16">
      <c r="A26" s="10" t="s">
        <v>100</v>
      </c>
      <c r="B26" s="93">
        <v>44738</v>
      </c>
      <c r="C26" s="100">
        <v>177</v>
      </c>
      <c r="D26" s="91">
        <v>0.23611111111111113</v>
      </c>
      <c r="E26" s="91">
        <v>0.25694444444444448</v>
      </c>
      <c r="F26" s="87">
        <v>2.6939000000000002</v>
      </c>
      <c r="G26" s="87">
        <v>2.6962000000000002</v>
      </c>
      <c r="H26" s="87">
        <f t="shared" si="11"/>
        <v>2.2999999999999687E-3</v>
      </c>
      <c r="I26" s="87">
        <f t="shared" si="12"/>
        <v>6.8999999999999062E-3</v>
      </c>
      <c r="J26" s="87">
        <v>0</v>
      </c>
      <c r="K26" s="87">
        <f t="shared" si="13"/>
        <v>6.8999999999999062E-3</v>
      </c>
    </row>
    <row r="27" spans="1:16">
      <c r="A27" s="10" t="s">
        <v>100</v>
      </c>
      <c r="B27" s="93">
        <v>44739</v>
      </c>
      <c r="C27" s="100">
        <v>178</v>
      </c>
      <c r="D27" s="91">
        <v>0.20138888888888887</v>
      </c>
      <c r="E27" s="91">
        <v>0.44097222222222227</v>
      </c>
      <c r="F27" s="87">
        <v>2.6778</v>
      </c>
      <c r="G27" s="87">
        <v>2.7841999999999998</v>
      </c>
      <c r="H27" s="87">
        <f t="shared" si="11"/>
        <v>0.10639999999999983</v>
      </c>
      <c r="I27" s="87">
        <f t="shared" si="12"/>
        <v>0.31919999999999948</v>
      </c>
      <c r="J27" s="87">
        <v>2.1562499999999537E-2</v>
      </c>
      <c r="K27" s="87">
        <f t="shared" si="13"/>
        <v>0.34076249999999902</v>
      </c>
    </row>
    <row r="28" spans="1:16">
      <c r="A28" s="10" t="s">
        <v>107</v>
      </c>
      <c r="B28" s="93">
        <v>44742</v>
      </c>
      <c r="C28" s="100">
        <v>181</v>
      </c>
      <c r="D28" s="91">
        <v>0.66319444444444442</v>
      </c>
      <c r="E28" s="91">
        <v>0.67013888888888884</v>
      </c>
      <c r="F28" s="87">
        <v>2.5752999999999999</v>
      </c>
      <c r="G28" s="87">
        <v>2.5781000000000001</v>
      </c>
      <c r="H28" s="87">
        <f t="shared" ref="H28:H35" si="14">G28-F28</f>
        <v>2.8000000000001357E-3</v>
      </c>
      <c r="I28" s="87">
        <f t="shared" ref="I28:I45" si="15">H28*$C$7</f>
        <v>8.4000000000004071E-3</v>
      </c>
      <c r="J28" s="87">
        <v>0</v>
      </c>
      <c r="K28" s="87">
        <f>I28+J28</f>
        <v>8.4000000000004071E-3</v>
      </c>
    </row>
    <row r="29" spans="1:16">
      <c r="A29" s="10" t="s">
        <v>108</v>
      </c>
      <c r="B29" s="93">
        <v>44742</v>
      </c>
      <c r="C29" s="100">
        <v>181</v>
      </c>
      <c r="D29" s="91">
        <v>0.73263888888888884</v>
      </c>
      <c r="E29" s="91">
        <v>0.74305555555555547</v>
      </c>
      <c r="F29" s="87">
        <v>2.5739000000000001</v>
      </c>
      <c r="G29" s="87">
        <v>2.5764999999999998</v>
      </c>
      <c r="H29" s="87">
        <f t="shared" si="14"/>
        <v>2.5999999999997137E-3</v>
      </c>
      <c r="I29" s="87">
        <f t="shared" si="15"/>
        <v>7.799999999999141E-3</v>
      </c>
      <c r="J29" s="87">
        <v>0</v>
      </c>
      <c r="K29" s="87">
        <f>I29+J29</f>
        <v>7.799999999999141E-3</v>
      </c>
    </row>
    <row r="30" spans="1:16">
      <c r="A30" s="10" t="s">
        <v>109</v>
      </c>
      <c r="B30" s="93">
        <v>44742</v>
      </c>
      <c r="C30" s="100">
        <v>181</v>
      </c>
      <c r="D30" s="91">
        <v>0.97569444444444453</v>
      </c>
      <c r="E30" s="91">
        <v>0.99305555555555547</v>
      </c>
      <c r="F30" s="87">
        <v>2.5731999999999999</v>
      </c>
      <c r="G30" s="87">
        <v>2.5745</v>
      </c>
      <c r="H30" s="87">
        <f t="shared" si="14"/>
        <v>1.3000000000000789E-3</v>
      </c>
      <c r="I30" s="87">
        <f t="shared" si="15"/>
        <v>3.9000000000002366E-3</v>
      </c>
      <c r="J30" s="87">
        <v>0</v>
      </c>
      <c r="K30" s="87">
        <f>I30+J30</f>
        <v>3.9000000000002366E-3</v>
      </c>
    </row>
    <row r="31" spans="1:16">
      <c r="A31" s="10" t="s">
        <v>100</v>
      </c>
      <c r="B31" s="93">
        <v>44743</v>
      </c>
      <c r="C31" s="100">
        <v>182</v>
      </c>
      <c r="D31" s="91">
        <v>0.66666666666666663</v>
      </c>
      <c r="E31" s="91">
        <v>0.77083333333333337</v>
      </c>
      <c r="F31" s="87">
        <v>2.5390999999999999</v>
      </c>
      <c r="G31" s="87">
        <v>2.6461999999999999</v>
      </c>
      <c r="H31" s="87">
        <f t="shared" si="14"/>
        <v>0.10709999999999997</v>
      </c>
      <c r="I31" s="87">
        <f t="shared" si="15"/>
        <v>0.32129999999999992</v>
      </c>
      <c r="J31" s="87">
        <v>6.7500000000009341E-3</v>
      </c>
      <c r="K31" s="87">
        <f>I31+J31</f>
        <v>0.32805000000000084</v>
      </c>
      <c r="M31" s="110"/>
      <c r="N31"/>
      <c r="O31"/>
      <c r="P31" s="33"/>
    </row>
    <row r="32" spans="1:16">
      <c r="A32" s="10" t="s">
        <v>100</v>
      </c>
      <c r="B32" s="93">
        <v>44745</v>
      </c>
      <c r="C32" s="100">
        <v>184</v>
      </c>
      <c r="D32" s="91">
        <v>0.59027777777777779</v>
      </c>
      <c r="E32" s="91">
        <v>0.62847222222222221</v>
      </c>
      <c r="F32" s="87">
        <v>2.8797000000000001</v>
      </c>
      <c r="G32" s="87">
        <v>2.887</v>
      </c>
      <c r="H32" s="87">
        <f t="shared" si="14"/>
        <v>7.2999999999998622E-3</v>
      </c>
      <c r="I32" s="87">
        <f t="shared" si="15"/>
        <v>2.1899999999999586E-2</v>
      </c>
      <c r="J32" s="87">
        <v>1.9662499999999368E-2</v>
      </c>
      <c r="K32" s="87">
        <f>I32+J32</f>
        <v>4.1562499999998954E-2</v>
      </c>
      <c r="M32" s="110"/>
      <c r="N32"/>
      <c r="O32"/>
      <c r="P32" s="33"/>
    </row>
    <row r="33" spans="1:16">
      <c r="A33" s="10" t="s">
        <v>107</v>
      </c>
      <c r="B33" s="93">
        <v>44748</v>
      </c>
      <c r="C33" s="100">
        <v>187</v>
      </c>
      <c r="D33" s="91">
        <v>0</v>
      </c>
      <c r="E33" s="91">
        <v>2.0833333333333332E-2</v>
      </c>
      <c r="F33" s="87">
        <v>2.6894</v>
      </c>
      <c r="G33" s="87">
        <v>2.7008000000000001</v>
      </c>
      <c r="H33" s="87">
        <f t="shared" si="14"/>
        <v>1.1400000000000077E-2</v>
      </c>
      <c r="I33" s="87">
        <f t="shared" si="15"/>
        <v>3.420000000000023E-2</v>
      </c>
      <c r="J33" s="87">
        <v>0</v>
      </c>
      <c r="K33" s="87">
        <f t="shared" ref="K33:K45" si="16">I33+J33</f>
        <v>3.420000000000023E-2</v>
      </c>
      <c r="M33" s="110"/>
      <c r="N33"/>
      <c r="O33"/>
      <c r="P33" s="33"/>
    </row>
    <row r="34" spans="1:16">
      <c r="A34" s="10" t="s">
        <v>108</v>
      </c>
      <c r="B34" s="93">
        <v>44748</v>
      </c>
      <c r="C34" s="100">
        <v>187</v>
      </c>
      <c r="D34" s="91">
        <v>0.77083333333333337</v>
      </c>
      <c r="E34" s="91">
        <v>0.88888888888888884</v>
      </c>
      <c r="F34" s="87">
        <v>2.6217999999999999</v>
      </c>
      <c r="G34" s="87">
        <v>3.4148999999999998</v>
      </c>
      <c r="H34" s="87">
        <f t="shared" si="14"/>
        <v>0.79309999999999992</v>
      </c>
      <c r="I34" s="87">
        <f t="shared" si="15"/>
        <v>2.3792999999999997</v>
      </c>
      <c r="J34" s="87">
        <v>1.3174999999999496E-2</v>
      </c>
      <c r="K34" s="87">
        <f t="shared" si="16"/>
        <v>2.3924749999999992</v>
      </c>
    </row>
    <row r="35" spans="1:16">
      <c r="A35" s="10" t="s">
        <v>100</v>
      </c>
      <c r="B35" s="93">
        <v>44749</v>
      </c>
      <c r="C35" s="100">
        <v>188</v>
      </c>
      <c r="D35" s="91">
        <v>0.90277777777777779</v>
      </c>
      <c r="E35" s="91">
        <v>0.96527777777777779</v>
      </c>
      <c r="F35" s="87">
        <v>3.3102999999999998</v>
      </c>
      <c r="G35" s="87">
        <v>3.3157999999999999</v>
      </c>
      <c r="H35" s="87">
        <f t="shared" si="14"/>
        <v>5.5000000000000604E-3</v>
      </c>
      <c r="I35" s="87">
        <f t="shared" si="15"/>
        <v>1.6500000000000181E-2</v>
      </c>
      <c r="J35" s="87">
        <v>6.5249999999997862E-3</v>
      </c>
      <c r="K35" s="87">
        <f t="shared" si="16"/>
        <v>2.3024999999999969E-2</v>
      </c>
      <c r="M35" s="110"/>
      <c r="N35"/>
      <c r="O35"/>
      <c r="P35" s="33"/>
    </row>
    <row r="36" spans="1:16">
      <c r="A36" s="10" t="s">
        <v>100</v>
      </c>
      <c r="B36" s="93">
        <v>44758</v>
      </c>
      <c r="C36" s="100">
        <v>197</v>
      </c>
      <c r="D36" s="91">
        <v>0.78472222222222221</v>
      </c>
      <c r="E36" s="91">
        <v>0.79861111111111116</v>
      </c>
      <c r="F36" s="87">
        <v>2.7724000000000002</v>
      </c>
      <c r="G36" s="87">
        <v>2.7749999999999999</v>
      </c>
      <c r="H36" s="87">
        <f t="shared" ref="H36:H45" si="17">G36-F36</f>
        <v>2.5999999999997137E-3</v>
      </c>
      <c r="I36" s="87">
        <f t="shared" si="15"/>
        <v>7.799999999999141E-3</v>
      </c>
      <c r="J36" s="87">
        <v>7.4999999999981039E-4</v>
      </c>
      <c r="K36" s="87">
        <f t="shared" si="16"/>
        <v>8.5499999999989508E-3</v>
      </c>
      <c r="M36" s="110"/>
      <c r="N36"/>
      <c r="O36"/>
      <c r="P36" s="33"/>
    </row>
    <row r="37" spans="1:16">
      <c r="A37" s="10" t="s">
        <v>100</v>
      </c>
      <c r="B37" s="93">
        <v>44760</v>
      </c>
      <c r="C37" s="100">
        <v>199</v>
      </c>
      <c r="D37" s="91">
        <v>0.72916666666666663</v>
      </c>
      <c r="E37" s="91">
        <v>0.76041666666666663</v>
      </c>
      <c r="F37" s="87">
        <v>2.5752999999999999</v>
      </c>
      <c r="G37" s="87">
        <v>2.6745999999999999</v>
      </c>
      <c r="H37" s="87">
        <f t="shared" si="17"/>
        <v>9.9299999999999944E-2</v>
      </c>
      <c r="I37" s="87">
        <f t="shared" si="15"/>
        <v>0.29789999999999983</v>
      </c>
      <c r="J37" s="87">
        <v>6.2999999999998127E-3</v>
      </c>
      <c r="K37" s="87">
        <f t="shared" si="16"/>
        <v>0.30419999999999964</v>
      </c>
      <c r="M37" s="110"/>
      <c r="N37"/>
      <c r="O37"/>
      <c r="P37" s="33"/>
    </row>
    <row r="38" spans="1:16">
      <c r="A38" s="10" t="s">
        <v>100</v>
      </c>
      <c r="B38" s="93">
        <v>44762</v>
      </c>
      <c r="C38" s="100">
        <v>201</v>
      </c>
      <c r="D38" s="91">
        <v>0.65277777777777779</v>
      </c>
      <c r="E38" s="91">
        <v>0.68402777777777779</v>
      </c>
      <c r="F38" s="87">
        <v>2.4731000000000001</v>
      </c>
      <c r="G38" s="87">
        <v>2.5400999999999998</v>
      </c>
      <c r="H38" s="87">
        <f t="shared" si="17"/>
        <v>6.6999999999999726E-2</v>
      </c>
      <c r="I38" s="87">
        <f t="shared" si="15"/>
        <v>0.20099999999999918</v>
      </c>
      <c r="J38" s="87">
        <v>5.9625000000000979E-3</v>
      </c>
      <c r="K38" s="87">
        <f t="shared" si="16"/>
        <v>0.20696249999999927</v>
      </c>
      <c r="M38" s="110"/>
      <c r="N38"/>
      <c r="O38"/>
      <c r="P38" s="33"/>
    </row>
    <row r="39" spans="1:16">
      <c r="A39" s="10" t="s">
        <v>100</v>
      </c>
      <c r="B39" s="93">
        <v>44765</v>
      </c>
      <c r="C39" s="100">
        <v>204</v>
      </c>
      <c r="D39" s="91">
        <v>0.73611111111111116</v>
      </c>
      <c r="E39" s="91">
        <v>0.76041666666666663</v>
      </c>
      <c r="F39" s="87">
        <v>2.5842999999999998</v>
      </c>
      <c r="G39" s="87">
        <v>2.5871</v>
      </c>
      <c r="H39" s="87">
        <f t="shared" si="17"/>
        <v>2.8000000000001357E-3</v>
      </c>
      <c r="I39" s="87">
        <f t="shared" si="15"/>
        <v>8.4000000000004071E-3</v>
      </c>
      <c r="J39" s="87">
        <v>6.0374999999999006E-3</v>
      </c>
      <c r="K39" s="87">
        <f t="shared" si="16"/>
        <v>1.4437500000000308E-2</v>
      </c>
      <c r="M39" s="110"/>
      <c r="N39"/>
      <c r="O39"/>
      <c r="P39" s="33"/>
    </row>
    <row r="40" spans="1:16">
      <c r="A40" s="10" t="s">
        <v>100</v>
      </c>
      <c r="B40" s="93">
        <v>44766</v>
      </c>
      <c r="C40" s="100">
        <v>205</v>
      </c>
      <c r="D40" s="91">
        <v>0.72222222222222221</v>
      </c>
      <c r="E40" s="91">
        <v>0.93055555555555547</v>
      </c>
      <c r="F40" s="87">
        <v>2.4965999999999999</v>
      </c>
      <c r="G40" s="87">
        <v>2.6717</v>
      </c>
      <c r="H40" s="87">
        <f t="shared" si="17"/>
        <v>0.17510000000000003</v>
      </c>
      <c r="I40" s="87">
        <f t="shared" si="15"/>
        <v>0.5253000000000001</v>
      </c>
      <c r="J40" s="87">
        <v>2.9250000000001788E-2</v>
      </c>
      <c r="K40" s="87">
        <f t="shared" si="16"/>
        <v>0.55455000000000187</v>
      </c>
      <c r="M40" s="110"/>
      <c r="N40"/>
      <c r="O40"/>
      <c r="P40" s="33"/>
    </row>
    <row r="41" spans="1:16">
      <c r="A41" s="10" t="s">
        <v>107</v>
      </c>
      <c r="B41" s="93">
        <v>44767</v>
      </c>
      <c r="C41" s="100">
        <v>206</v>
      </c>
      <c r="D41" s="91">
        <v>3.472222222222222E-3</v>
      </c>
      <c r="E41" s="91">
        <v>2.0833333333333332E-2</v>
      </c>
      <c r="F41" s="87">
        <v>2.6707999999999998</v>
      </c>
      <c r="G41" s="87">
        <v>2.6739000000000002</v>
      </c>
      <c r="H41" s="87">
        <f t="shared" si="17"/>
        <v>3.1000000000003247E-3</v>
      </c>
      <c r="I41" s="87">
        <f t="shared" si="15"/>
        <v>9.3000000000009742E-3</v>
      </c>
      <c r="J41" s="87">
        <v>0</v>
      </c>
      <c r="K41" s="87">
        <f t="shared" si="16"/>
        <v>9.3000000000009742E-3</v>
      </c>
      <c r="M41" s="110"/>
      <c r="N41"/>
      <c r="O41"/>
      <c r="P41" s="33"/>
    </row>
    <row r="42" spans="1:16">
      <c r="A42" s="10" t="s">
        <v>108</v>
      </c>
      <c r="B42" s="93">
        <v>44767</v>
      </c>
      <c r="C42" s="100">
        <v>206</v>
      </c>
      <c r="D42" s="91">
        <v>0.78819444444444453</v>
      </c>
      <c r="E42" s="91">
        <v>0.86458333333333337</v>
      </c>
      <c r="F42" s="87">
        <v>2.6238000000000001</v>
      </c>
      <c r="G42" s="87">
        <v>2.6269</v>
      </c>
      <c r="H42" s="87">
        <f t="shared" si="17"/>
        <v>3.0999999999998806E-3</v>
      </c>
      <c r="I42" s="87">
        <f t="shared" si="15"/>
        <v>9.2999999999996419E-3</v>
      </c>
      <c r="J42" s="87">
        <v>1.9249999999991782E-3</v>
      </c>
      <c r="K42" s="87">
        <f t="shared" si="16"/>
        <v>1.1224999999998819E-2</v>
      </c>
    </row>
    <row r="43" spans="1:16">
      <c r="A43" s="10" t="s">
        <v>100</v>
      </c>
      <c r="B43" s="93">
        <v>44768</v>
      </c>
      <c r="C43" s="100">
        <v>207</v>
      </c>
      <c r="D43" s="91">
        <v>0.86111111111111116</v>
      </c>
      <c r="E43" s="91">
        <v>0.93055555555555547</v>
      </c>
      <c r="F43" s="87">
        <v>2.5621</v>
      </c>
      <c r="G43" s="87">
        <v>2.7178</v>
      </c>
      <c r="H43" s="87">
        <f t="shared" si="17"/>
        <v>0.15569999999999995</v>
      </c>
      <c r="I43" s="87">
        <f t="shared" si="15"/>
        <v>0.46709999999999985</v>
      </c>
      <c r="J43" s="87">
        <v>9.249999999999526E-3</v>
      </c>
      <c r="K43" s="87">
        <f t="shared" si="16"/>
        <v>0.47634999999999939</v>
      </c>
      <c r="M43" s="110"/>
      <c r="N43"/>
      <c r="O43"/>
      <c r="P43" s="33"/>
    </row>
    <row r="44" spans="1:16">
      <c r="A44" s="10" t="s">
        <v>100</v>
      </c>
      <c r="B44" s="93">
        <v>44770</v>
      </c>
      <c r="C44" s="100">
        <v>209</v>
      </c>
      <c r="D44" s="91">
        <v>0.91319444444444453</v>
      </c>
      <c r="E44" s="91">
        <v>1</v>
      </c>
      <c r="F44" s="87">
        <v>2.5710000000000002</v>
      </c>
      <c r="G44" s="87">
        <v>2.5834999999999999</v>
      </c>
      <c r="H44" s="87">
        <f t="shared" si="17"/>
        <v>1.2499999999999734E-2</v>
      </c>
      <c r="I44" s="87">
        <f t="shared" si="15"/>
        <v>3.7499999999999201E-2</v>
      </c>
      <c r="J44" s="87">
        <v>1.2499999999998623E-3</v>
      </c>
      <c r="K44" s="87">
        <f t="shared" si="16"/>
        <v>3.8749999999999063E-2</v>
      </c>
      <c r="M44" s="110"/>
      <c r="N44"/>
      <c r="O44"/>
      <c r="P44" s="33"/>
    </row>
    <row r="45" spans="1:16">
      <c r="A45" s="10" t="s">
        <v>100</v>
      </c>
      <c r="B45" s="93">
        <v>44771</v>
      </c>
      <c r="C45" s="100">
        <v>210</v>
      </c>
      <c r="D45" s="91">
        <v>0</v>
      </c>
      <c r="E45" s="91">
        <v>3.125E-2</v>
      </c>
      <c r="F45" s="87">
        <v>2.5834999999999999</v>
      </c>
      <c r="G45" s="87">
        <v>2.5878000000000001</v>
      </c>
      <c r="H45" s="87">
        <f t="shared" si="17"/>
        <v>4.3000000000001926E-3</v>
      </c>
      <c r="I45" s="87">
        <f t="shared" si="15"/>
        <v>1.2900000000000578E-2</v>
      </c>
      <c r="J45" s="87">
        <v>0</v>
      </c>
      <c r="K45" s="87">
        <f t="shared" si="16"/>
        <v>1.2900000000000578E-2</v>
      </c>
      <c r="M45" s="110"/>
      <c r="N45"/>
      <c r="O45"/>
      <c r="P45" s="33"/>
    </row>
    <row r="46" spans="1:16">
      <c r="A46" s="10" t="s">
        <v>100</v>
      </c>
      <c r="B46" s="93">
        <v>44779</v>
      </c>
      <c r="C46" s="100">
        <v>218</v>
      </c>
      <c r="D46" s="91">
        <v>0.69444444444444453</v>
      </c>
      <c r="E46" s="91">
        <v>0.73958333333333337</v>
      </c>
      <c r="F46" s="87">
        <v>2.1274999999999999</v>
      </c>
      <c r="G46" s="87">
        <v>2.2471000000000001</v>
      </c>
      <c r="H46" s="87">
        <f t="shared" ref="H46:H56" si="18">G46-F46</f>
        <v>0.11960000000000015</v>
      </c>
      <c r="I46" s="87">
        <f t="shared" ref="I46:I56" si="19">H46*$C$7</f>
        <v>0.35880000000000045</v>
      </c>
      <c r="J46" s="87">
        <v>7.1499999999999333E-3</v>
      </c>
      <c r="K46" s="87">
        <f t="shared" ref="K46:K56" si="20">I46+J46</f>
        <v>0.36595000000000039</v>
      </c>
    </row>
    <row r="47" spans="1:16">
      <c r="A47" s="10" t="s">
        <v>107</v>
      </c>
      <c r="B47" s="93">
        <v>44788</v>
      </c>
      <c r="C47" s="100">
        <v>227</v>
      </c>
      <c r="D47" s="91">
        <v>0.84375</v>
      </c>
      <c r="E47" s="91">
        <v>0.86458333333333337</v>
      </c>
      <c r="F47" s="87">
        <v>3.6665999999999999</v>
      </c>
      <c r="G47" s="87">
        <v>3.6838000000000002</v>
      </c>
      <c r="H47" s="87">
        <f t="shared" si="18"/>
        <v>1.7200000000000326E-2</v>
      </c>
      <c r="I47" s="87">
        <f t="shared" si="19"/>
        <v>5.1600000000000978E-2</v>
      </c>
      <c r="J47" s="87">
        <v>1.5000000000001722E-3</v>
      </c>
      <c r="K47" s="87">
        <f t="shared" si="20"/>
        <v>5.3100000000001153E-2</v>
      </c>
    </row>
    <row r="48" spans="1:16">
      <c r="A48" s="10" t="s">
        <v>108</v>
      </c>
      <c r="B48" s="93">
        <v>44788</v>
      </c>
      <c r="C48" s="100">
        <v>227</v>
      </c>
      <c r="D48" s="91">
        <v>0.92708333333333337</v>
      </c>
      <c r="E48" s="91">
        <v>0.96527777777777779</v>
      </c>
      <c r="F48" s="87">
        <v>3.6817000000000002</v>
      </c>
      <c r="G48" s="87">
        <v>3.6932999999999998</v>
      </c>
      <c r="H48" s="87">
        <f t="shared" si="18"/>
        <v>1.1599999999999611E-2</v>
      </c>
      <c r="I48" s="87">
        <f t="shared" si="19"/>
        <v>3.4799999999998832E-2</v>
      </c>
      <c r="J48" s="87">
        <v>8.2499999999954257E-4</v>
      </c>
      <c r="K48" s="87">
        <f t="shared" si="20"/>
        <v>3.5624999999998373E-2</v>
      </c>
    </row>
    <row r="49" spans="1:11">
      <c r="A49" s="10" t="s">
        <v>107</v>
      </c>
      <c r="B49" s="93">
        <v>44789</v>
      </c>
      <c r="C49" s="100">
        <v>228</v>
      </c>
      <c r="D49" s="91">
        <v>4.1666666666666664E-2</v>
      </c>
      <c r="E49" s="91">
        <v>7.2916666666666671E-2</v>
      </c>
      <c r="F49" s="87">
        <v>3.6922000000000001</v>
      </c>
      <c r="G49" s="87">
        <v>3.72</v>
      </c>
      <c r="H49" s="87">
        <f t="shared" si="18"/>
        <v>2.7800000000000047E-2</v>
      </c>
      <c r="I49" s="87">
        <f t="shared" si="19"/>
        <v>8.3400000000000141E-2</v>
      </c>
      <c r="J49" s="87">
        <v>0</v>
      </c>
      <c r="K49" s="87">
        <f t="shared" si="20"/>
        <v>8.3400000000000141E-2</v>
      </c>
    </row>
    <row r="50" spans="1:11">
      <c r="A50" s="10" t="s">
        <v>108</v>
      </c>
      <c r="B50" s="93">
        <v>44789</v>
      </c>
      <c r="C50" s="100">
        <v>228</v>
      </c>
      <c r="D50" s="91">
        <v>0.76041666666666663</v>
      </c>
      <c r="E50" s="91">
        <v>0.98611111111111116</v>
      </c>
      <c r="F50" s="87">
        <v>3.6600999999999999</v>
      </c>
      <c r="G50" s="87">
        <v>4.2401999999999997</v>
      </c>
      <c r="H50" s="87">
        <f t="shared" si="18"/>
        <v>0.58009999999999984</v>
      </c>
      <c r="I50" s="87">
        <f t="shared" si="19"/>
        <v>1.7402999999999995</v>
      </c>
      <c r="J50" s="87">
        <v>7.3125000000010083E-3</v>
      </c>
      <c r="K50" s="87">
        <f t="shared" si="20"/>
        <v>1.7476125000000005</v>
      </c>
    </row>
    <row r="51" spans="1:11">
      <c r="A51" s="10" t="s">
        <v>107</v>
      </c>
      <c r="B51" s="93">
        <v>44799</v>
      </c>
      <c r="C51" s="100">
        <v>238</v>
      </c>
      <c r="D51" s="91">
        <v>0.67013888888888884</v>
      </c>
      <c r="E51" s="91">
        <v>0.69097222222222221</v>
      </c>
      <c r="F51" s="87">
        <v>4.0343999999999998</v>
      </c>
      <c r="G51" s="87">
        <v>4.1039000000000003</v>
      </c>
      <c r="H51" s="87">
        <f t="shared" si="18"/>
        <v>6.9500000000000561E-2</v>
      </c>
      <c r="I51" s="87">
        <f t="shared" si="19"/>
        <v>0.20850000000000168</v>
      </c>
      <c r="J51" s="87">
        <v>2.9250000000005183E-3</v>
      </c>
      <c r="K51" s="87">
        <f t="shared" si="20"/>
        <v>0.21142500000000219</v>
      </c>
    </row>
    <row r="52" spans="1:11">
      <c r="A52" s="10" t="s">
        <v>108</v>
      </c>
      <c r="B52" s="93">
        <v>44799</v>
      </c>
      <c r="C52" s="100">
        <v>238</v>
      </c>
      <c r="D52" s="91">
        <v>0.78125</v>
      </c>
      <c r="E52" s="91">
        <v>0.81597222222222221</v>
      </c>
      <c r="F52" s="87">
        <v>4.0999999999999996</v>
      </c>
      <c r="G52" s="87">
        <v>4.1105999999999998</v>
      </c>
      <c r="H52" s="87">
        <f t="shared" si="18"/>
        <v>1.0600000000000165E-2</v>
      </c>
      <c r="I52" s="87">
        <f t="shared" si="19"/>
        <v>3.1800000000000495E-2</v>
      </c>
      <c r="J52" s="87">
        <v>2.1250000000005999E-3</v>
      </c>
      <c r="K52" s="87">
        <f t="shared" si="20"/>
        <v>3.3925000000001093E-2</v>
      </c>
    </row>
    <row r="53" spans="1:11">
      <c r="A53" s="10" t="s">
        <v>100</v>
      </c>
      <c r="B53" s="93">
        <v>44804</v>
      </c>
      <c r="C53" s="100">
        <v>243</v>
      </c>
      <c r="D53" s="91">
        <v>0.81944444444444453</v>
      </c>
      <c r="E53" s="91">
        <v>0.85069444444444453</v>
      </c>
      <c r="F53" s="87">
        <v>4.1143000000000001</v>
      </c>
      <c r="G53" s="87">
        <v>4.2614999999999998</v>
      </c>
      <c r="H53" s="87">
        <f t="shared" si="18"/>
        <v>0.14719999999999978</v>
      </c>
      <c r="I53" s="87">
        <f t="shared" si="19"/>
        <v>0.44159999999999933</v>
      </c>
      <c r="J53" s="87">
        <v>4.2750000000000322E-3</v>
      </c>
      <c r="K53" s="87">
        <f t="shared" si="20"/>
        <v>0.44587499999999936</v>
      </c>
    </row>
    <row r="54" spans="1:11">
      <c r="A54" s="10" t="s">
        <v>100</v>
      </c>
      <c r="B54" s="93">
        <v>44806</v>
      </c>
      <c r="C54" s="100">
        <v>245</v>
      </c>
      <c r="D54" s="91">
        <v>0.87847222222222221</v>
      </c>
      <c r="E54" s="91">
        <v>0.89583333333333337</v>
      </c>
      <c r="F54" s="87">
        <v>4.0926</v>
      </c>
      <c r="G54" s="87">
        <v>4.1580000000000004</v>
      </c>
      <c r="H54" s="87">
        <f t="shared" si="18"/>
        <v>6.5400000000000347E-2</v>
      </c>
      <c r="I54" s="87">
        <f t="shared" si="19"/>
        <v>0.19620000000000104</v>
      </c>
      <c r="J54" s="87">
        <v>3.5000000000001827E-3</v>
      </c>
      <c r="K54" s="87">
        <f t="shared" si="20"/>
        <v>0.19970000000000121</v>
      </c>
    </row>
    <row r="55" spans="1:11">
      <c r="A55" s="10" t="s">
        <v>100</v>
      </c>
      <c r="B55" s="93">
        <v>44807</v>
      </c>
      <c r="C55" s="100">
        <v>246</v>
      </c>
      <c r="D55" s="91">
        <v>3.125E-2</v>
      </c>
      <c r="E55" s="91">
        <v>4.8611111111111112E-2</v>
      </c>
      <c r="F55" s="87">
        <v>4.1502999999999997</v>
      </c>
      <c r="G55" s="87">
        <v>4.1603000000000003</v>
      </c>
      <c r="H55" s="87">
        <f t="shared" si="18"/>
        <v>1.0000000000000675E-2</v>
      </c>
      <c r="I55" s="87">
        <f t="shared" si="19"/>
        <v>3.0000000000002025E-2</v>
      </c>
      <c r="J55" s="87">
        <v>0</v>
      </c>
      <c r="K55" s="87">
        <f t="shared" si="20"/>
        <v>3.0000000000002025E-2</v>
      </c>
    </row>
    <row r="56" spans="1:11">
      <c r="A56" s="10" t="s">
        <v>100</v>
      </c>
      <c r="B56" s="93">
        <v>44814</v>
      </c>
      <c r="C56" s="100">
        <v>253</v>
      </c>
      <c r="D56" s="91">
        <v>0.63888888888888895</v>
      </c>
      <c r="E56" s="91">
        <v>0.78125</v>
      </c>
      <c r="F56" s="87">
        <v>3.4262000000000001</v>
      </c>
      <c r="G56" s="87">
        <v>3.4430999999999998</v>
      </c>
      <c r="H56" s="87">
        <f t="shared" si="18"/>
        <v>1.6899999999999693E-2</v>
      </c>
      <c r="I56" s="87">
        <f t="shared" si="19"/>
        <v>5.0699999999999079E-2</v>
      </c>
      <c r="J56" s="87">
        <v>4.0999999999995511E-3</v>
      </c>
      <c r="K56" s="87">
        <f t="shared" si="20"/>
        <v>5.4799999999998628E-2</v>
      </c>
    </row>
    <row r="57" spans="1:11">
      <c r="A57" s="10" t="s">
        <v>100</v>
      </c>
      <c r="B57" s="93">
        <v>44825</v>
      </c>
      <c r="C57" s="100">
        <v>264</v>
      </c>
      <c r="D57" s="91">
        <v>0.90625</v>
      </c>
      <c r="E57" s="91">
        <v>1</v>
      </c>
      <c r="F57" s="87">
        <v>2.9276</v>
      </c>
      <c r="G57" s="87">
        <v>2.9394999999999998</v>
      </c>
      <c r="H57" s="87">
        <f t="shared" ref="H57:H58" si="21">G57-F57</f>
        <v>1.18999999999998E-2</v>
      </c>
      <c r="I57" s="87">
        <f t="shared" ref="I57:I58" si="22">H57*$C$7</f>
        <v>3.5699999999999399E-2</v>
      </c>
      <c r="J57" s="87">
        <v>2.0249999999997787E-3</v>
      </c>
      <c r="K57" s="87">
        <f t="shared" ref="K57:K58" si="23">I57+J57</f>
        <v>3.7724999999999176E-2</v>
      </c>
    </row>
    <row r="58" spans="1:11">
      <c r="A58" s="10" t="s">
        <v>100</v>
      </c>
      <c r="B58" s="93">
        <v>44826</v>
      </c>
      <c r="C58" s="100">
        <v>265</v>
      </c>
      <c r="D58" s="91">
        <v>1.3888888888888888E-2</v>
      </c>
      <c r="E58" s="91">
        <v>2.4305555555555556E-2</v>
      </c>
      <c r="F58" s="87">
        <v>2.9394</v>
      </c>
      <c r="G58" s="87">
        <v>2.9403000000000001</v>
      </c>
      <c r="H58" s="87">
        <f t="shared" si="21"/>
        <v>9.0000000000012292E-4</v>
      </c>
      <c r="I58" s="87">
        <f t="shared" si="22"/>
        <v>2.7000000000003688E-3</v>
      </c>
      <c r="J58" s="87">
        <v>0</v>
      </c>
      <c r="K58" s="87">
        <f t="shared" si="23"/>
        <v>2.7000000000003688E-3</v>
      </c>
    </row>
    <row r="59" spans="1:11">
      <c r="B59" s="93"/>
      <c r="C59" s="100"/>
      <c r="D59" s="91"/>
      <c r="E59" s="91"/>
      <c r="F59" s="87"/>
      <c r="G59" s="87"/>
      <c r="H59" s="87"/>
      <c r="I59" s="87"/>
      <c r="J59" s="87"/>
      <c r="K59" s="87"/>
    </row>
    <row r="60" spans="1:11">
      <c r="B60" s="93"/>
      <c r="C60" s="100"/>
      <c r="D60" s="91"/>
      <c r="E60" s="91"/>
      <c r="F60" s="87"/>
      <c r="G60" s="87"/>
      <c r="H60" s="87"/>
      <c r="I60" s="87"/>
      <c r="J60" s="87"/>
      <c r="K60" s="87"/>
    </row>
    <row r="61" spans="1:11">
      <c r="B61" s="93"/>
      <c r="C61" s="100"/>
      <c r="D61" s="91"/>
      <c r="E61" s="91"/>
      <c r="F61" s="87"/>
      <c r="G61" s="87"/>
      <c r="H61" s="87"/>
      <c r="I61" s="87"/>
      <c r="J61" s="87"/>
      <c r="K61" s="87"/>
    </row>
    <row r="62" spans="1:11">
      <c r="B62" s="93"/>
      <c r="C62" s="100"/>
      <c r="D62" s="91"/>
      <c r="E62" s="91"/>
      <c r="F62" s="87"/>
      <c r="G62" s="87"/>
      <c r="H62" s="87"/>
      <c r="I62" s="87"/>
      <c r="J62" s="87"/>
      <c r="K62" s="87"/>
    </row>
    <row r="63" spans="1:11">
      <c r="B63" s="93"/>
      <c r="C63" s="100"/>
      <c r="D63" s="91"/>
      <c r="E63" s="91"/>
      <c r="F63" s="87"/>
      <c r="G63" s="87"/>
      <c r="H63" s="87"/>
      <c r="I63" s="87"/>
      <c r="J63" s="87"/>
      <c r="K63" s="87"/>
    </row>
    <row r="64" spans="1:11">
      <c r="A64" s="10" t="s">
        <v>110</v>
      </c>
      <c r="B64" s="93">
        <v>44811</v>
      </c>
      <c r="C64" s="100">
        <v>250</v>
      </c>
      <c r="D64" s="91">
        <v>0.43402777777777773</v>
      </c>
      <c r="E64" s="91">
        <v>0.44097222222222227</v>
      </c>
      <c r="F64" s="87">
        <v>3.8443999999999998</v>
      </c>
      <c r="G64" s="87">
        <v>3.7509000000000001</v>
      </c>
      <c r="H64" s="87">
        <f t="shared" ref="H64:H73" si="24">G64-F64</f>
        <v>-9.3499999999999694E-2</v>
      </c>
      <c r="I64" s="87">
        <f t="shared" ref="I64" si="25">H64*$C$7</f>
        <v>-0.28049999999999908</v>
      </c>
      <c r="J64" s="87">
        <v>0</v>
      </c>
      <c r="K64" s="87">
        <f t="shared" ref="K64" si="26">I64+J64</f>
        <v>-0.28049999999999908</v>
      </c>
    </row>
    <row r="65" spans="1:11">
      <c r="A65" s="10" t="s">
        <v>110</v>
      </c>
      <c r="B65" s="93">
        <v>44812</v>
      </c>
      <c r="C65" s="100">
        <v>251</v>
      </c>
      <c r="D65" s="91">
        <v>0.3576388888888889</v>
      </c>
      <c r="E65" s="91">
        <v>0.37152777777777773</v>
      </c>
      <c r="F65" s="87">
        <v>3.6791</v>
      </c>
      <c r="G65" s="87">
        <v>3.5794999999999999</v>
      </c>
      <c r="H65" s="87">
        <f t="shared" si="24"/>
        <v>-9.9600000000000133E-2</v>
      </c>
      <c r="I65" s="87">
        <f t="shared" ref="I65:I68" si="27">H65*$C$7</f>
        <v>-0.2988000000000004</v>
      </c>
      <c r="J65" s="87">
        <v>0</v>
      </c>
      <c r="K65" s="87">
        <f t="shared" ref="K65:K68" si="28">I65+J65</f>
        <v>-0.2988000000000004</v>
      </c>
    </row>
    <row r="66" spans="1:11">
      <c r="A66" s="10" t="s">
        <v>110</v>
      </c>
      <c r="B66" s="93">
        <v>44816</v>
      </c>
      <c r="C66" s="100">
        <v>255</v>
      </c>
      <c r="D66" s="91">
        <v>0.30902777777777779</v>
      </c>
      <c r="E66" s="91">
        <v>0.3298611111111111</v>
      </c>
      <c r="F66" s="87">
        <v>3.3976000000000002</v>
      </c>
      <c r="G66" s="87">
        <v>3.2991000000000001</v>
      </c>
      <c r="H66" s="87">
        <f t="shared" si="24"/>
        <v>-9.8500000000000032E-2</v>
      </c>
      <c r="I66" s="87">
        <f t="shared" si="27"/>
        <v>-0.2955000000000001</v>
      </c>
      <c r="J66" s="87">
        <v>0</v>
      </c>
      <c r="K66" s="87">
        <f t="shared" si="28"/>
        <v>-0.2955000000000001</v>
      </c>
    </row>
    <row r="67" spans="1:11">
      <c r="A67" s="10" t="s">
        <v>110</v>
      </c>
      <c r="B67" s="93">
        <v>44817</v>
      </c>
      <c r="C67" s="100">
        <v>256</v>
      </c>
      <c r="D67" s="91">
        <v>0.40972222222222227</v>
      </c>
      <c r="E67" s="91">
        <v>0.42708333333333331</v>
      </c>
      <c r="F67" s="87">
        <v>3.2298</v>
      </c>
      <c r="G67" s="87">
        <v>3.1307999999999998</v>
      </c>
      <c r="H67" s="87">
        <f t="shared" si="24"/>
        <v>-9.9000000000000199E-2</v>
      </c>
      <c r="I67" s="87">
        <f t="shared" si="27"/>
        <v>-0.2970000000000006</v>
      </c>
      <c r="J67" s="87">
        <v>0</v>
      </c>
      <c r="K67" s="87">
        <f t="shared" si="28"/>
        <v>-0.2970000000000006</v>
      </c>
    </row>
    <row r="68" spans="1:11">
      <c r="A68" s="10" t="s">
        <v>110</v>
      </c>
      <c r="B68" s="93">
        <v>44818</v>
      </c>
      <c r="C68" s="100">
        <v>257</v>
      </c>
      <c r="D68" s="91">
        <v>0.27430555555555552</v>
      </c>
      <c r="E68" s="91">
        <v>0.28819444444444448</v>
      </c>
      <c r="F68" s="87">
        <v>3.0703</v>
      </c>
      <c r="G68" s="87">
        <v>2.9740000000000002</v>
      </c>
      <c r="H68" s="87">
        <f t="shared" si="24"/>
        <v>-9.629999999999983E-2</v>
      </c>
      <c r="I68" s="87">
        <f t="shared" si="27"/>
        <v>-0.28889999999999949</v>
      </c>
      <c r="J68" s="87">
        <v>0</v>
      </c>
      <c r="K68" s="87">
        <f t="shared" si="28"/>
        <v>-0.28889999999999949</v>
      </c>
    </row>
    <row r="69" spans="1:11">
      <c r="A69" s="10" t="s">
        <v>110</v>
      </c>
      <c r="B69" s="93">
        <v>44820</v>
      </c>
      <c r="C69" s="100">
        <v>259</v>
      </c>
      <c r="D69" s="91">
        <v>0.25694444444444448</v>
      </c>
      <c r="E69" s="91">
        <v>0.27083333333333331</v>
      </c>
      <c r="F69" s="87">
        <v>3.5945</v>
      </c>
      <c r="G69" s="87">
        <v>3.4986000000000002</v>
      </c>
      <c r="H69" s="87">
        <f t="shared" si="24"/>
        <v>-9.5899999999999874E-2</v>
      </c>
      <c r="I69" s="87">
        <f t="shared" ref="I69:I73" si="29">H69*$C$7</f>
        <v>-0.28769999999999962</v>
      </c>
      <c r="J69" s="87">
        <v>1.1000000000000966E-3</v>
      </c>
      <c r="K69" s="87">
        <f t="shared" ref="K69:K73" si="30">I69+J69</f>
        <v>-0.28659999999999952</v>
      </c>
    </row>
    <row r="70" spans="1:11">
      <c r="A70" s="10" t="s">
        <v>110</v>
      </c>
      <c r="B70" s="93">
        <v>44823</v>
      </c>
      <c r="C70" s="100">
        <v>262</v>
      </c>
      <c r="D70" s="91">
        <v>0.375</v>
      </c>
      <c r="E70" s="91">
        <v>0.3888888888888889</v>
      </c>
      <c r="F70" s="87">
        <v>3.2837000000000001</v>
      </c>
      <c r="G70" s="87">
        <v>3.1875</v>
      </c>
      <c r="H70" s="87">
        <f t="shared" si="24"/>
        <v>-9.6200000000000063E-2</v>
      </c>
      <c r="I70" s="87">
        <f t="shared" si="29"/>
        <v>-0.28860000000000019</v>
      </c>
      <c r="J70" s="87">
        <v>3.3999999999998476E-3</v>
      </c>
      <c r="K70" s="87">
        <f t="shared" si="30"/>
        <v>-0.28520000000000034</v>
      </c>
    </row>
    <row r="71" spans="1:11">
      <c r="A71" s="10" t="s">
        <v>110</v>
      </c>
      <c r="B71" s="93">
        <v>44825</v>
      </c>
      <c r="C71" s="100">
        <v>264</v>
      </c>
      <c r="D71" s="91">
        <v>0.2673611111111111</v>
      </c>
      <c r="E71" s="91">
        <v>0.28125</v>
      </c>
      <c r="F71" s="87">
        <v>3.0550999999999999</v>
      </c>
      <c r="G71" s="87">
        <v>2.96</v>
      </c>
      <c r="H71" s="87">
        <f t="shared" si="24"/>
        <v>-9.5099999999999962E-2</v>
      </c>
      <c r="I71" s="87">
        <f t="shared" si="29"/>
        <v>-0.28529999999999989</v>
      </c>
      <c r="J71" s="87">
        <v>2.1500000000000971E-3</v>
      </c>
      <c r="K71" s="87">
        <f t="shared" si="30"/>
        <v>-0.28314999999999979</v>
      </c>
    </row>
    <row r="72" spans="1:11">
      <c r="A72" s="10" t="s">
        <v>110</v>
      </c>
      <c r="B72" s="93">
        <v>44826</v>
      </c>
      <c r="C72" s="100">
        <v>265</v>
      </c>
      <c r="D72" s="91">
        <v>0.2951388888888889</v>
      </c>
      <c r="E72" s="91">
        <v>0.31597222222222221</v>
      </c>
      <c r="F72" s="87">
        <v>2.9365999999999999</v>
      </c>
      <c r="G72" s="87">
        <v>2.8414000000000001</v>
      </c>
      <c r="H72" s="87">
        <f t="shared" si="24"/>
        <v>-9.5199999999999729E-2</v>
      </c>
      <c r="I72" s="87">
        <f t="shared" si="29"/>
        <v>-0.28559999999999919</v>
      </c>
      <c r="J72" s="87">
        <v>1.8750000000002905E-3</v>
      </c>
      <c r="K72" s="87">
        <f t="shared" si="30"/>
        <v>-0.28372499999999889</v>
      </c>
    </row>
    <row r="73" spans="1:11">
      <c r="A73" s="10" t="s">
        <v>110</v>
      </c>
      <c r="B73" s="93">
        <v>44830</v>
      </c>
      <c r="C73" s="100">
        <v>269</v>
      </c>
      <c r="D73" s="91">
        <v>0.30208333333333331</v>
      </c>
      <c r="E73" s="91">
        <v>0.31597222222222221</v>
      </c>
      <c r="F73" s="87">
        <v>2.6894999999999998</v>
      </c>
      <c r="G73" s="87">
        <v>2.5941000000000001</v>
      </c>
      <c r="H73" s="87">
        <f t="shared" si="24"/>
        <v>-9.5399999999999707E-2</v>
      </c>
      <c r="I73" s="87">
        <f t="shared" si="29"/>
        <v>-0.28619999999999912</v>
      </c>
      <c r="J73" s="87">
        <v>1.5000000000002789E-3</v>
      </c>
      <c r="K73" s="87">
        <f t="shared" si="30"/>
        <v>-0.28469999999999884</v>
      </c>
    </row>
    <row r="74" spans="1:11">
      <c r="B74" s="93"/>
      <c r="C74" s="100"/>
      <c r="D74" s="91"/>
      <c r="E74" s="91"/>
      <c r="F74" s="87"/>
      <c r="G74" s="87"/>
      <c r="H74" s="87"/>
      <c r="I74" s="87"/>
      <c r="J74" s="87"/>
      <c r="K74" s="87"/>
    </row>
    <row r="75" spans="1:11">
      <c r="B75" s="93"/>
      <c r="C75" s="100"/>
      <c r="D75" s="91"/>
      <c r="E75" s="91"/>
      <c r="F75" s="87"/>
      <c r="G75" s="87"/>
      <c r="H75" s="87"/>
      <c r="I75" s="87"/>
      <c r="J75" s="87"/>
      <c r="K75" s="87"/>
    </row>
    <row r="76" spans="1:11">
      <c r="B76" s="93"/>
      <c r="C76" s="100"/>
      <c r="D76" s="91"/>
      <c r="E76" s="91"/>
      <c r="F76" s="87"/>
      <c r="G76" s="87"/>
      <c r="H76" s="87"/>
      <c r="I76" s="87"/>
      <c r="J76" s="87"/>
      <c r="K76" s="87"/>
    </row>
    <row r="77" spans="1:11">
      <c r="B77" s="93"/>
      <c r="C77" s="100"/>
      <c r="D77" s="91"/>
      <c r="E77" s="91"/>
      <c r="F77" s="87"/>
      <c r="G77" s="87"/>
      <c r="H77" s="87"/>
      <c r="I77" s="87"/>
      <c r="J77" s="87"/>
      <c r="K77" s="87"/>
    </row>
    <row r="78" spans="1:11">
      <c r="B78" s="93"/>
      <c r="C78" s="100"/>
      <c r="D78" s="91"/>
      <c r="E78" s="91"/>
      <c r="F78" s="87"/>
      <c r="G78" s="87"/>
      <c r="H78" s="87"/>
      <c r="I78" s="87"/>
      <c r="J78" s="87"/>
      <c r="K78" s="87"/>
    </row>
    <row r="79" spans="1:11">
      <c r="B79" s="93"/>
      <c r="C79" s="100"/>
      <c r="D79" s="91"/>
      <c r="E79" s="91"/>
      <c r="F79" s="87"/>
      <c r="G79" s="87"/>
      <c r="H79" s="87"/>
      <c r="I79" s="87"/>
      <c r="J79" s="87"/>
      <c r="K79" s="87"/>
    </row>
    <row r="80" spans="1:11">
      <c r="B80" s="93"/>
      <c r="C80" s="100"/>
      <c r="D80" s="91"/>
      <c r="E80" s="91"/>
      <c r="F80" s="87"/>
      <c r="G80" s="87"/>
      <c r="H80" s="87"/>
      <c r="I80" s="87"/>
      <c r="J80" s="87"/>
      <c r="K80" s="87"/>
    </row>
    <row r="81" spans="2:11">
      <c r="B81" s="93"/>
      <c r="C81" s="100"/>
      <c r="D81" s="91"/>
      <c r="E81" s="91"/>
      <c r="F81" s="87"/>
      <c r="G81" s="87"/>
      <c r="H81" s="87"/>
      <c r="I81" s="87"/>
      <c r="J81" s="87"/>
      <c r="K81" s="87"/>
    </row>
    <row r="82" spans="2:11">
      <c r="B82" s="93"/>
      <c r="C82" s="100"/>
      <c r="D82" s="91"/>
      <c r="E82" s="91"/>
      <c r="F82" s="87"/>
      <c r="G82" s="87"/>
      <c r="H82" s="87"/>
      <c r="I82" s="87"/>
      <c r="J82" s="87"/>
      <c r="K82" s="87"/>
    </row>
    <row r="83" spans="2:11">
      <c r="B83" s="93"/>
      <c r="C83" s="100"/>
      <c r="D83" s="91"/>
      <c r="E83" s="91"/>
      <c r="F83" s="87"/>
      <c r="G83" s="87"/>
      <c r="H83" s="87"/>
      <c r="I83" s="87"/>
      <c r="J83" s="87"/>
      <c r="K83" s="87"/>
    </row>
    <row r="84" spans="2:11">
      <c r="H84" s="87"/>
      <c r="I84" s="87"/>
      <c r="J84" s="87"/>
      <c r="K84" s="87"/>
    </row>
  </sheetData>
  <mergeCells count="1">
    <mergeCell ref="M4:N4"/>
  </mergeCells>
  <phoneticPr fontId="23" type="noConversion"/>
  <pageMargins left="0.2" right="0.2" top="0.75" bottom="0.75" header="0.3" footer="0.3"/>
  <pageSetup scale="67" fitToHeight="0" orientation="landscape" horizont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58"/>
  <sheetViews>
    <sheetView workbookViewId="0">
      <selection activeCell="Q46" sqref="Q46"/>
    </sheetView>
  </sheetViews>
  <sheetFormatPr defaultRowHeight="15"/>
  <cols>
    <col min="1" max="1" width="14.140625" customWidth="1"/>
    <col min="2" max="2" width="32.140625" bestFit="1" customWidth="1"/>
    <col min="3" max="3" width="19.7109375" bestFit="1" customWidth="1"/>
    <col min="4" max="4" width="18.140625" bestFit="1" customWidth="1"/>
    <col min="6" max="6" width="10.5703125" bestFit="1" customWidth="1"/>
    <col min="7" max="7" width="10.7109375" customWidth="1"/>
    <col min="8" max="8" width="14.7109375" customWidth="1"/>
    <col min="9" max="9" width="18.140625" bestFit="1" customWidth="1"/>
  </cols>
  <sheetData>
    <row r="1" spans="1:9" ht="18">
      <c r="A1" s="6" t="s">
        <v>73</v>
      </c>
    </row>
    <row r="2" spans="1:9" ht="18">
      <c r="A2" s="6"/>
    </row>
    <row r="3" spans="1:9">
      <c r="B3" s="21"/>
    </row>
    <row r="4" spans="1:9">
      <c r="B4" s="21"/>
      <c r="C4" s="21"/>
    </row>
    <row r="5" spans="1:9">
      <c r="A5" s="22"/>
      <c r="B5" s="3"/>
    </row>
    <row r="6" spans="1:9">
      <c r="A6" s="22"/>
      <c r="B6" s="3"/>
    </row>
    <row r="7" spans="1:9">
      <c r="A7" s="2"/>
      <c r="B7" s="3"/>
    </row>
    <row r="8" spans="1:9">
      <c r="A8" s="22"/>
      <c r="B8" s="3"/>
    </row>
    <row r="9" spans="1:9">
      <c r="A9" s="22"/>
      <c r="B9" s="3"/>
    </row>
    <row r="10" spans="1:9">
      <c r="B10" s="3"/>
      <c r="C10" s="23"/>
    </row>
    <row r="12" spans="1:9">
      <c r="A12" s="9"/>
      <c r="B12" s="23"/>
      <c r="C12" s="23"/>
      <c r="D12" s="23"/>
      <c r="F12" s="9"/>
      <c r="G12" s="23"/>
      <c r="H12" s="23"/>
      <c r="I12" s="23"/>
    </row>
    <row r="13" spans="1:9">
      <c r="A13" s="24"/>
      <c r="F13" s="24"/>
    </row>
    <row r="14" spans="1:9">
      <c r="A14" s="24"/>
      <c r="F14" s="24"/>
      <c r="G14" s="23"/>
    </row>
    <row r="15" spans="1:9">
      <c r="A15" s="24"/>
      <c r="F15" s="24"/>
      <c r="G15" s="23"/>
    </row>
    <row r="16" spans="1:9">
      <c r="A16" s="24"/>
      <c r="F16" s="24"/>
    </row>
    <row r="17" spans="1:10">
      <c r="A17" s="24"/>
      <c r="F17" s="24"/>
    </row>
    <row r="18" spans="1:10">
      <c r="A18" s="24"/>
      <c r="F18" s="24"/>
    </row>
    <row r="19" spans="1:10">
      <c r="A19" s="24"/>
      <c r="F19" s="24"/>
    </row>
    <row r="20" spans="1:10">
      <c r="A20" s="24"/>
      <c r="F20" s="24"/>
    </row>
    <row r="21" spans="1:10">
      <c r="A21" s="24"/>
      <c r="F21" s="24"/>
    </row>
    <row r="22" spans="1:10">
      <c r="A22" s="24"/>
      <c r="F22" s="24"/>
      <c r="J22" s="23"/>
    </row>
    <row r="25" spans="1:10">
      <c r="A25" s="9"/>
      <c r="B25" s="23"/>
      <c r="C25" s="23"/>
      <c r="D25" s="23"/>
      <c r="F25" s="9"/>
      <c r="G25" s="23"/>
      <c r="H25" s="23"/>
      <c r="I25" s="23"/>
    </row>
    <row r="26" spans="1:10">
      <c r="F26" s="24"/>
    </row>
    <row r="27" spans="1:10">
      <c r="F27" s="24"/>
      <c r="J27" s="23"/>
    </row>
    <row r="28" spans="1:10">
      <c r="F28" s="24"/>
    </row>
    <row r="29" spans="1:10">
      <c r="A29" s="30"/>
      <c r="F29" s="24"/>
    </row>
    <row r="30" spans="1:10">
      <c r="A30" s="30"/>
      <c r="F30" s="24"/>
    </row>
    <row r="31" spans="1:10">
      <c r="A31" s="30"/>
      <c r="F31" s="24"/>
    </row>
    <row r="32" spans="1:10">
      <c r="A32" s="30"/>
      <c r="F32" s="24"/>
    </row>
    <row r="33" spans="1:10">
      <c r="A33" s="30"/>
      <c r="F33" s="24"/>
    </row>
    <row r="34" spans="1:10">
      <c r="F34" s="24"/>
    </row>
    <row r="35" spans="1:10">
      <c r="F35" s="24"/>
    </row>
    <row r="36" spans="1:10">
      <c r="A36" s="24"/>
      <c r="F36" s="24"/>
    </row>
    <row r="37" spans="1:10">
      <c r="A37" s="24"/>
      <c r="F37" s="24"/>
      <c r="J37" s="23"/>
    </row>
    <row r="38" spans="1:10">
      <c r="A38" s="24"/>
      <c r="B38" s="9"/>
      <c r="C38" s="9"/>
      <c r="D38" s="9"/>
      <c r="F38" s="24"/>
    </row>
    <row r="39" spans="1:10">
      <c r="G39" s="24"/>
    </row>
    <row r="40" spans="1:10">
      <c r="A40" s="2"/>
      <c r="B40" s="41"/>
      <c r="C40" s="41"/>
      <c r="D40" s="2"/>
      <c r="E40" s="2"/>
      <c r="G40" s="24"/>
    </row>
    <row r="41" spans="1:10">
      <c r="A41" s="40"/>
      <c r="B41" s="39"/>
      <c r="C41" s="2"/>
      <c r="D41" s="2"/>
      <c r="E41" s="2"/>
      <c r="G41" s="24"/>
    </row>
    <row r="42" spans="1:10">
      <c r="A42" s="40"/>
      <c r="B42" s="39"/>
      <c r="C42" s="2"/>
      <c r="D42" s="2"/>
      <c r="E42" s="2"/>
    </row>
    <row r="43" spans="1:10">
      <c r="A43" s="40"/>
      <c r="B43" s="39"/>
      <c r="C43" s="2"/>
    </row>
    <row r="44" spans="1:10">
      <c r="A44" s="40"/>
      <c r="B44" s="39"/>
      <c r="C44" s="2"/>
    </row>
    <row r="45" spans="1:10">
      <c r="A45" s="40"/>
      <c r="B45" s="39"/>
      <c r="C45" s="2"/>
    </row>
    <row r="46" spans="1:10">
      <c r="A46" s="40"/>
      <c r="B46" s="2"/>
      <c r="C46" s="2"/>
    </row>
    <row r="47" spans="1:10">
      <c r="A47" s="40"/>
      <c r="B47" s="2"/>
      <c r="C47" s="2"/>
    </row>
    <row r="48" spans="1:10">
      <c r="A48" s="40"/>
      <c r="B48" s="38"/>
      <c r="C48" s="2"/>
    </row>
    <row r="49" spans="1:3">
      <c r="A49" s="40"/>
      <c r="B49" s="38"/>
      <c r="C49" s="2"/>
    </row>
    <row r="50" spans="1:3">
      <c r="A50" s="40"/>
      <c r="B50" s="38"/>
      <c r="C50" s="2"/>
    </row>
    <row r="51" spans="1:3">
      <c r="A51" s="40"/>
      <c r="B51" s="38"/>
    </row>
    <row r="52" spans="1:3">
      <c r="A52" s="40"/>
      <c r="B52" s="38"/>
    </row>
    <row r="53" spans="1:3">
      <c r="A53" s="40"/>
      <c r="B53" s="38"/>
    </row>
    <row r="54" spans="1:3">
      <c r="A54" s="40"/>
      <c r="B54" s="38"/>
    </row>
    <row r="55" spans="1:3">
      <c r="A55" s="40"/>
      <c r="B55" s="38"/>
    </row>
    <row r="56" spans="1:3">
      <c r="A56" s="40"/>
    </row>
    <row r="57" spans="1:3">
      <c r="A57" s="40"/>
    </row>
    <row r="58" spans="1:3">
      <c r="A58" s="40"/>
    </row>
  </sheetData>
  <pageMargins left="0.7" right="0.7" top="0.75" bottom="0.75" header="0.3" footer="0.3"/>
  <pageSetup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J32"/>
  <sheetViews>
    <sheetView tabSelected="1" workbookViewId="0">
      <selection activeCell="D30" sqref="D30"/>
    </sheetView>
  </sheetViews>
  <sheetFormatPr defaultRowHeight="15.75"/>
  <cols>
    <col min="1" max="1" width="9.140625" style="10" customWidth="1"/>
    <col min="2" max="2" width="24.5703125" style="10" customWidth="1"/>
    <col min="3" max="3" width="20.5703125" style="10" customWidth="1"/>
    <col min="4" max="4" width="14.28515625" style="10" customWidth="1"/>
    <col min="5" max="5" width="14.42578125" style="10" bestFit="1" customWidth="1"/>
    <col min="6" max="6" width="15" style="10" bestFit="1" customWidth="1"/>
    <col min="7" max="7" width="10.140625" style="10" bestFit="1" customWidth="1"/>
    <col min="8" max="16384" width="9.140625" style="10"/>
  </cols>
  <sheetData>
    <row r="1" spans="1:10" ht="18">
      <c r="A1" s="6" t="s">
        <v>74</v>
      </c>
    </row>
    <row r="2" spans="1:10">
      <c r="A2" s="7" t="s">
        <v>112</v>
      </c>
    </row>
    <row r="3" spans="1:10">
      <c r="A3" s="7" t="s">
        <v>111</v>
      </c>
      <c r="B3" s="56"/>
    </row>
    <row r="4" spans="1:10">
      <c r="A4" s="7" t="s">
        <v>113</v>
      </c>
      <c r="B4" s="57"/>
    </row>
    <row r="5" spans="1:10">
      <c r="A5" s="7" t="s">
        <v>81</v>
      </c>
    </row>
    <row r="7" spans="1:10" ht="16.5" thickBot="1">
      <c r="A7" s="13" t="s">
        <v>3</v>
      </c>
      <c r="B7" s="14"/>
      <c r="C7" s="16" t="s">
        <v>79</v>
      </c>
      <c r="D7" s="14"/>
      <c r="F7" s="111">
        <v>44859</v>
      </c>
      <c r="G7" s="112" t="s">
        <v>121</v>
      </c>
      <c r="H7" s="112" t="s">
        <v>122</v>
      </c>
      <c r="I7" s="112" t="s">
        <v>123</v>
      </c>
    </row>
    <row r="8" spans="1:10">
      <c r="B8" s="63"/>
      <c r="C8" s="15" t="s">
        <v>115</v>
      </c>
      <c r="D8" s="17">
        <v>13</v>
      </c>
      <c r="F8" s="10" t="s">
        <v>116</v>
      </c>
      <c r="G8" s="113">
        <v>33.9</v>
      </c>
      <c r="H8" s="113">
        <v>6.05</v>
      </c>
      <c r="I8" s="113">
        <f>G8-H8</f>
        <v>27.849999999999998</v>
      </c>
      <c r="J8" s="10" t="s">
        <v>124</v>
      </c>
    </row>
    <row r="9" spans="1:10">
      <c r="B9" s="17"/>
      <c r="C9" s="66" t="s">
        <v>82</v>
      </c>
      <c r="D9" s="42"/>
      <c r="F9" s="10" t="s">
        <v>117</v>
      </c>
      <c r="G9" s="113">
        <v>28.4</v>
      </c>
      <c r="H9" s="113">
        <v>12.9</v>
      </c>
      <c r="I9" s="113">
        <f t="shared" ref="I9:I12" si="0">G9-H9</f>
        <v>15.499999999999998</v>
      </c>
    </row>
    <row r="10" spans="1:10">
      <c r="B10" s="63"/>
      <c r="C10" s="15"/>
      <c r="D10" s="42"/>
      <c r="F10" s="10" t="s">
        <v>118</v>
      </c>
      <c r="G10" s="113">
        <v>13.15</v>
      </c>
      <c r="H10" s="113">
        <v>5.95</v>
      </c>
      <c r="I10" s="113">
        <f t="shared" si="0"/>
        <v>7.2</v>
      </c>
    </row>
    <row r="11" spans="1:10">
      <c r="B11" s="64"/>
      <c r="C11" s="15"/>
      <c r="D11" s="34"/>
      <c r="F11" s="10" t="s">
        <v>119</v>
      </c>
      <c r="G11" s="113">
        <v>17.95</v>
      </c>
      <c r="H11" s="113">
        <v>4.95</v>
      </c>
      <c r="I11" s="113">
        <f t="shared" si="0"/>
        <v>13</v>
      </c>
    </row>
    <row r="12" spans="1:10" ht="16.5" thickBot="1">
      <c r="B12" s="64"/>
      <c r="C12" s="15"/>
      <c r="D12" s="34"/>
      <c r="F12" s="10" t="s">
        <v>120</v>
      </c>
      <c r="G12" s="113">
        <v>14.35</v>
      </c>
      <c r="H12" s="113">
        <v>5.95</v>
      </c>
      <c r="I12" s="114">
        <f t="shared" si="0"/>
        <v>8.3999999999999986</v>
      </c>
    </row>
    <row r="13" spans="1:10">
      <c r="B13" s="58"/>
      <c r="C13" s="15"/>
      <c r="I13" s="113">
        <f>SUM(I8:I12)</f>
        <v>71.949999999999989</v>
      </c>
    </row>
    <row r="14" spans="1:10">
      <c r="B14" s="59"/>
      <c r="C14" s="15"/>
    </row>
    <row r="15" spans="1:10">
      <c r="B15" s="58"/>
      <c r="C15" s="15"/>
      <c r="D15" s="20"/>
    </row>
    <row r="16" spans="1:10">
      <c r="B16" s="59"/>
      <c r="C16" s="15"/>
    </row>
    <row r="17" spans="1:7">
      <c r="B17" s="60"/>
      <c r="C17" s="15"/>
      <c r="D17" s="12"/>
    </row>
    <row r="18" spans="1:7">
      <c r="C18" s="15"/>
    </row>
    <row r="19" spans="1:7">
      <c r="B19" s="62"/>
      <c r="C19" s="15"/>
    </row>
    <row r="20" spans="1:7">
      <c r="B20" s="62"/>
      <c r="C20" s="15"/>
    </row>
    <row r="21" spans="1:7">
      <c r="B21" s="55"/>
    </row>
    <row r="22" spans="1:7">
      <c r="B22" s="61"/>
    </row>
    <row r="23" spans="1:7">
      <c r="A23" s="11"/>
      <c r="B23" s="65"/>
    </row>
    <row r="24" spans="1:7">
      <c r="B24" s="67"/>
    </row>
    <row r="25" spans="1:7">
      <c r="A25" s="11"/>
      <c r="C25" s="68"/>
      <c r="D25" s="68"/>
      <c r="E25" s="68"/>
      <c r="F25" s="68"/>
      <c r="G25" s="68"/>
    </row>
    <row r="26" spans="1:7">
      <c r="A26" s="10" t="s">
        <v>125</v>
      </c>
      <c r="C26" s="68"/>
      <c r="D26" s="68"/>
      <c r="E26" s="69"/>
      <c r="G26" s="70"/>
    </row>
    <row r="27" spans="1:7">
      <c r="A27" s="10" t="s">
        <v>126</v>
      </c>
      <c r="C27" s="68"/>
      <c r="D27" s="68"/>
      <c r="E27" s="68"/>
    </row>
    <row r="28" spans="1:7">
      <c r="C28" s="68"/>
      <c r="D28" s="68"/>
      <c r="E28" s="68"/>
    </row>
    <row r="29" spans="1:7">
      <c r="A29" s="10" t="s">
        <v>80</v>
      </c>
      <c r="C29" s="68"/>
      <c r="D29" s="68"/>
      <c r="E29" s="68"/>
    </row>
    <row r="31" spans="1:7">
      <c r="A31" s="10" t="s">
        <v>114</v>
      </c>
    </row>
    <row r="32" spans="1:7">
      <c r="A32" s="10" t="s">
        <v>83</v>
      </c>
    </row>
  </sheetData>
  <phoneticPr fontId="23" type="noConversion"/>
  <pageMargins left="0.7" right="0.7" top="0.75" bottom="0.75" header="0.3" footer="0.3"/>
  <pageSetup scale="68"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27"/>
  <sheetViews>
    <sheetView workbookViewId="0">
      <selection activeCell="E14" sqref="E14"/>
    </sheetView>
  </sheetViews>
  <sheetFormatPr defaultRowHeight="15"/>
  <cols>
    <col min="1" max="1" width="16.140625" style="50" customWidth="1"/>
    <col min="2" max="2" width="15.42578125" style="50" customWidth="1"/>
    <col min="3" max="3" width="24.28515625" bestFit="1" customWidth="1"/>
    <col min="4" max="4" width="29.7109375" customWidth="1"/>
    <col min="5" max="5" width="34.7109375" customWidth="1"/>
    <col min="6" max="6" width="66.140625" customWidth="1"/>
  </cols>
  <sheetData>
    <row r="1" spans="1:6" ht="18.75">
      <c r="A1" s="49" t="s">
        <v>76</v>
      </c>
    </row>
    <row r="2" spans="1:6">
      <c r="A2" s="51"/>
    </row>
    <row r="4" spans="1:6" ht="15.75" thickBot="1">
      <c r="A4" s="52" t="s">
        <v>6</v>
      </c>
      <c r="B4" s="52" t="s">
        <v>10</v>
      </c>
      <c r="C4" s="18" t="s">
        <v>70</v>
      </c>
      <c r="D4" s="18" t="s">
        <v>69</v>
      </c>
      <c r="E4" s="18" t="s">
        <v>1</v>
      </c>
      <c r="F4" s="18" t="s">
        <v>68</v>
      </c>
    </row>
    <row r="5" spans="1:6">
      <c r="A5" s="40"/>
      <c r="B5" s="40"/>
      <c r="C5" s="21"/>
      <c r="D5" s="71"/>
      <c r="E5" s="21"/>
      <c r="F5" s="21"/>
    </row>
    <row r="6" spans="1:6">
      <c r="A6" s="40"/>
      <c r="B6" s="40"/>
      <c r="C6" s="19"/>
      <c r="D6" s="54"/>
      <c r="E6" s="2"/>
      <c r="F6" s="21"/>
    </row>
    <row r="7" spans="1:6">
      <c r="A7" s="40"/>
      <c r="B7" s="40"/>
      <c r="C7" s="43"/>
      <c r="D7" s="39"/>
      <c r="E7" s="2"/>
      <c r="F7" s="39"/>
    </row>
    <row r="8" spans="1:6">
      <c r="A8" s="40"/>
      <c r="B8" s="53"/>
      <c r="C8" s="43"/>
      <c r="D8" s="39"/>
      <c r="E8" s="2"/>
      <c r="F8" s="2"/>
    </row>
    <row r="9" spans="1:6">
      <c r="A9" s="53"/>
      <c r="B9" s="53"/>
      <c r="C9" s="43"/>
      <c r="D9" s="39"/>
      <c r="E9" s="2"/>
      <c r="F9" s="2"/>
    </row>
    <row r="10" spans="1:6">
      <c r="A10" s="53"/>
      <c r="B10" s="40"/>
      <c r="C10" s="8"/>
      <c r="D10" s="39"/>
      <c r="E10" s="2"/>
      <c r="F10" s="2"/>
    </row>
    <row r="11" spans="1:6">
      <c r="A11" s="40"/>
      <c r="B11" s="53"/>
      <c r="C11" s="19"/>
      <c r="D11" s="38"/>
      <c r="E11" s="2"/>
      <c r="F11" s="2"/>
    </row>
    <row r="12" spans="1:6">
      <c r="A12" s="40"/>
      <c r="B12" s="40"/>
      <c r="C12" s="43"/>
      <c r="D12" s="38"/>
      <c r="E12" s="2"/>
      <c r="F12" s="2"/>
    </row>
    <row r="13" spans="1:6">
      <c r="A13" s="53"/>
      <c r="B13" s="53"/>
      <c r="D13" s="38"/>
    </row>
    <row r="14" spans="1:6">
      <c r="A14" s="40"/>
      <c r="D14" s="38"/>
    </row>
    <row r="15" spans="1:6">
      <c r="D15" s="38"/>
    </row>
    <row r="16" spans="1:6">
      <c r="D16" s="38"/>
    </row>
    <row r="17" spans="4:4">
      <c r="D17" s="38"/>
    </row>
    <row r="18" spans="4:4">
      <c r="D18" s="38"/>
    </row>
    <row r="19" spans="4:4">
      <c r="D19" s="38"/>
    </row>
    <row r="20" spans="4:4">
      <c r="D20" s="38"/>
    </row>
    <row r="21" spans="4:4">
      <c r="D21" s="38"/>
    </row>
    <row r="22" spans="4:4">
      <c r="D22" s="38"/>
    </row>
    <row r="23" spans="4:4">
      <c r="D23" s="38"/>
    </row>
    <row r="24" spans="4:4">
      <c r="D24" s="38"/>
    </row>
    <row r="25" spans="4:4">
      <c r="D25" s="38"/>
    </row>
    <row r="26" spans="4:4">
      <c r="D26" s="38"/>
    </row>
    <row r="27" spans="4:4">
      <c r="D27" s="38"/>
    </row>
  </sheetData>
  <pageMargins left="0.25" right="0.25" top="0.75" bottom="0.75" header="0.3" footer="0.3"/>
  <pageSetup orientation="landscape" horizontalDpi="4294967293"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24"/>
  <sheetViews>
    <sheetView workbookViewId="0">
      <selection activeCell="I23" sqref="I23"/>
    </sheetView>
  </sheetViews>
  <sheetFormatPr defaultRowHeight="15"/>
  <cols>
    <col min="1" max="1" width="14.7109375" customWidth="1"/>
    <col min="2" max="2" width="20.7109375" bestFit="1" customWidth="1"/>
    <col min="3" max="3" width="22.42578125" bestFit="1" customWidth="1"/>
  </cols>
  <sheetData>
    <row r="1" spans="1:3" ht="21">
      <c r="A1" s="4" t="s">
        <v>75</v>
      </c>
    </row>
    <row r="3" spans="1:3">
      <c r="A3" s="25" t="s">
        <v>58</v>
      </c>
      <c r="B3" s="25"/>
    </row>
    <row r="4" spans="1:3">
      <c r="B4" s="25" t="s">
        <v>56</v>
      </c>
      <c r="C4" s="9" t="s">
        <v>54</v>
      </c>
    </row>
    <row r="5" spans="1:3" ht="15.75" thickBot="1">
      <c r="A5" s="5" t="s">
        <v>2</v>
      </c>
      <c r="B5" s="31" t="s">
        <v>51</v>
      </c>
      <c r="C5" s="31" t="s">
        <v>52</v>
      </c>
    </row>
    <row r="6" spans="1:3">
      <c r="A6" s="8"/>
      <c r="C6" s="32"/>
    </row>
    <row r="7" spans="1:3">
      <c r="C7" s="32"/>
    </row>
    <row r="8" spans="1:3">
      <c r="C8" s="32"/>
    </row>
    <row r="9" spans="1:3">
      <c r="C9" s="32"/>
    </row>
    <row r="10" spans="1:3">
      <c r="A10" s="25" t="s">
        <v>57</v>
      </c>
      <c r="C10" s="32"/>
    </row>
    <row r="11" spans="1:3">
      <c r="B11" s="9" t="s">
        <v>53</v>
      </c>
      <c r="C11" s="9" t="s">
        <v>54</v>
      </c>
    </row>
    <row r="12" spans="1:3" ht="15.75" thickBot="1">
      <c r="A12" s="5" t="s">
        <v>2</v>
      </c>
      <c r="B12" s="31" t="s">
        <v>55</v>
      </c>
      <c r="C12" s="31" t="s">
        <v>52</v>
      </c>
    </row>
    <row r="13" spans="1:3">
      <c r="A13" s="3"/>
      <c r="B13" s="33"/>
      <c r="C13" s="33"/>
    </row>
    <row r="14" spans="1:3">
      <c r="A14" s="3"/>
      <c r="B14" s="33"/>
      <c r="C14" s="33"/>
    </row>
    <row r="15" spans="1:3">
      <c r="A15" s="3"/>
      <c r="B15" s="33"/>
      <c r="C15" s="33"/>
    </row>
    <row r="16" spans="1:3">
      <c r="A16" s="3"/>
      <c r="B16" s="33"/>
      <c r="C16" s="33"/>
    </row>
    <row r="17" spans="1:3">
      <c r="A17" s="3"/>
      <c r="B17" s="33"/>
      <c r="C17" s="33"/>
    </row>
    <row r="18" spans="1:3">
      <c r="A18" s="8"/>
      <c r="B18" s="33"/>
      <c r="C18" s="33"/>
    </row>
    <row r="19" spans="1:3">
      <c r="A19" s="8"/>
    </row>
    <row r="20" spans="1:3">
      <c r="A20" s="8"/>
    </row>
    <row r="21" spans="1:3">
      <c r="A21" s="8"/>
    </row>
    <row r="22" spans="1:3">
      <c r="A22" s="8"/>
    </row>
    <row r="23" spans="1:3">
      <c r="A23" s="8"/>
    </row>
    <row r="24" spans="1:3">
      <c r="A24" s="3"/>
    </row>
  </sheetData>
  <pageMargins left="0.7" right="0.7" top="0.75" bottom="0.75" header="0.3" footer="0.3"/>
  <pageSetup orientation="landscape" horizontalDpi="4294967293"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H24"/>
  <sheetViews>
    <sheetView workbookViewId="0">
      <selection activeCell="F22" sqref="F22"/>
    </sheetView>
  </sheetViews>
  <sheetFormatPr defaultRowHeight="15"/>
  <cols>
    <col min="1" max="1" width="20.7109375" customWidth="1"/>
    <col min="2" max="2" width="15.7109375" customWidth="1"/>
    <col min="3" max="3" width="21.7109375" customWidth="1"/>
    <col min="4" max="4" width="15.7109375" customWidth="1"/>
    <col min="5" max="5" width="14.5703125" customWidth="1"/>
    <col min="6" max="6" width="24.140625" bestFit="1" customWidth="1"/>
    <col min="7" max="7" width="15.7109375" customWidth="1"/>
    <col min="8" max="8" width="45.7109375" customWidth="1"/>
  </cols>
  <sheetData>
    <row r="1" spans="1:8" ht="18.75">
      <c r="A1" s="44" t="s">
        <v>92</v>
      </c>
      <c r="B1" s="45"/>
      <c r="C1" s="45"/>
    </row>
    <row r="2" spans="1:8">
      <c r="A2" s="45" t="s">
        <v>93</v>
      </c>
      <c r="B2" s="45"/>
      <c r="C2" s="45"/>
    </row>
    <row r="4" spans="1:8">
      <c r="A4" s="9" t="s">
        <v>15</v>
      </c>
      <c r="B4" s="9" t="s">
        <v>16</v>
      </c>
      <c r="C4" s="106" t="s">
        <v>96</v>
      </c>
      <c r="D4" s="9" t="s">
        <v>17</v>
      </c>
      <c r="E4" s="9" t="s">
        <v>18</v>
      </c>
      <c r="F4" s="9" t="s">
        <v>19</v>
      </c>
      <c r="G4" s="9" t="s">
        <v>20</v>
      </c>
      <c r="H4" s="26" t="s">
        <v>21</v>
      </c>
    </row>
    <row r="5" spans="1:8" ht="17.25">
      <c r="A5" s="23" t="s">
        <v>22</v>
      </c>
      <c r="B5" s="23">
        <v>50181</v>
      </c>
      <c r="C5" s="107" t="s">
        <v>23</v>
      </c>
      <c r="D5" s="35">
        <v>200</v>
      </c>
      <c r="E5" s="46">
        <v>197.62844999999999</v>
      </c>
      <c r="F5" s="36" t="s">
        <v>78</v>
      </c>
      <c r="G5" s="28">
        <v>44712</v>
      </c>
      <c r="H5" s="23" t="s">
        <v>24</v>
      </c>
    </row>
    <row r="6" spans="1:8" ht="17.25">
      <c r="A6" s="23" t="s">
        <v>22</v>
      </c>
      <c r="B6" s="23">
        <v>50181</v>
      </c>
      <c r="C6" s="107" t="s">
        <v>25</v>
      </c>
      <c r="D6" s="35">
        <v>195.69499999999999</v>
      </c>
      <c r="E6" s="46">
        <v>196.07843</v>
      </c>
      <c r="F6" s="36" t="s">
        <v>78</v>
      </c>
      <c r="G6" s="28">
        <v>44712</v>
      </c>
      <c r="H6" s="23" t="s">
        <v>26</v>
      </c>
    </row>
    <row r="7" spans="1:8" ht="17.25">
      <c r="A7" s="23" t="s">
        <v>95</v>
      </c>
      <c r="B7" s="23" t="s">
        <v>94</v>
      </c>
      <c r="C7" s="107" t="s">
        <v>27</v>
      </c>
      <c r="D7" s="35">
        <v>258.06</v>
      </c>
      <c r="E7" s="47">
        <v>236.13</v>
      </c>
      <c r="F7" s="36" t="s">
        <v>67</v>
      </c>
      <c r="G7" s="28">
        <v>44610</v>
      </c>
      <c r="H7" s="23" t="s">
        <v>28</v>
      </c>
    </row>
    <row r="8" spans="1:8" ht="17.25">
      <c r="A8" s="23" t="s">
        <v>29</v>
      </c>
      <c r="B8" s="23" t="s">
        <v>30</v>
      </c>
      <c r="C8" s="107" t="s">
        <v>31</v>
      </c>
      <c r="D8" s="105">
        <v>-333.12</v>
      </c>
      <c r="E8" s="105">
        <v>-335.15</v>
      </c>
      <c r="F8" s="36" t="s">
        <v>77</v>
      </c>
      <c r="G8" s="28">
        <v>44323</v>
      </c>
      <c r="H8" s="23" t="s">
        <v>32</v>
      </c>
    </row>
    <row r="9" spans="1:8" ht="17.25">
      <c r="A9" s="23" t="s">
        <v>33</v>
      </c>
      <c r="B9" s="23" t="s">
        <v>34</v>
      </c>
      <c r="C9" s="107" t="s">
        <v>35</v>
      </c>
      <c r="D9" s="105">
        <v>-342.78</v>
      </c>
      <c r="E9" s="105">
        <v>-381.48</v>
      </c>
      <c r="F9" s="36" t="s">
        <v>77</v>
      </c>
      <c r="G9" s="28">
        <v>44323</v>
      </c>
      <c r="H9" s="23" t="s">
        <v>32</v>
      </c>
    </row>
    <row r="10" spans="1:8" ht="18.75">
      <c r="A10" s="23" t="s">
        <v>36</v>
      </c>
      <c r="B10" s="23" t="s">
        <v>37</v>
      </c>
      <c r="C10" s="107" t="s">
        <v>38</v>
      </c>
      <c r="D10" s="27">
        <v>10.66</v>
      </c>
      <c r="E10" s="37">
        <v>10.85</v>
      </c>
      <c r="F10" s="23" t="s">
        <v>39</v>
      </c>
      <c r="G10" s="28">
        <v>43598</v>
      </c>
      <c r="H10" s="29" t="s">
        <v>40</v>
      </c>
    </row>
    <row r="11" spans="1:8" ht="18.75">
      <c r="A11" s="23" t="s">
        <v>36</v>
      </c>
      <c r="B11" s="23" t="s">
        <v>37</v>
      </c>
      <c r="C11" s="107" t="s">
        <v>38</v>
      </c>
      <c r="D11" s="27">
        <v>13.48</v>
      </c>
      <c r="E11" s="37">
        <v>13.81</v>
      </c>
      <c r="F11" s="23" t="s">
        <v>39</v>
      </c>
      <c r="G11" s="28">
        <v>43598</v>
      </c>
      <c r="H11" s="29" t="s">
        <v>41</v>
      </c>
    </row>
    <row r="12" spans="1:8">
      <c r="C12" s="108"/>
    </row>
    <row r="13" spans="1:8" ht="17.25">
      <c r="A13" s="23" t="s">
        <v>42</v>
      </c>
      <c r="B13" s="23" t="s">
        <v>90</v>
      </c>
      <c r="C13" s="107" t="s">
        <v>43</v>
      </c>
      <c r="D13" s="23" t="s">
        <v>91</v>
      </c>
      <c r="E13">
        <v>46.65</v>
      </c>
      <c r="F13" s="23" t="s">
        <v>39</v>
      </c>
      <c r="G13" s="28">
        <v>44316</v>
      </c>
    </row>
    <row r="14" spans="1:8" ht="17.25">
      <c r="A14" s="23" t="s">
        <v>44</v>
      </c>
      <c r="B14" s="23" t="s">
        <v>45</v>
      </c>
      <c r="C14" s="107" t="s">
        <v>46</v>
      </c>
      <c r="D14" s="48">
        <v>40</v>
      </c>
      <c r="E14">
        <v>52.29</v>
      </c>
      <c r="F14" s="23" t="s">
        <v>39</v>
      </c>
      <c r="G14" s="28">
        <v>44316</v>
      </c>
      <c r="H14" s="23"/>
    </row>
    <row r="15" spans="1:8" ht="17.25">
      <c r="A15" s="23" t="s">
        <v>47</v>
      </c>
      <c r="B15" s="23" t="s">
        <v>89</v>
      </c>
      <c r="C15" s="107" t="s">
        <v>48</v>
      </c>
      <c r="D15" s="23" t="s">
        <v>91</v>
      </c>
      <c r="E15">
        <v>37.86</v>
      </c>
      <c r="F15" s="23" t="s">
        <v>39</v>
      </c>
      <c r="G15" s="28">
        <v>44316</v>
      </c>
    </row>
    <row r="16" spans="1:8" ht="17.25">
      <c r="A16" s="23" t="s">
        <v>49</v>
      </c>
      <c r="B16" s="23" t="s">
        <v>88</v>
      </c>
      <c r="C16" s="107" t="s">
        <v>50</v>
      </c>
      <c r="D16" s="23" t="s">
        <v>91</v>
      </c>
      <c r="E16" s="23">
        <v>47.39</v>
      </c>
      <c r="F16" s="23" t="s">
        <v>39</v>
      </c>
      <c r="G16" s="28">
        <v>44316</v>
      </c>
    </row>
    <row r="17" spans="1:8">
      <c r="H17" s="23"/>
    </row>
    <row r="18" spans="1:8">
      <c r="A18" s="23"/>
      <c r="B18" s="23"/>
      <c r="C18" s="23"/>
      <c r="D18" s="23"/>
      <c r="E18" s="27"/>
      <c r="F18" s="23"/>
      <c r="G18" s="28"/>
    </row>
    <row r="19" spans="1:8">
      <c r="A19" s="23"/>
      <c r="B19" s="23"/>
      <c r="C19" s="23"/>
      <c r="D19" s="23"/>
      <c r="E19" s="27"/>
      <c r="F19" s="23"/>
      <c r="G19" s="28"/>
      <c r="H19" s="23"/>
    </row>
    <row r="20" spans="1:8">
      <c r="A20" s="23"/>
      <c r="B20" s="23"/>
      <c r="C20" s="23"/>
      <c r="D20" s="23"/>
      <c r="E20" s="27"/>
      <c r="F20" s="23"/>
      <c r="G20" s="28"/>
      <c r="H20" s="23"/>
    </row>
    <row r="21" spans="1:8">
      <c r="E21" s="23"/>
      <c r="F21" s="23"/>
    </row>
    <row r="22" spans="1:8">
      <c r="E22" s="23"/>
      <c r="F22" s="23"/>
    </row>
    <row r="23" spans="1:8">
      <c r="E23" s="23"/>
      <c r="F23" s="23"/>
    </row>
    <row r="24" spans="1:8">
      <c r="E24" s="23"/>
      <c r="F24" s="23"/>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LL Surface Irrigation</vt:lpstr>
      <vt:lpstr>LL Weight Change</vt:lpstr>
      <vt:lpstr>LL Crop Height and Development</vt:lpstr>
      <vt:lpstr>LL Harvest</vt:lpstr>
      <vt:lpstr>LL Chemical &amp; Fertilizer</vt:lpstr>
      <vt:lpstr>LL Water Samples</vt:lpstr>
      <vt:lpstr>LL Sensor Coefficients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Lane Simmons</dc:creator>
  <cp:lastModifiedBy>Simmons,Lane</cp:lastModifiedBy>
  <cp:lastPrinted>2018-11-26T16:27:41Z</cp:lastPrinted>
  <dcterms:created xsi:type="dcterms:W3CDTF">2009-03-19T20:56:09Z</dcterms:created>
  <dcterms:modified xsi:type="dcterms:W3CDTF">2022-11-14T17:14:54Z</dcterms:modified>
</cp:coreProperties>
</file>