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segradinvestments-my.sharepoint.com/personal/antaldaniel_visegradinvestments_onmicrosoft_com/Documents/2018 Projektek/valasztas18/data-raw/"/>
    </mc:Choice>
  </mc:AlternateContent>
  <xr:revisionPtr revIDLastSave="37" documentId="8_{9D50D6CE-6423-4D9C-973A-419BE24D81A3}" xr6:coauthVersionLast="31" xr6:coauthVersionMax="31" xr10:uidLastSave="{C0B566B0-22CA-45D0-86B1-C5365E64AF4D}"/>
  <bookViews>
    <workbookView xWindow="0" yWindow="0" windowWidth="20490" windowHeight="7545" xr2:uid="{6D687B04-8A22-4108-9BF9-8FB98970522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1" i="1"/>
  <c r="C10" i="1"/>
  <c r="C9" i="1"/>
  <c r="K7" i="1"/>
  <c r="K8" i="1"/>
  <c r="K6" i="1"/>
  <c r="B8" i="1"/>
  <c r="K14" i="1"/>
  <c r="K13" i="1"/>
  <c r="K4" i="1"/>
  <c r="K5" i="1"/>
  <c r="K9" i="1"/>
  <c r="K10" i="1"/>
  <c r="K11" i="1"/>
  <c r="K12" i="1"/>
  <c r="K3" i="1"/>
  <c r="C3" i="1"/>
  <c r="D3" i="1" s="1"/>
  <c r="E3" i="1" s="1"/>
  <c r="D9" i="1"/>
  <c r="E9" i="1" s="1"/>
  <c r="D10" i="1"/>
  <c r="E10" i="1" s="1"/>
  <c r="C4" i="1"/>
  <c r="D4" i="1" s="1"/>
  <c r="E4" i="1" s="1"/>
  <c r="B4" i="1"/>
  <c r="B5" i="1" s="1"/>
  <c r="B9" i="1" s="1"/>
  <c r="B10" i="1" s="1"/>
  <c r="D13" i="1" l="1"/>
  <c r="E13" i="1" s="1"/>
  <c r="C14" i="1"/>
  <c r="C5" i="1"/>
  <c r="C6" i="1" s="1"/>
  <c r="L10" i="1"/>
  <c r="M10" i="1" s="1"/>
  <c r="G10" i="1"/>
  <c r="H10" i="1" s="1"/>
  <c r="B12" i="1"/>
  <c r="B11" i="1"/>
  <c r="L9" i="1"/>
  <c r="M9" i="1" s="1"/>
  <c r="G9" i="1"/>
  <c r="H9" i="1" s="1"/>
  <c r="L3" i="1"/>
  <c r="G3" i="1"/>
  <c r="H3" i="1" s="1"/>
  <c r="G4" i="1"/>
  <c r="H4" i="1" s="1"/>
  <c r="J4" i="1" s="1"/>
  <c r="L4" i="1"/>
  <c r="M4" i="1" s="1"/>
  <c r="N4" i="1" s="1"/>
  <c r="C12" i="1"/>
  <c r="D5" i="1"/>
  <c r="E5" i="1" s="1"/>
  <c r="D11" i="1"/>
  <c r="E11" i="1" s="1"/>
  <c r="C8" i="1" l="1"/>
  <c r="D8" i="1" s="1"/>
  <c r="E8" i="1" s="1"/>
  <c r="C7" i="1"/>
  <c r="D7" i="1" s="1"/>
  <c r="E7" i="1" s="1"/>
  <c r="G7" i="1" s="1"/>
  <c r="H7" i="1" s="1"/>
  <c r="D6" i="1"/>
  <c r="E6" i="1" s="1"/>
  <c r="B14" i="1"/>
  <c r="B13" i="1"/>
  <c r="J9" i="1"/>
  <c r="I9" i="1"/>
  <c r="I10" i="1"/>
  <c r="J10" i="1"/>
  <c r="L8" i="1"/>
  <c r="M8" i="1" s="1"/>
  <c r="G8" i="1"/>
  <c r="H8" i="1" s="1"/>
  <c r="L6" i="1"/>
  <c r="M6" i="1" s="1"/>
  <c r="G6" i="1"/>
  <c r="H6" i="1" s="1"/>
  <c r="D14" i="1"/>
  <c r="E14" i="1" s="1"/>
  <c r="G13" i="1"/>
  <c r="H13" i="1" s="1"/>
  <c r="L13" i="1"/>
  <c r="M13" i="1" s="1"/>
  <c r="M3" i="1"/>
  <c r="J3" i="1"/>
  <c r="I3" i="1"/>
  <c r="I4" i="1"/>
  <c r="O4" i="1"/>
  <c r="G5" i="1"/>
  <c r="H5" i="1" s="1"/>
  <c r="J5" i="1" s="1"/>
  <c r="L5" i="1"/>
  <c r="M5" i="1" s="1"/>
  <c r="D12" i="1"/>
  <c r="E12" i="1" s="1"/>
  <c r="O3" i="1"/>
  <c r="N3" i="1"/>
  <c r="N9" i="1"/>
  <c r="O9" i="1"/>
  <c r="G11" i="1"/>
  <c r="H11" i="1" s="1"/>
  <c r="L11" i="1"/>
  <c r="M11" i="1" s="1"/>
  <c r="N10" i="1"/>
  <c r="O10" i="1"/>
  <c r="L7" i="1" l="1"/>
  <c r="M7" i="1" s="1"/>
  <c r="O7" i="1"/>
  <c r="N7" i="1"/>
  <c r="I7" i="1"/>
  <c r="J7" i="1"/>
  <c r="J11" i="1"/>
  <c r="I11" i="1"/>
  <c r="J6" i="1"/>
  <c r="I6" i="1"/>
  <c r="O6" i="1"/>
  <c r="N6" i="1"/>
  <c r="I8" i="1"/>
  <c r="J8" i="1"/>
  <c r="O8" i="1"/>
  <c r="N8" i="1"/>
  <c r="O13" i="1"/>
  <c r="N13" i="1"/>
  <c r="J13" i="1"/>
  <c r="I13" i="1"/>
  <c r="G14" i="1"/>
  <c r="H14" i="1" s="1"/>
  <c r="L14" i="1"/>
  <c r="M14" i="1" s="1"/>
  <c r="I5" i="1"/>
  <c r="O11" i="1"/>
  <c r="N11" i="1"/>
  <c r="N5" i="1"/>
  <c r="O5" i="1"/>
  <c r="G12" i="1"/>
  <c r="H12" i="1" s="1"/>
  <c r="L12" i="1"/>
  <c r="M12" i="1" s="1"/>
  <c r="I12" i="1" l="1"/>
  <c r="J12" i="1"/>
  <c r="O14" i="1"/>
  <c r="N14" i="1"/>
  <c r="I14" i="1"/>
  <c r="J14" i="1"/>
  <c r="N12" i="1"/>
  <c r="O12" i="1"/>
</calcChain>
</file>

<file path=xl/sharedStrings.xml><?xml version="1.0" encoding="utf-8"?>
<sst xmlns="http://schemas.openxmlformats.org/spreadsheetml/2006/main" count="30" uniqueCount="15">
  <si>
    <t>p</t>
  </si>
  <si>
    <t>1-p</t>
  </si>
  <si>
    <t>n</t>
  </si>
  <si>
    <t>z</t>
  </si>
  <si>
    <t>(p)(1-p)</t>
  </si>
  <si>
    <t>Fidesz</t>
  </si>
  <si>
    <t>DK</t>
  </si>
  <si>
    <t>MSZP-PM</t>
  </si>
  <si>
    <t>Momentum</t>
  </si>
  <si>
    <t>non-repsonse rate: 0.6</t>
  </si>
  <si>
    <t>[</t>
  </si>
  <si>
    <t>]</t>
  </si>
  <si>
    <t>SQRT[(p)(1-p)/n]</t>
  </si>
  <si>
    <t>MOE</t>
  </si>
  <si>
    <t>MSZP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</si>
</sst>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02327-A89B-4FEB-B889-27A7C9635ABD}">
  <dimension ref="A2:O19"/>
  <sheetViews>
    <sheetView tabSelected="1" workbookViewId="0">
      <selection activeCell="C14" sqref="C14"/>
    </sheetView>
  </sheetViews>
  <sheetFormatPr defaultRowHeight="15" x14ac:dyDescent="0.25"/>
  <cols>
    <col min="1" max="1" width="11.85546875" customWidth="1"/>
    <col min="7" max="7" width="15.5703125" customWidth="1"/>
    <col min="8" max="8" width="13.5703125" customWidth="1"/>
    <col min="11" max="11" width="15.7109375" customWidth="1"/>
    <col min="12" max="13" width="15.42578125" customWidth="1"/>
  </cols>
  <sheetData>
    <row r="2" spans="1:15" s="6" customFormat="1" ht="33.75" customHeight="1" x14ac:dyDescent="0.25">
      <c r="B2" s="4" t="s">
        <v>3</v>
      </c>
      <c r="C2" s="4" t="s">
        <v>0</v>
      </c>
      <c r="D2" s="7" t="s">
        <v>1</v>
      </c>
      <c r="E2" s="7" t="s">
        <v>4</v>
      </c>
      <c r="F2" s="4" t="s">
        <v>2</v>
      </c>
      <c r="G2" s="7" t="s">
        <v>12</v>
      </c>
      <c r="H2" s="4" t="s">
        <v>13</v>
      </c>
      <c r="I2" s="4" t="s">
        <v>10</v>
      </c>
      <c r="J2" s="4" t="s">
        <v>11</v>
      </c>
      <c r="K2" s="5" t="s">
        <v>9</v>
      </c>
      <c r="L2" s="7" t="s">
        <v>12</v>
      </c>
      <c r="M2" s="4" t="s">
        <v>13</v>
      </c>
      <c r="N2" s="4" t="s">
        <v>10</v>
      </c>
      <c r="O2" s="4" t="s">
        <v>11</v>
      </c>
    </row>
    <row r="3" spans="1:15" x14ac:dyDescent="0.25">
      <c r="A3" s="1" t="s">
        <v>5</v>
      </c>
      <c r="B3" s="1">
        <v>1.96</v>
      </c>
      <c r="C3" s="1">
        <f>C16</f>
        <v>0.48</v>
      </c>
      <c r="D3" s="1">
        <f>1-C3</f>
        <v>0.52</v>
      </c>
      <c r="E3" s="1">
        <f>C3*D3</f>
        <v>0.24959999999999999</v>
      </c>
      <c r="F3" s="1">
        <v>1000</v>
      </c>
      <c r="G3" s="2">
        <f>SQRT($E3/F3)</f>
        <v>1.57987341265052E-2</v>
      </c>
      <c r="H3" s="2">
        <f>1.96*G3</f>
        <v>3.0965518887950193E-2</v>
      </c>
      <c r="I3" s="3">
        <f>C3-H3</f>
        <v>0.4490344811120498</v>
      </c>
      <c r="J3" s="3">
        <f>C3+H3</f>
        <v>0.51096551888795017</v>
      </c>
      <c r="K3" s="1">
        <f>0.6*F3</f>
        <v>600</v>
      </c>
      <c r="L3" s="2">
        <f>SQRT($E3/K3)</f>
        <v>2.0396078054371138E-2</v>
      </c>
      <c r="M3" s="2">
        <f>1.96*L3</f>
        <v>3.9976312986567432E-2</v>
      </c>
      <c r="N3" s="3">
        <f>C3-M3</f>
        <v>0.44002368701343253</v>
      </c>
      <c r="O3" s="3">
        <f>C3+M3</f>
        <v>0.51997631298656743</v>
      </c>
    </row>
    <row r="4" spans="1:15" x14ac:dyDescent="0.25">
      <c r="A4" s="1" t="s">
        <v>5</v>
      </c>
      <c r="B4" s="1">
        <f>B3</f>
        <v>1.96</v>
      </c>
      <c r="C4" s="1">
        <f>C3</f>
        <v>0.48</v>
      </c>
      <c r="D4" s="1">
        <f t="shared" ref="D4:D5" si="0">1-C4</f>
        <v>0.52</v>
      </c>
      <c r="E4" s="1">
        <f t="shared" ref="E4:E5" si="1">C4*D4</f>
        <v>0.24959999999999999</v>
      </c>
      <c r="F4" s="1">
        <v>3000</v>
      </c>
      <c r="G4" s="2">
        <f>SQRT(E4/F4)</f>
        <v>9.1214034007931037E-3</v>
      </c>
      <c r="H4" s="2">
        <f>1.96*G4</f>
        <v>1.7877950665554483E-2</v>
      </c>
      <c r="I4" s="3">
        <f t="shared" ref="I4:I5" si="2">C4-H4</f>
        <v>0.46212204933444551</v>
      </c>
      <c r="J4" s="3">
        <f t="shared" ref="J4:J5" si="3">C4+H4</f>
        <v>0.49787795066555446</v>
      </c>
      <c r="K4" s="1">
        <f t="shared" ref="K4:K5" si="4">0.6*F4</f>
        <v>1800</v>
      </c>
      <c r="L4" s="2">
        <f>SQRT($E4/K4)</f>
        <v>1.1775681155103796E-2</v>
      </c>
      <c r="M4" s="2">
        <f>1.96*L4</f>
        <v>2.3080335064003438E-2</v>
      </c>
      <c r="N4" s="3">
        <f>C4-M4</f>
        <v>0.45691966493599656</v>
      </c>
      <c r="O4" s="3">
        <f>C4+M4</f>
        <v>0.5030803350640034</v>
      </c>
    </row>
    <row r="5" spans="1:15" x14ac:dyDescent="0.25">
      <c r="A5" s="1" t="s">
        <v>5</v>
      </c>
      <c r="B5" s="1">
        <f>B4</f>
        <v>1.96</v>
      </c>
      <c r="C5" s="1">
        <f>C4</f>
        <v>0.48</v>
      </c>
      <c r="D5" s="1">
        <f t="shared" si="0"/>
        <v>0.52</v>
      </c>
      <c r="E5" s="1">
        <f t="shared" si="1"/>
        <v>0.24959999999999999</v>
      </c>
      <c r="F5" s="1">
        <v>3000</v>
      </c>
      <c r="G5" s="2">
        <f>SQRT(E5/F5)</f>
        <v>9.1214034007931037E-3</v>
      </c>
      <c r="H5" s="2">
        <f>1.96*G5</f>
        <v>1.7877950665554483E-2</v>
      </c>
      <c r="I5" s="3">
        <f t="shared" si="2"/>
        <v>0.46212204933444551</v>
      </c>
      <c r="J5" s="3">
        <f t="shared" si="3"/>
        <v>0.49787795066555446</v>
      </c>
      <c r="K5" s="1">
        <f t="shared" si="4"/>
        <v>1800</v>
      </c>
      <c r="L5" s="2">
        <f>SQRT($E5/K5)</f>
        <v>1.1775681155103796E-2</v>
      </c>
      <c r="M5" s="2">
        <f>1.96*L5</f>
        <v>2.3080335064003438E-2</v>
      </c>
      <c r="N5" s="3">
        <f>C5-M5</f>
        <v>0.45691966493599656</v>
      </c>
      <c r="O5" s="3">
        <f>C5+M5</f>
        <v>0.5030803350640034</v>
      </c>
    </row>
    <row r="6" spans="1:15" x14ac:dyDescent="0.25">
      <c r="A6" s="1" t="s">
        <v>5</v>
      </c>
      <c r="B6" s="1">
        <v>1.96</v>
      </c>
      <c r="C6" s="1">
        <f>C5</f>
        <v>0.48</v>
      </c>
      <c r="D6" s="1">
        <f>1-C6</f>
        <v>0.52</v>
      </c>
      <c r="E6" s="1">
        <f>C6*D6</f>
        <v>0.24959999999999999</v>
      </c>
      <c r="F6" s="1">
        <v>1000</v>
      </c>
      <c r="G6" s="2">
        <f>SQRT($E6/F6)</f>
        <v>1.57987341265052E-2</v>
      </c>
      <c r="H6" s="2">
        <f>1.96*G6</f>
        <v>3.0965518887950193E-2</v>
      </c>
      <c r="I6" s="3">
        <f>C6-H6</f>
        <v>0.4490344811120498</v>
      </c>
      <c r="J6" s="3">
        <f>C6+H6</f>
        <v>0.51096551888795017</v>
      </c>
      <c r="K6" s="1">
        <f>0.6*0.7*F6</f>
        <v>420</v>
      </c>
      <c r="L6" s="2">
        <f>SQRT($E6/K6)</f>
        <v>2.4377976008801761E-2</v>
      </c>
      <c r="M6" s="2">
        <f>1.96*L6</f>
        <v>4.7780832977251449E-2</v>
      </c>
      <c r="N6" s="3">
        <f>C6-M6</f>
        <v>0.43221916702274854</v>
      </c>
      <c r="O6" s="3">
        <f>C6+M6</f>
        <v>0.52778083297725142</v>
      </c>
    </row>
    <row r="7" spans="1:15" x14ac:dyDescent="0.25">
      <c r="A7" s="1" t="s">
        <v>5</v>
      </c>
      <c r="B7" s="1">
        <v>1.96</v>
      </c>
      <c r="C7" s="1">
        <f>C6</f>
        <v>0.48</v>
      </c>
      <c r="D7" s="1">
        <f>1-C7</f>
        <v>0.52</v>
      </c>
      <c r="E7" s="1">
        <f>C7*D7</f>
        <v>0.24959999999999999</v>
      </c>
      <c r="F7" s="1">
        <v>1000</v>
      </c>
      <c r="G7" s="2">
        <f>SQRT($E7/F7)</f>
        <v>1.57987341265052E-2</v>
      </c>
      <c r="H7" s="2">
        <f>1.96*G7</f>
        <v>3.0965518887950193E-2</v>
      </c>
      <c r="I7" s="3">
        <f>C7-H7</f>
        <v>0.4490344811120498</v>
      </c>
      <c r="J7" s="3">
        <f>C7+H7</f>
        <v>0.51096551888795017</v>
      </c>
      <c r="K7" s="1">
        <f>0.6*0.7*0.7*F7</f>
        <v>294</v>
      </c>
      <c r="L7" s="2">
        <f>SQRT($E7/K7)</f>
        <v>2.9137254363387342E-2</v>
      </c>
      <c r="M7" s="2">
        <f>1.96*L7</f>
        <v>5.7109018552239189E-2</v>
      </c>
      <c r="N7" s="3">
        <f>C7-M7</f>
        <v>0.42289098144776077</v>
      </c>
      <c r="O7" s="3">
        <f>C7+M7</f>
        <v>0.53710901855223914</v>
      </c>
    </row>
    <row r="8" spans="1:15" x14ac:dyDescent="0.25">
      <c r="A8" s="1" t="s">
        <v>5</v>
      </c>
      <c r="B8" s="1">
        <f>B6</f>
        <v>1.96</v>
      </c>
      <c r="C8" s="1">
        <f>C6</f>
        <v>0.48</v>
      </c>
      <c r="D8" s="1">
        <f>1-C8</f>
        <v>0.52</v>
      </c>
      <c r="E8" s="1">
        <f t="shared" ref="E8" si="5">C8*D8</f>
        <v>0.24959999999999999</v>
      </c>
      <c r="F8" s="1">
        <v>3000</v>
      </c>
      <c r="G8" s="2">
        <f>SQRT(E8/F8)</f>
        <v>9.1214034007931037E-3</v>
      </c>
      <c r="H8" s="2">
        <f>1.96*G8</f>
        <v>1.7877950665554483E-2</v>
      </c>
      <c r="I8" s="3">
        <f t="shared" ref="I8" si="6">C8-H8</f>
        <v>0.46212204933444551</v>
      </c>
      <c r="J8" s="3">
        <f t="shared" ref="J8" si="7">C8+H8</f>
        <v>0.49787795066555446</v>
      </c>
      <c r="K8" s="1">
        <f>0.6*0.7*F8</f>
        <v>1260</v>
      </c>
      <c r="L8" s="2">
        <f>SQRT($E8/K8)</f>
        <v>1.4074631010979936E-2</v>
      </c>
      <c r="M8" s="2">
        <f>1.96*L8</f>
        <v>2.7586276781520674E-2</v>
      </c>
      <c r="N8" s="3">
        <f>C8-M8</f>
        <v>0.45241372321847928</v>
      </c>
      <c r="O8" s="3">
        <f>C8+M8</f>
        <v>0.50758627678152068</v>
      </c>
    </row>
    <row r="9" spans="1:15" x14ac:dyDescent="0.25">
      <c r="A9" s="1" t="s">
        <v>6</v>
      </c>
      <c r="B9" s="1">
        <f>B5</f>
        <v>1.96</v>
      </c>
      <c r="C9" s="1">
        <f>C18</f>
        <v>5.6399999999999999E-2</v>
      </c>
      <c r="D9" s="1">
        <f>1-C9</f>
        <v>0.94359999999999999</v>
      </c>
      <c r="E9" s="1">
        <f>C9*D9</f>
        <v>5.3219039999999995E-2</v>
      </c>
      <c r="F9" s="1">
        <v>1000</v>
      </c>
      <c r="G9" s="2">
        <f t="shared" ref="G9:G10" si="8">SQRT(E9/F9)</f>
        <v>7.295138106986049E-3</v>
      </c>
      <c r="H9" s="2">
        <f t="shared" ref="H9:H14" si="9">1.96*G9</f>
        <v>1.4298470689692656E-2</v>
      </c>
      <c r="I9" s="3">
        <f>C9-H9</f>
        <v>4.2101529310307341E-2</v>
      </c>
      <c r="J9" s="3">
        <f>C9+H9</f>
        <v>7.069847068969265E-2</v>
      </c>
      <c r="K9" s="1">
        <f>0.6*F9</f>
        <v>600</v>
      </c>
      <c r="L9" s="2">
        <f>SQRT($E9/K9)</f>
        <v>9.417982798880023E-3</v>
      </c>
      <c r="M9" s="2">
        <f t="shared" ref="M9:M14" si="10">1.96*L9</f>
        <v>1.8459246285804844E-2</v>
      </c>
      <c r="N9" s="3">
        <f>C9-M9</f>
        <v>3.7940753714195155E-2</v>
      </c>
      <c r="O9" s="3">
        <f>C9+M9</f>
        <v>7.4859246285804842E-2</v>
      </c>
    </row>
    <row r="10" spans="1:15" x14ac:dyDescent="0.25">
      <c r="A10" s="1" t="s">
        <v>6</v>
      </c>
      <c r="B10" s="1">
        <f>B9</f>
        <v>1.96</v>
      </c>
      <c r="C10" s="1">
        <f>C18</f>
        <v>5.6399999999999999E-2</v>
      </c>
      <c r="D10" s="1">
        <f>1-C10</f>
        <v>0.94359999999999999</v>
      </c>
      <c r="E10" s="1">
        <f>C10*D10</f>
        <v>5.3219039999999995E-2</v>
      </c>
      <c r="F10" s="1">
        <v>3000</v>
      </c>
      <c r="G10" s="2">
        <f t="shared" si="8"/>
        <v>4.2118499498438921E-3</v>
      </c>
      <c r="H10" s="2">
        <f t="shared" si="9"/>
        <v>8.2552259016940282E-3</v>
      </c>
      <c r="I10" s="3">
        <f>C10-H10</f>
        <v>4.8144774098305969E-2</v>
      </c>
      <c r="J10" s="3">
        <f>C10+H10</f>
        <v>6.4655225901694022E-2</v>
      </c>
      <c r="K10" s="1">
        <f>0.6*F10</f>
        <v>1800</v>
      </c>
      <c r="L10" s="2">
        <f>SQRT($E10/K10)</f>
        <v>5.4374749041566466E-3</v>
      </c>
      <c r="M10" s="2">
        <f t="shared" si="10"/>
        <v>1.0657450812147027E-2</v>
      </c>
      <c r="N10" s="3">
        <f>C10-M10</f>
        <v>4.574254918785297E-2</v>
      </c>
      <c r="O10" s="3">
        <f>C10+M10</f>
        <v>6.7057450812147021E-2</v>
      </c>
    </row>
    <row r="11" spans="1:15" x14ac:dyDescent="0.25">
      <c r="A11" s="1" t="s">
        <v>7</v>
      </c>
      <c r="B11" s="1">
        <f>B10</f>
        <v>1.96</v>
      </c>
      <c r="C11" s="1">
        <f>C17</f>
        <v>0.12479999999999999</v>
      </c>
      <c r="D11" s="1">
        <f>1-C11</f>
        <v>0.87519999999999998</v>
      </c>
      <c r="E11" s="1">
        <f t="shared" ref="E11:E12" si="11">C11*D11</f>
        <v>0.10922496</v>
      </c>
      <c r="F11" s="1">
        <v>1000</v>
      </c>
      <c r="G11" s="2">
        <f t="shared" ref="G11:G12" si="12">SQRT(E11/F11)</f>
        <v>1.0451074585897854E-2</v>
      </c>
      <c r="H11" s="2">
        <f t="shared" si="9"/>
        <v>2.0484106188359795E-2</v>
      </c>
      <c r="I11" s="3">
        <f>C11-H11</f>
        <v>0.10431589381164019</v>
      </c>
      <c r="J11" s="3">
        <f>C11+H11</f>
        <v>0.1452841061883598</v>
      </c>
      <c r="K11" s="1">
        <f>0.6*F11</f>
        <v>600</v>
      </c>
      <c r="L11" s="2">
        <f>SQRT($E11/K11)</f>
        <v>1.3492279273717987E-2</v>
      </c>
      <c r="M11" s="2">
        <f t="shared" si="10"/>
        <v>2.6444867376487255E-2</v>
      </c>
      <c r="N11" s="3">
        <f>C11-M11</f>
        <v>9.8355132623512739E-2</v>
      </c>
      <c r="O11" s="3">
        <f>C11+M11</f>
        <v>0.15124486737648724</v>
      </c>
    </row>
    <row r="12" spans="1:15" x14ac:dyDescent="0.25">
      <c r="A12" s="1" t="s">
        <v>7</v>
      </c>
      <c r="B12" s="1">
        <f>B10</f>
        <v>1.96</v>
      </c>
      <c r="C12" s="1">
        <f>C11</f>
        <v>0.12479999999999999</v>
      </c>
      <c r="D12" s="1">
        <f>1-C12</f>
        <v>0.87519999999999998</v>
      </c>
      <c r="E12" s="1">
        <f t="shared" si="11"/>
        <v>0.10922496</v>
      </c>
      <c r="F12" s="1">
        <v>3000</v>
      </c>
      <c r="G12" s="2">
        <f t="shared" si="12"/>
        <v>6.0339307254889821E-3</v>
      </c>
      <c r="H12" s="2">
        <f t="shared" si="9"/>
        <v>1.1826504221958405E-2</v>
      </c>
      <c r="I12" s="3">
        <f>C12-H12</f>
        <v>0.11297349577804158</v>
      </c>
      <c r="J12" s="3">
        <f>C12+H12</f>
        <v>0.13662650422195841</v>
      </c>
      <c r="K12" s="1">
        <f>0.6*F12</f>
        <v>1800</v>
      </c>
      <c r="L12" s="2">
        <f>SQRT($E12/K12)</f>
        <v>7.7897710706626884E-3</v>
      </c>
      <c r="M12" s="2">
        <f t="shared" si="10"/>
        <v>1.526795129849887E-2</v>
      </c>
      <c r="N12" s="3">
        <f>C12-M12</f>
        <v>0.10953204870150113</v>
      </c>
      <c r="O12" s="3">
        <f>C12+M12</f>
        <v>0.14006795129849886</v>
      </c>
    </row>
    <row r="13" spans="1:15" x14ac:dyDescent="0.25">
      <c r="A13" s="1" t="s">
        <v>8</v>
      </c>
      <c r="B13" s="1">
        <f>B12</f>
        <v>1.96</v>
      </c>
      <c r="C13" s="1">
        <f>C19</f>
        <v>2.87E-2</v>
      </c>
      <c r="D13" s="1">
        <f>1-C13</f>
        <v>0.97130000000000005</v>
      </c>
      <c r="E13" s="1">
        <f t="shared" ref="E13:E14" si="13">C13*D13</f>
        <v>2.7876310000000001E-2</v>
      </c>
      <c r="F13" s="1">
        <v>1000</v>
      </c>
      <c r="G13" s="2">
        <f t="shared" ref="G13:G14" si="14">SQRT(E13/F13)</f>
        <v>5.2798020796238189E-3</v>
      </c>
      <c r="H13" s="2">
        <f t="shared" si="9"/>
        <v>1.0348412076062685E-2</v>
      </c>
      <c r="I13" s="3">
        <f t="shared" ref="I13:I14" si="15">C13-H13</f>
        <v>1.8351587923937315E-2</v>
      </c>
      <c r="J13" s="3">
        <f t="shared" ref="J13:J14" si="16">C13+H13</f>
        <v>3.9048412076062688E-2</v>
      </c>
      <c r="K13" s="1">
        <f t="shared" ref="K13:K14" si="17">0.6*F13</f>
        <v>600</v>
      </c>
      <c r="L13" s="2">
        <f>SQRT($E13/K13)</f>
        <v>6.8161951752181123E-3</v>
      </c>
      <c r="M13" s="2">
        <f t="shared" si="10"/>
        <v>1.33597425434275E-2</v>
      </c>
      <c r="N13" s="3">
        <f>C13-M13</f>
        <v>1.53402574565725E-2</v>
      </c>
      <c r="O13" s="3">
        <f>C13+M13</f>
        <v>4.2059742543427502E-2</v>
      </c>
    </row>
    <row r="14" spans="1:15" x14ac:dyDescent="0.25">
      <c r="A14" s="1" t="s">
        <v>8</v>
      </c>
      <c r="B14" s="1">
        <f>B12</f>
        <v>1.96</v>
      </c>
      <c r="C14" s="1">
        <f>C13</f>
        <v>2.87E-2</v>
      </c>
      <c r="D14" s="1">
        <f>1-C14</f>
        <v>0.97130000000000005</v>
      </c>
      <c r="E14" s="1">
        <f t="shared" si="13"/>
        <v>2.7876310000000001E-2</v>
      </c>
      <c r="F14" s="1">
        <v>3000</v>
      </c>
      <c r="G14" s="2">
        <f t="shared" si="14"/>
        <v>3.0482951519387575E-3</v>
      </c>
      <c r="H14" s="2">
        <f t="shared" si="9"/>
        <v>5.9746584977999643E-3</v>
      </c>
      <c r="I14" s="3">
        <f t="shared" si="15"/>
        <v>2.2725341502200035E-2</v>
      </c>
      <c r="J14" s="3">
        <f t="shared" si="16"/>
        <v>3.4674658497799965E-2</v>
      </c>
      <c r="K14" s="1">
        <f t="shared" si="17"/>
        <v>1800</v>
      </c>
      <c r="L14" s="2">
        <f>SQRT($E14/K14)</f>
        <v>3.9353321192612057E-3</v>
      </c>
      <c r="M14" s="2">
        <f t="shared" si="10"/>
        <v>7.7132509537519633E-3</v>
      </c>
      <c r="N14" s="3">
        <f>C14-M14</f>
        <v>2.0986749046248036E-2</v>
      </c>
      <c r="O14" s="3">
        <f>C14+M14</f>
        <v>3.6413250953751961E-2</v>
      </c>
    </row>
    <row r="16" spans="1:15" x14ac:dyDescent="0.25">
      <c r="B16" t="s">
        <v>5</v>
      </c>
      <c r="C16">
        <v>0.48</v>
      </c>
    </row>
    <row r="17" spans="2:3" x14ac:dyDescent="0.25">
      <c r="B17" t="s">
        <v>14</v>
      </c>
      <c r="C17">
        <v>0.12479999999999999</v>
      </c>
    </row>
    <row r="18" spans="2:3" x14ac:dyDescent="0.25">
      <c r="B18" t="s">
        <v>6</v>
      </c>
      <c r="C18">
        <v>5.6399999999999999E-2</v>
      </c>
    </row>
    <row r="19" spans="2:3" x14ac:dyDescent="0.25">
      <c r="B19" t="s">
        <v>8</v>
      </c>
      <c r="C19">
        <v>2.87E-2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2018-04-13T15:28:32Z</dcterms:created>
  <dcterms:modified xsi:type="dcterms:W3CDTF">2018-04-13T20:35:59Z</dcterms:modified>
</cp:coreProperties>
</file>