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 Delgado\Desktop\Data Analysis Bootcamp\"/>
    </mc:Choice>
  </mc:AlternateContent>
  <xr:revisionPtr revIDLastSave="0" documentId="8_{D0104B64-9A60-4EDE-9698-BE69B2D96CF0}" xr6:coauthVersionLast="47" xr6:coauthVersionMax="47" xr10:uidLastSave="{00000000-0000-0000-0000-000000000000}"/>
  <bookViews>
    <workbookView xWindow="-108" yWindow="-108" windowWidth="23256" windowHeight="12576" tabRatio="659" xr2:uid="{00000000-000D-0000-FFFF-FFFF00000000}"/>
  </bookViews>
  <sheets>
    <sheet name="Kickstarter" sheetId="1" r:id="rId1"/>
    <sheet name="Successful US Kickstarters" sheetId="8" r:id="rId2"/>
    <sheet name="Failed US Kickstarters" sheetId="10" r:id="rId3"/>
    <sheet name="Descriptive Statistics" sheetId="11" r:id="rId4"/>
    <sheet name="GB Musicals" sheetId="12" r:id="rId5"/>
    <sheet name="Edinburgh Research" sheetId="7" r:id="rId6"/>
    <sheet name="Parent Category Outcomes" sheetId="2" r:id="rId7"/>
    <sheet name="Subcategory Statistics" sheetId="3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11" l="1"/>
  <c r="B18" i="11"/>
  <c r="C17" i="11"/>
  <c r="B17" i="11"/>
  <c r="C8" i="11"/>
  <c r="C9" i="11"/>
  <c r="B9" i="11"/>
  <c r="B8" i="11"/>
  <c r="C15" i="11"/>
  <c r="C14" i="11"/>
  <c r="C16" i="11" s="1"/>
  <c r="C13" i="11"/>
  <c r="B15" i="11"/>
  <c r="B14" i="11"/>
  <c r="B13" i="11"/>
  <c r="C6" i="11"/>
  <c r="C5" i="11"/>
  <c r="C7" i="11" s="1"/>
  <c r="C4" i="11"/>
  <c r="B6" i="11"/>
  <c r="B5" i="11"/>
  <c r="B4" i="11"/>
  <c r="C11" i="11"/>
  <c r="C12" i="11"/>
  <c r="B12" i="11"/>
  <c r="B11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6" i="11" l="1"/>
  <c r="B7" i="11"/>
</calcChain>
</file>

<file path=xl/sharedStrings.xml><?xml version="1.0" encoding="utf-8"?>
<sst xmlns="http://schemas.openxmlformats.org/spreadsheetml/2006/main" count="38343" uniqueCount="8402">
  <si>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</si>
  <si>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</si>
  <si>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</si>
  <si>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</si>
  <si>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</si>
  <si>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</si>
  <si>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</si>
  <si>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</si>
  <si>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</si>
  <si>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</si>
  <si>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</si>
  <si>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</si>
  <si>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</si>
  <si>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</si>
  <si>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</si>
  <si>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</si>
  <si>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</si>
  <si>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</si>
  <si>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</si>
  <si>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</si>
  <si>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</si>
  <si>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</si>
  <si>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</si>
  <si>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</si>
  <si>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</si>
  <si>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</si>
  <si>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</si>
  <si>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</si>
  <si>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</si>
  <si>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</si>
  <si>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</si>
  <si>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</si>
  <si>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</si>
  <si>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</si>
  <si>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</si>
  <si>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</si>
  <si>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</si>
  <si>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</si>
  <si>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</si>
  <si>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</si>
  <si>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</si>
  <si>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</si>
  <si>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</si>
  <si>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</si>
  <si>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</si>
  <si>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</si>
  <si>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</si>
  <si>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</si>
  <si>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</si>
  <si>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</si>
  <si>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</si>
  <si>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</si>
  <si>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</si>
  <si>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</si>
  <si>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</si>
  <si>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</si>
  <si>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</si>
  <si>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</si>
  <si>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</si>
  <si>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</si>
  <si>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</si>
  <si>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</si>
  <si>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</si>
  <si>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</si>
  <si>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</si>
  <si>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</si>
  <si>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</si>
  <si>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</si>
  <si>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</si>
  <si>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</si>
  <si>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</si>
  <si>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</si>
  <si>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</si>
  <si>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</si>
  <si>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</si>
  <si>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</si>
  <si>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</si>
  <si>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</si>
  <si>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</si>
  <si>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</si>
  <si>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</si>
  <si>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</si>
  <si>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</si>
  <si>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</si>
  <si>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</si>
  <si>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</si>
  <si>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</si>
  <si>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</si>
  <si>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</si>
  <si>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</si>
  <si>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</si>
  <si>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</si>
  <si>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</si>
  <si>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</si>
  <si>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</si>
  <si>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</si>
  <si>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</si>
  <si>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</si>
  <si>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</si>
  <si>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</si>
  <si>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</si>
  <si>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</si>
  <si>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</si>
  <si>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</si>
  <si>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</si>
  <si>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</si>
  <si>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</si>
  <si>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</si>
  <si>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</si>
  <si>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</si>
  <si>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</si>
  <si>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</si>
  <si>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</si>
  <si>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</si>
  <si>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</si>
  <si>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</si>
  <si>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</si>
  <si>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</si>
  <si>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</si>
  <si>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</si>
  <si>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</si>
  <si>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</si>
  <si>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</si>
  <si>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</si>
  <si>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</si>
  <si>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</si>
  <si>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</si>
  <si>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</si>
  <si>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</si>
  <si>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</si>
  <si>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</si>
  <si>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</si>
  <si>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</si>
  <si>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</si>
  <si>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</si>
  <si>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</si>
  <si>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</si>
  <si>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</si>
  <si>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</si>
  <si>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</si>
  <si>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</si>
  <si>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</si>
  <si>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</si>
  <si>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</si>
  <si>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</si>
  <si>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</si>
  <si>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</si>
  <si>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</si>
  <si>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</si>
  <si>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</si>
  <si>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</si>
  <si>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</si>
  <si>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</si>
  <si>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</si>
  <si>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</si>
  <si>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</si>
  <si>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</si>
  <si>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</si>
  <si>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</si>
  <si>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</si>
  <si>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</si>
  <si>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</si>
  <si>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</si>
  <si>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</si>
  <si>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</si>
  <si>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</si>
  <si>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</si>
  <si>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</si>
  <si>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</si>
  <si>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</si>
  <si>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</si>
  <si>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</si>
  <si>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</si>
  <si>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</si>
  <si>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</si>
  <si>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</si>
  <si>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</si>
  <si>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</si>
  <si>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</si>
  <si>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</si>
  <si>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</si>
  <si>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</si>
  <si>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</si>
  <si>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</si>
  <si>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</si>
  <si>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</si>
  <si>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</si>
  <si>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</si>
  <si>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</si>
  <si>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</si>
  <si>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</si>
  <si>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</si>
  <si>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</si>
  <si>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</si>
  <si>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</si>
  <si>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</si>
  <si>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</si>
  <si>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</si>
  <si>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</si>
  <si>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</si>
  <si>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</si>
  <si>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</si>
  <si>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</si>
  <si>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</si>
  <si>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</si>
  <si>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</si>
  <si>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</si>
  <si>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</si>
  <si>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</si>
  <si>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</si>
  <si>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</si>
  <si>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</si>
  <si>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</si>
  <si>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</si>
  <si>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</si>
  <si>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</si>
  <si>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</si>
  <si>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</si>
  <si>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</si>
  <si>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</si>
  <si>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</si>
  <si>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</si>
  <si>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</si>
  <si>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</si>
  <si>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</si>
  <si>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</si>
  <si>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</si>
  <si>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</si>
  <si>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</si>
  <si>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</si>
  <si>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</si>
  <si>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</si>
  <si>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</si>
  <si>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</si>
  <si>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</si>
  <si>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</si>
  <si>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</si>
  <si>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</si>
  <si>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</si>
  <si>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</si>
  <si>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</si>
  <si>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</si>
  <si>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</si>
  <si>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</si>
  <si>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</si>
  <si>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</si>
  <si>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</si>
  <si>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</si>
  <si>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</si>
  <si>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</si>
  <si>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</si>
  <si>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</si>
  <si>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</si>
  <si>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</si>
  <si>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</si>
  <si>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</si>
  <si>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</si>
  <si>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</si>
  <si>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</si>
  <si>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</si>
  <si>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</si>
  <si>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</si>
  <si>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</si>
  <si>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</si>
  <si>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</si>
  <si>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</si>
  <si>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</si>
  <si>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</si>
  <si>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</si>
  <si>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</si>
  <si>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</si>
  <si>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</si>
  <si>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</si>
  <si>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</si>
  <si>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</si>
  <si>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</si>
  <si>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</si>
  <si>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</si>
  <si>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</si>
  <si>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</si>
  <si>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</si>
  <si>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</si>
  <si>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</si>
  <si>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</si>
  <si>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</si>
  <si>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</si>
  <si>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</si>
  <si>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</si>
  <si>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</si>
  <si>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</si>
  <si>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</si>
  <si>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</si>
  <si>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</si>
  <si>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</si>
  <si>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</si>
  <si>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</si>
  <si>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</si>
  <si>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</si>
  <si>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</si>
  <si>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</si>
  <si>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</si>
  <si>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</si>
  <si>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</si>
  <si>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</si>
  <si>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</si>
  <si>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</si>
  <si>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</si>
  <si>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</si>
  <si>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</si>
  <si>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</si>
  <si>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</si>
  <si>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</si>
  <si>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</si>
  <si>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</si>
  <si>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</si>
  <si>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</si>
  <si>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</si>
  <si>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</si>
  <si>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</si>
  <si>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</si>
  <si>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</si>
  <si>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</si>
  <si>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</si>
  <si>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</si>
  <si>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</si>
  <si>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</si>
  <si>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</si>
  <si>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</si>
  <si>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</si>
  <si>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</si>
  <si>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</si>
  <si>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</si>
  <si>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</si>
  <si>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</si>
  <si>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</si>
  <si>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</si>
  <si>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</si>
  <si>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</si>
  <si>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</si>
  <si>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</si>
  <si>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</si>
  <si>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</si>
  <si>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</si>
  <si>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</si>
  <si>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</si>
  <si>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</si>
  <si>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</si>
  <si>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</si>
  <si>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</si>
  <si>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</si>
  <si>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</si>
  <si>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</si>
  <si>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</si>
  <si>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</si>
  <si>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</si>
  <si>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</si>
  <si>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</si>
  <si>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</si>
  <si>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</si>
  <si>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</si>
  <si>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</si>
  <si>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</si>
  <si>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</si>
  <si>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</si>
  <si>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</si>
  <si>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</si>
  <si>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</si>
  <si>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</si>
  <si>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</si>
  <si>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</si>
  <si>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</si>
  <si>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</si>
  <si>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</si>
  <si>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</si>
  <si>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</si>
  <si>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</si>
  <si>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</si>
  <si>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</si>
  <si>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</si>
  <si>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</si>
  <si>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</si>
  <si>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</si>
  <si>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</si>
  <si>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</si>
  <si>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</si>
  <si>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</si>
  <si>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</si>
  <si>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</si>
  <si>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</si>
  <si>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</si>
  <si>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</si>
  <si>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</si>
  <si>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</si>
  <si>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</si>
  <si>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</si>
  <si>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</si>
  <si>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</si>
  <si>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</si>
  <si>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</si>
  <si>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</si>
  <si>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</si>
  <si>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</si>
  <si>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</si>
  <si>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</si>
  <si>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</si>
  <si>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</si>
  <si>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</si>
  <si>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</si>
  <si>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</si>
  <si>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</si>
  <si>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</si>
  <si>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</si>
  <si>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</si>
  <si>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</si>
  <si>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</si>
  <si>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</si>
  <si>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</si>
  <si>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</si>
  <si>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</si>
  <si>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</si>
  <si>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</si>
  <si>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</si>
  <si>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</si>
  <si>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</si>
  <si>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</si>
  <si>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</si>
  <si>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</si>
  <si>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</si>
  <si>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</si>
  <si>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</si>
  <si>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</si>
  <si>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</si>
  <si>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</si>
  <si>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</si>
  <si>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</si>
  <si>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</si>
  <si>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</si>
  <si>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</si>
  <si>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</si>
  <si>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</si>
  <si>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</si>
  <si>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</si>
  <si>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</si>
  <si>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</si>
  <si>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</si>
  <si>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</si>
  <si>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</si>
  <si>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</si>
  <si>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</si>
  <si>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</si>
  <si>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</si>
  <si>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</si>
  <si>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</si>
  <si>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</si>
  <si>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</si>
  <si>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</si>
  <si>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</si>
  <si>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</si>
  <si>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</si>
  <si>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</si>
  <si>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</si>
  <si>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</si>
  <si>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</si>
  <si>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</si>
  <si>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</si>
  <si>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</si>
  <si>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</si>
  <si>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</si>
  <si>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</si>
  <si>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</si>
  <si>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</si>
  <si>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</si>
  <si>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</si>
  <si>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</si>
  <si>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</si>
  <si>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</si>
  <si>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</si>
  <si>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</si>
  <si>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</si>
  <si>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</si>
  <si>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</si>
  <si>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</si>
  <si>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</si>
  <si>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</si>
  <si>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</si>
  <si>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</si>
  <si>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</si>
  <si>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</si>
  <si>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</si>
  <si>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</si>
  <si>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</si>
  <si>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</si>
  <si>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</si>
  <si>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</si>
  <si>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</si>
  <si>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</si>
  <si>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</si>
  <si>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</si>
  <si>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</si>
  <si>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</si>
  <si>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</si>
  <si>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</si>
  <si>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</si>
  <si>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</si>
  <si>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</si>
  <si>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</si>
  <si>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</si>
  <si>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</si>
  <si>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</si>
  <si>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</si>
  <si>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</si>
  <si>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</si>
  <si>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</si>
  <si>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</si>
  <si>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</si>
  <si>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</si>
  <si>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</si>
  <si>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</si>
  <si>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</si>
  <si>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</si>
  <si>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</si>
  <si>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</si>
  <si>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</si>
  <si>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</si>
  <si>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</si>
  <si>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</si>
  <si>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</si>
  <si>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</si>
  <si>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</si>
  <si>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</si>
  <si>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</si>
  <si>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</si>
  <si>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</si>
  <si>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</si>
  <si>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</si>
  <si>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</si>
  <si>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</si>
  <si>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</si>
  <si>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</si>
  <si>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</si>
  <si>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</si>
  <si>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</si>
  <si>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</si>
  <si>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</si>
  <si>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</si>
  <si>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</si>
  <si>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</si>
  <si>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</si>
  <si>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</si>
  <si>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</si>
  <si>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</si>
  <si>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</si>
  <si>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</si>
  <si>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</si>
  <si>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</si>
  <si>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</si>
  <si>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</si>
  <si>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</si>
  <si>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</si>
  <si>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</si>
  <si>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</si>
  <si>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</si>
  <si>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</si>
  <si>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</si>
  <si>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</si>
  <si>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</si>
  <si>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</si>
  <si>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</si>
  <si>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</si>
  <si>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</si>
  <si>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</si>
  <si>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</si>
  <si>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</si>
  <si>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</si>
  <si>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</si>
  <si>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</si>
  <si>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</si>
  <si>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</si>
  <si>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</si>
  <si>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</si>
  <si>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</si>
  <si>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</si>
  <si>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</si>
  <si>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</si>
  <si>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</si>
  <si>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</si>
  <si>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</si>
  <si>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</si>
  <si>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</si>
  <si>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</si>
  <si>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</si>
  <si>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</si>
  <si>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</si>
  <si>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</si>
  <si>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</si>
  <si>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</si>
  <si>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</si>
  <si>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</si>
  <si>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</si>
  <si>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</si>
  <si>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</si>
  <si>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</si>
  <si>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</si>
  <si>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</si>
  <si>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</si>
  <si>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</si>
  <si>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</si>
  <si>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</si>
  <si>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</si>
  <si>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</si>
  <si>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</si>
  <si>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</si>
  <si>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</si>
  <si>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</si>
  <si>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</si>
  <si>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</si>
  <si>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</si>
  <si>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</si>
  <si>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</si>
  <si>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</si>
  <si>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</si>
  <si>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</si>
  <si>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</si>
  <si>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</si>
  <si>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</si>
  <si>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</si>
  <si>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</si>
  <si>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</si>
  <si>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</si>
  <si>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</si>
  <si>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</si>
  <si>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</si>
  <si>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</si>
  <si>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</si>
  <si>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</si>
  <si>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</si>
  <si>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</si>
  <si>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</si>
  <si>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</si>
  <si>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</si>
  <si>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</si>
  <si>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</si>
  <si>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</si>
  <si>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</si>
  <si>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</si>
  <si>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</si>
  <si>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</si>
  <si>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</si>
  <si>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</si>
  <si>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</si>
  <si>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</si>
  <si>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</si>
  <si>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</si>
  <si>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</si>
  <si>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</si>
  <si>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</si>
  <si>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</si>
  <si>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</si>
  <si>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</si>
  <si>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</si>
  <si>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</si>
  <si>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</si>
  <si>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</si>
  <si>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</si>
  <si>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</si>
  <si>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</si>
  <si>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</si>
  <si>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</si>
  <si>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</si>
  <si>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</si>
  <si>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</si>
  <si>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</si>
  <si>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</si>
  <si>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</si>
  <si>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</si>
  <si>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</si>
  <si>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</si>
  <si>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</si>
  <si>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</si>
  <si>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</si>
  <si>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</si>
  <si>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</si>
  <si>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</si>
  <si>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</si>
  <si>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</si>
  <si>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</si>
  <si>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</si>
  <si>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</si>
  <si>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</si>
  <si>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</si>
  <si>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</si>
  <si>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</si>
  <si>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</si>
  <si>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</si>
  <si>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</si>
  <si>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</si>
  <si>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</si>
  <si>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</si>
  <si>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</si>
  <si>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</si>
  <si>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</si>
  <si>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</si>
  <si>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</si>
  <si>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</si>
  <si>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</si>
  <si>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</si>
  <si>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</si>
  <si>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</si>
  <si>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</si>
  <si>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</si>
  <si>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</si>
  <si>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</si>
  <si>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</si>
  <si>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</si>
  <si>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</si>
  <si>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</si>
  <si>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</si>
  <si>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</si>
  <si>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</si>
  <si>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</si>
  <si>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</si>
  <si>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</si>
  <si>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</si>
  <si>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</si>
  <si>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</si>
  <si>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</si>
  <si>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</si>
  <si>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</si>
  <si>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</si>
  <si>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</si>
  <si>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</si>
  <si>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</si>
  <si>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</si>
  <si>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</si>
  <si>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</si>
  <si>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</si>
  <si>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</si>
  <si>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</si>
  <si>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</si>
  <si>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</si>
  <si>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</si>
  <si>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</si>
  <si>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</si>
  <si>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</si>
  <si>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</si>
  <si>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</si>
  <si>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</si>
  <si>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</si>
  <si>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</si>
  <si>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</si>
  <si>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</si>
  <si>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</si>
  <si>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</si>
  <si>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</si>
  <si>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</si>
  <si>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</si>
  <si>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</si>
  <si>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</si>
  <si>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</si>
  <si>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</si>
  <si>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</si>
  <si>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</si>
  <si>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</si>
  <si>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</si>
  <si>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</si>
  <si>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</si>
  <si>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</si>
  <si>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</si>
  <si>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</si>
  <si>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</si>
  <si>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</si>
  <si>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</si>
  <si>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</si>
  <si>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</si>
  <si>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</si>
  <si>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</si>
  <si>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</si>
  <si>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</si>
  <si>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</si>
  <si>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</si>
  <si>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</si>
  <si>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</si>
  <si>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</si>
  <si>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</si>
  <si>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</si>
  <si>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</si>
  <si>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</si>
  <si>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</si>
  <si>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</si>
  <si>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</si>
  <si>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</si>
  <si>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</si>
  <si>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</si>
  <si>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</si>
  <si>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</si>
  <si>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</si>
  <si>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</si>
  <si>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</si>
  <si>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</si>
  <si>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</si>
  <si>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</si>
  <si>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</si>
  <si>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</si>
  <si>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</si>
  <si>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</si>
  <si>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</si>
  <si>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</si>
  <si>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</si>
  <si>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</si>
  <si>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</si>
  <si>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</si>
  <si>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</si>
  <si>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</si>
  <si>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</si>
  <si>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</si>
  <si>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</si>
  <si>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</si>
  <si>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</si>
  <si>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</si>
  <si>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</si>
  <si>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</si>
  <si>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</si>
  <si>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</si>
  <si>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</si>
  <si>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</si>
  <si>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</si>
  <si>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</si>
  <si>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</si>
  <si>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</si>
  <si>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</si>
  <si>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</si>
  <si>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</si>
  <si>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</si>
  <si>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</si>
  <si>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</si>
  <si>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</si>
  <si>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</si>
  <si>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</si>
  <si>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</si>
  <si>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</si>
  <si>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</si>
  <si>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</si>
  <si>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</si>
  <si>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</si>
  <si>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</si>
  <si>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</si>
  <si>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</si>
  <si>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</si>
  <si>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</si>
  <si>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</si>
  <si>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</si>
  <si>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</si>
  <si>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</si>
  <si>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</si>
  <si>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</si>
  <si>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</si>
  <si>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</si>
  <si>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</si>
  <si>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</si>
  <si>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</si>
  <si>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</si>
  <si>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</si>
  <si>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</si>
  <si>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</si>
  <si>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</si>
  <si>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</si>
  <si>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</si>
  <si>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</si>
  <si>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</si>
  <si>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</si>
  <si>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</si>
  <si>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</si>
  <si>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</si>
  <si>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</si>
  <si>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</si>
  <si>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</si>
  <si>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</si>
  <si>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</si>
  <si>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</si>
  <si>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</si>
  <si>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</si>
  <si>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</si>
  <si>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</si>
  <si>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</si>
  <si>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</si>
  <si>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</si>
  <si>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</si>
  <si>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</si>
  <si>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</si>
  <si>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</si>
  <si>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</si>
  <si>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</si>
  <si>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</si>
  <si>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</si>
  <si>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</si>
  <si>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</si>
  <si>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</si>
  <si>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</si>
  <si>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</si>
  <si>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</si>
  <si>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</si>
  <si>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</si>
  <si>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</si>
  <si>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</si>
  <si>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</si>
  <si>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</si>
  <si>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</si>
  <si>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</si>
  <si>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</si>
  <si>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</si>
  <si>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</si>
  <si>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</si>
  <si>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</si>
  <si>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</si>
  <si>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</si>
  <si>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</si>
  <si>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</si>
  <si>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</si>
  <si>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</si>
  <si>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</si>
  <si>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</si>
  <si>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</si>
  <si>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</si>
  <si>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</si>
  <si>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</si>
  <si>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</si>
  <si>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</si>
  <si>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</si>
  <si>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</si>
  <si>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</si>
  <si>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</si>
  <si>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</si>
  <si>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</si>
  <si>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</si>
  <si>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</si>
  <si>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</si>
  <si>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</si>
  <si>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</si>
  <si>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</si>
  <si>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</si>
  <si>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</si>
  <si>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</si>
  <si>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</si>
  <si>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</si>
  <si>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</si>
  <si>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</si>
  <si>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</si>
  <si>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</si>
  <si>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</si>
  <si>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</si>
  <si>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</si>
  <si>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</si>
  <si>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</si>
  <si>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</si>
  <si>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</si>
  <si>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</si>
  <si>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</si>
  <si>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</si>
  <si>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</si>
  <si>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</si>
  <si>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</si>
  <si>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</si>
  <si>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</si>
  <si>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</si>
  <si>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</si>
  <si>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</si>
  <si>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</si>
  <si>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</si>
  <si>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</si>
  <si>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</si>
  <si>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</si>
  <si>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</si>
  <si>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</si>
  <si>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</si>
  <si>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</si>
  <si>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</si>
  <si>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</si>
  <si>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</si>
  <si>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</si>
  <si>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</si>
  <si>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</si>
  <si>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</si>
  <si>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</si>
  <si>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</si>
  <si>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</si>
  <si>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</si>
  <si>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</si>
  <si>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</si>
  <si>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</si>
  <si>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</si>
  <si>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</si>
  <si>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</si>
  <si>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</si>
  <si>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</si>
  <si>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</si>
  <si>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</si>
  <si>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</si>
  <si>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</si>
  <si>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</si>
  <si>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</si>
  <si>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</si>
  <si>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</si>
  <si>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</si>
  <si>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</si>
  <si>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</si>
  <si>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</si>
  <si>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</si>
  <si>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</si>
  <si>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</si>
  <si>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</si>
  <si>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</si>
  <si>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</si>
  <si>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</si>
  <si>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</si>
  <si>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</si>
  <si>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</si>
  <si>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</si>
  <si>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</si>
  <si>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</si>
  <si>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</si>
  <si>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</si>
  <si>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</si>
  <si>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</si>
  <si>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</si>
  <si>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</si>
  <si>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</si>
  <si>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</si>
  <si>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</si>
  <si>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</si>
  <si>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</si>
  <si>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</si>
  <si>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</si>
  <si>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</si>
  <si>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</si>
  <si>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</si>
  <si>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</si>
  <si>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</si>
  <si>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</si>
  <si>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</si>
  <si>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</si>
  <si>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</si>
  <si>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</si>
  <si>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</si>
  <si>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</si>
  <si>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</si>
  <si>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</si>
  <si>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</si>
  <si>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</si>
  <si>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</si>
  <si>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</si>
  <si>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</si>
  <si>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</si>
  <si>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</si>
  <si>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</si>
  <si>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</si>
  <si>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</si>
  <si>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</si>
  <si>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</si>
  <si>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</si>
  <si>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</si>
  <si>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</si>
  <si>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</si>
  <si>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</si>
  <si>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</si>
  <si>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</si>
  <si>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</si>
  <si>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</si>
  <si>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</si>
  <si>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</si>
  <si>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</si>
  <si>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</si>
  <si>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</si>
  <si>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</si>
  <si>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</si>
  <si>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</si>
  <si>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</si>
  <si>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</si>
  <si>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</si>
  <si>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</si>
  <si>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</si>
  <si>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</si>
  <si>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</si>
  <si>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</si>
  <si>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</si>
  <si>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</si>
  <si>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</si>
  <si>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</si>
  <si>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</si>
  <si>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</si>
  <si>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</si>
  <si>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</si>
  <si>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</si>
  <si>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</si>
  <si>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</si>
  <si>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</si>
  <si>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</si>
  <si>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</si>
  <si>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</si>
  <si>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</si>
  <si>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</si>
  <si>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</si>
  <si>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</si>
  <si>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</si>
  <si>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</si>
  <si>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</si>
  <si>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</si>
  <si>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</si>
  <si>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</si>
  <si>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</si>
  <si>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</si>
  <si>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</si>
  <si>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</si>
  <si>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</si>
  <si>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</si>
  <si>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</si>
  <si>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</si>
  <si>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</si>
  <si>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</si>
  <si>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</si>
  <si>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</si>
  <si>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</si>
  <si>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</si>
  <si>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</si>
  <si>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</si>
  <si>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</si>
  <si>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</si>
  <si>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</si>
  <si>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</si>
  <si>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</si>
  <si>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</si>
  <si>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</si>
  <si>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</si>
  <si>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</si>
  <si>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</si>
  <si>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</si>
  <si>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</si>
  <si>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</si>
  <si>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</si>
  <si>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</si>
  <si>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</si>
  <si>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</si>
  <si>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</si>
  <si>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</si>
  <si>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</si>
  <si>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</si>
  <si>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</si>
  <si>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</si>
  <si>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</si>
  <si>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</si>
  <si>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</si>
  <si>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</si>
  <si>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</si>
  <si>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</si>
  <si>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</si>
  <si>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</si>
  <si>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</si>
  <si>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</si>
  <si>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</si>
  <si>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</si>
  <si>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</si>
  <si>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</si>
  <si>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</si>
  <si>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</si>
  <si>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</si>
  <si>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</si>
  <si>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</si>
  <si>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</si>
  <si>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</si>
  <si>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</si>
  <si>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</si>
  <si>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</si>
  <si>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</si>
  <si>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</si>
  <si>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</si>
  <si>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</si>
  <si>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</si>
  <si>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</si>
  <si>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</si>
  <si>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</si>
  <si>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</si>
  <si>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</si>
  <si>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</si>
  <si>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</si>
  <si>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</si>
  <si>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</si>
  <si>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</si>
  <si>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</si>
  <si>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</si>
  <si>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</si>
  <si>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</si>
  <si>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</si>
  <si>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</si>
  <si>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</si>
  <si>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</si>
  <si>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</si>
  <si>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</si>
  <si>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</si>
  <si>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</si>
  <si>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</si>
  <si>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</si>
  <si>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</si>
  <si>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</si>
  <si>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</si>
  <si>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</si>
  <si>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</si>
  <si>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</si>
  <si>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</si>
  <si>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</si>
  <si>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</si>
  <si>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</si>
  <si>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</si>
  <si>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</si>
  <si>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</si>
  <si>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</si>
  <si>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</si>
  <si>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</si>
  <si>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</si>
  <si>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</si>
  <si>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</si>
  <si>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</si>
  <si>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</si>
  <si>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</si>
  <si>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</si>
  <si>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</si>
  <si>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</si>
  <si>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</si>
  <si>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</si>
  <si>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</si>
  <si>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</si>
  <si>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</si>
  <si>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</si>
  <si>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</si>
  <si>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</si>
  <si>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</si>
  <si>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</si>
  <si>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</si>
  <si>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</si>
  <si>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</si>
  <si>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</si>
  <si>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</si>
  <si>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</si>
  <si>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</si>
  <si>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</si>
  <si>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</si>
  <si>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</si>
  <si>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</si>
  <si>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</si>
  <si>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</si>
  <si>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</si>
  <si>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</si>
  <si>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</si>
  <si>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</si>
  <si>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</si>
  <si>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</si>
  <si>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</si>
  <si>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</si>
  <si>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</si>
  <si>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</si>
  <si>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</si>
  <si>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</si>
  <si>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</si>
  <si>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</si>
  <si>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</si>
  <si>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</si>
  <si>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</si>
  <si>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</si>
  <si>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</si>
  <si>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</si>
  <si>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</si>
  <si>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</si>
  <si>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</si>
  <si>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</si>
  <si>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</si>
  <si>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</si>
  <si>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</si>
  <si>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</si>
  <si>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</si>
  <si>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</si>
  <si>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</si>
  <si>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</si>
  <si>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</si>
  <si>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</si>
  <si>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</si>
  <si>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</si>
  <si>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</si>
  <si>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</si>
  <si>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</si>
  <si>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</si>
  <si>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</si>
  <si>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</si>
  <si>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</si>
  <si>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</si>
  <si>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</si>
  <si>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</si>
  <si>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</si>
  <si>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</si>
  <si>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</si>
  <si>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</si>
  <si>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</si>
  <si>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</si>
  <si>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</si>
  <si>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</si>
  <si>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</si>
  <si>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</si>
  <si>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</si>
  <si>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</si>
  <si>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</si>
  <si>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</si>
  <si>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</si>
  <si>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</si>
  <si>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</si>
  <si>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</si>
  <si>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</si>
  <si>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</si>
  <si>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</si>
  <si>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</si>
  <si>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</si>
  <si>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</si>
  <si>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</si>
  <si>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</si>
  <si>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</si>
  <si>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</si>
  <si>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</si>
  <si>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</si>
  <si>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</si>
  <si>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</si>
  <si>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</si>
  <si>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</si>
  <si>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</si>
  <si>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</si>
  <si>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</si>
  <si>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</si>
  <si>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</si>
  <si>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</si>
  <si>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</si>
  <si>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</si>
  <si>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</si>
  <si>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</si>
  <si>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</si>
  <si>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</si>
  <si>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</si>
  <si>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</si>
  <si>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</si>
  <si>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</si>
  <si>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</si>
  <si>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</si>
  <si>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</si>
  <si>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</si>
  <si>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</si>
  <si>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</si>
  <si>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</si>
  <si>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</si>
  <si>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</si>
  <si>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</si>
  <si>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</si>
  <si>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</si>
  <si>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</si>
  <si>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</si>
  <si>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</si>
  <si>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</si>
  <si>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</si>
  <si>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</si>
  <si>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</si>
  <si>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</si>
  <si>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</si>
  <si>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</si>
  <si>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</si>
  <si>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</si>
  <si>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</si>
  <si>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</si>
  <si>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</si>
  <si>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</si>
  <si>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</si>
  <si>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</si>
  <si>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</si>
  <si>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</si>
  <si>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</si>
  <si>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</si>
  <si>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</si>
  <si>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</si>
  <si>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</si>
  <si>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</si>
  <si>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</si>
  <si>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</si>
  <si>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</si>
  <si>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</si>
  <si>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</si>
  <si>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</si>
  <si>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</si>
  <si>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</si>
  <si>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</si>
  <si>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</si>
  <si>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</si>
  <si>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</si>
  <si>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</si>
  <si>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</si>
  <si>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</si>
  <si>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</si>
  <si>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</si>
  <si>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</si>
  <si>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</si>
  <si>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</si>
  <si>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</si>
  <si>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</si>
  <si>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</si>
  <si>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</si>
  <si>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</si>
  <si>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</si>
  <si>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</si>
  <si>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</si>
  <si>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</si>
  <si>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</si>
  <si>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</si>
  <si>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</si>
  <si>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</si>
  <si>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</si>
  <si>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</si>
  <si>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</si>
  <si>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</si>
  <si>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</si>
  <si>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</si>
  <si>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</si>
  <si>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</si>
  <si>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</si>
  <si>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</si>
  <si>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</si>
  <si>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</si>
  <si>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</si>
  <si>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</si>
  <si>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</si>
  <si>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</si>
  <si>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</si>
  <si>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</si>
  <si>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</si>
  <si>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</si>
  <si>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</si>
  <si>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</si>
  <si>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</si>
  <si>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</si>
  <si>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</si>
  <si>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</si>
  <si>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</si>
  <si>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</si>
  <si>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</si>
  <si>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</si>
  <si>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</si>
  <si>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</si>
  <si>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</si>
  <si>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</si>
  <si>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</si>
  <si>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</si>
  <si>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</si>
  <si>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</si>
  <si>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</si>
  <si>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</si>
  <si>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</si>
  <si>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</si>
  <si>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</si>
  <si>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</si>
  <si>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</si>
  <si>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</si>
  <si>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</si>
  <si>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</si>
  <si>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</si>
  <si>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</si>
  <si>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</si>
  <si>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</si>
  <si>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</si>
  <si>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</si>
  <si>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</si>
  <si>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</si>
  <si>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</si>
  <si>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</si>
  <si>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</si>
  <si>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</si>
  <si>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</si>
  <si>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</si>
  <si>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</si>
  <si>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</si>
  <si>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</si>
  <si>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</si>
  <si>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</si>
  <si>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</si>
  <si>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</si>
  <si>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</si>
  <si>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</si>
  <si>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</si>
  <si>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</si>
  <si>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</si>
  <si>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</si>
  <si>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</si>
  <si>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</si>
  <si>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</si>
  <si>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</si>
  <si>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</si>
  <si>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</si>
  <si>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</si>
  <si>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</si>
  <si>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</si>
  <si>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</si>
  <si>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</si>
  <si>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</si>
  <si>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</si>
  <si>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</si>
  <si>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</si>
  <si>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</si>
  <si>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</si>
  <si>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</si>
  <si>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</si>
  <si>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</si>
  <si>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</si>
  <si>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</si>
  <si>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</si>
  <si>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</si>
  <si>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</si>
  <si>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</si>
  <si>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</si>
  <si>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</si>
  <si>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</si>
  <si>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</si>
  <si>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</si>
  <si>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</si>
  <si>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</si>
  <si>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</si>
  <si>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</si>
  <si>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</si>
  <si>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</si>
  <si>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</si>
  <si>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</si>
  <si>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</si>
  <si>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</si>
  <si>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</si>
  <si>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</si>
  <si>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</si>
  <si>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</si>
  <si>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</si>
  <si>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</si>
  <si>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</si>
  <si>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</si>
  <si>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</si>
  <si>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</si>
  <si>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</si>
  <si>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</si>
  <si>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</si>
  <si>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</si>
  <si>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</si>
  <si>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</si>
  <si>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</si>
  <si>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</si>
  <si>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</si>
  <si>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</si>
  <si>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</si>
  <si>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</si>
  <si>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</si>
  <si>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</si>
  <si>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</si>
  <si>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</si>
  <si>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</si>
  <si>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</si>
  <si>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</si>
  <si>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</si>
  <si>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</si>
  <si>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</si>
  <si>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</si>
  <si>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</si>
  <si>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</si>
  <si>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</si>
  <si>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</si>
  <si>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</si>
  <si>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</si>
  <si>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</si>
  <si>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</si>
  <si>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</si>
  <si>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</si>
  <si>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</si>
  <si>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</si>
  <si>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</si>
  <si>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</si>
  <si>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</si>
  <si>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</si>
  <si>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</si>
  <si>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</si>
  <si>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</si>
  <si>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</si>
  <si>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</si>
  <si>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</si>
  <si>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</si>
  <si>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</si>
  <si>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</si>
  <si>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</si>
  <si>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</si>
  <si>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</si>
  <si>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</si>
  <si>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</si>
  <si>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</si>
  <si>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</si>
  <si>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</si>
  <si>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</si>
  <si>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</si>
  <si>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</si>
  <si>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</si>
  <si>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</si>
  <si>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</si>
  <si>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</si>
  <si>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</si>
  <si>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</si>
  <si>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</si>
  <si>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</si>
  <si>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</si>
  <si>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</si>
  <si>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</si>
  <si>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</si>
  <si>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</si>
  <si>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</si>
  <si>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</si>
  <si>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</si>
  <si>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</si>
  <si>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</si>
  <si>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</si>
  <si>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</si>
  <si>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</si>
  <si>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</si>
  <si>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</si>
  <si>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</si>
  <si>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</si>
  <si>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</si>
  <si>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</si>
  <si>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</si>
  <si>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</si>
  <si>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</si>
  <si>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</si>
  <si>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</si>
  <si>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</si>
  <si>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</si>
  <si>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</si>
  <si>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</si>
  <si>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</si>
  <si>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</si>
  <si>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</si>
  <si>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</si>
  <si>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</si>
  <si>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</si>
  <si>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</si>
  <si>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</si>
  <si>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</si>
  <si>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</si>
  <si>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</si>
  <si>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</si>
  <si>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</si>
  <si>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</si>
  <si>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</si>
  <si>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</si>
  <si>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</si>
  <si>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</si>
  <si>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</si>
  <si>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</si>
  <si>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</si>
  <si>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</si>
  <si>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</si>
  <si>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</si>
  <si>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</si>
  <si>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</si>
  <si>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</si>
  <si>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</si>
  <si>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</si>
  <si>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</si>
  <si>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</si>
  <si>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</si>
  <si>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</si>
  <si>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</si>
  <si>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</si>
  <si>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</si>
  <si>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</si>
  <si>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</si>
  <si>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</si>
  <si>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</si>
  <si>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</si>
  <si>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</si>
  <si>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</si>
  <si>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</si>
  <si>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</si>
  <si>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</si>
  <si>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</si>
  <si>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</si>
  <si>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</si>
  <si>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</si>
  <si>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</si>
  <si>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</si>
  <si>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</si>
  <si>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</si>
  <si>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</si>
  <si>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</si>
  <si>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</si>
  <si>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</si>
  <si>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</si>
  <si>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</si>
  <si>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</si>
  <si>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</si>
  <si>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</si>
  <si>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</si>
  <si>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</si>
  <si>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</si>
  <si>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</si>
  <si>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</si>
  <si>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</si>
  <si>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</si>
  <si>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</si>
  <si>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</si>
  <si>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</si>
  <si>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</si>
  <si>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</si>
  <si>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</si>
  <si>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</si>
  <si>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</si>
  <si>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</si>
  <si>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</si>
  <si>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</si>
  <si>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</si>
  <si>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</si>
  <si>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</si>
  <si>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</si>
  <si>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</si>
  <si>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</si>
  <si>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</si>
  <si>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</si>
  <si>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</si>
  <si>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</si>
  <si>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</si>
  <si>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</si>
  <si>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</si>
  <si>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</si>
  <si>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</si>
  <si>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</si>
  <si>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</si>
  <si>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</si>
  <si>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</si>
  <si>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</si>
  <si>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</si>
  <si>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</si>
  <si>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</si>
  <si>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</si>
  <si>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</si>
  <si>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</si>
  <si>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</si>
  <si>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</si>
  <si>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</si>
  <si>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</si>
  <si>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</si>
  <si>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</si>
  <si>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</si>
  <si>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</si>
  <si>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</si>
  <si>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</si>
  <si>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</si>
  <si>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</si>
  <si>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</si>
  <si>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</si>
  <si>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</si>
  <si>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</si>
  <si>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</si>
  <si>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</si>
  <si>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</si>
  <si>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</si>
  <si>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</si>
  <si>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</si>
  <si>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</si>
  <si>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</si>
  <si>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</si>
  <si>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</si>
  <si>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</si>
  <si>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</si>
  <si>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</si>
  <si>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</si>
  <si>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</si>
  <si>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</si>
  <si>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</si>
  <si>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</si>
  <si>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</si>
  <si>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</si>
  <si>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</si>
  <si>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</si>
  <si>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</si>
  <si>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</si>
  <si>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</si>
  <si>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</si>
  <si>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</si>
  <si>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</si>
  <si>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</si>
  <si>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</si>
  <si>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</si>
  <si>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</si>
  <si>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</si>
  <si>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</si>
  <si>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</si>
  <si>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</si>
  <si>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</si>
  <si>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</si>
  <si>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</si>
  <si>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</si>
  <si>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</si>
  <si>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</si>
  <si>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</si>
  <si>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</si>
  <si>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</si>
  <si>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</si>
  <si>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</si>
  <si>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</si>
  <si>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</si>
  <si>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</si>
  <si>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</si>
  <si>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</si>
  <si>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</si>
  <si>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</si>
  <si>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</si>
  <si>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</si>
  <si>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</si>
  <si>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</si>
  <si>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</si>
  <si>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</si>
  <si>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</si>
  <si>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</si>
  <si>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</si>
  <si>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</si>
  <si>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</si>
  <si>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</si>
  <si>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</si>
  <si>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</si>
  <si>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</si>
  <si>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</si>
  <si>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</si>
  <si>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</si>
  <si>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</si>
  <si>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</si>
  <si>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</si>
  <si>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</si>
  <si>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</si>
  <si>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</si>
  <si>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</si>
  <si>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</si>
  <si>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</si>
  <si>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</si>
  <si>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</si>
  <si>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</si>
  <si>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</si>
  <si>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</si>
  <si>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</si>
  <si>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</si>
  <si>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</si>
  <si>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</si>
  <si>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</si>
  <si>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</si>
  <si>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</si>
  <si>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</si>
  <si>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</si>
  <si>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</si>
  <si>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</si>
  <si>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</si>
  <si>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</si>
  <si>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</si>
  <si>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</si>
  <si>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</si>
  <si>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</si>
  <si>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</si>
  <si>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</si>
  <si>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</si>
  <si>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</si>
  <si>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</si>
  <si>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</si>
  <si>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</si>
  <si>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</si>
  <si>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</si>
  <si>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</si>
  <si>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</si>
  <si>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</si>
  <si>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</si>
  <si>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</si>
  <si>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</si>
  <si>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</si>
  <si>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</si>
  <si>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</si>
  <si>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</si>
  <si>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</si>
  <si>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</si>
  <si>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</si>
  <si>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</si>
  <si>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</si>
  <si>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</si>
  <si>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</si>
  <si>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</si>
  <si>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</si>
  <si>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</si>
  <si>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</si>
  <si>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</si>
  <si>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</si>
  <si>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</si>
  <si>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</si>
  <si>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</si>
  <si>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</si>
  <si>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</si>
  <si>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</si>
  <si>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</si>
  <si>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</si>
  <si>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</si>
  <si>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</si>
  <si>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</si>
  <si>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</si>
  <si>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</si>
  <si>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</si>
  <si>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</si>
  <si>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</si>
  <si>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</si>
  <si>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</si>
  <si>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</si>
  <si>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</si>
  <si>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</si>
  <si>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</si>
  <si>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</si>
  <si>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</si>
  <si>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</si>
  <si>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</si>
  <si>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</si>
  <si>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</si>
  <si>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</si>
  <si>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</si>
  <si>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</si>
  <si>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</si>
  <si>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</si>
  <si>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</si>
  <si>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</si>
  <si>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</si>
  <si>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</si>
  <si>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</si>
  <si>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</si>
  <si>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</si>
  <si>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</si>
  <si>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</si>
  <si>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</si>
  <si>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</si>
  <si>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</si>
  <si>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</si>
  <si>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</si>
  <si>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</si>
  <si>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</si>
  <si>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</si>
  <si>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</si>
  <si>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</si>
  <si>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</si>
  <si>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</si>
  <si>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</si>
  <si>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</si>
  <si>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</si>
  <si>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</si>
  <si>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</si>
  <si>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</si>
  <si>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</si>
  <si>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</si>
  <si>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</si>
  <si>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</si>
  <si>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</si>
  <si>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</si>
  <si>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</si>
  <si>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</si>
  <si>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</si>
  <si>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</si>
  <si>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</si>
  <si>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</si>
  <si>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</si>
  <si>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</si>
  <si>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</si>
  <si>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</si>
  <si>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</si>
  <si>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</si>
  <si>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</si>
  <si>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</si>
  <si>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</si>
  <si>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</si>
  <si>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</si>
  <si>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</si>
  <si>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</si>
  <si>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</si>
  <si>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</si>
  <si>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</si>
  <si>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</si>
  <si>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</si>
  <si>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</si>
  <si>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</si>
  <si>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</si>
  <si>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</si>
  <si>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</si>
  <si>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</si>
  <si>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</si>
  <si>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</si>
  <si>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</si>
  <si>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</si>
  <si>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</si>
  <si>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</si>
  <si>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</si>
  <si>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</si>
  <si>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</si>
  <si>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</si>
  <si>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</si>
  <si>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</si>
  <si>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</si>
  <si>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</si>
  <si>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</si>
  <si>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</si>
  <si>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</si>
  <si>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</si>
  <si>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</si>
  <si>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</si>
  <si>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</si>
  <si>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</si>
  <si>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</si>
  <si>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</si>
  <si>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</si>
  <si>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</si>
  <si>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</si>
  <si>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</si>
  <si>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</si>
  <si>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</si>
  <si>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</si>
  <si>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</si>
  <si>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</si>
  <si>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</si>
  <si>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</si>
  <si>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</si>
  <si>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</si>
  <si>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</si>
  <si>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</si>
  <si>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</si>
  <si>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</si>
  <si>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</si>
  <si>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</si>
  <si>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</si>
  <si>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</si>
  <si>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</si>
  <si>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</si>
  <si>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</si>
  <si>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</si>
  <si>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</si>
  <si>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</si>
  <si>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</si>
  <si>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</si>
  <si>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</si>
  <si>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</si>
  <si>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</si>
  <si>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</si>
  <si>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</si>
  <si>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</si>
  <si>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</si>
  <si>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</si>
  <si>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</si>
  <si>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</si>
  <si>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</si>
  <si>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</si>
  <si>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</si>
  <si>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</si>
  <si>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</si>
  <si>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</si>
  <si>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</si>
  <si>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</si>
  <si>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</si>
  <si>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</si>
  <si>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</si>
  <si>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</si>
  <si>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</si>
  <si>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</si>
  <si>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</si>
  <si>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</si>
  <si>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</si>
  <si>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</si>
  <si>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</si>
  <si>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</si>
  <si>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</si>
  <si>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</si>
  <si>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</si>
  <si>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</si>
  <si>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</si>
  <si>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</si>
  <si>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</si>
  <si>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</si>
  <si>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</si>
  <si>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</si>
  <si>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</si>
  <si>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</si>
  <si>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</si>
  <si>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</si>
  <si>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</si>
  <si>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</si>
  <si>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</si>
  <si>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</si>
  <si>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</si>
  <si>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</si>
  <si>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</si>
  <si>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</si>
  <si>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</si>
  <si>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</si>
  <si>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</si>
  <si>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</si>
  <si>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</si>
  <si>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</si>
  <si>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</si>
  <si>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</si>
  <si>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</si>
  <si>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</si>
  <si>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</si>
  <si>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</si>
  <si>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</si>
  <si>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</si>
  <si>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</si>
  <si>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</si>
  <si>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</si>
  <si>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</si>
  <si>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</si>
  <si>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</si>
  <si>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</si>
  <si>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</si>
  <si>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</si>
  <si>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</si>
  <si>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</si>
  <si>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</si>
  <si>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</si>
  <si>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</si>
  <si>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</si>
  <si>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</si>
  <si>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</si>
  <si>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</si>
  <si>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</si>
  <si>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</si>
  <si>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</si>
  <si>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</si>
  <si>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</si>
  <si>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</si>
  <si>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</si>
  <si>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</si>
  <si>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</si>
  <si>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</si>
  <si>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</si>
  <si>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</si>
  <si>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</si>
  <si>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</si>
  <si>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</si>
  <si>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</si>
  <si>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</si>
  <si>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</si>
  <si>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</si>
  <si>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</si>
  <si>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</si>
  <si>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</si>
  <si>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</si>
  <si>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</si>
  <si>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</si>
  <si>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</si>
  <si>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</si>
  <si>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</si>
  <si>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</si>
  <si>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</si>
  <si>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</si>
  <si>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</si>
  <si>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</si>
  <si>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</si>
  <si>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</si>
  <si>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</si>
  <si>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</si>
  <si>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</si>
  <si>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</si>
  <si>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</si>
  <si>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</si>
  <si>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</si>
  <si>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</si>
  <si>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</si>
  <si>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</si>
  <si>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</si>
  <si>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</si>
  <si>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</si>
  <si>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</si>
  <si>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</si>
  <si>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</si>
  <si>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</si>
  <si>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</si>
  <si>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</si>
  <si>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</si>
  <si>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</si>
  <si>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</si>
  <si>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</si>
  <si>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</si>
  <si>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</si>
  <si>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</si>
  <si>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</si>
  <si>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</si>
  <si>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</si>
  <si>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</si>
  <si>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</si>
  <si>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</si>
  <si>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</si>
  <si>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</si>
  <si>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</si>
  <si>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</si>
  <si>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</si>
  <si>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</si>
  <si>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</si>
  <si>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</si>
  <si>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</si>
  <si>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</si>
  <si>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</si>
  <si>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</si>
  <si>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</si>
  <si>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</si>
  <si>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</si>
  <si>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</si>
  <si>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</si>
  <si>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</si>
  <si>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</si>
  <si>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</si>
  <si>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</si>
  <si>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</si>
  <si>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</si>
  <si>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</si>
  <si>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</si>
  <si>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</si>
  <si>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</si>
  <si>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</si>
  <si>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</si>
  <si>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</si>
  <si>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</si>
  <si>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</si>
  <si>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</si>
  <si>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</si>
  <si>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</si>
  <si>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</si>
  <si>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</si>
  <si>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</si>
  <si>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</si>
  <si>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</si>
  <si>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</si>
  <si>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</si>
  <si>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</si>
  <si>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</si>
  <si>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</si>
  <si>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</si>
  <si>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</si>
  <si>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</si>
  <si>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</si>
  <si>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</si>
  <si>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</si>
  <si>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</si>
  <si>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</si>
  <si>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</si>
  <si>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</si>
  <si>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</si>
  <si>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</si>
  <si>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</si>
  <si>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</si>
  <si>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</si>
  <si>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</si>
  <si>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</si>
  <si>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</si>
  <si>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</si>
  <si>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</si>
  <si>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</si>
  <si>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</si>
  <si>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</si>
  <si>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</si>
  <si>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</si>
  <si>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</si>
  <si>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</si>
  <si>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</si>
  <si>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</si>
  <si>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</si>
  <si>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</si>
  <si>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</si>
  <si>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</si>
  <si>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</si>
  <si>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</si>
  <si>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</si>
  <si>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</si>
  <si>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</si>
  <si>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</si>
  <si>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</si>
  <si>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</si>
  <si>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</si>
  <si>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</si>
  <si>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</si>
  <si>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</si>
  <si>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</si>
  <si>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</si>
  <si>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</si>
  <si>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</si>
  <si>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</si>
  <si>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</si>
  <si>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</si>
  <si>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</si>
  <si>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</si>
  <si>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</si>
  <si>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</si>
  <si>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</si>
  <si>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</si>
  <si>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</si>
  <si>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</si>
  <si>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</si>
  <si>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</si>
  <si>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</si>
  <si>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</si>
  <si>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</si>
  <si>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</si>
  <si>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</si>
  <si>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</si>
  <si>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</si>
  <si>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</si>
  <si>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</si>
  <si>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</si>
  <si>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</si>
  <si>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</si>
  <si>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</si>
  <si>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</si>
  <si>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</si>
  <si>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</si>
  <si>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</si>
  <si>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</si>
  <si>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</si>
  <si>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</si>
  <si>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</si>
  <si>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</si>
  <si>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</si>
  <si>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</si>
  <si>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</si>
  <si>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</si>
  <si>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</si>
  <si>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</si>
  <si>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</si>
  <si>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</si>
  <si>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</si>
  <si>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</si>
  <si>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</si>
  <si>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</si>
  <si>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</si>
  <si>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</si>
  <si>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</si>
  <si>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</si>
  <si>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</si>
  <si>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</si>
  <si>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</si>
  <si>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</si>
  <si>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</si>
  <si>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</si>
  <si>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</si>
  <si>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</si>
  <si>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</si>
  <si>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</si>
  <si>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</si>
  <si>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</si>
  <si>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</si>
  <si>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</si>
  <si>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</si>
  <si>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</si>
  <si>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</si>
  <si>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</si>
  <si>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</si>
  <si>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</si>
  <si>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</si>
  <si>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</si>
  <si>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</si>
  <si>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</si>
  <si>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</si>
  <si>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</si>
  <si>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</si>
  <si>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</si>
  <si>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</si>
  <si>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</si>
  <si>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</si>
  <si>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</si>
  <si>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</si>
  <si>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</si>
  <si>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</si>
  <si>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</si>
  <si>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</si>
  <si>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</si>
  <si>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</si>
  <si>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</si>
  <si>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</si>
  <si>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</si>
  <si>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</si>
  <si>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</si>
  <si>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</si>
  <si>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</si>
  <si>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</si>
  <si>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</si>
  <si>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</si>
  <si>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</si>
  <si>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</si>
  <si>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</si>
  <si>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</si>
  <si>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</si>
  <si>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</si>
  <si>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</si>
  <si>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</si>
  <si>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</si>
  <si>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</si>
  <si>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</si>
  <si>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</si>
  <si>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</si>
  <si>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</si>
  <si>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</si>
  <si>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</si>
  <si>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</si>
  <si>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</si>
  <si>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</si>
  <si>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</si>
  <si>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</si>
  <si>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</si>
  <si>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</si>
  <si>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</si>
  <si>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</si>
  <si>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</si>
  <si>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</si>
  <si>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</si>
  <si>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</si>
  <si>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</si>
  <si>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</si>
  <si>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</si>
  <si>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</si>
  <si>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</si>
  <si>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</si>
  <si>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</si>
  <si>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</si>
  <si>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</si>
  <si>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</si>
  <si>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</si>
  <si>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</si>
  <si>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</si>
  <si>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</si>
  <si>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</si>
  <si>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</si>
  <si>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</si>
  <si>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</si>
  <si>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</si>
  <si>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</si>
  <si>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</si>
  <si>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</si>
  <si>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</si>
  <si>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</si>
  <si>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</si>
  <si>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</si>
  <si>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</si>
  <si>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</si>
  <si>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</si>
  <si>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</si>
  <si>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</si>
  <si>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</si>
  <si>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</si>
  <si>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</si>
  <si>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</si>
  <si>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</si>
  <si>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</si>
  <si>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</si>
  <si>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</si>
  <si>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</si>
  <si>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</si>
  <si>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</si>
  <si>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</si>
  <si>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</si>
  <si>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</si>
  <si>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</si>
  <si>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</si>
  <si>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</si>
  <si>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</si>
  <si>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</si>
  <si>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</si>
  <si>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</si>
  <si>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</si>
  <si>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</si>
  <si>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</si>
  <si>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</si>
  <si>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</si>
  <si>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</si>
  <si>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</si>
  <si>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</si>
  <si>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</si>
  <si>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</si>
  <si>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</si>
  <si>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</si>
  <si>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</si>
  <si>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</si>
  <si>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</si>
  <si>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</si>
  <si>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</si>
  <si>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</si>
  <si>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</si>
  <si>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</si>
  <si>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</si>
  <si>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</si>
  <si>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</si>
  <si>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</si>
  <si>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</si>
  <si>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</si>
  <si>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</si>
  <si>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</si>
  <si>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</si>
  <si>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</si>
  <si>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</si>
  <si>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</si>
  <si>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</si>
  <si>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</si>
  <si>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</si>
  <si>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</si>
  <si>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</si>
  <si>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</si>
  <si>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</si>
  <si>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</si>
  <si>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</si>
  <si>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</si>
  <si>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</si>
  <si>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</si>
  <si>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</si>
  <si>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</si>
  <si>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</si>
  <si>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</si>
  <si>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</si>
  <si>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</si>
  <si>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</si>
  <si>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</si>
  <si>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</si>
  <si>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</si>
  <si>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</si>
  <si>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</si>
  <si>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</si>
  <si>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</si>
  <si>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</si>
  <si>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</si>
  <si>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</si>
  <si>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</si>
  <si>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</si>
  <si>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</si>
  <si>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</si>
  <si>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</si>
  <si>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</si>
  <si>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</si>
  <si>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</si>
  <si>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</si>
  <si>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</si>
  <si>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</si>
  <si>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</si>
  <si>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</si>
  <si>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</si>
  <si>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</si>
  <si>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</si>
  <si>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</si>
  <si>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</si>
  <si>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</si>
  <si>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</si>
  <si>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</si>
  <si>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</si>
  <si>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</si>
  <si>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</si>
  <si>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</si>
  <si>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</si>
  <si>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</si>
  <si>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</si>
  <si>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</si>
  <si>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</si>
  <si>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</si>
  <si>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</si>
  <si>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</si>
  <si>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</si>
  <si>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</si>
  <si>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</si>
  <si>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</si>
  <si>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</si>
  <si>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</si>
  <si>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</si>
  <si>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</si>
  <si>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</si>
  <si>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</si>
  <si>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</si>
  <si>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</si>
  <si>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</si>
  <si>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</si>
  <si>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</si>
  <si>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</si>
  <si>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</si>
  <si>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</si>
  <si>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</si>
  <si>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</si>
  <si>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</si>
  <si>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</si>
  <si>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</si>
  <si>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</si>
  <si>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</si>
  <si>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</si>
  <si>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</si>
  <si>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</si>
  <si>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</si>
  <si>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</si>
  <si>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</si>
  <si>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</si>
  <si>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</si>
  <si>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</si>
  <si>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</si>
  <si>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</si>
  <si>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</si>
  <si>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</si>
  <si>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</si>
  <si>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</si>
  <si>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</si>
  <si>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</si>
  <si>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</si>
  <si>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</si>
  <si>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</si>
  <si>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</si>
  <si>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</si>
  <si>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</si>
  <si>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</si>
  <si>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</si>
  <si>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</si>
  <si>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</si>
  <si>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</si>
  <si>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</si>
  <si>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</si>
  <si>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</si>
  <si>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</si>
  <si>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</si>
  <si>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</si>
  <si>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</si>
  <si>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</si>
  <si>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</si>
  <si>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</si>
  <si>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</si>
  <si>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</si>
  <si>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</si>
  <si>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</si>
  <si>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</si>
  <si>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</si>
  <si>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</si>
  <si>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</si>
  <si>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</si>
  <si>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</si>
  <si>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</si>
  <si>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</si>
  <si>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</si>
  <si>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</si>
  <si>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</si>
  <si>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</si>
  <si>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</si>
  <si>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</si>
  <si>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</si>
  <si>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</si>
  <si>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</si>
  <si>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</si>
  <si>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</si>
  <si>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</si>
  <si>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</si>
  <si>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</si>
  <si>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</si>
  <si>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</si>
  <si>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</si>
  <si>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</si>
  <si>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</si>
  <si>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</si>
  <si>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</si>
  <si>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</si>
  <si>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</si>
  <si>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</si>
  <si>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</si>
  <si>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</si>
  <si>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</si>
  <si>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</si>
  <si>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</si>
  <si>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</si>
  <si>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</si>
  <si>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</si>
  <si>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</si>
  <si>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</si>
  <si>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</si>
  <si>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</si>
  <si>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</si>
  <si>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</si>
  <si>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</si>
  <si>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</si>
  <si>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</si>
  <si>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</si>
  <si>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</si>
  <si>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</si>
  <si>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</si>
  <si>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</si>
  <si>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</si>
  <si>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</si>
  <si>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</si>
  <si>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</si>
  <si>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</si>
  <si>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</si>
  <si>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</si>
  <si>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</si>
  <si>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</si>
  <si>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</si>
  <si>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</si>
  <si>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</si>
  <si>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</si>
  <si>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</si>
  <si>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</si>
  <si>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</si>
  <si>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</si>
  <si>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</si>
  <si>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</si>
  <si>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</si>
  <si>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</si>
  <si>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</si>
  <si>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</si>
  <si>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</si>
  <si>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</si>
  <si>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</si>
  <si>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</si>
  <si>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</si>
  <si>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</si>
  <si>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</si>
  <si>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</si>
  <si>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</si>
  <si>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</si>
  <si>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</si>
  <si>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</si>
  <si>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</si>
  <si>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</si>
  <si>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</si>
  <si>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</si>
  <si>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</si>
  <si>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</si>
  <si>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</si>
  <si>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</si>
  <si>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</si>
  <si>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</si>
  <si>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</si>
  <si>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</si>
  <si>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</si>
  <si>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</si>
  <si>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</si>
  <si>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</si>
  <si>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</si>
  <si>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</si>
  <si>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</si>
  <si>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</si>
  <si>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</si>
  <si>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</si>
  <si>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</si>
  <si>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</si>
  <si>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</si>
  <si>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</si>
  <si>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</si>
  <si>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</si>
  <si>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</si>
  <si>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</si>
  <si>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</si>
  <si>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</si>
  <si>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</si>
  <si>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</si>
  <si>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</si>
  <si>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</si>
  <si>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</si>
  <si>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</si>
  <si>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</si>
  <si>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</si>
  <si>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</si>
  <si>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</si>
  <si>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</si>
  <si>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</si>
  <si>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</si>
  <si>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</si>
  <si>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</si>
  <si>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</si>
  <si>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</si>
  <si>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</si>
  <si>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</si>
  <si>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</si>
  <si>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</si>
  <si>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</si>
  <si>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</si>
  <si>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</si>
  <si>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</si>
  <si>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</si>
  <si>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</si>
  <si>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</si>
  <si>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</si>
  <si>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</si>
  <si>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</si>
  <si>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</si>
  <si>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</si>
  <si>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</si>
  <si>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</si>
  <si>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</si>
  <si>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</si>
  <si>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</si>
  <si>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</si>
  <si>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</si>
  <si>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</si>
  <si>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</si>
  <si>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</si>
  <si>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</si>
  <si>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</si>
  <si>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</si>
  <si>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</si>
  <si>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</si>
  <si>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</si>
  <si>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</si>
  <si>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</si>
  <si>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</si>
  <si>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</si>
  <si>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</si>
  <si>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</si>
  <si>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</si>
  <si>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</si>
  <si>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</si>
  <si>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</si>
  <si>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</si>
  <si>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</si>
  <si>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</si>
  <si>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</si>
  <si>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</si>
  <si>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</si>
  <si>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</si>
  <si>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</si>
  <si>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</si>
  <si>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</si>
  <si>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</si>
  <si>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</si>
  <si>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</si>
  <si>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</si>
  <si>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</si>
  <si>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</si>
  <si>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</si>
  <si>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</si>
  <si>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</si>
  <si>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</si>
  <si>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</si>
  <si>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</si>
  <si>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</si>
  <si>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</si>
  <si>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</si>
  <si>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</si>
  <si>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</si>
  <si>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</si>
  <si>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</si>
  <si>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</si>
  <si>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</si>
  <si>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</si>
  <si>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</si>
  <si>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</si>
  <si>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</si>
  <si>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</si>
  <si>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</si>
  <si>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</si>
  <si>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</si>
  <si>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</si>
  <si>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</si>
  <si>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</si>
  <si>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</si>
  <si>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</si>
  <si>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</si>
  <si>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</si>
  <si>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</si>
  <si>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</si>
  <si>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</si>
  <si>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</si>
  <si>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</si>
  <si>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</si>
  <si>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</si>
  <si>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</si>
  <si>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</si>
  <si>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</si>
  <si>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</si>
  <si>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</si>
  <si>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</si>
  <si>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</si>
  <si>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</si>
  <si>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</si>
  <si>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</si>
  <si>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</si>
  <si>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</si>
  <si>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</si>
  <si>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</si>
  <si>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</si>
  <si>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</si>
  <si>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</si>
  <si>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</si>
  <si>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</si>
  <si>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</si>
  <si>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</si>
  <si>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</si>
  <si>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</si>
  <si>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</si>
  <si>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</si>
  <si>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</si>
  <si>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</si>
  <si>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</si>
  <si>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</si>
  <si>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</si>
  <si>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</si>
  <si>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</si>
  <si>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</si>
  <si>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</si>
  <si>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</si>
  <si>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</si>
  <si>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</si>
  <si>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</si>
  <si>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</si>
  <si>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</si>
  <si>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</si>
  <si>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</si>
  <si>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</si>
  <si>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</si>
  <si>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</si>
  <si>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</si>
  <si>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</si>
  <si>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</si>
  <si>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</si>
  <si>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</si>
  <si>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</si>
  <si>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</si>
  <si>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</si>
  <si>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</si>
  <si>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</si>
  <si>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</si>
  <si>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</si>
  <si>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</si>
  <si>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</si>
  <si>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</si>
  <si>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</si>
  <si>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</si>
  <si>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</si>
  <si>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</si>
  <si>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</si>
  <si>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</si>
  <si>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</si>
  <si>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</si>
  <si>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</si>
  <si>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</si>
  <si>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</si>
  <si>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</si>
  <si>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</si>
  <si>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</si>
  <si>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</si>
  <si>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</si>
  <si>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</si>
  <si>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</si>
  <si>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</si>
  <si>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</si>
  <si>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</si>
  <si>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</si>
  <si>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</si>
  <si>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</si>
  <si>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</si>
  <si>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</si>
  <si>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</si>
  <si>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</si>
  <si>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</si>
  <si>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</si>
  <si>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</si>
  <si>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</si>
  <si>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</si>
  <si>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</si>
  <si>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</si>
  <si>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</si>
  <si>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</si>
  <si>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</si>
  <si>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</si>
  <si>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</si>
  <si>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</si>
  <si>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</si>
  <si>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</si>
  <si>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</si>
  <si>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</si>
  <si>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</si>
  <si>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</si>
  <si>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</si>
  <si>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</si>
  <si>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</si>
  <si>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</si>
  <si>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</si>
  <si>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</si>
  <si>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</si>
  <si>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</si>
  <si>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</si>
  <si>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</si>
  <si>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</si>
  <si>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</si>
  <si>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</si>
  <si>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</si>
  <si>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</si>
  <si>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</si>
  <si>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</si>
  <si>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</si>
  <si>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</si>
  <si>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</si>
  <si>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</si>
  <si>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</si>
  <si>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</si>
  <si>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</si>
  <si>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</si>
  <si>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</si>
  <si>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</si>
  <si>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</si>
  <si>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</si>
  <si>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</si>
  <si>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</si>
  <si>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</si>
  <si>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</si>
  <si>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</si>
  <si>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</si>
  <si>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</si>
  <si>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</si>
  <si>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</si>
  <si>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</si>
  <si>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</si>
  <si>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</si>
  <si>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</si>
  <si>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</si>
  <si>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</si>
  <si>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</si>
  <si>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</si>
  <si>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</si>
  <si>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</si>
  <si>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</si>
  <si>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</si>
  <si>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</si>
  <si>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</si>
  <si>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</si>
  <si>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</si>
  <si>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</si>
  <si>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</si>
  <si>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</si>
  <si>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</si>
  <si>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</si>
  <si>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</si>
  <si>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</si>
  <si>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</si>
  <si>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</si>
  <si>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</si>
  <si>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</si>
  <si>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</si>
  <si>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</si>
  <si>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</si>
  <si>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</si>
  <si>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</si>
  <si>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</si>
  <si>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</si>
  <si>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</si>
  <si>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</si>
  <si>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</si>
  <si>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</si>
  <si>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</si>
  <si>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</si>
  <si>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</si>
  <si>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</si>
  <si>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</si>
  <si>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</si>
  <si>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</si>
  <si>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</si>
  <si>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</si>
  <si>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</si>
  <si>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</si>
  <si>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</si>
  <si>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</si>
  <si>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</si>
  <si>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</si>
  <si>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</si>
  <si>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</si>
  <si>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</si>
  <si>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</si>
  <si>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</si>
  <si>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</si>
  <si>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</si>
  <si>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</si>
  <si>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</si>
  <si>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</si>
  <si>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</si>
  <si>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</si>
  <si>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</si>
  <si>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</si>
  <si>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</si>
  <si>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</si>
  <si>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</si>
  <si>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</si>
  <si>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</si>
  <si>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</si>
  <si>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</si>
  <si>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</si>
  <si>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</si>
  <si>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</si>
  <si>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</si>
  <si>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</si>
  <si>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</si>
  <si>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</si>
  <si>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</si>
  <si>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</si>
  <si>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</si>
  <si>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</si>
  <si>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</si>
  <si>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</si>
  <si>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</si>
  <si>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</si>
  <si>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</si>
  <si>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</si>
  <si>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</si>
  <si>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</si>
  <si>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</si>
  <si>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</si>
  <si>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</si>
  <si>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</si>
  <si>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</si>
  <si>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</si>
  <si>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</si>
  <si>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</si>
  <si>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</si>
  <si>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</si>
  <si>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</si>
  <si>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</si>
  <si>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</si>
  <si>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</si>
  <si>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</si>
  <si>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</si>
  <si>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</si>
  <si>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</si>
  <si>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</si>
  <si>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</si>
  <si>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</si>
  <si>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</si>
  <si>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</si>
  <si>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</si>
  <si>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</si>
  <si>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</si>
  <si>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</si>
  <si>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</si>
  <si>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</si>
  <si>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</si>
  <si>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</si>
  <si>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</si>
  <si>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</si>
  <si>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</si>
  <si>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</si>
  <si>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</si>
  <si>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</si>
  <si>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</si>
  <si>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</si>
  <si>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</si>
  <si>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</si>
  <si>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</si>
  <si>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</si>
  <si>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</si>
  <si>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</si>
  <si>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</si>
  <si>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</si>
  <si>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</si>
  <si>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</si>
  <si>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</si>
  <si>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</si>
  <si>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</si>
  <si>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</si>
  <si>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</si>
  <si>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</si>
  <si>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</si>
  <si>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</si>
  <si>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</si>
  <si>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</si>
  <si>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</si>
  <si>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</si>
  <si>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</si>
  <si>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</si>
  <si>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</si>
  <si>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</si>
  <si>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</si>
  <si>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</si>
  <si>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</si>
  <si>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</si>
  <si>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</si>
  <si>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</si>
  <si>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</si>
  <si>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</si>
  <si>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</si>
  <si>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</si>
  <si>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</si>
  <si>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</si>
  <si>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</si>
  <si>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</si>
  <si>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</si>
  <si>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</si>
  <si>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</si>
  <si>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</si>
  <si>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</si>
  <si>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</si>
  <si>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</si>
  <si>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</si>
  <si>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</si>
  <si>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</si>
  <si>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</si>
  <si>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</si>
  <si>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</si>
  <si>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</si>
  <si>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</si>
  <si>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</si>
  <si>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</si>
  <si>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</si>
  <si>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</si>
  <si>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</si>
  <si>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</si>
  <si>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</si>
  <si>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</si>
  <si>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</si>
  <si>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</si>
  <si>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</si>
  <si>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</si>
  <si>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</si>
  <si>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</si>
  <si>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</si>
  <si>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</si>
  <si>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</si>
  <si>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</si>
  <si>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</si>
  <si>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</si>
  <si>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</si>
  <si>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</si>
  <si>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</si>
  <si>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</si>
  <si>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</si>
  <si>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</si>
  <si>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</si>
  <si>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</si>
  <si>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</si>
  <si>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</si>
  <si>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</si>
  <si>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</si>
  <si>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</si>
  <si>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</si>
  <si>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</si>
  <si>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</si>
  <si>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</si>
  <si>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</si>
  <si>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</si>
  <si>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</si>
  <si>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</si>
  <si>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</si>
  <si>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</si>
  <si>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</si>
  <si>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</si>
  <si>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</si>
  <si>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</si>
  <si>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</si>
  <si>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</si>
  <si>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</si>
  <si>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</si>
  <si>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</si>
  <si>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</si>
  <si>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</si>
  <si>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</si>
  <si>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</si>
  <si>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</si>
  <si>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</si>
  <si>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</si>
  <si>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</si>
  <si>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</si>
  <si>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</si>
  <si>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</si>
  <si>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</si>
  <si>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</si>
  <si>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</si>
  <si>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</si>
  <si>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</si>
  <si>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</si>
  <si>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</si>
  <si>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</si>
  <si>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</si>
  <si>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</si>
  <si>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</si>
  <si>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</si>
  <si>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</si>
  <si>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</si>
  <si>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</si>
  <si>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</si>
  <si>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</si>
  <si>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</si>
  <si>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</si>
  <si>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</si>
  <si>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</si>
  <si>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</si>
  <si>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</si>
  <si>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</si>
  <si>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</si>
  <si>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</si>
  <si>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</si>
  <si>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</si>
  <si>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</si>
  <si>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</si>
  <si>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</si>
  <si>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</si>
  <si>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</si>
  <si>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</si>
  <si>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</si>
  <si>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</si>
  <si>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</si>
  <si>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</si>
  <si>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</si>
  <si>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</si>
  <si>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</si>
  <si>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</si>
  <si>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</si>
  <si>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</si>
  <si>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</si>
  <si>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</si>
  <si>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</si>
  <si>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</si>
  <si>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</si>
  <si>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</si>
  <si>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</si>
  <si>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</si>
  <si>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</si>
  <si>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</si>
  <si>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</si>
  <si>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</si>
  <si>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</si>
  <si>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</si>
  <si>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</si>
  <si>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</si>
  <si>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</si>
  <si>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</si>
  <si>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</si>
  <si>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</si>
  <si>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</si>
  <si>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</si>
  <si>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</si>
  <si>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</si>
  <si>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</si>
  <si>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</si>
  <si>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</si>
  <si>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</si>
  <si>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</si>
  <si>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</si>
  <si>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</si>
  <si>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</si>
  <si>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</si>
  <si>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</si>
  <si>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</si>
  <si>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</si>
  <si>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</si>
  <si>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</si>
  <si>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</si>
  <si>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</si>
  <si>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</si>
  <si>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</si>
  <si>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</si>
  <si>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</si>
  <si>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</si>
  <si>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</si>
  <si>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</si>
  <si>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</si>
  <si>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</si>
  <si>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</si>
  <si>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</si>
  <si>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</si>
  <si>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</si>
  <si>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</si>
  <si>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</si>
  <si>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</si>
  <si>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</si>
  <si>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</si>
  <si>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</si>
  <si>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</si>
  <si>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</si>
  <si>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</si>
  <si>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</si>
  <si>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</si>
  <si>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</si>
  <si>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</si>
  <si>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</si>
  <si>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</si>
  <si>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</si>
  <si>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</si>
  <si>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</si>
  <si>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</si>
  <si>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</si>
  <si>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</si>
  <si>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</si>
  <si>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</si>
  <si>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</si>
  <si>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</si>
  <si>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</si>
  <si>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</si>
  <si>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</si>
  <si>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</si>
  <si>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</si>
  <si>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</si>
  <si>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</si>
  <si>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</si>
  <si>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</si>
  <si>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</si>
  <si>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</si>
  <si>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</si>
  <si>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</si>
  <si>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</si>
  <si>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</si>
  <si>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</si>
  <si>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</si>
  <si>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</si>
  <si>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</si>
  <si>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</si>
  <si>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</si>
  <si>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</si>
  <si>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</si>
  <si>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</si>
  <si>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</si>
  <si>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</si>
  <si>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</si>
  <si>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</si>
  <si>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</si>
  <si>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</si>
  <si>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</si>
  <si>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</si>
  <si>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</si>
  <si>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</si>
  <si>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</si>
  <si>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</si>
  <si>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</si>
  <si>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</si>
  <si>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</si>
  <si>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</si>
  <si>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</si>
  <si>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</si>
  <si>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</si>
  <si>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</si>
  <si>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</si>
  <si>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</si>
  <si>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</si>
  <si>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</si>
  <si>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</si>
  <si>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</si>
  <si>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</si>
  <si>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</si>
  <si>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</si>
  <si>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</si>
  <si>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</si>
  <si>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</si>
  <si>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</si>
  <si>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</si>
  <si>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</si>
  <si>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</si>
  <si>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</si>
  <si>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</si>
  <si>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</si>
  <si>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</si>
  <si>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</si>
  <si>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</si>
  <si>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</si>
  <si>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</si>
  <si>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</si>
  <si>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</si>
  <si>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</si>
  <si>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</si>
  <si>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</si>
  <si>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</si>
  <si>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</si>
  <si>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</si>
  <si>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</si>
  <si>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</si>
  <si>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</si>
  <si>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</si>
  <si>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</si>
  <si>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</si>
  <si>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</si>
  <si>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</si>
  <si>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</si>
  <si>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</si>
  <si>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</si>
  <si>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</si>
  <si>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</si>
  <si>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</si>
  <si>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</si>
  <si>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</si>
  <si>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</si>
  <si>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</si>
  <si>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</si>
  <si>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</si>
  <si>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</si>
  <si>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</si>
  <si>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</si>
  <si>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</si>
  <si>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</si>
  <si>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</si>
  <si>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</si>
  <si>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</si>
  <si>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</si>
  <si>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</si>
  <si>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</si>
  <si>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</si>
  <si>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</si>
  <si>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</si>
  <si>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</si>
  <si>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</si>
  <si>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</si>
  <si>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</si>
  <si>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</si>
  <si>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</si>
  <si>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</si>
  <si>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</si>
  <si>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</si>
  <si>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</si>
  <si>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</si>
  <si>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</si>
  <si>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</si>
  <si>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</si>
  <si>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</si>
  <si>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</si>
  <si>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</si>
  <si>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</si>
  <si>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</si>
  <si>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</si>
  <si>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</si>
  <si>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</si>
  <si>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</si>
  <si>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</si>
  <si>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</si>
  <si>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</si>
  <si>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</si>
  <si>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</si>
  <si>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</si>
  <si>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</si>
  <si>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</si>
  <si>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</si>
  <si>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</si>
  <si>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</si>
  <si>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</si>
  <si>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</si>
  <si>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</si>
  <si>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</si>
  <si>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</si>
  <si>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</si>
  <si>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</si>
  <si>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</si>
  <si>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</si>
  <si>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</si>
  <si>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</si>
  <si>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</si>
  <si>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</si>
  <si>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</si>
  <si>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</si>
  <si>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</si>
  <si>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</si>
  <si>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</si>
  <si>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</si>
  <si>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</si>
  <si>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</si>
  <si>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</si>
  <si>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</si>
  <si>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</si>
  <si>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</si>
  <si>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</si>
  <si>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</si>
  <si>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</si>
  <si>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</si>
  <si>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</si>
  <si>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</si>
  <si>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</si>
  <si>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</si>
  <si>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</si>
  <si>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</si>
  <si>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</si>
  <si>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</si>
  <si>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</si>
  <si>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</si>
  <si>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</si>
  <si>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</si>
  <si>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</si>
  <si>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</si>
  <si>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</si>
  <si>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</si>
  <si>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</si>
  <si>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</si>
  <si>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</si>
  <si>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</si>
  <si>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</si>
  <si>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</si>
  <si>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</si>
  <si>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</si>
  <si>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</si>
  <si>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</si>
  <si>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</si>
  <si>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</si>
  <si>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</si>
  <si>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</si>
  <si>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</si>
  <si>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</si>
  <si>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</si>
  <si>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</si>
  <si>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</si>
  <si>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</si>
  <si>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</si>
  <si>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</si>
  <si>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</si>
  <si>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</si>
  <si>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</si>
  <si>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</si>
  <si>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</si>
  <si>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</si>
  <si>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</si>
  <si>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</si>
  <si>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</si>
  <si>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</si>
  <si>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</si>
  <si>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</si>
  <si>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</si>
  <si>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</si>
  <si>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</si>
  <si>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</si>
  <si>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</si>
  <si>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</si>
  <si>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</si>
  <si>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</si>
  <si>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</si>
  <si>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</si>
  <si>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</si>
  <si>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</si>
  <si>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</si>
  <si>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</si>
  <si>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</si>
  <si>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</si>
  <si>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</si>
  <si>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</si>
  <si>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</si>
  <si>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</si>
  <si>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</si>
  <si>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</si>
  <si>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</si>
  <si>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</si>
  <si>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</si>
  <si>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</si>
  <si>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</si>
  <si>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</si>
  <si>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</si>
  <si>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</si>
  <si>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</si>
  <si>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</si>
  <si>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</si>
  <si>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</si>
  <si>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</si>
  <si>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</si>
  <si>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</si>
  <si>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</si>
  <si>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</si>
  <si>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</si>
  <si>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</si>
  <si>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</si>
  <si>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</si>
  <si>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</si>
  <si>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</si>
  <si>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</si>
  <si>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</si>
  <si>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</si>
  <si>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</si>
  <si>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</si>
  <si>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</si>
  <si>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</si>
  <si>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</si>
  <si>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</si>
  <si>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</si>
  <si>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</si>
  <si>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</si>
  <si>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</si>
  <si>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</si>
  <si>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</si>
  <si>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</si>
  <si>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</si>
  <si>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</si>
  <si>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</si>
  <si>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</si>
  <si>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</si>
  <si>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</si>
  <si>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</si>
  <si>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</si>
  <si>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</si>
  <si>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</si>
  <si>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</si>
  <si>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</si>
  <si>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</si>
  <si>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</si>
  <si>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</si>
  <si>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</si>
  <si>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</si>
  <si>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</si>
  <si>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</si>
  <si>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</si>
  <si>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</si>
  <si>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</si>
  <si>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</si>
  <si>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</si>
  <si>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</si>
  <si>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</si>
  <si>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</si>
  <si>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</si>
  <si>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</si>
  <si>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</si>
  <si>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</si>
  <si>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</si>
  <si>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</si>
  <si>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</si>
  <si>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</si>
  <si>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</si>
  <si>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</si>
  <si>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</si>
  <si>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</si>
  <si>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</si>
  <si>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</si>
  <si>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</si>
  <si>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</si>
  <si>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</si>
  <si>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</si>
  <si>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</si>
  <si>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</si>
  <si>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</si>
  <si>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</si>
  <si>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</si>
  <si>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</si>
  <si>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</si>
  <si>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</si>
  <si>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</si>
  <si>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</si>
  <si>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</si>
  <si>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</si>
  <si>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</si>
  <si>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</si>
  <si>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</si>
  <si>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</si>
  <si>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</si>
  <si>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</si>
  <si>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</si>
  <si>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</si>
  <si>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</si>
  <si>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</si>
  <si>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</si>
  <si>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</si>
  <si>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</si>
  <si>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</si>
  <si>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</si>
  <si>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</si>
  <si>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</si>
  <si>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</si>
  <si>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</si>
  <si>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</si>
  <si>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</si>
  <si>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</si>
  <si>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</si>
  <si>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</si>
  <si>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</si>
  <si>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</si>
  <si>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</si>
  <si>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</si>
  <si>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</si>
  <si>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</si>
  <si>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</si>
  <si>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</si>
  <si>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</si>
  <si>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</si>
  <si>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</si>
  <si>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</si>
  <si>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</si>
  <si>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</si>
  <si>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</si>
  <si>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</si>
  <si>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</si>
  <si>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</si>
  <si>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</si>
  <si>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</si>
  <si>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</si>
  <si>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</si>
  <si>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</si>
  <si>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</si>
  <si>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</si>
  <si>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</si>
  <si>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</si>
  <si>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</si>
  <si>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</si>
  <si>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</si>
  <si>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</si>
  <si>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</si>
  <si>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</si>
  <si>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</si>
  <si>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</si>
  <si>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</si>
  <si>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</si>
  <si>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</si>
  <si>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</si>
  <si>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</si>
  <si>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</si>
  <si>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</si>
  <si>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</si>
  <si>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</si>
  <si>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</si>
  <si>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</si>
  <si>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</si>
  <si>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</si>
  <si>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</si>
  <si>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</si>
  <si>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</si>
  <si>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</si>
  <si>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</si>
  <si>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</si>
  <si>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</si>
  <si>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</si>
  <si>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</si>
  <si>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</si>
  <si>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</si>
  <si>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</si>
  <si>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</si>
  <si>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</si>
  <si>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</si>
  <si>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</si>
  <si>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</si>
  <si>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</si>
  <si>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</si>
  <si>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</si>
  <si>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</si>
  <si>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</si>
  <si>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</si>
  <si>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</si>
  <si>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</si>
  <si>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</si>
  <si>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</si>
  <si>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</si>
  <si>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</si>
  <si>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</si>
  <si>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</si>
  <si>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</si>
  <si>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</si>
  <si>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</si>
  <si>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</si>
  <si>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</si>
  <si>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</si>
  <si>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</si>
  <si>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</si>
  <si>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</si>
  <si>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</si>
  <si>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</si>
  <si>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</si>
  <si>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</si>
  <si>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</si>
  <si>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</si>
  <si>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</si>
  <si>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</si>
  <si>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</si>
  <si>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</si>
  <si>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</si>
  <si>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</si>
  <si>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</si>
  <si>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</si>
  <si>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</si>
  <si>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</si>
  <si>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</si>
  <si>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</si>
  <si>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</si>
  <si>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</si>
  <si>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</si>
  <si>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</si>
  <si>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</si>
  <si>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</si>
  <si>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</si>
  <si>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</si>
  <si>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</si>
  <si>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</si>
  <si>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</si>
  <si>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</si>
  <si>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</si>
  <si>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</si>
  <si>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</si>
  <si>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</si>
  <si>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</si>
  <si>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</si>
  <si>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</si>
  <si>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</si>
  <si>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</si>
  <si>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</si>
  <si>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</si>
  <si>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</si>
  <si>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</si>
  <si>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</si>
  <si>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</si>
  <si>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</si>
  <si>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</si>
  <si>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</si>
  <si>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</si>
  <si>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</si>
  <si>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</si>
  <si>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</si>
  <si>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</si>
  <si>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</si>
  <si>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</si>
  <si>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</si>
  <si>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</si>
  <si>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</si>
  <si>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</si>
  <si>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</si>
  <si>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</si>
  <si>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</si>
  <si>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</si>
  <si>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</si>
  <si>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</si>
  <si>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</si>
  <si>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</si>
  <si>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</si>
  <si>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</si>
  <si>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</si>
  <si>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</si>
  <si>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</si>
  <si>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</si>
  <si>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</si>
  <si>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</si>
  <si>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</si>
  <si>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</si>
  <si>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</si>
  <si>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</si>
  <si>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</si>
  <si>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</si>
  <si>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</si>
  <si>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</si>
  <si>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</si>
  <si>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</si>
  <si>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</si>
  <si>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</si>
  <si>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</si>
  <si>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</si>
  <si>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</si>
  <si>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</si>
  <si>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</si>
  <si>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</si>
  <si>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</si>
  <si>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</si>
  <si>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</si>
  <si>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</si>
  <si>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</si>
  <si>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</si>
  <si>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</si>
  <si>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</si>
  <si>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</si>
  <si>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</si>
  <si>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</si>
  <si>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</si>
  <si>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</si>
  <si>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</si>
  <si>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</si>
  <si>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</si>
  <si>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</si>
  <si>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</si>
  <si>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</si>
  <si>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</si>
  <si>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</si>
  <si>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</si>
  <si>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</si>
  <si>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</si>
  <si>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</si>
  <si>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</si>
  <si>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</si>
  <si>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</si>
  <si>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</si>
  <si>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</si>
  <si>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</si>
  <si>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</si>
  <si>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</si>
  <si>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</si>
  <si>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</si>
  <si>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</si>
  <si>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</si>
  <si>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</si>
  <si>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</si>
  <si>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</si>
  <si>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</si>
  <si>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</si>
  <si>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</si>
  <si>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</si>
  <si>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</si>
  <si>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</si>
  <si>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</si>
  <si>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</si>
  <si>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</si>
  <si>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</si>
  <si>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</si>
  <si>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</si>
  <si>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</si>
  <si>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</si>
  <si>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</si>
  <si>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</si>
  <si>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</si>
  <si>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</si>
  <si>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</si>
  <si>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</si>
  <si>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</si>
  <si>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</si>
  <si>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</si>
  <si>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</si>
  <si>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</si>
  <si>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</si>
  <si>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</si>
  <si>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</si>
  <si>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</si>
  <si>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</si>
  <si>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</si>
  <si>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</si>
  <si>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</si>
  <si>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</si>
  <si>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</si>
  <si>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</si>
  <si>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</si>
  <si>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</si>
  <si>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</si>
  <si>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</si>
  <si>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</si>
  <si>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</si>
  <si>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</si>
  <si>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</si>
  <si>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</si>
  <si>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</si>
  <si>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</si>
  <si>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</si>
  <si>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</si>
  <si>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</si>
  <si>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</si>
  <si>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</si>
  <si>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</si>
  <si>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</si>
  <si>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</si>
  <si>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</si>
  <si>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</si>
  <si>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</si>
  <si>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</si>
  <si>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</si>
  <si>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</si>
  <si>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</si>
  <si>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</si>
  <si>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</si>
  <si>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</si>
  <si>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</si>
  <si>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</si>
  <si>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</si>
  <si>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</si>
  <si>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</si>
  <si>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</si>
  <si>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</si>
  <si>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</si>
  <si>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</si>
  <si>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</si>
  <si>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</si>
  <si>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</si>
  <si>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</si>
  <si>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</si>
  <si>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</si>
  <si>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</si>
  <si>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</si>
  <si>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</si>
  <si>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</si>
  <si>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</si>
  <si>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</si>
  <si>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</si>
  <si>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</si>
  <si>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</si>
  <si>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</si>
  <si>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</si>
  <si>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</si>
  <si>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</si>
  <si>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</si>
  <si>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</si>
  <si>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</si>
  <si>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</si>
  <si>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</si>
  <si>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</si>
  <si>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</si>
  <si>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</si>
  <si>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</si>
  <si>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</si>
  <si>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</si>
  <si>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</si>
  <si>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</si>
  <si>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</si>
  <si>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</si>
  <si>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</si>
  <si>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</si>
  <si>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</si>
  <si>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</si>
  <si>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</si>
  <si>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</si>
  <si>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</si>
  <si>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</si>
  <si>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</si>
  <si>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</si>
  <si>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</si>
  <si>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</si>
  <si>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</si>
  <si>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</si>
  <si>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</si>
  <si>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</si>
  <si>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</si>
  <si>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</si>
  <si>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</si>
  <si>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</si>
  <si>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</si>
  <si>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</si>
  <si>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</si>
  <si>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</si>
  <si>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</si>
  <si>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</si>
  <si>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</si>
  <si>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</si>
  <si>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</si>
  <si>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</si>
  <si>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</si>
  <si>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</si>
  <si>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</si>
  <si>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</si>
  <si>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</si>
  <si>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</si>
  <si>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</si>
  <si>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</si>
  <si>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</si>
  <si>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</si>
  <si>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</si>
  <si>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</si>
  <si>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</si>
  <si>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</si>
  <si>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</si>
  <si>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</si>
  <si>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</si>
  <si>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</si>
  <si>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</si>
  <si>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</si>
  <si>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</si>
  <si>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</si>
  <si>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</si>
  <si>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</si>
  <si>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</si>
  <si>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</si>
  <si>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</si>
  <si>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</si>
  <si>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</si>
  <si>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</si>
  <si>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</si>
  <si>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</si>
  <si>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</si>
  <si>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</si>
  <si>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</si>
  <si>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</si>
  <si>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</si>
  <si>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</si>
  <si>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</si>
  <si>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</si>
  <si>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</si>
  <si>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</si>
  <si>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</si>
  <si>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</si>
  <si>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</si>
  <si>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</si>
  <si>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</si>
  <si>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</si>
  <si>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</si>
  <si>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</si>
  <si>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</si>
  <si>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</si>
  <si>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</si>
  <si>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</si>
  <si>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</si>
  <si>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</si>
  <si>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</si>
  <si>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</si>
  <si>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</si>
  <si>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</si>
  <si>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</si>
  <si>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</si>
  <si>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</si>
  <si>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</si>
  <si>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</si>
  <si>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</si>
  <si>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</si>
  <si>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</si>
  <si>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</si>
  <si>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</si>
  <si>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</si>
  <si>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</si>
  <si>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</si>
  <si>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</si>
  <si>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</si>
  <si>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</si>
  <si>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</si>
  <si>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</si>
  <si>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</si>
  <si>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</si>
  <si>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</si>
  <si>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</si>
  <si>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</si>
  <si>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</si>
  <si>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</si>
  <si>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</si>
  <si>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</si>
  <si>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</si>
  <si>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</si>
  <si>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</si>
  <si>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</si>
  <si>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</si>
  <si>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</si>
  <si>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</si>
  <si>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</si>
  <si>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</si>
  <si>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</si>
  <si>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</si>
  <si>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</si>
  <si>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</si>
  <si>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</si>
  <si>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</si>
  <si>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</si>
  <si>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</si>
  <si>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</si>
  <si>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</si>
  <si>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</si>
  <si>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</si>
  <si>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</si>
  <si>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</si>
  <si>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</si>
  <si>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</si>
  <si>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</si>
  <si>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</si>
  <si>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</si>
  <si>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</si>
  <si>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</si>
  <si>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</si>
  <si>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</si>
  <si>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</si>
  <si>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</si>
  <si>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</si>
  <si>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</si>
  <si>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</si>
  <si>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</si>
  <si>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</si>
  <si>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</si>
  <si>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</si>
  <si>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</si>
  <si>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</si>
  <si>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</si>
  <si>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</si>
  <si>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</si>
  <si>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</si>
  <si>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</si>
  <si>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</si>
  <si>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</si>
  <si>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</si>
  <si>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</si>
  <si>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</si>
  <si>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</si>
  <si>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</si>
  <si>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</si>
  <si>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</si>
  <si>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</si>
  <si>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</si>
  <si>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</si>
  <si>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</si>
  <si>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</si>
  <si>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</si>
  <si>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</si>
  <si>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</si>
  <si>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</si>
  <si>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</si>
  <si>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</si>
  <si>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</si>
  <si>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</si>
  <si>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</si>
  <si>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</si>
  <si>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</si>
  <si>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</si>
  <si>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</si>
  <si>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</si>
  <si>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</si>
  <si>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</si>
  <si>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</si>
  <si>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</si>
  <si>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</si>
  <si>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</si>
  <si>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</si>
  <si>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</si>
  <si>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</si>
  <si>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</si>
  <si>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</si>
  <si>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</si>
  <si>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</si>
  <si>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</si>
  <si>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</si>
  <si>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</si>
  <si>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</si>
  <si>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</si>
  <si>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</si>
  <si>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</si>
  <si>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</si>
  <si>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</si>
  <si>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</si>
  <si>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</si>
  <si>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</si>
  <si>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</si>
  <si>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</si>
  <si>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</si>
  <si>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</si>
  <si>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</si>
  <si>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</si>
  <si>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</si>
  <si>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</si>
  <si>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</si>
  <si>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</si>
  <si>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</si>
  <si>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</si>
  <si>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</si>
  <si>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</si>
  <si>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</si>
  <si>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</si>
  <si>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</si>
  <si>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</si>
  <si>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</si>
  <si>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</si>
  <si>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</si>
  <si>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</si>
  <si>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</si>
  <si>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</si>
  <si>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</si>
  <si>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</si>
  <si>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</si>
  <si>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</si>
  <si>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</si>
  <si>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</si>
  <si>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</si>
  <si>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</si>
  <si>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</si>
  <si>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</si>
  <si>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</si>
  <si>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</si>
  <si>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</si>
  <si>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</si>
  <si>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</si>
  <si>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</si>
  <si>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</si>
  <si>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</si>
  <si>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</si>
  <si>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</si>
  <si>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</si>
  <si>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</si>
  <si>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</si>
  <si>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</si>
  <si>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</si>
  <si>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</si>
  <si>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</si>
  <si>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</si>
  <si>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</si>
  <si>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</si>
  <si>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</si>
  <si>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</si>
  <si>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</si>
  <si>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</si>
  <si>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</si>
  <si>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</si>
  <si>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</si>
  <si>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</si>
  <si>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</si>
  <si>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</si>
  <si>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</si>
  <si>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</si>
  <si>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</si>
  <si>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</si>
  <si>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</si>
  <si>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</si>
  <si>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</si>
  <si>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</si>
  <si>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</si>
  <si>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</si>
  <si>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</si>
  <si>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</si>
  <si>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</si>
  <si>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</si>
  <si>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</si>
  <si>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</si>
  <si>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</si>
  <si>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</si>
  <si>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</si>
  <si>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</si>
  <si>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</si>
  <si>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</si>
  <si>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</si>
  <si>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</si>
  <si>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</si>
  <si>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</si>
  <si>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</si>
  <si>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</si>
  <si>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</si>
  <si>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</si>
  <si>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</si>
  <si>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</si>
  <si>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</si>
  <si>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</si>
  <si>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</si>
  <si>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</si>
  <si>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</si>
  <si>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</si>
  <si>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</si>
  <si>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</si>
  <si>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</si>
  <si>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</si>
  <si>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</si>
  <si>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</si>
  <si>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</si>
  <si>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</si>
  <si>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</si>
  <si>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</si>
  <si>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</si>
  <si>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</si>
  <si>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</si>
  <si>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</si>
  <si>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</si>
  <si>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</si>
  <si>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</si>
  <si>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</si>
  <si>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</si>
  <si>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</si>
  <si>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</si>
  <si>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</si>
  <si>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</si>
  <si>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</si>
  <si>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</si>
  <si>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</si>
  <si>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</si>
  <si>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</si>
  <si>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</si>
  <si>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</si>
  <si>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</si>
  <si>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</si>
  <si>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</si>
  <si>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</si>
  <si>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</si>
  <si>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</si>
  <si>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</si>
  <si>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</si>
  <si>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</si>
  <si>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</si>
  <si>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</si>
  <si>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</si>
  <si>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</si>
  <si>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</si>
  <si>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</si>
  <si>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</si>
  <si>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</si>
  <si>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</si>
  <si>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</si>
  <si>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</si>
  <si>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</si>
  <si>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</si>
  <si>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</si>
  <si>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</si>
  <si>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</si>
  <si>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</si>
  <si>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</si>
  <si>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</si>
  <si>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</si>
  <si>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</si>
  <si>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</si>
  <si>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</si>
  <si>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</si>
  <si>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</si>
  <si>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</si>
  <si>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</si>
  <si>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</si>
  <si>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</si>
  <si>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</si>
  <si>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</si>
  <si>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</si>
  <si>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</si>
  <si>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</si>
  <si>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</si>
  <si>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</si>
  <si>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</si>
  <si>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</si>
  <si>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</si>
  <si>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</si>
  <si>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</si>
  <si>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</si>
  <si>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</si>
  <si>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</si>
  <si>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</si>
  <si>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</si>
  <si>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</si>
  <si>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</si>
  <si>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</si>
  <si>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</si>
  <si>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</si>
  <si>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</si>
  <si>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</si>
  <si>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</si>
  <si>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</si>
  <si>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</si>
  <si>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</si>
  <si>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</si>
  <si>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</si>
  <si>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</si>
  <si>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</si>
  <si>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</si>
  <si>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</si>
  <si>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</si>
  <si>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</si>
  <si>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</si>
  <si>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</si>
  <si>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</si>
  <si>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</si>
  <si>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</si>
  <si>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</si>
  <si>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</si>
  <si>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</si>
  <si>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</si>
  <si>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</si>
  <si>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</si>
  <si>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</si>
  <si>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</si>
  <si>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</si>
  <si>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</si>
  <si>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</si>
  <si>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</si>
  <si>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</si>
  <si>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</si>
  <si>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</si>
  <si>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</si>
  <si>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</si>
  <si>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</si>
  <si>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</si>
  <si>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</si>
  <si>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</si>
  <si>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</si>
  <si>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</si>
  <si>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</si>
  <si>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</si>
  <si>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</si>
  <si>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</si>
  <si>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</si>
  <si>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</si>
  <si>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</si>
  <si>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</si>
  <si>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</si>
  <si>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</si>
  <si>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</si>
  <si>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</si>
  <si>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</si>
  <si>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</si>
  <si>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</si>
  <si>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</si>
  <si>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</si>
  <si>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</si>
  <si>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</si>
  <si>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</si>
  <si>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</si>
  <si>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</si>
  <si>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</si>
  <si>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</si>
  <si>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</si>
  <si>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</si>
  <si>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</si>
  <si>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</si>
  <si>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</si>
  <si>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</si>
  <si>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</si>
  <si>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</si>
  <si>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</si>
  <si>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</si>
  <si>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</si>
  <si>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</si>
  <si>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</si>
  <si>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</si>
  <si>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</si>
  <si>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</si>
  <si>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</si>
  <si>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</si>
  <si>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</si>
  <si>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</si>
  <si>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</si>
  <si>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</si>
  <si>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</si>
  <si>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</si>
  <si>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</si>
  <si>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</si>
  <si>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</si>
  <si>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</si>
  <si>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</si>
  <si>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</si>
  <si>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</si>
  <si>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</si>
  <si>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</si>
  <si>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</si>
  <si>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</si>
  <si>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</si>
  <si>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</si>
  <si>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</si>
  <si>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</si>
  <si>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</si>
  <si>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</si>
  <si>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</si>
  <si>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</si>
  <si>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</si>
  <si>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</si>
  <si>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</si>
  <si>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</si>
  <si>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</si>
  <si>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</si>
  <si>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</si>
  <si>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</si>
  <si>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</si>
  <si>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</si>
  <si>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</si>
  <si>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</si>
  <si>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</si>
  <si>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</si>
  <si>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</si>
  <si>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</si>
  <si>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</si>
  <si>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</si>
  <si>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</si>
  <si>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</si>
  <si>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</si>
  <si>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</si>
  <si>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</si>
  <si>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</si>
  <si>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</si>
  <si>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</si>
  <si>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</si>
  <si>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</si>
  <si>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</si>
  <si>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</si>
  <si>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</si>
  <si>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</si>
  <si>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</si>
  <si>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</si>
  <si>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</si>
  <si>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</si>
  <si>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</si>
  <si>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</si>
  <si>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</si>
  <si>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</si>
  <si>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</si>
  <si>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</si>
  <si>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</si>
  <si>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</si>
  <si>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</si>
  <si>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</si>
  <si>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</si>
  <si>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</si>
  <si>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</si>
  <si>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</si>
  <si>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</si>
  <si>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</si>
  <si>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</si>
  <si>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</si>
  <si>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</si>
  <si>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</si>
  <si>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</si>
  <si>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</si>
  <si>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</si>
  <si>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</si>
  <si>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</si>
  <si>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</si>
  <si>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</si>
  <si>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</si>
  <si>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</si>
  <si>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</si>
  <si>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</si>
  <si>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</si>
  <si>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</si>
  <si>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</si>
  <si>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</si>
  <si>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</si>
  <si>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</si>
  <si>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</si>
  <si>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</si>
  <si>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</si>
  <si>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</si>
  <si>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</si>
  <si>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</si>
  <si>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</si>
  <si>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</si>
  <si>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</si>
  <si>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</si>
  <si>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</si>
  <si>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</si>
  <si>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</si>
  <si>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</si>
  <si>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</si>
  <si>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</si>
  <si>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</si>
  <si>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</si>
  <si>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</si>
  <si>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</si>
  <si>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</si>
  <si>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</si>
  <si>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</si>
  <si>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</si>
  <si>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</si>
  <si>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</si>
  <si>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</si>
  <si>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</si>
  <si>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</si>
  <si>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</si>
  <si>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</si>
  <si>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</si>
  <si>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</si>
  <si>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</si>
  <si>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</si>
  <si>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</si>
  <si>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</si>
  <si>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</si>
  <si>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</si>
  <si>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</si>
  <si>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</si>
  <si>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</si>
  <si>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</si>
  <si>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</si>
  <si>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</si>
  <si>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</si>
  <si>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</si>
  <si>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</si>
  <si>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</si>
  <si>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</si>
  <si>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</si>
  <si>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</si>
  <si>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</si>
  <si>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</si>
  <si>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</si>
  <si>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</si>
  <si>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</si>
  <si>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</si>
  <si>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</si>
  <si>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</si>
  <si>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</si>
  <si>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</si>
  <si>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</si>
  <si>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</si>
  <si>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</si>
  <si>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</si>
  <si>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</si>
  <si>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</si>
  <si>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</si>
  <si>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</si>
  <si>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</si>
  <si>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</si>
  <si>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</si>
  <si>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</si>
  <si>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</si>
  <si>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</si>
  <si>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</si>
  <si>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</si>
  <si>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</si>
  <si>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</si>
  <si>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</si>
  <si>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</si>
  <si>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</si>
  <si>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</si>
  <si>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</si>
  <si>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</si>
  <si>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</si>
  <si>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</si>
  <si>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</si>
  <si>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</si>
  <si>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</si>
  <si>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</si>
  <si>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</si>
  <si>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</si>
  <si>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</si>
  <si>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</si>
  <si>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</si>
  <si>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</si>
  <si>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</si>
  <si>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</si>
  <si>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</si>
  <si>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</si>
  <si>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</si>
  <si>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</si>
  <si>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</si>
  <si>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</si>
  <si>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</si>
  <si>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</si>
  <si>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</si>
  <si>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</si>
  <si>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</si>
  <si>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</si>
  <si>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</si>
  <si>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</si>
  <si>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</si>
  <si>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</si>
  <si>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</si>
  <si>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</si>
  <si>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</si>
  <si>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</si>
  <si>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</si>
  <si>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</si>
  <si>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</si>
  <si>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</si>
  <si>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</si>
  <si>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</si>
  <si>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</si>
  <si>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</si>
  <si>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</si>
  <si>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</si>
  <si>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</si>
  <si>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</si>
  <si>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</si>
  <si>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</si>
  <si>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</si>
  <si>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</si>
  <si>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</si>
  <si>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</si>
  <si>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</si>
  <si>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</si>
  <si>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</si>
  <si>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</si>
  <si>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</si>
  <si>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</si>
  <si>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</si>
  <si>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</si>
  <si>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</si>
  <si>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</si>
  <si>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</si>
  <si>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</si>
  <si>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</si>
  <si>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</si>
  <si>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</si>
  <si>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</si>
  <si>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</si>
  <si>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</si>
  <si>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</si>
  <si>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</si>
  <si>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</si>
  <si>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</si>
  <si>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</si>
  <si>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</si>
  <si>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</si>
  <si>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</si>
  <si>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</si>
  <si>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</si>
  <si>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</si>
  <si>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</si>
  <si>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</si>
  <si>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</si>
  <si>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</si>
  <si>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</si>
  <si>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</si>
  <si>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</si>
  <si>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</si>
  <si>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</si>
  <si>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</si>
  <si>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</si>
  <si>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</si>
  <si>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</si>
  <si>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</si>
  <si>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</si>
  <si>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</si>
  <si>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</si>
  <si>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</si>
  <si>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</si>
  <si>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</si>
  <si>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</si>
  <si>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</si>
  <si>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</si>
  <si>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</si>
  <si>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</si>
  <si>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</si>
  <si>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</si>
  <si>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</si>
  <si>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</si>
  <si>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</si>
  <si>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</si>
  <si>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</si>
  <si>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</si>
  <si>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</si>
  <si>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</si>
  <si>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</si>
  <si>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</si>
  <si>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</si>
  <si>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</si>
  <si>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</si>
  <si>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</si>
  <si>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</si>
  <si>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</si>
  <si>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</si>
  <si>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</si>
  <si>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</si>
  <si>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</si>
  <si>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</si>
  <si>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</si>
  <si>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</si>
  <si>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</si>
  <si>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</si>
  <si>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</si>
  <si>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</si>
  <si>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</si>
  <si>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</si>
  <si>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</si>
  <si>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</si>
  <si>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</si>
  <si>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</si>
  <si>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</si>
  <si>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</si>
  <si>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</si>
  <si>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</si>
  <si>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</si>
  <si>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</si>
  <si>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</si>
  <si>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</si>
  <si>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</si>
  <si>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</si>
  <si>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</si>
  <si>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</si>
  <si>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</si>
  <si>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</si>
  <si>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</si>
  <si>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</si>
  <si>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</si>
  <si>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</si>
  <si>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</si>
  <si>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</si>
  <si>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</si>
  <si>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</si>
  <si>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</si>
  <si>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</si>
  <si>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</si>
  <si>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</si>
  <si>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</si>
  <si>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</si>
  <si>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</si>
  <si>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</si>
  <si>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</si>
  <si>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</si>
  <si>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</si>
  <si>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</si>
  <si>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</si>
  <si>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</si>
  <si>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</si>
  <si>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</si>
  <si>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</si>
  <si>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</si>
  <si>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</si>
  <si>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</si>
  <si>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</si>
  <si>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</si>
  <si>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</si>
  <si>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</si>
  <si>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</si>
  <si>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</si>
  <si>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</si>
  <si>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</si>
  <si>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</si>
  <si>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</si>
  <si>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</si>
  <si>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</si>
  <si>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</si>
  <si>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</si>
  <si>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</si>
  <si>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</si>
  <si>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</si>
  <si>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</si>
  <si>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</si>
  <si>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</si>
  <si>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</si>
  <si>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</si>
  <si>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</si>
  <si>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</si>
  <si>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</si>
  <si>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</si>
  <si>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</si>
  <si>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</si>
  <si>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</si>
  <si>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</si>
  <si>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</si>
  <si>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</si>
  <si>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</si>
  <si>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</si>
  <si>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</si>
  <si>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</si>
  <si>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</si>
  <si>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</si>
  <si>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</si>
  <si>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</si>
  <si>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</si>
  <si>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</si>
  <si>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</si>
  <si>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</si>
  <si>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</si>
  <si>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</si>
  <si>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</si>
  <si>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</si>
  <si>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</si>
  <si>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</si>
  <si>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</si>
  <si>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</si>
  <si>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</si>
  <si>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</si>
  <si>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</si>
  <si>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</si>
  <si>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</si>
  <si>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</si>
  <si>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</si>
  <si>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</si>
  <si>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</si>
  <si>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</si>
  <si>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</si>
  <si>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</si>
  <si>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</si>
  <si>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</si>
  <si>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</si>
  <si>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</si>
  <si>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</si>
  <si>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</si>
  <si>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</si>
  <si>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</si>
  <si>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</si>
  <si>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</si>
  <si>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</si>
  <si>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</si>
  <si>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</si>
  <si>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</si>
  <si>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</si>
  <si>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</si>
  <si>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</si>
  <si>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</si>
  <si>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</si>
  <si>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</si>
  <si>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</si>
  <si>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</si>
  <si>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</si>
  <si>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</si>
  <si>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</si>
  <si>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</si>
  <si>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</si>
  <si>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</si>
  <si>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</si>
  <si>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</si>
  <si>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</si>
  <si>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</si>
  <si>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</si>
  <si>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</si>
  <si>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</si>
  <si>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</si>
  <si>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</si>
  <si>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</si>
  <si>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</si>
  <si>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</si>
  <si>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</si>
  <si>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</si>
  <si>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</si>
  <si>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</si>
  <si>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</si>
  <si>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</si>
  <si>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</si>
  <si>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</si>
  <si>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</si>
  <si>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</si>
  <si>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</si>
  <si>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</si>
  <si>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</si>
  <si>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</si>
  <si>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</si>
  <si>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</si>
  <si>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</si>
  <si>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</si>
  <si>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</si>
  <si>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</si>
  <si>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</si>
  <si>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</si>
  <si>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</si>
  <si>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</si>
  <si>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</si>
  <si>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</si>
  <si>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</si>
  <si>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</si>
  <si>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</si>
  <si>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</si>
  <si>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</si>
  <si>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</si>
  <si>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</si>
  <si>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</si>
  <si>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</si>
  <si>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</si>
  <si>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</si>
  <si>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</si>
  <si>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</si>
  <si>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</si>
  <si>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</si>
  <si>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</si>
  <si>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</si>
  <si>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</si>
  <si>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</si>
  <si>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</si>
  <si>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</si>
  <si>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</si>
  <si>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</si>
  <si>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</si>
  <si>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</si>
  <si>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</si>
  <si>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</si>
  <si>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</si>
  <si>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</si>
  <si>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</si>
  <si>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</si>
  <si>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</si>
  <si>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</si>
  <si>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</si>
  <si>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</si>
  <si>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</si>
  <si>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</si>
  <si>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</si>
  <si>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</si>
  <si>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</si>
  <si>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</si>
  <si>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</si>
  <si>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</si>
  <si>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</si>
  <si>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</si>
  <si>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</si>
  <si>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</si>
  <si>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</si>
  <si>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</si>
  <si>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</si>
  <si>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</si>
  <si>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</si>
  <si>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</si>
  <si>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</si>
  <si>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</si>
  <si>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</si>
  <si>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</si>
  <si>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</si>
  <si>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</si>
  <si>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</si>
  <si>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</si>
  <si>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</si>
  <si>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</si>
  <si>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</si>
  <si>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</si>
  <si>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</si>
  <si>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</si>
  <si>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</si>
  <si>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</si>
  <si>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</si>
  <si>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</si>
  <si>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</si>
  <si>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</si>
  <si>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</si>
  <si>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</si>
  <si>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</si>
  <si>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</si>
  <si>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</si>
  <si>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</si>
  <si>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</si>
  <si>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</si>
  <si>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</si>
  <si>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</si>
  <si>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</si>
  <si>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</si>
  <si>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</si>
  <si>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</si>
  <si>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</si>
  <si>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</si>
  <si>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</si>
  <si>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</si>
  <si>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</si>
  <si>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</si>
  <si>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</si>
  <si>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</si>
  <si>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</si>
  <si>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</si>
  <si>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</si>
  <si>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</si>
  <si>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</si>
  <si>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</si>
  <si>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</si>
  <si>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</si>
  <si>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</si>
  <si>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</si>
  <si>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</si>
  <si>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</si>
  <si>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</si>
  <si>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</si>
  <si>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</si>
  <si>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</si>
  <si>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</si>
  <si>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</si>
  <si>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</si>
  <si>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</si>
  <si>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</si>
  <si>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</si>
  <si>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</si>
  <si>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</si>
  <si>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</si>
  <si>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</si>
  <si>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</si>
  <si>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</si>
  <si>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</si>
  <si>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</si>
  <si>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</si>
  <si>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</si>
  <si>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</si>
  <si>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</si>
  <si>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</si>
  <si>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</si>
  <si>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</si>
  <si>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</si>
  <si>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</si>
  <si>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</si>
  <si>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</si>
  <si>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</si>
  <si>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</si>
  <si>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</si>
  <si>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</si>
  <si>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</si>
  <si>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</si>
  <si>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</si>
  <si>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</si>
  <si>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</si>
  <si>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</si>
  <si>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</si>
  <si>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</si>
  <si>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</si>
  <si>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</si>
  <si>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</si>
  <si>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</si>
  <si>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</si>
  <si>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</si>
  <si>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</si>
  <si>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</si>
  <si>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</si>
  <si>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</si>
  <si>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</si>
  <si>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</si>
  <si>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</si>
  <si>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</si>
  <si>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</si>
  <si>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</si>
  <si>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</si>
  <si>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</si>
  <si>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</si>
  <si>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</si>
  <si>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</si>
  <si>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</si>
  <si>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</si>
  <si>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</si>
  <si>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</si>
  <si>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</si>
  <si>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</si>
  <si>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</si>
  <si>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</si>
  <si>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</si>
  <si>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</si>
  <si>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</si>
  <si>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</si>
  <si>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</si>
  <si>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</si>
  <si>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</si>
  <si>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</si>
  <si>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</si>
  <si>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</si>
  <si>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</si>
  <si>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</si>
  <si>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</si>
  <si>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</si>
  <si>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</si>
  <si>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</si>
  <si>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</si>
  <si>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</si>
  <si>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</si>
  <si>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</si>
  <si>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</si>
  <si>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</si>
  <si>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</si>
  <si>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</si>
  <si>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</si>
  <si>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</si>
  <si>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</si>
  <si>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</si>
  <si>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</si>
  <si>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</si>
  <si>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</si>
  <si>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</si>
  <si>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</si>
  <si>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</si>
  <si>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</si>
  <si>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</si>
  <si>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</si>
  <si>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</si>
  <si>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</si>
  <si>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</si>
  <si>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</si>
  <si>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</si>
  <si>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</si>
  <si>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</si>
  <si>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</si>
  <si>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</si>
  <si>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</si>
  <si>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</si>
  <si>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</si>
  <si>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</si>
  <si>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</si>
  <si>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</si>
  <si>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</si>
  <si>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</si>
  <si>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</si>
  <si>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</si>
  <si>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</si>
  <si>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</si>
  <si>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</si>
  <si>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</si>
  <si>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</si>
  <si>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</si>
  <si>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</si>
  <si>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</si>
  <si>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</si>
  <si>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</si>
  <si>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</si>
  <si>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</si>
  <si>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</si>
  <si>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</si>
  <si>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</si>
  <si>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</si>
  <si>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</si>
  <si>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</si>
  <si>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</si>
  <si>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</si>
  <si>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</si>
  <si>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</si>
  <si>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</si>
  <si>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</si>
  <si>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</si>
  <si>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</si>
  <si>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</si>
  <si>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</si>
  <si>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</si>
  <si>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</si>
  <si>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</si>
  <si>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</si>
  <si>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</si>
  <si>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</si>
  <si>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</si>
  <si>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</si>
  <si>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</si>
  <si>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</si>
  <si>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</si>
  <si>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</si>
  <si>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</si>
  <si>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</si>
  <si>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</si>
  <si>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</si>
  <si>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</si>
  <si>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</si>
  <si>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</si>
  <si>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</si>
  <si>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</si>
  <si>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</si>
  <si>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</si>
  <si>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</si>
  <si>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</si>
  <si>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</si>
  <si>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</si>
  <si>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</si>
  <si>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</si>
  <si>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</si>
  <si>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</si>
  <si>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</si>
  <si>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</si>
  <si>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</si>
  <si>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</si>
  <si>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</si>
  <si>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</si>
  <si>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</si>
  <si>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</si>
  <si>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</si>
  <si>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</si>
  <si>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</si>
  <si>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</si>
  <si>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</si>
  <si>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</si>
  <si>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</si>
  <si>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</si>
  <si>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</si>
  <si>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</si>
  <si>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</si>
  <si>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</si>
  <si>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</si>
  <si>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</si>
  <si>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</si>
  <si>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</si>
  <si>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</si>
  <si>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</si>
  <si>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</si>
  <si>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</si>
  <si>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</si>
  <si>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</si>
  <si>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</si>
  <si>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</si>
  <si>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</si>
  <si>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</si>
  <si>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</si>
  <si>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</si>
  <si>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</si>
  <si>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</si>
  <si>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</si>
  <si>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</si>
  <si>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</si>
  <si>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</si>
  <si>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</si>
  <si>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</si>
  <si>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</si>
  <si>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</si>
  <si>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</si>
  <si>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</si>
  <si>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</si>
  <si>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</si>
  <si>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</si>
  <si>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</si>
  <si>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</si>
  <si>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</si>
  <si>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</si>
  <si>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</si>
  <si>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</si>
  <si>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</si>
  <si>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</si>
  <si>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</si>
  <si>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</si>
  <si>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</si>
  <si>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</si>
  <si>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</si>
  <si>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</si>
  <si>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</si>
  <si>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</si>
  <si>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</si>
  <si>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</si>
  <si>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</si>
  <si>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</si>
  <si>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</si>
  <si>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</si>
  <si>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</si>
  <si>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</si>
  <si>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</si>
  <si>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</si>
  <si>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</si>
  <si>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</si>
  <si>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</si>
  <si>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</si>
  <si>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</si>
  <si>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</si>
  <si>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</si>
  <si>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</si>
  <si>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</si>
  <si>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</si>
  <si>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</si>
  <si>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</si>
  <si>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</si>
  <si>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</si>
  <si>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</si>
  <si>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</si>
  <si>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</si>
  <si>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</si>
  <si>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</si>
  <si>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</si>
  <si>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</si>
  <si>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</si>
  <si>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</si>
  <si>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</si>
  <si>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</si>
  <si>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</si>
  <si>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</si>
  <si>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</si>
  <si>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</si>
  <si>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</si>
  <si>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</si>
  <si>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</si>
  <si>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</si>
  <si>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</si>
  <si>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</si>
  <si>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</si>
  <si>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</si>
  <si>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</si>
  <si>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</si>
  <si>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</si>
  <si>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</si>
  <si>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</si>
  <si>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</si>
  <si>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</si>
  <si>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</si>
  <si>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</si>
  <si>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</si>
  <si>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</si>
  <si>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</si>
  <si>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</si>
  <si>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</si>
  <si>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</si>
  <si>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</si>
  <si>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</si>
  <si>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</si>
  <si>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</si>
  <si>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</si>
  <si>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</si>
  <si>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</si>
  <si>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</si>
  <si>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</si>
  <si>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</si>
  <si>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</si>
  <si>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</si>
  <si>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</si>
  <si>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</si>
  <si>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</si>
  <si>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</si>
  <si>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</si>
  <si>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</si>
  <si>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</si>
  <si>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</si>
  <si>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</si>
  <si>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</si>
  <si>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</si>
  <si>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</si>
  <si>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</si>
  <si>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</si>
  <si>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</si>
  <si>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</si>
  <si>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</si>
  <si>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</si>
  <si>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</si>
  <si>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</si>
  <si>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</si>
  <si>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</si>
  <si>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</si>
  <si>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</si>
  <si>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</si>
  <si>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</si>
  <si>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</si>
  <si>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</si>
  <si>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</si>
  <si>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</si>
  <si>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</si>
  <si>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</si>
  <si>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</si>
  <si>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</si>
  <si>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</si>
  <si>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</si>
  <si>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</si>
  <si>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</si>
  <si>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</si>
  <si>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</si>
  <si>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</si>
  <si>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</si>
  <si>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</si>
  <si>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</si>
  <si>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</si>
  <si>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</si>
  <si>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</si>
  <si>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</si>
  <si>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</si>
  <si>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</si>
  <si>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</si>
  <si>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</si>
  <si>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</si>
  <si>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</si>
  <si>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</si>
  <si>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</si>
  <si>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</si>
  <si>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</si>
  <si>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</si>
  <si>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</si>
  <si>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</si>
  <si>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</si>
  <si>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</si>
  <si>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</si>
  <si>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</si>
  <si>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</si>
  <si>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</si>
  <si>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</si>
  <si>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</si>
  <si>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</si>
  <si>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</si>
  <si>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</si>
  <si>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</si>
  <si>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</si>
  <si>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</si>
  <si>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</si>
  <si>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</si>
  <si>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</si>
  <si>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</si>
  <si>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</si>
  <si>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</si>
  <si>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</si>
  <si>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</si>
  <si>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</si>
  <si>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</si>
  <si>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</si>
  <si>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</si>
  <si>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</si>
  <si>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</si>
  <si>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</si>
  <si>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</si>
  <si>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</si>
  <si>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</si>
  <si>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</si>
  <si>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</si>
  <si>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</si>
  <si>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</si>
  <si>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</si>
  <si>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</si>
  <si>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</si>
  <si>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</si>
  <si>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</si>
  <si>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</si>
  <si>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</si>
  <si>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</si>
  <si>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</si>
  <si>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</si>
  <si>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</si>
  <si>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</si>
  <si>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</si>
  <si>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</si>
  <si>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</si>
  <si>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</si>
  <si>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</si>
  <si>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</si>
  <si>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</si>
  <si>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</si>
  <si>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</si>
  <si>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</si>
  <si>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</si>
  <si>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</si>
  <si>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</si>
  <si>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</si>
  <si>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</si>
  <si>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</si>
  <si>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</si>
  <si>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</si>
  <si>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</si>
  <si>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</si>
  <si>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</si>
  <si>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</si>
  <si>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</si>
  <si>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</si>
  <si>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</si>
  <si>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</si>
  <si>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</si>
  <si>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</si>
  <si>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</si>
  <si>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</si>
  <si>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</si>
  <si>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</si>
  <si>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</si>
  <si>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</si>
  <si>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</si>
  <si>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</si>
  <si>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</si>
  <si>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</si>
  <si>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</si>
  <si>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</si>
  <si>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</si>
  <si>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</si>
  <si>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</si>
  <si>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</si>
  <si>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</si>
  <si>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</si>
  <si>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</si>
  <si>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</si>
  <si>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</si>
  <si>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</si>
  <si>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</si>
  <si>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</si>
  <si>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</si>
  <si>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</si>
  <si>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</si>
  <si>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</si>
  <si>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</si>
  <si>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</si>
  <si>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</si>
  <si>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</si>
  <si>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</si>
  <si>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</si>
  <si>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</si>
  <si>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</si>
  <si>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</si>
  <si>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</si>
  <si>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</si>
  <si>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</si>
  <si>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</si>
  <si>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</si>
  <si>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</si>
  <si>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</si>
  <si>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</si>
  <si>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</si>
  <si>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</si>
  <si>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</si>
  <si>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</si>
  <si>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</si>
  <si>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</si>
  <si>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</si>
  <si>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</si>
  <si>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</si>
  <si>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</si>
  <si>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</si>
  <si>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</si>
  <si>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</si>
  <si>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</si>
  <si>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</si>
  <si>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</si>
  <si>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</si>
  <si>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</si>
  <si>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</si>
  <si>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</si>
  <si>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</si>
  <si>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</si>
  <si>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</si>
  <si>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</si>
  <si>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</si>
  <si>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</si>
  <si>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</si>
  <si>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</si>
  <si>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</si>
  <si>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</si>
  <si>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</si>
  <si>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</si>
  <si>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</si>
  <si>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</si>
  <si>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</si>
  <si>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</si>
  <si>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</si>
  <si>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</si>
  <si>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</si>
  <si>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</si>
  <si>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</si>
  <si>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</si>
  <si>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</si>
  <si>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</si>
  <si>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</si>
  <si>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</si>
  <si>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</si>
  <si>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</si>
  <si>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</si>
  <si>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</si>
  <si>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</si>
  <si>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</si>
  <si>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</si>
  <si>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</si>
  <si>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</si>
  <si>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</si>
  <si>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</si>
  <si>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</si>
  <si>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</si>
  <si>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</si>
  <si>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</si>
  <si>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</si>
  <si>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</si>
  <si>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</si>
  <si>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</si>
  <si>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</si>
  <si>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</si>
  <si>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</si>
  <si>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</si>
  <si>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</si>
  <si>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</si>
  <si>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</si>
  <si>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</si>
  <si>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</si>
  <si>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</si>
  <si>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</si>
  <si>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</si>
  <si>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</si>
  <si>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</si>
  <si>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</si>
  <si>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</si>
  <si>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</si>
  <si>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</si>
  <si>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</si>
  <si>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</si>
  <si>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</si>
  <si>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</si>
  <si>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</si>
  <si>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</si>
  <si>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</si>
  <si>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</si>
  <si>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</si>
  <si>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</si>
  <si>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</si>
  <si>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</si>
  <si>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</si>
  <si>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</si>
  <si>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</si>
  <si>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</si>
  <si>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</si>
  <si>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</si>
  <si>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</si>
  <si>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</si>
  <si>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</si>
  <si>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</si>
  <si>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</si>
  <si>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</si>
  <si>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</si>
  <si>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</si>
  <si>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</si>
  <si>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</si>
  <si>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</si>
  <si>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</si>
  <si>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</si>
  <si>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</si>
  <si>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</si>
  <si>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</si>
  <si>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</si>
  <si>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</si>
  <si>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</si>
  <si>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</si>
  <si>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</si>
  <si>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</si>
  <si>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</si>
  <si>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</si>
  <si>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</si>
  <si>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</si>
  <si>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</si>
  <si>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</si>
  <si>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</si>
  <si>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</si>
  <si>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</si>
  <si>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</si>
  <si>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</si>
  <si>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</si>
  <si>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</si>
  <si>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</si>
  <si>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</si>
  <si>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</si>
  <si>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</si>
  <si>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</si>
  <si>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</si>
  <si>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</si>
  <si>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</si>
  <si>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</si>
  <si>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</si>
  <si>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</si>
  <si>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</si>
  <si>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</si>
  <si>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</si>
  <si>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</si>
  <si>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</si>
  <si>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</si>
  <si>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</si>
  <si>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</si>
  <si>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</si>
  <si>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</si>
  <si>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</si>
  <si>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</si>
  <si>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</si>
  <si>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</si>
  <si>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</si>
  <si>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</si>
  <si>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</si>
  <si>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</si>
  <si>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</si>
  <si>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</si>
  <si>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</si>
  <si>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</si>
  <si>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</si>
  <si>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</si>
  <si>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</si>
  <si>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</si>
  <si>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</si>
  <si>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</si>
  <si>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</si>
  <si>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</si>
  <si>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</si>
  <si>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</si>
  <si>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</si>
  <si>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</si>
  <si>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</si>
  <si>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</si>
  <si>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</si>
  <si>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</si>
  <si>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</si>
  <si>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</si>
  <si>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</si>
  <si>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</si>
  <si>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</si>
  <si>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</si>
  <si>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</si>
  <si>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</si>
  <si>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</si>
  <si>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</si>
  <si>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</si>
  <si>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</si>
  <si>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</si>
  <si>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</si>
  <si>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</si>
  <si>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</si>
  <si>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</si>
  <si>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</si>
  <si>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</si>
  <si>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</si>
  <si>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</si>
  <si>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</si>
  <si>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</si>
  <si>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</si>
  <si>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</si>
  <si>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</si>
  <si>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</si>
  <si>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</si>
  <si>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</si>
  <si>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</si>
  <si>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</si>
  <si>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</si>
  <si>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</si>
  <si>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</si>
  <si>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</si>
  <si>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</si>
  <si>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</si>
  <si>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</si>
  <si>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</si>
  <si>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</si>
  <si>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</si>
  <si>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</si>
  <si>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</si>
  <si>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</si>
  <si>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</si>
  <si>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</si>
  <si>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</si>
  <si>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</si>
  <si>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</si>
  <si>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</si>
  <si>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</si>
  <si>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</si>
  <si>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</si>
  <si>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</si>
  <si>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</si>
  <si>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</si>
  <si>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</si>
  <si>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</si>
  <si>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</si>
  <si>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</si>
  <si>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</si>
  <si>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</si>
  <si>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</si>
  <si>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</si>
  <si>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</si>
  <si>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</si>
  <si>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</si>
  <si>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</si>
  <si>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</si>
  <si>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</si>
  <si>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</si>
  <si>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</si>
  <si>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</si>
  <si>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</si>
  <si>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</si>
  <si>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</si>
  <si>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</si>
  <si>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</si>
  <si>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</si>
  <si>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</si>
  <si>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</si>
  <si>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</si>
  <si>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</si>
  <si>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</si>
  <si>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</si>
  <si>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</si>
  <si>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</si>
  <si>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</si>
  <si>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</si>
  <si>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</si>
  <si>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</si>
  <si>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</si>
  <si>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</si>
  <si>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</si>
  <si>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</si>
  <si>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</si>
  <si>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</si>
  <si>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</si>
  <si>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</si>
  <si>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</si>
  <si>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</si>
  <si>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</si>
  <si>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</si>
  <si>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</si>
  <si>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</si>
  <si>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</si>
  <si>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</si>
  <si>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</si>
  <si>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</si>
  <si>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</si>
  <si>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</si>
  <si>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</si>
  <si>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</si>
  <si>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</si>
  <si>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</si>
  <si>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</si>
  <si>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</si>
  <si>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</si>
  <si>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</si>
  <si>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</si>
  <si>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</si>
  <si>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</si>
  <si>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</si>
  <si>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</si>
  <si>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</si>
  <si>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</si>
  <si>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</si>
  <si>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</si>
  <si>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</si>
  <si>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</si>
  <si>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</si>
  <si>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</si>
  <si>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</si>
  <si>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</si>
  <si>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</si>
  <si>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</si>
  <si>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</si>
  <si>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</si>
  <si>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</si>
  <si>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</si>
  <si>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</si>
  <si>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</si>
  <si>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</si>
  <si>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</si>
  <si>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</si>
  <si>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</si>
  <si>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</si>
  <si>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</si>
  <si>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</si>
  <si>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</si>
  <si>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</si>
  <si>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</si>
  <si>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</si>
  <si>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</si>
  <si>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</si>
  <si>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</si>
  <si>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</si>
  <si>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</si>
  <si>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</si>
  <si>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</si>
  <si>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</si>
  <si>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</si>
  <si>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</si>
  <si>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</si>
  <si>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</si>
  <si>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</si>
  <si>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</si>
  <si>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</si>
  <si>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</si>
  <si>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</si>
  <si>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</si>
  <si>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</si>
  <si>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</si>
  <si>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</si>
  <si>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</si>
  <si>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</si>
  <si>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</si>
  <si>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</si>
  <si>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</si>
  <si>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</si>
  <si>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</si>
  <si>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</si>
  <si>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</si>
  <si>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</si>
  <si>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</si>
  <si>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</si>
  <si>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</si>
  <si>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</si>
  <si>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</si>
  <si>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</si>
  <si>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</si>
  <si>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</si>
  <si>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</si>
  <si>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</si>
  <si>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</si>
  <si>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</si>
  <si>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</si>
  <si>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</si>
  <si>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</si>
  <si>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</si>
  <si>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</si>
  <si>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</si>
  <si>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</si>
  <si>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</si>
  <si>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</si>
  <si>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</si>
  <si>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</si>
  <si>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</si>
  <si>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</si>
  <si>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</si>
  <si>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</si>
  <si>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</si>
  <si>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</si>
  <si>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</si>
  <si>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</si>
  <si>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</si>
  <si>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</si>
  <si>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</si>
  <si>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</si>
  <si>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</si>
  <si>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</si>
  <si>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</si>
  <si>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</si>
  <si>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</si>
  <si>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</si>
  <si>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</si>
  <si>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</si>
  <si>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</si>
  <si>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</si>
  <si>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</si>
  <si>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</si>
  <si>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</si>
  <si>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</si>
  <si>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</si>
  <si>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</si>
  <si>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</si>
  <si>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</si>
  <si>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</si>
  <si>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</si>
  <si>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</si>
  <si>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</si>
  <si>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</si>
  <si>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</si>
  <si>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</si>
  <si>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</si>
  <si>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</si>
  <si>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</si>
  <si>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</si>
  <si>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</si>
  <si>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</si>
  <si>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</si>
  <si>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</si>
  <si>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</si>
  <si>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</si>
  <si>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</si>
  <si>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</si>
  <si>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</si>
  <si>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</si>
  <si>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</si>
  <si>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</si>
  <si>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</si>
  <si>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</si>
  <si>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</si>
  <si>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</si>
  <si>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</si>
  <si>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</si>
  <si>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</si>
  <si>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</si>
  <si>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</si>
  <si>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</si>
  <si>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</si>
  <si>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</si>
  <si>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</si>
  <si>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</si>
  <si>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</si>
  <si>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</si>
  <si>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</si>
  <si>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</si>
  <si>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</si>
  <si>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</si>
  <si>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</si>
  <si>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</si>
  <si>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</si>
  <si>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</si>
  <si>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</si>
  <si>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</si>
  <si>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</si>
  <si>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</si>
  <si>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</si>
  <si>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</si>
  <si>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</si>
  <si>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</si>
  <si>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</si>
  <si>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</si>
  <si>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</si>
  <si>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</si>
  <si>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</si>
  <si>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</si>
  <si>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</si>
  <si>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</si>
  <si>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</si>
  <si>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</si>
  <si>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</si>
  <si>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</si>
  <si>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</si>
  <si>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</si>
  <si>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</si>
  <si>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</si>
  <si>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</si>
  <si>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</si>
  <si>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</si>
  <si>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</si>
  <si>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</si>
  <si>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</si>
  <si>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</si>
  <si>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</si>
  <si>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</si>
  <si>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</si>
  <si>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</si>
  <si>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</si>
  <si>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</si>
  <si>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</si>
  <si>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</si>
  <si>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</si>
  <si>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</si>
  <si>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</si>
  <si>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</si>
  <si>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</si>
  <si>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</si>
  <si>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</si>
  <si>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</si>
  <si>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</si>
  <si>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</si>
  <si>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</si>
  <si>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</si>
  <si>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</si>
  <si>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</si>
  <si>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</si>
  <si>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</si>
  <si>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</si>
  <si>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</si>
  <si>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</si>
  <si>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</si>
  <si>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</si>
  <si>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</si>
  <si>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</si>
  <si>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</si>
  <si>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</si>
  <si>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</si>
  <si>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</si>
  <si>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</si>
  <si>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</si>
  <si>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</si>
  <si>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</si>
  <si>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</si>
  <si>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</si>
  <si>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</si>
  <si>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</si>
  <si>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</si>
  <si>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</si>
  <si>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</si>
  <si>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</si>
  <si>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</si>
  <si>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</si>
  <si>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</si>
  <si>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</si>
  <si>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</si>
  <si>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</si>
  <si>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</si>
  <si>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</si>
  <si>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</si>
  <si>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</si>
  <si>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</si>
  <si>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</si>
  <si>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</si>
  <si>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</si>
  <si>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</si>
  <si>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</si>
  <si>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</si>
  <si>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</si>
  <si>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</si>
  <si>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</si>
  <si>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</si>
  <si>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</si>
  <si>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</si>
  <si>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</si>
  <si>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</si>
  <si>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</si>
  <si>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</si>
  <si>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</si>
  <si>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</si>
  <si>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</si>
  <si>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</si>
  <si>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</si>
  <si>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</si>
  <si>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</si>
  <si>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</si>
  <si>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</si>
  <si>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</si>
  <si>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</si>
  <si>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</si>
  <si>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</si>
  <si>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</si>
  <si>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</si>
  <si>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</si>
  <si>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</si>
  <si>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</si>
  <si>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</si>
  <si>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</si>
  <si>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</si>
  <si>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</si>
  <si>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</si>
  <si>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</si>
  <si>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</si>
  <si>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</si>
  <si>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</si>
  <si>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</si>
  <si>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</si>
  <si>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</si>
  <si>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</si>
  <si>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</si>
  <si>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</si>
  <si>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</si>
  <si>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</si>
  <si>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</si>
  <si>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</si>
  <si>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</si>
  <si>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</si>
  <si>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</si>
  <si>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</si>
  <si>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</si>
  <si>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</si>
  <si>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</si>
  <si>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</si>
  <si>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</si>
  <si>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</si>
  <si>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</si>
  <si>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</si>
  <si>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</si>
  <si>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</si>
  <si>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</si>
  <si>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</si>
  <si>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</si>
  <si>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</si>
  <si>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</si>
  <si>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</si>
  <si>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</si>
  <si>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</si>
  <si>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</si>
  <si>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</si>
  <si>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</si>
  <si>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</si>
  <si>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</si>
  <si>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</si>
  <si>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</si>
  <si>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</si>
  <si>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</si>
  <si>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</si>
  <si>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</si>
  <si>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</si>
  <si>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</si>
  <si>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</si>
  <si>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</si>
  <si>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</si>
  <si>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</si>
  <si>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</si>
  <si>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</si>
  <si>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</si>
  <si>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</si>
  <si>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</si>
  <si>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</si>
  <si>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</si>
  <si>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</si>
  <si>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</si>
  <si>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</si>
  <si>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</si>
  <si>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</si>
  <si>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</si>
  <si>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</si>
  <si>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</si>
  <si>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</si>
  <si>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</si>
  <si>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</si>
  <si>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</si>
  <si>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</si>
  <si>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</si>
  <si>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</si>
  <si>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</si>
  <si>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</si>
  <si>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</si>
  <si>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</si>
  <si>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</si>
  <si>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</si>
  <si>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</si>
  <si>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</si>
  <si>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</si>
  <si>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</si>
  <si>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</si>
  <si>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</si>
  <si>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</si>
  <si>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</si>
  <si>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</si>
  <si>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</si>
  <si>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</si>
  <si>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</si>
  <si>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</si>
  <si>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</si>
  <si>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</si>
  <si>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</si>
  <si>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</si>
  <si>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</si>
  <si>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</si>
  <si>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</si>
  <si>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</si>
  <si>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</si>
  <si>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</si>
  <si>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</si>
  <si>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</si>
  <si>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</si>
  <si>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</si>
  <si>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</si>
  <si>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</si>
  <si>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</si>
  <si>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</si>
  <si>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</si>
  <si>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</si>
  <si>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</si>
  <si>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</si>
  <si>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</si>
  <si>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</si>
  <si>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</si>
  <si>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</si>
  <si>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</si>
  <si>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</si>
  <si>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</si>
  <si>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</si>
  <si>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</si>
  <si>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</si>
  <si>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</si>
  <si>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</si>
  <si>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</si>
  <si>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</si>
  <si>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</si>
  <si>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</si>
  <si>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</si>
  <si>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</si>
  <si>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</si>
  <si>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</si>
  <si>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</si>
  <si>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</si>
  <si>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</si>
  <si>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</si>
  <si>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</si>
  <si>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</si>
  <si>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</si>
  <si>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</si>
  <si>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</si>
  <si>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</si>
  <si>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</si>
  <si>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</si>
  <si>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</si>
  <si>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</si>
  <si>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</si>
  <si>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</si>
  <si>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</si>
  <si>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</si>
  <si>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</si>
  <si>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</si>
  <si>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</si>
  <si>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</si>
  <si>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</si>
  <si>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</si>
  <si>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</si>
  <si>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</si>
  <si>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</si>
  <si>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</si>
  <si>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</si>
  <si>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</si>
  <si>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</si>
  <si>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</si>
  <si>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</si>
  <si>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</si>
  <si>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</si>
  <si>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</si>
  <si>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</si>
  <si>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</si>
  <si>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</si>
  <si>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</si>
  <si>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</si>
  <si>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</si>
  <si>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</si>
  <si>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</si>
  <si>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</si>
  <si>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</si>
  <si>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</si>
  <si>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</si>
  <si>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</si>
  <si>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</si>
  <si>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</si>
  <si>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</si>
  <si>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</si>
  <si>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</si>
  <si>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</si>
  <si>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</si>
  <si>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</si>
  <si>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</si>
  <si>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</si>
  <si>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</si>
  <si>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</si>
  <si>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</si>
  <si>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</si>
  <si>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</si>
  <si>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</si>
  <si>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</si>
  <si>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</si>
  <si>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</si>
  <si>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</si>
  <si>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</si>
  <si>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</si>
  <si>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</si>
  <si>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</si>
  <si>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</si>
  <si>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</si>
  <si>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</si>
  <si>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</si>
  <si>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</si>
  <si>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</si>
  <si>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</si>
  <si>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</si>
  <si>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</si>
  <si>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</si>
  <si>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</si>
  <si>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</si>
  <si>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</si>
  <si>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</si>
  <si>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</si>
  <si>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</si>
  <si>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</si>
  <si>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</si>
  <si>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</si>
  <si>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</si>
  <si>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</si>
  <si>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</si>
  <si>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</si>
  <si>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</si>
  <si>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</si>
  <si>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</si>
  <si>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</si>
  <si>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</si>
  <si>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</si>
  <si>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</si>
  <si>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</si>
  <si>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</si>
  <si>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</si>
  <si>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</si>
  <si>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</si>
  <si>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</si>
  <si>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</si>
  <si>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</si>
  <si>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</si>
  <si>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</si>
  <si>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</si>
  <si>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</si>
  <si>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</si>
  <si>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</si>
  <si>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</si>
  <si>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</si>
  <si>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</si>
  <si>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</si>
  <si>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</si>
  <si>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</si>
  <si>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</si>
  <si>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</si>
  <si>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</si>
  <si>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</si>
  <si>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</si>
  <si>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</si>
  <si>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</si>
  <si>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</si>
  <si>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</si>
  <si>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</si>
  <si>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</si>
  <si>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</si>
  <si>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</si>
  <si>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</si>
  <si>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</si>
  <si>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</si>
  <si>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</si>
  <si>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</si>
  <si>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</si>
  <si>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</si>
  <si>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</si>
  <si>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</si>
  <si>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</si>
  <si>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</si>
  <si>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</si>
  <si>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</si>
  <si>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</si>
  <si>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</si>
  <si>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</si>
  <si>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</si>
  <si>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</si>
  <si>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</si>
  <si>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</si>
  <si>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</si>
  <si>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</si>
  <si>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</si>
  <si>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</si>
  <si>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</si>
  <si>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</si>
  <si>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</si>
  <si>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</si>
  <si>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</si>
  <si>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</si>
  <si>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</si>
  <si>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</si>
  <si>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</si>
  <si>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</si>
  <si>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</si>
  <si>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</si>
  <si>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</si>
  <si>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</si>
  <si>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</si>
  <si>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</si>
  <si>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</si>
  <si>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</si>
  <si>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</si>
  <si>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</si>
  <si>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</si>
  <si>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</si>
  <si>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</si>
  <si>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</si>
  <si>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</si>
  <si>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</si>
  <si>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</si>
  <si>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</si>
  <si>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</si>
  <si>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</si>
  <si>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</si>
  <si>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</si>
  <si>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</si>
  <si>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</si>
  <si>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</si>
  <si>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</si>
  <si>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</si>
  <si>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</si>
  <si>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</si>
  <si>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</si>
  <si>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</si>
  <si>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</si>
  <si>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</si>
  <si>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</si>
  <si>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</si>
  <si>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</si>
  <si>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</si>
  <si>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</si>
  <si>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</si>
  <si>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</si>
  <si>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</si>
  <si>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</si>
  <si>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</si>
  <si>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</si>
  <si>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</si>
  <si>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</si>
  <si>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</si>
  <si>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</si>
  <si>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</si>
  <si>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</si>
  <si>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</si>
  <si>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</si>
  <si>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</si>
  <si>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</si>
  <si>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</si>
  <si>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</si>
  <si>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</si>
  <si>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</si>
  <si>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</si>
  <si>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</si>
  <si>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</si>
  <si>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</si>
  <si>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</si>
  <si>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</si>
  <si>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</si>
  <si>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</si>
  <si>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</si>
  <si>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</si>
  <si>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</si>
  <si>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</si>
  <si>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</si>
  <si>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</si>
  <si>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</si>
  <si>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</si>
  <si>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</si>
  <si>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</si>
  <si>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</si>
  <si>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</si>
  <si>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</si>
  <si>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</si>
  <si>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</si>
  <si>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</si>
  <si>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</si>
  <si>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</si>
  <si>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</si>
  <si>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</si>
  <si>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</si>
  <si>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</si>
  <si>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</si>
  <si>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</si>
  <si>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</si>
  <si>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</si>
  <si>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</si>
  <si>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</si>
  <si>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</si>
  <si>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</si>
  <si>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</si>
  <si>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</si>
  <si>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</si>
  <si>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</si>
  <si>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</si>
  <si>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</si>
  <si>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</si>
  <si>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</si>
  <si>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</si>
  <si>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</si>
  <si>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</si>
  <si>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</si>
  <si>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</si>
  <si>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</si>
  <si>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</si>
  <si>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</si>
  <si>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</si>
  <si>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</si>
  <si>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</si>
  <si>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</si>
  <si>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</si>
  <si>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</si>
  <si>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</si>
  <si>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</si>
  <si>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</si>
  <si>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</si>
  <si>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</si>
  <si>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</si>
  <si>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</si>
  <si>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</si>
  <si>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</si>
  <si>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</si>
  <si>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</si>
  <si>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</si>
  <si>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</si>
  <si>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</si>
  <si>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</si>
  <si>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</si>
  <si>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</si>
  <si>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</si>
  <si>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</si>
  <si>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</si>
  <si>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</si>
  <si>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</si>
  <si>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</si>
  <si>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</si>
  <si>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</si>
  <si>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</si>
  <si>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</si>
  <si>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</si>
  <si>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</si>
  <si>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</si>
  <si>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</si>
  <si>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</si>
  <si>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</si>
  <si>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</si>
  <si>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</si>
  <si>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</si>
  <si>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</si>
  <si>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</si>
  <si>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</si>
  <si>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</si>
  <si>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</si>
  <si>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</si>
  <si>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</si>
  <si>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</si>
  <si>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</si>
  <si>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</si>
  <si>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</si>
  <si>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</si>
  <si>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</si>
  <si>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</si>
  <si>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</si>
  <si>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</si>
  <si>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</si>
  <si>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</si>
  <si>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</si>
  <si>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</si>
  <si>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</si>
  <si>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</si>
  <si>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</si>
  <si>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</si>
  <si>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</si>
  <si>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</si>
  <si>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</si>
  <si>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</si>
  <si>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</si>
  <si>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</si>
  <si>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</si>
  <si>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</si>
  <si>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</si>
  <si>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</si>
  <si>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</si>
  <si>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</si>
  <si>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</si>
  <si>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</si>
  <si>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</si>
  <si>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</si>
  <si>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</si>
  <si>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</si>
  <si>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</si>
  <si>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</si>
  <si>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</si>
  <si>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</si>
  <si>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</si>
  <si>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</si>
  <si>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</si>
  <si>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</si>
  <si>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</si>
  <si>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</si>
  <si>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</si>
  <si>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</si>
  <si>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</si>
  <si>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</si>
  <si>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</si>
  <si>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</si>
  <si>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</si>
  <si>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</si>
  <si>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</si>
  <si>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</si>
  <si>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</si>
  <si>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</si>
  <si>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</si>
  <si>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</si>
  <si>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</si>
  <si>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</si>
  <si>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</si>
  <si>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</si>
  <si>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</si>
  <si>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</si>
  <si>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</si>
  <si>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</si>
  <si>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</si>
  <si>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</si>
  <si>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</si>
  <si>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</si>
  <si>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</si>
  <si>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</si>
  <si>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</si>
  <si>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</si>
  <si>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</si>
  <si>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</si>
  <si>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</si>
  <si>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</si>
  <si>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</si>
  <si>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</si>
  <si>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</si>
  <si>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</si>
  <si>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</si>
  <si>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</si>
  <si>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</si>
  <si>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</si>
  <si>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</si>
  <si>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</si>
  <si>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</si>
  <si>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</si>
  <si>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</si>
  <si>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</si>
  <si>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</si>
  <si>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</si>
  <si>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</si>
  <si>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</si>
  <si>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</si>
  <si>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</si>
  <si>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</si>
  <si>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</si>
  <si>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</si>
  <si>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</si>
  <si>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</si>
  <si>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</si>
  <si>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</si>
  <si>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</si>
  <si>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</si>
  <si>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</si>
  <si>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</si>
  <si>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</si>
  <si>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</si>
  <si>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</si>
  <si>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</si>
  <si>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</si>
  <si>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</si>
  <si>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</si>
  <si>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</si>
  <si>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</si>
  <si>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</si>
  <si>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</si>
  <si>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</si>
  <si>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</si>
  <si>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</si>
  <si>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</si>
  <si>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</si>
  <si>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</si>
  <si>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</si>
  <si>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</si>
  <si>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</si>
  <si>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</si>
  <si>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</si>
  <si>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</si>
  <si>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</si>
  <si>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</si>
  <si>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</si>
  <si>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</si>
  <si>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</si>
  <si>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</si>
  <si>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</si>
  <si>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</si>
  <si>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</si>
  <si>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</si>
  <si>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</si>
  <si>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</si>
  <si>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</si>
  <si>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</si>
  <si>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</si>
  <si>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</si>
  <si>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</si>
  <si>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</si>
  <si>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</si>
  <si>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</si>
  <si>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</si>
  <si>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</si>
  <si>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</si>
  <si>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</si>
  <si>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</si>
  <si>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</si>
  <si>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</si>
  <si>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</si>
  <si>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</si>
  <si>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</si>
  <si>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</si>
  <si>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</si>
  <si>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</si>
  <si>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</si>
  <si>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</si>
  <si>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</si>
  <si>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</si>
  <si>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</si>
  <si>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</si>
  <si>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</si>
  <si>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</si>
  <si>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</si>
  <si>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</si>
  <si>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</si>
  <si>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</si>
  <si>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</si>
  <si>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</si>
  <si>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</si>
  <si>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</si>
  <si>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</si>
  <si>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</si>
  <si>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</si>
  <si>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</si>
  <si>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</si>
  <si>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</si>
  <si>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</si>
  <si>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</si>
  <si>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</si>
  <si>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</si>
  <si>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</si>
  <si>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</si>
  <si>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</si>
  <si>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</si>
  <si>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</si>
  <si>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</si>
  <si>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</si>
  <si>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</si>
  <si>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</si>
  <si>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</si>
  <si>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</si>
  <si>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</si>
  <si>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</si>
  <si>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</si>
  <si>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</si>
  <si>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</si>
  <si>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</si>
  <si>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</si>
  <si>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</si>
  <si>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</si>
  <si>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</si>
  <si>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</si>
  <si>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</si>
  <si>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</si>
  <si>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</si>
  <si>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</si>
  <si>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</si>
  <si>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</si>
  <si>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</si>
  <si>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</si>
  <si>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</si>
  <si>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</si>
  <si>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</si>
  <si>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</si>
  <si>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</si>
  <si>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</si>
  <si>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</si>
  <si>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</si>
  <si>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</si>
  <si>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</si>
  <si>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</si>
  <si>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</si>
  <si>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</si>
  <si>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</si>
  <si>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</si>
  <si>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</si>
  <si>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</si>
  <si>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</si>
  <si>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</si>
  <si>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</si>
  <si>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</si>
  <si>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</si>
  <si>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</si>
  <si>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</si>
  <si>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</si>
  <si>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</si>
  <si>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</si>
  <si>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</si>
  <si>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</si>
  <si>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</si>
  <si>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</si>
  <si>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</si>
  <si>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</si>
  <si>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</si>
  <si>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</si>
  <si>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</si>
  <si>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</si>
  <si>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</si>
  <si>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</si>
  <si>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</si>
  <si>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</si>
  <si>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</si>
  <si>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</si>
  <si>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</si>
  <si>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</si>
  <si>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</si>
  <si>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</si>
  <si>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</si>
  <si>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</si>
  <si>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</si>
  <si>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</si>
  <si>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</si>
  <si>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</si>
  <si>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</si>
  <si>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</si>
  <si>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</si>
  <si>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</si>
  <si>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</si>
  <si>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</si>
  <si>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</si>
  <si>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</si>
  <si>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</si>
  <si>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</si>
  <si>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</si>
  <si>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</si>
  <si>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</si>
  <si>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</si>
  <si>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</si>
  <si>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</si>
  <si>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</si>
  <si>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</si>
  <si>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</si>
  <si>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</si>
  <si>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</si>
  <si>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</si>
  <si>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</si>
  <si>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</si>
  <si>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</si>
  <si>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</si>
  <si>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</si>
  <si>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</si>
  <si>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</si>
  <si>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</si>
  <si>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</si>
  <si>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</si>
  <si>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</si>
  <si>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</si>
  <si>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</si>
  <si>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</si>
  <si>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</si>
  <si>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</si>
  <si>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</si>
  <si>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</si>
  <si>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</si>
  <si>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</si>
  <si>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</si>
  <si>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</si>
  <si>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</si>
  <si>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</si>
  <si>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</si>
  <si>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</si>
  <si>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</si>
  <si>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</si>
  <si>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</si>
  <si>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</si>
  <si>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</si>
  <si>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</si>
  <si>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</si>
  <si>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</si>
  <si>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</si>
  <si>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</si>
  <si>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</si>
  <si>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</si>
  <si>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</si>
  <si>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</si>
  <si>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</si>
  <si>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</si>
  <si>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</si>
  <si>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</si>
  <si>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</si>
  <si>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</si>
  <si>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</si>
  <si>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</si>
  <si>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</si>
  <si>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</si>
  <si>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</si>
  <si>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</si>
  <si>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</si>
  <si>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</si>
  <si>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</si>
  <si>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</si>
  <si>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</si>
  <si>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</si>
  <si>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</si>
  <si>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</si>
  <si>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</si>
  <si>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</si>
  <si>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</si>
  <si>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</si>
  <si>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</si>
  <si>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</si>
  <si>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</si>
  <si>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</si>
  <si>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</si>
  <si>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</si>
  <si>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</si>
  <si>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</si>
  <si>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</si>
  <si>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</si>
  <si>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</si>
  <si>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</si>
  <si>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</si>
  <si>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</si>
  <si>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</si>
  <si>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</si>
  <si>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</si>
  <si>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</si>
  <si>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</si>
  <si>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</si>
  <si>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</si>
  <si>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</si>
  <si>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</si>
  <si>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</si>
  <si>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</si>
  <si>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</si>
  <si>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</si>
  <si>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</si>
  <si>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</si>
  <si>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</si>
  <si>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</si>
  <si>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</si>
  <si>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</si>
  <si>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</si>
  <si>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</si>
  <si>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</si>
  <si>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</si>
  <si>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</si>
  <si>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</si>
  <si>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</si>
  <si>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</si>
  <si>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</si>
  <si>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</si>
  <si>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</si>
  <si>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</si>
  <si>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</si>
  <si>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</si>
  <si>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</si>
  <si>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</si>
  <si>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</si>
  <si>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</si>
  <si>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</si>
  <si>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</si>
  <si>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</si>
  <si>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</si>
  <si>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</si>
  <si>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</si>
  <si>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</si>
  <si>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</si>
  <si>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</si>
  <si>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</si>
  <si>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</si>
  <si>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</si>
  <si>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</si>
  <si>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</si>
  <si>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</si>
  <si>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</si>
  <si>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</si>
  <si>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</si>
  <si>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</si>
  <si>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</si>
  <si>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</si>
  <si>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</si>
  <si>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</si>
  <si>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</si>
  <si>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</si>
  <si>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</si>
  <si>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</si>
  <si>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</si>
  <si>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</si>
  <si>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</si>
  <si>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</si>
  <si>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</si>
  <si>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</si>
  <si>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</si>
  <si>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</si>
  <si>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</si>
  <si>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</si>
  <si>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</si>
  <si>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</si>
  <si>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</si>
  <si>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</si>
  <si>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</si>
  <si>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</si>
  <si>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</si>
  <si>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</si>
  <si>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</si>
  <si>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</si>
  <si>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</si>
  <si>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</si>
  <si>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</si>
  <si>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</si>
  <si>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</si>
  <si>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</si>
  <si>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</si>
  <si>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</si>
  <si>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</si>
  <si>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</si>
  <si>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</si>
  <si>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</si>
  <si>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</si>
  <si>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</si>
  <si>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</si>
  <si>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</si>
  <si>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</si>
  <si>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</si>
  <si>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</si>
  <si>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</si>
  <si>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</si>
  <si>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</si>
  <si>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</si>
  <si>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</si>
  <si>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</si>
  <si>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</si>
  <si>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</si>
  <si>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</si>
  <si>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</si>
  <si>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</si>
  <si>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</si>
  <si>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</si>
  <si>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</si>
  <si>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</si>
  <si>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</si>
  <si>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</si>
  <si>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</si>
  <si>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</si>
  <si>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</si>
  <si>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</si>
  <si>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</si>
  <si>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</si>
  <si>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</si>
  <si>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</si>
  <si>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</si>
  <si>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</si>
  <si>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</si>
  <si>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</si>
  <si>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</si>
  <si>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</si>
  <si>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</si>
  <si>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</si>
  <si>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</si>
  <si>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</si>
  <si>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</si>
  <si>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</si>
  <si>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</si>
  <si>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</si>
  <si>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</si>
  <si>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</si>
  <si>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</si>
  <si>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</si>
  <si>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</si>
  <si>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</si>
  <si>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</si>
  <si>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</si>
  <si>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</si>
  <si>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</si>
  <si>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</si>
  <si>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</si>
  <si>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</si>
  <si>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</si>
  <si>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</si>
  <si>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</si>
  <si>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</si>
  <si>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</si>
  <si>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</si>
  <si>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</si>
  <si>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</si>
  <si>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</si>
  <si>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</si>
  <si>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</si>
  <si>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</si>
  <si>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</si>
  <si>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</si>
  <si>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</si>
  <si>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</si>
  <si>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</si>
  <si>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</si>
  <si>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</si>
  <si>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</si>
  <si>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</si>
  <si>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</si>
  <si>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</si>
  <si>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</si>
  <si>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</si>
  <si>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</si>
  <si>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</si>
  <si>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</si>
  <si>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</si>
  <si>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</si>
  <si>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</si>
  <si>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</si>
  <si>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</si>
  <si>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</si>
  <si>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</si>
  <si>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</si>
  <si>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</si>
  <si>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</si>
  <si>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</si>
  <si>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</si>
  <si>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</si>
  <si>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</si>
  <si>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</si>
  <si>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</si>
  <si>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</si>
  <si>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</si>
  <si>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</si>
  <si>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</si>
  <si>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</si>
  <si>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</si>
  <si>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</si>
  <si>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</si>
  <si>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</si>
  <si>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</si>
  <si>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</si>
  <si>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</si>
  <si>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</si>
  <si>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</si>
  <si>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</si>
  <si>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</si>
  <si>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</si>
  <si>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</si>
  <si>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</si>
  <si>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</si>
  <si>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</si>
  <si>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</si>
  <si>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</si>
  <si>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</si>
  <si>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</si>
  <si>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</si>
  <si>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</si>
  <si>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</si>
  <si>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</si>
  <si>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</si>
  <si>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</si>
  <si>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</si>
  <si>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</si>
  <si>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</si>
  <si>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</si>
  <si>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</si>
  <si>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</si>
  <si>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</si>
  <si>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</si>
  <si>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</si>
  <si>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</si>
  <si>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</si>
  <si>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</si>
  <si>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</si>
  <si>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</si>
  <si>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</si>
  <si>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</si>
  <si>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</si>
  <si>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</si>
  <si>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</si>
  <si>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</si>
  <si>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</si>
  <si>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</si>
  <si>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</si>
  <si>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</si>
  <si>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</si>
  <si>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</si>
  <si>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</si>
  <si>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</si>
  <si>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</si>
  <si>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</si>
  <si>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</si>
  <si>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</si>
  <si>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</si>
  <si>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</si>
  <si>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</si>
  <si>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</si>
  <si>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</si>
  <si>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</si>
  <si>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</si>
  <si>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</si>
  <si>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</si>
  <si>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</si>
  <si>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</si>
  <si>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</si>
  <si>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</si>
  <si>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</si>
  <si>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</si>
  <si>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</si>
  <si>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</si>
  <si>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</si>
  <si>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</si>
  <si>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</si>
  <si>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</si>
  <si>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</si>
  <si>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</si>
  <si>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</si>
  <si>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</si>
  <si>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</si>
  <si>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</si>
  <si>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</si>
  <si>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</si>
  <si>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</si>
  <si>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</si>
  <si>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</si>
  <si>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</si>
  <si>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</si>
  <si>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</si>
  <si>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</si>
  <si>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</si>
  <si>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</si>
  <si>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</si>
  <si>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</si>
  <si>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</si>
  <si>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</si>
  <si>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</si>
  <si>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</si>
  <si>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</si>
  <si>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</si>
  <si>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</si>
  <si>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</si>
  <si>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</si>
  <si>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</si>
  <si>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</si>
  <si>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</si>
  <si>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</si>
  <si>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</si>
  <si>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</si>
  <si>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</si>
  <si>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</si>
  <si>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</si>
  <si>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</si>
  <si>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</si>
  <si>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</si>
  <si>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</si>
  <si>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</si>
  <si>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</si>
  <si>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</si>
  <si>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</si>
  <si>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</si>
  <si>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</si>
  <si>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</si>
  <si>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</si>
  <si>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</si>
  <si>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</si>
  <si>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</si>
  <si>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</si>
  <si>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</si>
  <si>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</si>
  <si>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</si>
  <si>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</si>
  <si>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</si>
  <si>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</si>
  <si>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</si>
  <si>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</si>
  <si>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</si>
  <si>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</si>
  <si>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</si>
  <si>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</si>
  <si>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</si>
  <si>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</si>
  <si>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</si>
  <si>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</si>
  <si>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</si>
  <si>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</si>
  <si>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</si>
  <si>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</si>
  <si>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</si>
  <si>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</si>
  <si>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</si>
  <si>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</si>
  <si>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</si>
  <si>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</si>
  <si>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</si>
  <si>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</si>
  <si>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</si>
  <si>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</si>
  <si>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</si>
  <si>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</si>
  <si>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</si>
  <si>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</si>
  <si>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</si>
  <si>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</si>
  <si>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</si>
  <si>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</si>
  <si>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</si>
  <si>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</si>
  <si>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</si>
  <si>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</si>
  <si>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</si>
  <si>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</si>
  <si>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</si>
  <si>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</si>
  <si>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</si>
  <si>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</si>
  <si>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</si>
  <si>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</si>
  <si>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</si>
  <si>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</si>
  <si>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</si>
  <si>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</si>
  <si>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</si>
  <si>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</si>
  <si>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</si>
  <si>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</si>
  <si>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</si>
  <si>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</si>
  <si>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</si>
  <si>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</si>
  <si>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</si>
  <si>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</si>
  <si>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</si>
  <si>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</si>
  <si>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</si>
  <si>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</si>
  <si>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</si>
  <si>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</si>
  <si>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</si>
  <si>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</si>
  <si>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</si>
  <si>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</si>
  <si>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</si>
  <si>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</si>
  <si>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</si>
  <si>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</si>
  <si>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</si>
  <si>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</si>
  <si>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</si>
  <si>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</si>
  <si>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</si>
  <si>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</si>
  <si>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</si>
  <si>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</si>
  <si>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</si>
  <si>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</si>
  <si>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</si>
  <si>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</si>
  <si>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</si>
  <si>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</si>
  <si>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</si>
  <si>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</si>
  <si>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</si>
  <si>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</si>
  <si>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</si>
  <si>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</si>
  <si>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</si>
  <si>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</si>
  <si>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</si>
  <si>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</si>
  <si>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</si>
  <si>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</si>
  <si>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</si>
  <si>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</si>
  <si>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</si>
  <si>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</si>
  <si>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</si>
  <si>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</si>
  <si>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</si>
  <si>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</si>
  <si>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</si>
  <si>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</si>
  <si>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</si>
  <si>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</si>
  <si>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</si>
  <si>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</si>
  <si>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</si>
  <si>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</si>
  <si>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</si>
  <si>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</si>
  <si>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</si>
  <si>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</si>
  <si>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</si>
  <si>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</si>
  <si>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</si>
  <si>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</si>
  <si>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</si>
  <si>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</si>
  <si>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</si>
  <si>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</si>
  <si>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</si>
  <si>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</si>
  <si>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</si>
  <si>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</si>
  <si>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</si>
  <si>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</si>
  <si>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</si>
  <si>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</si>
  <si>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</si>
  <si>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</si>
  <si>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</si>
  <si>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</si>
  <si>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</si>
  <si>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</si>
  <si>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</si>
  <si>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</si>
  <si>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</si>
  <si>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</si>
  <si>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</si>
  <si>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</si>
  <si>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</si>
  <si>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</si>
  <si>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</si>
  <si>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</si>
  <si>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</si>
  <si>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</si>
  <si>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</si>
  <si>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</si>
  <si>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</si>
  <si>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</si>
  <si>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</si>
  <si>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</si>
  <si>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</si>
  <si>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</si>
  <si>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</si>
  <si>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</si>
  <si>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</si>
  <si>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</si>
  <si>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</si>
  <si>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</si>
  <si>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</si>
  <si>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</si>
  <si>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</si>
  <si>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</si>
  <si>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</si>
  <si>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</si>
  <si>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</si>
  <si>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</si>
  <si>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</si>
  <si>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</si>
  <si>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</si>
  <si>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</si>
  <si>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</si>
  <si>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</si>
  <si>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</si>
  <si>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</si>
  <si>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</si>
  <si>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</si>
  <si>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</si>
  <si>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</si>
  <si>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</si>
  <si>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</si>
  <si>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</si>
  <si>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</si>
  <si>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</si>
  <si>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</si>
  <si>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</si>
  <si>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</si>
  <si>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</si>
  <si>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</si>
  <si>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</si>
  <si>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</si>
  <si>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</si>
  <si>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</si>
  <si>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</si>
  <si>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</si>
  <si>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</si>
  <si>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</si>
  <si>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</si>
  <si>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</si>
  <si>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</si>
  <si>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</si>
  <si>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</si>
  <si>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</si>
  <si>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</si>
  <si>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</si>
  <si>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</si>
  <si>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</si>
  <si>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</si>
  <si>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</si>
  <si>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</si>
  <si>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</si>
  <si>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</si>
  <si>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</si>
  <si>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</si>
  <si>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</si>
  <si>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</si>
  <si>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</si>
  <si>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</si>
  <si>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</si>
  <si>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</si>
  <si>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</si>
  <si>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</si>
  <si>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</si>
  <si>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</si>
  <si>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</si>
  <si>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</si>
  <si>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</si>
  <si>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</si>
  <si>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</si>
  <si>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</si>
  <si>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</si>
  <si>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</si>
  <si>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</si>
  <si>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</si>
  <si>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</si>
  <si>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</si>
  <si>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</si>
  <si>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</si>
  <si>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</si>
  <si>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</si>
  <si>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</si>
  <si>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</si>
  <si>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</si>
  <si>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</si>
  <si>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</si>
  <si>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</si>
  <si>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</si>
  <si>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</si>
  <si>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</si>
  <si>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</si>
  <si>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</si>
  <si>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</si>
  <si>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</si>
  <si>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</si>
  <si>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</si>
  <si>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</si>
  <si>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</si>
  <si>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</si>
  <si>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</si>
  <si>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</si>
  <si>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</si>
  <si>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</si>
  <si>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</si>
  <si>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</si>
  <si>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</si>
  <si>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</si>
  <si>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</si>
  <si>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</si>
  <si>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</si>
  <si>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</si>
  <si>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</si>
  <si>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</si>
  <si>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</si>
  <si>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</si>
  <si>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</si>
  <si>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</si>
  <si>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</si>
  <si>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</si>
  <si>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</si>
  <si>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</si>
  <si>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</si>
  <si>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</si>
  <si>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</si>
  <si>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</si>
  <si>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</si>
  <si>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</si>
  <si>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</si>
  <si>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</si>
  <si>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</si>
  <si>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</si>
  <si>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</si>
  <si>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</si>
  <si>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</si>
  <si>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</si>
  <si>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</si>
  <si>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</si>
  <si>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</si>
  <si>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</si>
  <si>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</si>
  <si>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</si>
  <si>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</si>
  <si>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</si>
  <si>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</si>
  <si>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</si>
  <si>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</si>
  <si>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</si>
  <si>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</si>
  <si>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</si>
  <si>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</si>
  <si>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</si>
  <si>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</si>
  <si>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</si>
  <si>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</si>
  <si>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</si>
  <si>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</si>
  <si>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</si>
  <si>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</si>
  <si>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</si>
  <si>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</si>
  <si>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</si>
  <si>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</si>
  <si>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</si>
  <si>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</si>
  <si>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</si>
  <si>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</si>
  <si>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</si>
  <si>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</si>
  <si>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</si>
  <si>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</si>
  <si>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</si>
  <si>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</si>
  <si>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</si>
  <si>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</si>
  <si>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</si>
  <si>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</si>
  <si>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</si>
  <si>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</si>
  <si>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</si>
  <si>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</si>
  <si>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</si>
  <si>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</si>
  <si>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</si>
  <si>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</si>
  <si>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</si>
  <si>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</si>
  <si>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</si>
  <si>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</si>
  <si>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</si>
  <si>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</si>
  <si>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</si>
  <si>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</si>
  <si>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</si>
  <si>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</si>
  <si>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</si>
  <si>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</si>
  <si>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</si>
  <si>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</si>
  <si>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</si>
  <si>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</si>
  <si>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</si>
  <si>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</si>
  <si>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</si>
  <si>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</si>
  <si>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</si>
  <si>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</si>
  <si>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</si>
  <si>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</si>
  <si>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</si>
  <si>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</si>
  <si>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</si>
  <si>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</si>
  <si>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</si>
  <si>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</si>
  <si>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</si>
  <si>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</si>
  <si>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</si>
  <si>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</si>
  <si>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</si>
  <si>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</si>
  <si>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</si>
  <si>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</si>
  <si>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</si>
  <si>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</si>
  <si>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</si>
  <si>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</si>
  <si>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</si>
  <si>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</si>
  <si>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</si>
  <si>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</si>
  <si>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</si>
  <si>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</si>
  <si>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</si>
  <si>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</si>
  <si>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</si>
  <si>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</si>
  <si>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</si>
  <si>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</si>
  <si>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</si>
  <si>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</si>
  <si>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</si>
  <si>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</si>
  <si>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</si>
  <si>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</si>
  <si>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</si>
  <si>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</si>
  <si>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</si>
  <si>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</si>
  <si>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</si>
  <si>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</si>
  <si>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</si>
  <si>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</si>
  <si>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</si>
  <si>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</si>
  <si>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</si>
  <si>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</si>
  <si>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</si>
  <si>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</si>
  <si>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</si>
  <si>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</si>
  <si>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</si>
  <si>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</si>
  <si>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</si>
  <si>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</si>
  <si>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</si>
  <si>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</si>
  <si>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</si>
  <si>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</si>
  <si>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</si>
  <si>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</si>
  <si>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</si>
  <si>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</si>
  <si>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</si>
  <si>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</si>
  <si>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</si>
  <si>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</si>
  <si>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</si>
  <si>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</si>
  <si>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</si>
  <si>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</si>
  <si>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</si>
  <si>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</si>
  <si>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</si>
  <si>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</si>
  <si>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</si>
  <si>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</si>
  <si>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</si>
  <si>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</si>
  <si>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</si>
  <si>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</si>
  <si>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</si>
  <si>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</si>
  <si>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</si>
  <si>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</si>
  <si>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</si>
  <si>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</si>
  <si>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</si>
  <si>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</si>
  <si>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</si>
  <si>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</si>
  <si>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</si>
  <si>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</si>
  <si>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</si>
  <si>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</si>
  <si>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</si>
  <si>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</si>
  <si>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</si>
  <si>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</si>
  <si>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</si>
  <si>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</si>
  <si>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</si>
  <si>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</si>
  <si>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</si>
  <si>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</si>
  <si>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</si>
  <si>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</si>
  <si>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</si>
  <si>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</si>
  <si>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</si>
  <si>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</si>
  <si>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</si>
  <si>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</si>
  <si>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</si>
  <si>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</si>
  <si>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</si>
  <si>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</si>
  <si>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</si>
  <si>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</si>
  <si>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</si>
  <si>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</si>
  <si>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</si>
  <si>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</si>
  <si>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</si>
  <si>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</si>
  <si>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</si>
  <si>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</si>
  <si>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</si>
  <si>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</si>
  <si>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</si>
  <si>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</si>
  <si>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</si>
  <si>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</si>
  <si>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</si>
  <si>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</si>
  <si>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</si>
  <si>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</si>
  <si>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</si>
  <si>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</si>
  <si>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</si>
  <si>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</si>
  <si>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</si>
  <si>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</si>
  <si>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</si>
  <si>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</si>
  <si>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</si>
  <si>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</si>
  <si>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</si>
  <si>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</si>
  <si>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</si>
  <si>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</si>
  <si>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</si>
  <si>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</si>
  <si>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</si>
  <si>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</si>
  <si>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</si>
  <si>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</si>
  <si>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</si>
  <si>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</si>
  <si>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</si>
  <si>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</si>
  <si>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</si>
  <si>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</si>
  <si>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</si>
  <si>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</si>
  <si>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</si>
  <si>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</si>
  <si>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</si>
  <si>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</si>
  <si>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</si>
  <si>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</si>
  <si>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</si>
  <si>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</si>
  <si>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</si>
  <si>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</si>
  <si>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</si>
  <si>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</si>
  <si>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</si>
  <si>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</si>
  <si>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</si>
  <si>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</si>
  <si>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</si>
  <si>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</si>
  <si>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</si>
  <si>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</si>
  <si>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</si>
  <si>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</si>
  <si>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</si>
  <si>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</si>
  <si>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</si>
  <si>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</si>
  <si>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</si>
  <si>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</si>
  <si>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</si>
  <si>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</si>
  <si>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</si>
  <si>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</si>
  <si>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</si>
  <si>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</si>
  <si>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</si>
  <si>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</si>
  <si>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</si>
  <si>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</si>
  <si>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</si>
  <si>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</si>
  <si>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</si>
  <si>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</si>
  <si>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</si>
  <si>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</si>
  <si>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</si>
  <si>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</si>
  <si>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</si>
  <si>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</si>
  <si>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</si>
  <si>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</si>
  <si>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</si>
  <si>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</si>
  <si>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</si>
  <si>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</si>
  <si>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</si>
  <si>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</si>
  <si>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</si>
  <si>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</si>
  <si>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</si>
  <si>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</si>
  <si>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</si>
  <si>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</si>
  <si>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</si>
  <si>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</si>
  <si>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</si>
  <si>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</si>
  <si>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</si>
  <si>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</si>
  <si>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</si>
  <si>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</si>
  <si>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</si>
  <si>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</si>
  <si>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</si>
  <si>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</si>
  <si>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</si>
  <si>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</si>
  <si>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</si>
  <si>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</si>
  <si>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</si>
  <si>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</si>
  <si>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</si>
  <si>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</si>
  <si>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</si>
  <si>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</si>
  <si>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</si>
  <si>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</si>
  <si>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</si>
  <si>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</si>
  <si>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</si>
  <si>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</si>
  <si>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</si>
  <si>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</si>
  <si>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</si>
  <si>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</si>
  <si>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</si>
  <si>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</si>
  <si>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</si>
  <si>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</si>
  <si>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</si>
  <si>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</si>
  <si>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</si>
  <si>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</si>
  <si>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</si>
  <si>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</si>
  <si>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</si>
  <si>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</si>
  <si>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</si>
  <si>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</si>
  <si>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</si>
  <si>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</si>
  <si>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</si>
  <si>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</si>
  <si>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</si>
  <si>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</si>
  <si>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</si>
  <si>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</si>
  <si>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</si>
  <si>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</si>
  <si>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</si>
  <si>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</si>
  <si>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</si>
  <si>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</si>
  <si>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</si>
  <si>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</si>
  <si>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</si>
  <si>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</si>
  <si>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</si>
  <si>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</si>
  <si>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</si>
  <si>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</si>
  <si>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</si>
  <si>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</si>
  <si>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</si>
  <si>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</si>
  <si>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</si>
  <si>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</si>
  <si>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</si>
  <si>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</si>
  <si>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</si>
  <si>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</si>
  <si>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</si>
  <si>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</si>
  <si>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</si>
  <si>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</si>
  <si>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</si>
  <si>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</si>
  <si>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</si>
  <si>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</si>
  <si>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</si>
  <si>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</si>
  <si>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</si>
  <si>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</si>
  <si>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</si>
  <si>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</si>
  <si>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</si>
  <si>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</si>
  <si>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</si>
  <si>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</si>
  <si>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</si>
  <si>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</si>
  <si>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</si>
  <si>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</si>
  <si>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</si>
  <si>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</si>
  <si>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</si>
  <si>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</si>
  <si>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</si>
  <si>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</si>
  <si>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</si>
  <si>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</si>
  <si>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</si>
  <si>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</si>
  <si>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</si>
  <si>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</si>
  <si>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</si>
  <si>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</si>
  <si>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</si>
  <si>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</si>
  <si>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</si>
  <si>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</si>
  <si>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</si>
  <si>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</si>
  <si>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</si>
  <si>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</si>
  <si>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</si>
  <si>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</si>
  <si>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</si>
  <si>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</si>
  <si>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</si>
  <si>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</si>
  <si>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</si>
  <si>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</si>
  <si>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</si>
  <si>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</si>
  <si>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</si>
  <si>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</si>
  <si>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</si>
  <si>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</si>
  <si>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</si>
  <si>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</si>
  <si>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</si>
  <si>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</si>
  <si>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</si>
  <si>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</si>
  <si>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</si>
  <si>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</si>
  <si>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</si>
  <si>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</si>
  <si>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</si>
  <si>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</si>
  <si>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</si>
  <si>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</si>
  <si>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</si>
  <si>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</si>
  <si>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</si>
  <si>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</si>
  <si>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</si>
  <si>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</si>
  <si>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</si>
  <si>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</si>
  <si>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</si>
  <si>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</si>
  <si>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</si>
  <si>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</si>
  <si>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</si>
  <si>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</si>
  <si>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</si>
  <si>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</si>
  <si>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</si>
  <si>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</si>
  <si>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</si>
  <si>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</si>
  <si>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</si>
  <si>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</si>
  <si>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</si>
  <si>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</si>
  <si>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</si>
  <si>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</si>
  <si>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</si>
  <si>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</si>
  <si>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</si>
  <si>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</si>
  <si>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</si>
  <si>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</si>
  <si>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</si>
  <si>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</si>
  <si>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</si>
  <si>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</si>
  <si>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</si>
  <si>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</si>
  <si>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</si>
  <si>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</si>
  <si>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</si>
  <si>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</si>
  <si>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</si>
  <si>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</si>
  <si>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</si>
  <si>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</si>
  <si>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</si>
  <si>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</si>
  <si>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</si>
  <si>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</si>
  <si>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</si>
  <si>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</si>
  <si>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</si>
  <si>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</si>
  <si>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</si>
  <si>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</si>
  <si>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</si>
  <si>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</si>
  <si>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</si>
  <si>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</si>
  <si>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</si>
  <si>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</si>
  <si>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</si>
  <si>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</si>
  <si>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</si>
  <si>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</si>
  <si>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</si>
  <si>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</si>
  <si>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</si>
  <si>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</si>
  <si>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</si>
  <si>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</si>
  <si>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</si>
  <si>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</si>
  <si>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</si>
  <si>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</si>
  <si>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</si>
  <si>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</si>
  <si>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</si>
  <si>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</si>
  <si>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</si>
  <si>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</si>
  <si>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</si>
  <si>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</si>
  <si>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</si>
  <si>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</si>
  <si>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</si>
  <si>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</si>
  <si>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</si>
  <si>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</si>
  <si>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</si>
  <si>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</si>
  <si>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</si>
  <si>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</si>
  <si>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</si>
  <si>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</si>
  <si>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</si>
  <si>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</si>
  <si>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</si>
  <si>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</si>
  <si>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</si>
  <si>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</si>
  <si>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</si>
  <si>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</si>
  <si>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</si>
  <si>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</si>
  <si>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</si>
  <si>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</si>
  <si>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</si>
  <si>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</si>
  <si>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</si>
  <si>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</si>
  <si>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</si>
  <si>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</si>
  <si>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</si>
  <si>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</si>
  <si>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</si>
  <si>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</si>
  <si>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</si>
  <si>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</si>
  <si>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</si>
  <si>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</si>
  <si>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</si>
  <si>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</si>
  <si>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</si>
  <si>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</si>
  <si>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</si>
  <si>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</si>
  <si>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</si>
  <si>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</si>
  <si>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</si>
  <si>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</si>
  <si>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</si>
  <si>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</si>
  <si>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</si>
  <si>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</si>
  <si>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</si>
  <si>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</si>
  <si>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</si>
  <si>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</si>
  <si>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</si>
  <si>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</si>
  <si>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</si>
  <si>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</si>
  <si>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</si>
  <si>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</si>
  <si>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</si>
  <si>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</si>
  <si>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</si>
  <si>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</si>
  <si>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</si>
  <si>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</si>
  <si>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</si>
  <si>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</si>
  <si>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</si>
  <si>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</si>
  <si>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</si>
  <si>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</si>
  <si>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</si>
  <si>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</si>
  <si>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</si>
  <si>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</si>
  <si>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</si>
  <si>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</si>
  <si>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</si>
  <si>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</si>
  <si>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</si>
  <si>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</si>
  <si>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</si>
  <si>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</si>
  <si>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</si>
  <si>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</si>
  <si>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</si>
  <si>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</si>
  <si>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</si>
  <si>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</si>
  <si>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</si>
  <si>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</si>
  <si>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</si>
  <si>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</si>
  <si>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</si>
  <si>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</si>
  <si>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</si>
  <si>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</si>
  <si>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</si>
  <si>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Outlier of Goal</t>
  </si>
  <si>
    <t>Lower Outlier of Goal</t>
  </si>
  <si>
    <t>Upper Outlier of Pledged</t>
  </si>
  <si>
    <t>Lower Outlier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</si>
</sst>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 applyAlignment="1">
      <alignment wrapText="1"/>
    </xf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3-4BD9-BB94-8617B509ED5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C3-4BD9-BB94-8617B509ED5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C3-4BD9-BB94-8617B509ED5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7C3-4BD9-BB94-8617B509E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4652984"/>
        <c:axId val="424653304"/>
      </c:barChart>
      <c:catAx>
        <c:axId val="42465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3304"/>
        <c:crosses val="autoZero"/>
        <c:auto val="1"/>
        <c:lblAlgn val="ctr"/>
        <c:lblOffset val="100"/>
        <c:noMultiLvlLbl val="0"/>
      </c:catAx>
      <c:valAx>
        <c:axId val="42465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5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9-446A-8818-813525F5F0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39-446A-8818-813525F5F02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39-446A-8818-813525F5F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401744"/>
        <c:axId val="712402064"/>
      </c:barChart>
      <c:catAx>
        <c:axId val="7124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02064"/>
        <c:crosses val="autoZero"/>
        <c:auto val="1"/>
        <c:lblAlgn val="ctr"/>
        <c:lblOffset val="100"/>
        <c:noMultiLvlLbl val="0"/>
      </c:catAx>
      <c:valAx>
        <c:axId val="71240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0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7-4A2B-9DD1-0DDDDA1B3BF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7-4A2B-9DD1-0DDDDA1B3BF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F7-4A2B-9DD1-0DDDDA1B3BF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F7-4A2B-9DD1-0DDDDA1B3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155728"/>
        <c:axId val="764153168"/>
      </c:lineChart>
      <c:catAx>
        <c:axId val="76415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53168"/>
        <c:crosses val="autoZero"/>
        <c:auto val="1"/>
        <c:lblAlgn val="ctr"/>
        <c:lblOffset val="100"/>
        <c:noMultiLvlLbl val="0"/>
      </c:catAx>
      <c:valAx>
        <c:axId val="7641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5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B2F4DC0-E435-4EF2-8F1C-FA6419C3BCD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01D724-97A1-4CCA-A15D-17F20A50C32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36EDF8-7A98-41C0-928B-0B78987A7A7A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96AFD1-AB6F-0F0C-CAFA-ABC65CE1831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6F418A-F701-B2E2-48CF-F49C44AB789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346710</xdr:colOff>
      <xdr:row>10</xdr:row>
      <xdr:rowOff>118110</xdr:rowOff>
    </xdr:from>
    <xdr:to>
      <xdr:col>6</xdr:col>
      <xdr:colOff>796290</xdr:colOff>
      <xdr:row>25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FA7D28-A5E4-2C94-F387-4544CEBD3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407670</xdr:colOff>
      <xdr:row>6</xdr:row>
      <xdr:rowOff>171450</xdr:rowOff>
    </xdr:from>
    <xdr:to>
      <xdr:col>7</xdr:col>
      <xdr:colOff>72390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41A27-CEAA-8323-14BA-4501A19FE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464820</xdr:colOff>
      <xdr:row>1</xdr:row>
      <xdr:rowOff>152400</xdr:rowOff>
    </xdr:from>
    <xdr:to>
      <xdr:col>15</xdr:col>
      <xdr:colOff>327660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D99B3-4AC8-B260-FDE3-DF196F6A8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Delgado" refreshedDate="44724.460642939812" createdVersion="8" refreshedVersion="8" minRefreshableVersion="3" recordCount="4114" xr:uid="{55664228-D1F6-4AF5-9519-96206EE0CE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Delgado" refreshedDate="44724.467291435183" createdVersion="8" refreshedVersion="8" minRefreshableVersion="3" recordCount="4114" xr:uid="{3E8DF2F4-893B-4D63-922B-DCB8683E28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B9707-7675-4EEE-95D8-7413BD56342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5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391D3-315A-4E73-A374-E9C459EEF2B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E4E34-98AC-406F-8A8D-E964158A89F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0" zoomScaleNormal="60" workbookViewId="0">
      <pane xSplit="3" ySplit="1" topLeftCell="D3757" activePane="bottomRight" state="frozen"/>
      <selection pane="topRight" activeCell="D1" sqref="D1"/>
      <selection pane="bottomLeft" activeCell="A2" sqref="A2"/>
      <selection pane="bottomRight" activeCell="A3885" sqref="A388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2" bestFit="1" customWidth="1"/>
    <col min="17" max="17" width="20.109375" bestFit="1" customWidth="1"/>
    <col min="18" max="18" width="18.21875" bestFit="1" customWidth="1"/>
    <col min="19" max="19" width="30.33203125" style="11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>IFERROR(ROUND(E2848/L2848,2),0)</f>
        <v>0</v>
      </c>
      <c r="Q2848" s="13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4" tint="0.39997558519241921"/>
        <color rgb="FFFF7C8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AE90-B6A1-4AFF-A5AF-8282905610EF}">
  <dimension ref="A1:T413"/>
  <sheetViews>
    <sheetView workbookViewId="0">
      <selection activeCell="D2" sqref="D2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1">
        <v>42646.092812499999</v>
      </c>
      <c r="T2" s="11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1">
        <v>42430.040798611109</v>
      </c>
      <c r="T3" s="11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1">
        <v>42238.13282407407</v>
      </c>
      <c r="T4" s="11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1">
        <v>41850.400937500002</v>
      </c>
      <c r="T5" s="11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1">
        <v>42753.205625000002</v>
      </c>
      <c r="T6" s="11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1">
        <v>42155.920219907406</v>
      </c>
      <c r="T7" s="11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1">
        <v>42157.591064814813</v>
      </c>
      <c r="T8" s="11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1">
        <v>42676.065150462964</v>
      </c>
      <c r="T9" s="11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1">
        <v>42473.007037037038</v>
      </c>
      <c r="T10" s="11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1">
        <v>42282.768414351856</v>
      </c>
      <c r="T11" s="11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1">
        <v>42473.794710648144</v>
      </c>
      <c r="T12" s="11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1">
        <v>42561.154664351852</v>
      </c>
      <c r="T14" s="11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1">
        <v>42709.134780092587</v>
      </c>
      <c r="T15" s="11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1">
        <v>42086.614942129629</v>
      </c>
      <c r="T16" s="11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1">
        <v>42064.652673611112</v>
      </c>
      <c r="T17" s="11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1">
        <v>42292.701053240744</v>
      </c>
      <c r="T18" s="11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1">
        <v>42461.747199074074</v>
      </c>
      <c r="T19" s="11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1">
        <v>42169.814340277779</v>
      </c>
      <c r="T20" s="11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1">
        <v>42483.675208333334</v>
      </c>
      <c r="T21" s="11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1">
        <v>42195.749745370369</v>
      </c>
      <c r="T22" s="11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1">
        <v>42018.94159722222</v>
      </c>
      <c r="T24" s="11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1">
        <v>42026.924976851849</v>
      </c>
      <c r="T25" s="11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1">
        <v>41920.787534722222</v>
      </c>
      <c r="T26" s="11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1">
        <v>42558.189432870371</v>
      </c>
      <c r="T27" s="11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1">
        <v>41808.198518518519</v>
      </c>
      <c r="T28" s="11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1">
        <v>42550.701886574068</v>
      </c>
      <c r="T29" s="11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1">
        <v>42056.013124999998</v>
      </c>
      <c r="T30" s="11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1">
        <v>42016.938692129625</v>
      </c>
      <c r="T31" s="11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1">
        <v>42591.899988425925</v>
      </c>
      <c r="T32" s="11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1">
        <v>41780.525937500002</v>
      </c>
      <c r="T34" s="11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1">
        <v>42158.065694444449</v>
      </c>
      <c r="T35" s="11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1">
        <v>42154.873124999998</v>
      </c>
      <c r="T36" s="11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1">
        <v>42208.84646990741</v>
      </c>
      <c r="T37" s="11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1">
        <v>42451.496817129635</v>
      </c>
      <c r="T38" s="11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1">
        <v>41759.13962962963</v>
      </c>
      <c r="T39" s="11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1">
        <v>42693.742604166662</v>
      </c>
      <c r="T40" s="11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1">
        <v>42250.598217592589</v>
      </c>
      <c r="T41" s="11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1">
        <v>42060.683935185181</v>
      </c>
      <c r="T42" s="11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1">
        <v>42171.034861111111</v>
      </c>
      <c r="T44" s="11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1">
        <v>42494.683634259258</v>
      </c>
      <c r="T45" s="11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1">
        <v>41758.839675925927</v>
      </c>
      <c r="T46" s="11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1">
        <v>42171.824884259258</v>
      </c>
      <c r="T47" s="11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1">
        <v>42268.127696759257</v>
      </c>
      <c r="T48" s="11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1">
        <v>42746.261782407411</v>
      </c>
      <c r="T49" s="11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1">
        <v>41842.607592592591</v>
      </c>
      <c r="T50" s="11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1">
        <v>41853.240208333329</v>
      </c>
      <c r="T51" s="11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1">
        <v>42061.212488425925</v>
      </c>
      <c r="T52" s="11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1">
        <v>42036.24428240741</v>
      </c>
      <c r="T53" s="11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1">
        <v>42157.470185185186</v>
      </c>
      <c r="T54" s="11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1">
        <v>41827.909942129627</v>
      </c>
      <c r="T55" s="11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1">
        <v>42162.729548611111</v>
      </c>
      <c r="T56" s="11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1">
        <v>42233.738564814819</v>
      </c>
      <c r="T57" s="11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1">
        <v>42042.197824074072</v>
      </c>
      <c r="T58" s="11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1">
        <v>42585.523842592593</v>
      </c>
      <c r="T59" s="11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1">
        <v>41808.669571759259</v>
      </c>
      <c r="T60" s="11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1">
        <v>41852.658310185187</v>
      </c>
      <c r="T61" s="11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1">
        <v>42694.110185185185</v>
      </c>
      <c r="T62" s="11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1">
        <v>41880.061006944445</v>
      </c>
      <c r="T64" s="11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1">
        <v>41941.683865740742</v>
      </c>
      <c r="T65" s="11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1">
        <v>42026.88118055556</v>
      </c>
      <c r="T66" s="11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1">
        <v>41922.640590277777</v>
      </c>
      <c r="T67" s="11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1">
        <v>41993.824340277773</v>
      </c>
      <c r="T68" s="11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1">
        <v>42219.915856481486</v>
      </c>
      <c r="T69" s="11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1">
        <v>41909.969386574077</v>
      </c>
      <c r="T70" s="11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1">
        <v>41891.665324074071</v>
      </c>
      <c r="T71" s="11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1">
        <v>41226.017361111109</v>
      </c>
      <c r="T72" s="11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1">
        <v>41862.83997685185</v>
      </c>
      <c r="T74" s="11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1">
        <v>40633.154363425929</v>
      </c>
      <c r="T75" s="11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1">
        <v>40970.875671296293</v>
      </c>
      <c r="T76" s="11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1">
        <v>41026.953055555554</v>
      </c>
      <c r="T77" s="11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1">
        <v>41829.788252314815</v>
      </c>
      <c r="T78" s="11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1">
        <v>41447.839722222219</v>
      </c>
      <c r="T79" s="11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1">
        <v>40884.066678240742</v>
      </c>
      <c r="T80" s="11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1">
        <v>41841.26489583333</v>
      </c>
      <c r="T81" s="11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1">
        <v>41799.685902777775</v>
      </c>
      <c r="T82" s="11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1">
        <v>41766.80572916667</v>
      </c>
      <c r="T84" s="11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1">
        <v>40644.159259259257</v>
      </c>
      <c r="T85" s="11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1">
        <v>41940.69158564815</v>
      </c>
      <c r="T86" s="11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1">
        <v>41839.175706018519</v>
      </c>
      <c r="T87" s="11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1">
        <v>41772.105937500004</v>
      </c>
      <c r="T88" s="11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1">
        <v>41591.737974537034</v>
      </c>
      <c r="T89" s="11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1">
        <v>41789.080370370371</v>
      </c>
      <c r="T90" s="11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1">
        <v>40923.729953703703</v>
      </c>
      <c r="T91" s="11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1">
        <v>41878.878379629627</v>
      </c>
      <c r="T92" s="11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1">
        <v>40531.886886574073</v>
      </c>
      <c r="T94" s="11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1">
        <v>41477.930914351848</v>
      </c>
      <c r="T95" s="11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1">
        <v>41781.666770833333</v>
      </c>
      <c r="T96" s="11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1">
        <v>41375.702210648145</v>
      </c>
      <c r="T97" s="11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1">
        <v>40883.949317129627</v>
      </c>
      <c r="T98" s="11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1">
        <v>41491.79478009259</v>
      </c>
      <c r="T99" s="11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1">
        <v>42772.833379629628</v>
      </c>
      <c r="T110" s="11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1">
        <v>42503.559467592597</v>
      </c>
      <c r="T114" s="11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1">
        <v>42262.096782407403</v>
      </c>
      <c r="T126" s="11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1">
        <v>42602.576712962968</v>
      </c>
      <c r="T133" s="11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1">
        <v>42284.516064814816</v>
      </c>
      <c r="T140" s="11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1">
        <v>42136.536134259266</v>
      </c>
      <c r="T142" s="11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1">
        <v>42400.704537037032</v>
      </c>
      <c r="T147" s="11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1">
        <v>42017.88045138889</v>
      </c>
      <c r="T148" s="11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1">
        <v>42239.957962962959</v>
      </c>
      <c r="T157" s="11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1">
        <v>42493.219236111108</v>
      </c>
      <c r="T164" s="11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1">
        <v>42292.087592592594</v>
      </c>
      <c r="T207" s="11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1">
        <v>41953.8675</v>
      </c>
      <c r="T208" s="11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1">
        <v>41894.91375</v>
      </c>
      <c r="T227" s="11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1">
        <v>41776.063136574077</v>
      </c>
      <c r="T236" s="11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1">
        <v>42572.61681712963</v>
      </c>
      <c r="T238" s="11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1">
        <v>42626.7503125</v>
      </c>
      <c r="T251" s="11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1">
        <v>42643.632858796293</v>
      </c>
      <c r="T255" s="11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1">
        <v>42179.898472222223</v>
      </c>
      <c r="T256" s="11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1">
        <v>42420.019097222219</v>
      </c>
      <c r="T258" s="11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1">
        <v>42605.765381944439</v>
      </c>
      <c r="T260" s="11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1">
        <v>41921.279976851853</v>
      </c>
      <c r="T265" s="11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1">
        <v>42128.736608796295</v>
      </c>
      <c r="T266" s="11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1">
        <v>42053.916921296302</v>
      </c>
      <c r="T267" s="11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1">
        <v>42171.317442129628</v>
      </c>
      <c r="T268" s="11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1">
        <v>42689.214988425927</v>
      </c>
      <c r="T278" s="11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1">
        <v>41856.010069444441</v>
      </c>
      <c r="T293" s="11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1">
        <v>42243.6252662037</v>
      </c>
      <c r="T304" s="11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1">
        <v>42196.028703703705</v>
      </c>
      <c r="T313" s="11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1">
        <v>42220.79487268519</v>
      </c>
      <c r="T338" s="11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1">
        <v>42619.935694444444</v>
      </c>
      <c r="T347" s="11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1">
        <v>41753.593275462961</v>
      </c>
      <c r="T370" s="11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1">
        <v>41891.96503472222</v>
      </c>
      <c r="T376" s="11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1">
        <v>41792.542986111112</v>
      </c>
      <c r="T383" s="11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1">
        <v>42462.140868055561</v>
      </c>
      <c r="T395" s="11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4" tint="0.39997558519241921"/>
        <color rgb="FFFF7C8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C765B-80F9-4C19-9A80-A9B7511AB8BA}">
  <dimension ref="A1:T251"/>
  <sheetViews>
    <sheetView workbookViewId="0">
      <selection sqref="A1:XFD1048576"/>
    </sheetView>
  </sheetViews>
  <sheetFormatPr defaultRowHeight="14.4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1">
        <v>42492.737847222219</v>
      </c>
      <c r="T2" s="11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1">
        <v>42103.016585648147</v>
      </c>
      <c r="T3" s="11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1">
        <v>42108.692060185189</v>
      </c>
      <c r="T4" s="11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1">
        <v>42453.806307870371</v>
      </c>
      <c r="T5" s="11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1">
        <v>42123.648831018523</v>
      </c>
      <c r="T6" s="11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1">
        <v>41858.007071759261</v>
      </c>
      <c r="T7" s="11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1">
        <v>41781.045173611114</v>
      </c>
      <c r="T8" s="11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1">
        <v>42370.007766203707</v>
      </c>
      <c r="T9" s="11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1">
        <v>42165.037581018521</v>
      </c>
      <c r="T10" s="11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1">
        <v>42480.800648148142</v>
      </c>
      <c r="T11" s="11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1">
        <v>41784.789687500001</v>
      </c>
      <c r="T12" s="11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1">
        <v>41831.675034722226</v>
      </c>
      <c r="T13" s="11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1">
        <v>41950.114108796297</v>
      </c>
      <c r="T14" s="11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1">
        <v>42627.955104166671</v>
      </c>
      <c r="T15" s="11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1">
        <v>42531.195277777777</v>
      </c>
      <c r="T16" s="11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1">
        <v>42618.827013888891</v>
      </c>
      <c r="T17" s="11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1">
        <v>42540.593530092592</v>
      </c>
      <c r="T18" s="11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1">
        <v>41746.189409722225</v>
      </c>
      <c r="T19" s="11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1">
        <v>41974.738576388889</v>
      </c>
      <c r="T20" s="11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1">
        <v>42115.11618055556</v>
      </c>
      <c r="T21" s="11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1">
        <v>42002.817488425921</v>
      </c>
      <c r="T22" s="11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1">
        <v>42722.84474537037</v>
      </c>
      <c r="T23" s="11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1">
        <v>42465.128391203703</v>
      </c>
      <c r="T24" s="11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1">
        <v>42171.743969907402</v>
      </c>
      <c r="T25" s="11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1">
        <v>42672.955138888887</v>
      </c>
      <c r="T26" s="11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1">
        <v>42359.725243055553</v>
      </c>
      <c r="T27" s="11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1">
        <v>42192.905694444446</v>
      </c>
      <c r="T28" s="11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1">
        <v>41916.597638888888</v>
      </c>
      <c r="T29" s="11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1">
        <v>42461.596273148149</v>
      </c>
      <c r="T30" s="11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1">
        <v>42370.90320601852</v>
      </c>
      <c r="T31" s="11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1">
        <v>41948.727256944447</v>
      </c>
      <c r="T32" s="11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1">
        <v>42047.07640046296</v>
      </c>
      <c r="T33" s="11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1">
        <v>42261.632916666669</v>
      </c>
      <c r="T34" s="11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1">
        <v>41985.427361111113</v>
      </c>
      <c r="T35" s="11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1">
        <v>41922.535185185188</v>
      </c>
      <c r="T36" s="11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1">
        <v>41850.863252314812</v>
      </c>
      <c r="T37" s="11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1">
        <v>41831.742962962962</v>
      </c>
      <c r="T38" s="11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1">
        <v>42415.883425925931</v>
      </c>
      <c r="T39" s="11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1">
        <v>41869.714166666665</v>
      </c>
      <c r="T40" s="11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1">
        <v>41953.773090277777</v>
      </c>
      <c r="T41" s="11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1">
        <v>42037.986284722225</v>
      </c>
      <c r="T42" s="11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1">
        <v>41811.555462962962</v>
      </c>
      <c r="T43" s="11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1">
        <v>42701.908807870372</v>
      </c>
      <c r="T44" s="11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1">
        <v>42258.646504629629</v>
      </c>
      <c r="T45" s="11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1">
        <v>42278.664965277778</v>
      </c>
      <c r="T46" s="11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1">
        <v>42515.078217592592</v>
      </c>
      <c r="T47" s="11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1">
        <v>41830.234166666669</v>
      </c>
      <c r="T48" s="11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1">
        <v>41982.904386574075</v>
      </c>
      <c r="T49" s="11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1">
        <v>42210.439768518518</v>
      </c>
      <c r="T50" s="11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1">
        <v>42196.166874999995</v>
      </c>
      <c r="T51" s="11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1">
        <v>42606.056863425925</v>
      </c>
      <c r="T52" s="11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1">
        <v>42199.648912037039</v>
      </c>
      <c r="T53" s="11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1">
        <v>42444.877743055549</v>
      </c>
      <c r="T54" s="11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1">
        <v>42499.731701388882</v>
      </c>
      <c r="T55" s="11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1">
        <v>41929.266215277778</v>
      </c>
      <c r="T56" s="11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1">
        <v>42142.768819444449</v>
      </c>
      <c r="T57" s="11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1">
        <v>42354.131643518514</v>
      </c>
      <c r="T58" s="11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1">
        <v>41828.922905092593</v>
      </c>
      <c r="T59" s="11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1">
        <v>42245.234340277777</v>
      </c>
      <c r="T60" s="11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1">
        <v>42278.629710648151</v>
      </c>
      <c r="T61" s="11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1">
        <v>41826.61954861111</v>
      </c>
      <c r="T62" s="11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1">
        <v>42205.171018518522</v>
      </c>
      <c r="T63" s="11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1">
        <v>42041.205000000002</v>
      </c>
      <c r="T64" s="11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1">
        <v>42203.677766203706</v>
      </c>
      <c r="T65" s="11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1">
        <v>41983.752847222218</v>
      </c>
      <c r="T66" s="11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1">
        <v>42103.024398148147</v>
      </c>
      <c r="T67" s="11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1">
        <v>42089.901574074072</v>
      </c>
      <c r="T68" s="11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1">
        <v>42297.691006944442</v>
      </c>
      <c r="T69" s="11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1">
        <v>41833.089756944442</v>
      </c>
      <c r="T70" s="11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1">
        <v>42325.920717592591</v>
      </c>
      <c r="T71" s="11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1">
        <v>41858.214629629627</v>
      </c>
      <c r="T72" s="11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1">
        <v>41793.710231481484</v>
      </c>
      <c r="T73" s="11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1">
        <v>41793.814259259263</v>
      </c>
      <c r="T74" s="11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1">
        <v>41831.697939814818</v>
      </c>
      <c r="T75" s="11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1">
        <v>42621.389340277776</v>
      </c>
      <c r="T76" s="11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1">
        <v>41780.785729166666</v>
      </c>
      <c r="T77" s="11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1">
        <v>41766.072500000002</v>
      </c>
      <c r="T78" s="11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1">
        <v>41766.617291666669</v>
      </c>
      <c r="T79" s="11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1">
        <v>42248.627013888887</v>
      </c>
      <c r="T80" s="11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1">
        <v>41885.221550925926</v>
      </c>
      <c r="T81" s="11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1">
        <v>42159.224432870367</v>
      </c>
      <c r="T82" s="11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1">
        <v>42265.817002314812</v>
      </c>
      <c r="T83" s="11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1">
        <v>41975.124340277776</v>
      </c>
      <c r="T84" s="11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1">
        <v>42065.190694444449</v>
      </c>
      <c r="T85" s="11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1">
        <v>41848.84002314815</v>
      </c>
      <c r="T86" s="11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1">
        <v>42103.884930555556</v>
      </c>
      <c r="T87" s="11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1">
        <v>42059.970729166671</v>
      </c>
      <c r="T88" s="11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1">
        <v>42041.743090277778</v>
      </c>
      <c r="T89" s="11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1">
        <v>41829.73715277778</v>
      </c>
      <c r="T90" s="11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1">
        <v>41789.893599537041</v>
      </c>
      <c r="T91" s="11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1">
        <v>41833.660995370366</v>
      </c>
      <c r="T92" s="11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1">
        <v>41914.590011574073</v>
      </c>
      <c r="T93" s="11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1">
        <v>42611.261064814811</v>
      </c>
      <c r="T94" s="11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1">
        <v>42253.633159722223</v>
      </c>
      <c r="T95" s="11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1">
        <v>42295.891828703709</v>
      </c>
      <c r="T96" s="11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1">
        <v>42402.947002314817</v>
      </c>
      <c r="T97" s="11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1">
        <v>42509.814108796301</v>
      </c>
      <c r="T98" s="11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1">
        <v>41779.657870370371</v>
      </c>
      <c r="T103" s="11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1">
        <v>42534.866875</v>
      </c>
      <c r="T158" s="11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1">
        <v>41804.937083333331</v>
      </c>
      <c r="T202" s="11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1">
        <v>42144.231527777782</v>
      </c>
      <c r="T206" s="11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1">
        <v>42031.666898148149</v>
      </c>
      <c r="T224" s="11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1">
        <v>42695.7105787037</v>
      </c>
      <c r="T227" s="11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1">
        <v>42304.940960648149</v>
      </c>
      <c r="T234" s="11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1">
        <v>42209.67288194444</v>
      </c>
      <c r="T237" s="11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4" tint="0.39997558519241921"/>
        <color rgb="FFFF7C8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EB1F1-8842-4340-A193-2BDF11069F0E}">
  <dimension ref="A1:C18"/>
  <sheetViews>
    <sheetView workbookViewId="0">
      <selection activeCell="B7" sqref="A2:B7"/>
    </sheetView>
  </sheetViews>
  <sheetFormatPr defaultRowHeight="14.4" x14ac:dyDescent="0.3"/>
  <cols>
    <col min="1" max="1" width="14.77734375" style="17" bestFit="1" customWidth="1"/>
    <col min="2" max="3" width="12.21875" customWidth="1"/>
  </cols>
  <sheetData>
    <row r="1" spans="1:3" s="17" customFormat="1" x14ac:dyDescent="0.3">
      <c r="B1" s="17" t="s">
        <v>8388</v>
      </c>
      <c r="C1" s="17" t="s">
        <v>8389</v>
      </c>
    </row>
    <row r="2" spans="1:3" x14ac:dyDescent="0.3">
      <c r="A2" s="17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s="17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s="17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s="17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s="17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s="17" t="s">
        <v>8393</v>
      </c>
      <c r="B7" s="21">
        <f>B5-B6</f>
        <v>3500</v>
      </c>
      <c r="C7" s="21">
        <f>C5-C6</f>
        <v>8000</v>
      </c>
    </row>
    <row r="8" spans="1:3" x14ac:dyDescent="0.3">
      <c r="A8" s="17" t="s">
        <v>8398</v>
      </c>
      <c r="B8" s="21">
        <f>B5+(1.5*B7)</f>
        <v>10250</v>
      </c>
      <c r="C8" s="21">
        <f>C5+(1.5*C7)</f>
        <v>22000</v>
      </c>
    </row>
    <row r="9" spans="1:3" x14ac:dyDescent="0.3">
      <c r="A9" s="17" t="s">
        <v>8399</v>
      </c>
      <c r="B9" s="21">
        <f>B6-(1.5*B7)</f>
        <v>-3750</v>
      </c>
      <c r="C9" s="21">
        <f>C6-(1.5*C7)</f>
        <v>-10000</v>
      </c>
    </row>
    <row r="10" spans="1:3" x14ac:dyDescent="0.3">
      <c r="B10" s="21"/>
      <c r="C10" s="21"/>
    </row>
    <row r="11" spans="1:3" x14ac:dyDescent="0.3">
      <c r="A11" s="17" t="s">
        <v>8386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3">
      <c r="A12" s="17" t="s">
        <v>8387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3">
      <c r="A13" s="17" t="s">
        <v>8394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3" x14ac:dyDescent="0.3">
      <c r="A14" s="17" t="s">
        <v>8395</v>
      </c>
      <c r="B14" s="21">
        <f>_xlfn.QUARTILE.EXC('Successful US Kickstarters'!E:E,3)</f>
        <v>5699</v>
      </c>
      <c r="C14" s="21">
        <f>_xlfn.QUARTILE.EXC('Failed US Kickstarters'!E:E,3)</f>
        <v>501</v>
      </c>
    </row>
    <row r="15" spans="1:3" x14ac:dyDescent="0.3">
      <c r="A15" s="17" t="s">
        <v>8396</v>
      </c>
      <c r="B15" s="21">
        <f>_xlfn.QUARTILE.EXC('Successful US Kickstarters'!E:E,1)</f>
        <v>1716.5074999999999</v>
      </c>
      <c r="C15" s="21">
        <f>_xlfn.QUARTILE.EXC('Failed US Kickstarters'!E:E,1)</f>
        <v>9.25</v>
      </c>
    </row>
    <row r="16" spans="1:3" x14ac:dyDescent="0.3">
      <c r="A16" s="17" t="s">
        <v>8397</v>
      </c>
      <c r="B16" s="21">
        <f>B14-B15</f>
        <v>3982.4925000000003</v>
      </c>
      <c r="C16" s="21">
        <f>C14-C15</f>
        <v>491.75</v>
      </c>
    </row>
    <row r="17" spans="1:3" x14ac:dyDescent="0.3">
      <c r="A17" s="17" t="s">
        <v>8400</v>
      </c>
      <c r="B17" s="21">
        <f>B14+(1.5*B16)</f>
        <v>11672.73875</v>
      </c>
      <c r="C17" s="21">
        <f>C14+(1.5*C16)</f>
        <v>1238.625</v>
      </c>
    </row>
    <row r="18" spans="1:3" x14ac:dyDescent="0.3">
      <c r="A18" s="17" t="s">
        <v>8401</v>
      </c>
      <c r="B18" s="21">
        <f>B15-(1.5*B16)</f>
        <v>-4257.2312500000007</v>
      </c>
      <c r="C18" s="21">
        <f>C15-(1.5*C16)</f>
        <v>-728.375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86206-22B9-41AB-B2AB-75C9071719F6}">
  <dimension ref="A1:F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30.5546875" style="3" customWidth="1"/>
  </cols>
  <sheetData>
    <row r="1" spans="1:6" s="17" customFormat="1" x14ac:dyDescent="0.3">
      <c r="A1" s="17" t="s">
        <v>8379</v>
      </c>
      <c r="B1" s="18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19">
        <f>VLOOKUP(A2, Kickstarter!B:P, 15, FALSE)</f>
        <v>51.79</v>
      </c>
      <c r="F2" s="3">
        <f>VLOOKUP(A2, Kickstarter!B:P,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19">
        <f>VLOOKUP(A3, Kickstarter!B:P, 15, FALSE)</f>
        <v>36.07</v>
      </c>
      <c r="F3" s="3">
        <f>VLOOKUP(A3, Kickstarter!B:P, 11, FALSE)</f>
        <v>56</v>
      </c>
    </row>
    <row r="4" spans="1:6" ht="7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19">
        <f>VLOOKUP(A4, Kickstarter!B:P, 15, FALSE)</f>
        <v>33.03</v>
      </c>
      <c r="F4" s="3">
        <f>VLOOKUP(A4, Kickstarter!B:P, 11, FALSE)</f>
        <v>78</v>
      </c>
    </row>
    <row r="5" spans="1:6" ht="57.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19">
        <f>VLOOKUP(A5, Kickstarter!B:P, 15, FALSE)</f>
        <v>44.92</v>
      </c>
      <c r="F5" s="3">
        <f>VLOOKUP(A5, Kickstarter!B:P, 11, FALSE)</f>
        <v>26</v>
      </c>
    </row>
    <row r="6" spans="1:6" ht="7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19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0614-0966-4EE6-A4AC-AD6FB63B1EDE}">
  <dimension ref="A1:F6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AC92-407B-4D11-B0FD-98B875F5C03F}">
  <dimension ref="A1:E7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8362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4433-51BA-4B1E-BCAD-3EB0FC71D308}">
  <dimension ref="A1:F1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3" spans="1:6" x14ac:dyDescent="0.3">
      <c r="A3" s="14" t="s">
        <v>8363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Parent Category Outcomes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Delgado</cp:lastModifiedBy>
  <dcterms:created xsi:type="dcterms:W3CDTF">2017-04-20T15:17:24Z</dcterms:created>
  <dcterms:modified xsi:type="dcterms:W3CDTF">2022-06-16T23:42:15Z</dcterms:modified>
</cp:coreProperties>
</file>