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imevalin/Documents/University of Exeter/Year 2/[COM2014] Computational Intelligence/Coursework/"/>
    </mc:Choice>
  </mc:AlternateContent>
  <xr:revisionPtr revIDLastSave="0" documentId="13_ncr:1_{BF3E8AC8-57D5-0049-A4E6-CBFC33280766}" xr6:coauthVersionLast="47" xr6:coauthVersionMax="47" xr10:uidLastSave="{00000000-0000-0000-0000-000000000000}"/>
  <bookViews>
    <workbookView xWindow="380" yWindow="500" windowWidth="28040" windowHeight="16940" xr2:uid="{945A9AA6-3D7D-B242-AF18-9BD40957F3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8" i="1" l="1"/>
  <c r="AV7" i="1"/>
  <c r="D16" i="1"/>
  <c r="D13" i="1"/>
  <c r="B11" i="1"/>
  <c r="B12" i="1" s="1"/>
  <c r="J3" i="1"/>
  <c r="C2" i="1"/>
</calcChain>
</file>

<file path=xl/sharedStrings.xml><?xml version="1.0" encoding="utf-8"?>
<sst xmlns="http://schemas.openxmlformats.org/spreadsheetml/2006/main" count="61" uniqueCount="42">
  <si>
    <t>Total population</t>
  </si>
  <si>
    <t>Hunter success rate male deer</t>
  </si>
  <si>
    <t>16% (1987-1988)</t>
  </si>
  <si>
    <t>19% (1997-1998)</t>
  </si>
  <si>
    <t>15% (2007-2008)</t>
  </si>
  <si>
    <t>22% (2018-2019)</t>
  </si>
  <si>
    <t>25% (2019-2020)</t>
  </si>
  <si>
    <t>27% (2020-2021)</t>
  </si>
  <si>
    <t>Hunter success rate female deer</t>
  </si>
  <si>
    <t>Number of hunters:</t>
  </si>
  <si>
    <t>Total land area</t>
  </si>
  <si>
    <t>Harvest of female deer</t>
  </si>
  <si>
    <t>Harvest of male deer</t>
  </si>
  <si>
    <t>Total harvest</t>
  </si>
  <si>
    <t>Male to female ratio</t>
  </si>
  <si>
    <t>1 to 2</t>
  </si>
  <si>
    <t>One patch one road</t>
  </si>
  <si>
    <t>Total miles</t>
  </si>
  <si>
    <t>Average car 31mi, 1 tick is:</t>
  </si>
  <si>
    <t>Hunter's harvest success rate (male deer)</t>
  </si>
  <si>
    <t>Source:</t>
  </si>
  <si>
    <t>2019-2020</t>
  </si>
  <si>
    <t>2020-2021</t>
  </si>
  <si>
    <t>Female harvested deer</t>
  </si>
  <si>
    <t>Male harvested deer</t>
  </si>
  <si>
    <t>Total harvested deer</t>
  </si>
  <si>
    <t>Years</t>
  </si>
  <si>
    <t>Total land area (squared miles)</t>
  </si>
  <si>
    <t>https://en.wikipedia.org/wiki/Pennsylvania</t>
  </si>
  <si>
    <t>Total miles of road (miles)</t>
  </si>
  <si>
    <t>https://www.dot.state.pa.us/public/PubsForms/Publications/PUB%20410.pdf</t>
  </si>
  <si>
    <t>Total deer population (million)</t>
  </si>
  <si>
    <t>Female deer population (million)</t>
  </si>
  <si>
    <t>Male deer population (million)</t>
  </si>
  <si>
    <t>1.4 - 1.5</t>
  </si>
  <si>
    <t>Female to male ratio</t>
  </si>
  <si>
    <t>3 to 1</t>
  </si>
  <si>
    <t xml:space="preserve"> 1.05 - 1.125 </t>
  </si>
  <si>
    <t>0.45 - 0.375</t>
  </si>
  <si>
    <t xml:space="preserve">Number of hunters </t>
  </si>
  <si>
    <t>Total deer hit by car</t>
  </si>
  <si>
    <t>https://www.penndot.pa.gov/TravelInPA/Safety/Pages/Crash-Facts-and-Statistics.aspx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</si>
</sst>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2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u/>
      <sz val="4"/>
      <color theme="10"/>
      <name val="Calibri"/>
      <family val="2"/>
      <scheme val="minor"/>
    </font>
    <font>
      <u/>
      <sz val="3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4" fontId="0" fillId="0" borderId="0" xfId="0" applyNumberFormat="1"/>
    <xf numFmtId="20" fontId="0" fillId="0" borderId="0" xfId="0" applyNumberFormat="1"/>
    <xf numFmtId="9" fontId="0" fillId="0" borderId="0" xfId="0" applyNumberFormat="1"/>
    <xf numFmtId="0" fontId="4" fillId="0" borderId="0" xfId="0" applyFont="1"/>
    <xf numFmtId="0" fontId="0" fillId="0" borderId="0" xfId="0" applyBorder="1"/>
    <xf numFmtId="3" fontId="0" fillId="0" borderId="0" xfId="0" applyNumberFormat="1" applyBorder="1"/>
    <xf numFmtId="4" fontId="0" fillId="0" borderId="0" xfId="0" applyNumberFormat="1" applyBorder="1"/>
    <xf numFmtId="0" fontId="0" fillId="0" borderId="1" xfId="0" applyBorder="1"/>
    <xf numFmtId="9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5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8" fillId="0" borderId="1" xfId="1" applyFont="1" applyBorder="1"/>
    <xf numFmtId="0" fontId="0" fillId="0" borderId="2" xfId="0" applyBorder="1"/>
    <xf numFmtId="9" fontId="0" fillId="0" borderId="2" xfId="0" applyNumberFormat="1" applyBorder="1"/>
    <xf numFmtId="3" fontId="0" fillId="0" borderId="2" xfId="0" applyNumberFormat="1" applyBorder="1"/>
    <xf numFmtId="0" fontId="5" fillId="0" borderId="0" xfId="1" applyFont="1" applyBorder="1"/>
    <xf numFmtId="0" fontId="0" fillId="0" borderId="4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1" xfId="0" applyNumberFormat="1" applyBorder="1"/>
    <xf numFmtId="0" fontId="1" fillId="2" borderId="3" xfId="0" applyFont="1" applyFill="1" applyBorder="1"/>
    <xf numFmtId="0" fontId="0" fillId="4" borderId="4" xfId="0" applyFont="1" applyFill="1" applyBorder="1"/>
    <xf numFmtId="0" fontId="0" fillId="3" borderId="5" xfId="0" applyFont="1" applyFill="1" applyBorder="1"/>
    <xf numFmtId="0" fontId="0" fillId="0" borderId="6" xfId="0" applyBorder="1"/>
    <xf numFmtId="0" fontId="7" fillId="0" borderId="0" xfId="1" applyFont="1" applyBorder="1"/>
    <xf numFmtId="0" fontId="0" fillId="0" borderId="11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23">
    <dxf>
      <numFmt numFmtId="3" formatCode="#,##0"/>
    </dxf>
    <dxf>
      <numFmt numFmtId="3" formatCode="#,##0"/>
    </dxf>
    <dxf>
      <numFmt numFmtId="4" formatCode="#,##0.0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598187</xdr:colOff>
      <xdr:row>11</xdr:row>
      <xdr:rowOff>147248</xdr:rowOff>
    </xdr:from>
    <xdr:to>
      <xdr:col>48</xdr:col>
      <xdr:colOff>86377</xdr:colOff>
      <xdr:row>14</xdr:row>
      <xdr:rowOff>128840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B6C0AD-B0E9-D3CC-7143-11459653C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19854" y="2374349"/>
          <a:ext cx="9399711" cy="588984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19</xdr:row>
      <xdr:rowOff>0</xdr:rowOff>
    </xdr:from>
    <xdr:to>
      <xdr:col>59</xdr:col>
      <xdr:colOff>0</xdr:colOff>
      <xdr:row>22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173796-872B-0C9E-204A-B2D63B096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65760" y="3881120"/>
          <a:ext cx="6248400" cy="6223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71120</xdr:rowOff>
    </xdr:from>
    <xdr:to>
      <xdr:col>34</xdr:col>
      <xdr:colOff>1005840</xdr:colOff>
      <xdr:row>17</xdr:row>
      <xdr:rowOff>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D590AD-AFFA-B1F6-0CAA-2039AC630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77200" y="2936240"/>
          <a:ext cx="7772400" cy="541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0755D-ADD4-5A43-BFF9-49028AC95D4A}" name="Table1" displayName="Table1" ref="AQ6:AV8" totalsRowShown="0" headerRowDxfId="13" headerRowBorderDxfId="21" tableBorderDxfId="22" totalsRowBorderDxfId="20">
  <autoFilter ref="AQ6:AV8" xr:uid="{C440755D-ADD4-5A43-BFF9-49028AC95D4A}"/>
  <tableColumns count="6">
    <tableColumn id="1" xr3:uid="{0EF07AEF-0B57-B144-8B99-501432BFEA26}" name="Years" dataDxfId="19"/>
    <tableColumn id="2" xr3:uid="{7F466C20-8EA7-AB4A-8247-8F6A7CA03E20}" name="Hunter's harvest success rate (male deer)" dataDxfId="18"/>
    <tableColumn id="3" xr3:uid="{B34C4C8E-FD41-524C-B529-3522CAFF4CB4}" name="Number of hunters " dataDxfId="17"/>
    <tableColumn id="4" xr3:uid="{968C13B5-36ED-4440-86F1-A050087B5C0A}" name="Female harvested deer" dataDxfId="16"/>
    <tableColumn id="5" xr3:uid="{CB823816-B773-DF41-9EAC-3D693A775C84}" name="Male harvested deer" dataDxfId="15"/>
    <tableColumn id="6" xr3:uid="{4973725F-DBFC-0541-901A-229E1AD8A4A8}" name="Total harvested deer" dataDxfId="14">
      <calculatedColumnFormula>AU7+AT7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AB55E9-E12F-2A4E-8429-2135E1F749BB}" name="Table3" displayName="Table3" ref="AE9:AI11" totalsRowShown="0" headerRowDxfId="4" headerRowBorderDxfId="11" tableBorderDxfId="12" totalsRowBorderDxfId="10">
  <autoFilter ref="AE9:AI11" xr:uid="{86AB55E9-E12F-2A4E-8429-2135E1F749BB}"/>
  <tableColumns count="5">
    <tableColumn id="1" xr3:uid="{2F52CBE0-A278-AF49-9BC4-4E579F6ECEF4}" name="Years" dataDxfId="9"/>
    <tableColumn id="2" xr3:uid="{2AE54BDF-B3DE-E948-B640-D00D0F77B46C}" name="Female to male ratio" dataDxfId="8"/>
    <tableColumn id="3" xr3:uid="{3A7DA547-44B1-6C4D-BB73-B6E34264EB6D}" name="Female deer population (million)" dataDxfId="7"/>
    <tableColumn id="4" xr3:uid="{1A990276-5D16-5044-8B2B-2CBA6459F80D}" name="Male deer population (million)" dataDxfId="6"/>
    <tableColumn id="5" xr3:uid="{1B8E49DC-FC1F-D046-9E94-7DDD1A57F5C7}" name="Total deer population (million)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A0DE3-8C4A-E341-9F42-3D07573A03C7}" name="Table4" displayName="Table4" ref="BD10:BG12" totalsRowShown="0" tableBorderDxfId="3">
  <autoFilter ref="BD10:BG12" xr:uid="{F77A0DE3-8C4A-E341-9F42-3D07573A03C7}"/>
  <tableColumns count="4">
    <tableColumn id="1" xr3:uid="{A3055F15-3425-7A40-B866-9F450429FDA1}" name="Years"/>
    <tableColumn id="2" xr3:uid="{C3067937-B4D3-D94B-9B54-E7A56891BAD1}" name="Total land area (squared miles)" dataDxfId="2"/>
    <tableColumn id="3" xr3:uid="{55AF97E2-AE4C-D74F-9FD7-1C6945F26F72}" name="Total miles of road (miles)" dataDxfId="1"/>
    <tableColumn id="4" xr3:uid="{D1592183-5A78-804D-A219-BA49337B6FD5}" name="Total deer hit by ca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penndot.pa.gov/TravelInPA/Safety/Pages/Crash-Facts-and-Statistics.asp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ot.state.pa.us/public/PubsForms/Publications/PUB%20410.pdf" TargetMode="External"/><Relationship Id="rId1" Type="http://schemas.openxmlformats.org/officeDocument/2006/relationships/hyperlink" Target="https://en.wikipedia.org/wiki/Pennsylvania" TargetMode="External"/><Relationship Id="rId6" Type="http://schemas.openxmlformats.org/officeDocument/2006/relationships/hyperlink" Target="https://www.penndot.pa.gov/TravelInPA/Safety/Pages/Crash-Facts-and-Statistics.aspx" TargetMode="External"/><Relationship Id="rId5" Type="http://schemas.openxmlformats.org/officeDocument/2006/relationships/hyperlink" Target="https://www.dot.state.pa.us/public/PubsForms/Publications/PUB%20410.pdf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en.wikipedia.org/wiki/Pennsylvania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8DF1-2F32-1D49-9778-983F9599724C}">
  <dimension ref="A1:BN17"/>
  <sheetViews>
    <sheetView tabSelected="1" topLeftCell="U1" zoomScale="85" workbookViewId="0">
      <selection activeCell="Z4" sqref="Z4"/>
    </sheetView>
  </sheetViews>
  <sheetFormatPr baseColWidth="10" defaultRowHeight="16"/>
  <cols>
    <col min="1" max="1" width="22.83203125" bestFit="1" customWidth="1"/>
    <col min="2" max="2" width="21" bestFit="1" customWidth="1"/>
    <col min="3" max="3" width="14.5" bestFit="1" customWidth="1"/>
    <col min="4" max="4" width="23.5" bestFit="1" customWidth="1"/>
    <col min="5" max="5" width="26.33203125" bestFit="1" customWidth="1"/>
    <col min="6" max="6" width="28.1640625" bestFit="1" customWidth="1"/>
    <col min="8" max="8" width="17.33203125" bestFit="1" customWidth="1"/>
    <col min="10" max="10" width="13.5" bestFit="1" customWidth="1"/>
    <col min="14" max="14" width="10" bestFit="1" customWidth="1"/>
    <col min="15" max="15" width="34.5" customWidth="1"/>
    <col min="16" max="16" width="24.5" bestFit="1" customWidth="1"/>
    <col min="17" max="17" width="20.83203125" bestFit="1" customWidth="1"/>
    <col min="18" max="18" width="28.6640625" bestFit="1" customWidth="1"/>
    <col min="19" max="20" width="26.6640625" bestFit="1" customWidth="1"/>
    <col min="21" max="21" width="23" customWidth="1"/>
    <col min="22" max="22" width="27.33203125" bestFit="1" customWidth="1"/>
    <col min="23" max="23" width="25.83203125" bestFit="1" customWidth="1"/>
    <col min="24" max="24" width="27.33203125" bestFit="1" customWidth="1"/>
    <col min="25" max="25" width="25.83203125" bestFit="1" customWidth="1"/>
    <col min="26" max="26" width="22.6640625" bestFit="1" customWidth="1"/>
    <col min="30" max="30" width="28.33203125" customWidth="1"/>
    <col min="31" max="31" width="10.1640625" bestFit="1" customWidth="1"/>
    <col min="32" max="32" width="19.83203125" customWidth="1"/>
    <col min="33" max="33" width="30.33203125" customWidth="1"/>
    <col min="34" max="35" width="28.33203125" customWidth="1"/>
    <col min="43" max="43" width="9.83203125" bestFit="1" customWidth="1"/>
    <col min="44" max="44" width="38" customWidth="1"/>
    <col min="45" max="45" width="19.33203125" customWidth="1"/>
    <col min="46" max="46" width="22.33203125" customWidth="1"/>
    <col min="47" max="48" width="20.33203125" customWidth="1"/>
    <col min="56" max="56" width="10.1640625" bestFit="1" customWidth="1"/>
    <col min="57" max="57" width="28.33203125" customWidth="1"/>
    <col min="58" max="58" width="24.33203125" customWidth="1"/>
    <col min="59" max="59" width="19" customWidth="1"/>
  </cols>
  <sheetData>
    <row r="1" spans="1:66">
      <c r="A1" t="s">
        <v>11</v>
      </c>
      <c r="B1" t="s">
        <v>12</v>
      </c>
      <c r="C1" t="s">
        <v>13</v>
      </c>
      <c r="E1" t="s">
        <v>1</v>
      </c>
      <c r="F1" t="s">
        <v>8</v>
      </c>
      <c r="H1" t="s">
        <v>9</v>
      </c>
      <c r="J1" t="s">
        <v>10</v>
      </c>
      <c r="M1" s="9"/>
      <c r="N1" s="9" t="s">
        <v>26</v>
      </c>
      <c r="O1" s="9"/>
      <c r="P1" s="9"/>
      <c r="Q1" s="9"/>
      <c r="R1" s="9"/>
      <c r="S1" s="9"/>
      <c r="T1" s="9"/>
      <c r="U1" s="9"/>
      <c r="V1" s="9"/>
      <c r="W1" s="9"/>
      <c r="X1" s="9" t="s">
        <v>27</v>
      </c>
      <c r="Y1" s="9" t="s">
        <v>29</v>
      </c>
      <c r="Z1" s="9" t="s">
        <v>40</v>
      </c>
    </row>
    <row r="2" spans="1:66">
      <c r="A2" s="1">
        <v>174780</v>
      </c>
      <c r="B2" s="1">
        <v>260400</v>
      </c>
      <c r="C2" s="1">
        <f>A2+B2</f>
        <v>435180</v>
      </c>
      <c r="E2" t="s">
        <v>2</v>
      </c>
      <c r="H2">
        <v>663000</v>
      </c>
      <c r="J2" s="2">
        <v>44816.61</v>
      </c>
      <c r="M2" s="9"/>
      <c r="N2" s="9" t="s">
        <v>21</v>
      </c>
      <c r="O2" s="10"/>
      <c r="P2" s="11"/>
      <c r="Q2" s="9"/>
      <c r="R2" s="9"/>
      <c r="S2" s="9"/>
      <c r="T2" s="9"/>
      <c r="U2" s="11"/>
      <c r="V2" s="11"/>
      <c r="W2" s="11"/>
      <c r="X2" s="12">
        <v>45000</v>
      </c>
      <c r="Y2" s="11">
        <v>121000</v>
      </c>
      <c r="Z2" s="11">
        <v>4332</v>
      </c>
    </row>
    <row r="3" spans="1:66">
      <c r="E3" t="s">
        <v>3</v>
      </c>
      <c r="J3">
        <f>45000/5</f>
        <v>9000</v>
      </c>
      <c r="M3" s="9"/>
      <c r="N3" s="9" t="s">
        <v>22</v>
      </c>
      <c r="O3" s="10"/>
      <c r="P3" s="11"/>
      <c r="Q3" s="9"/>
      <c r="R3" s="9"/>
      <c r="S3" s="9"/>
      <c r="T3" s="9"/>
      <c r="U3" s="11"/>
      <c r="V3" s="11"/>
      <c r="W3" s="11"/>
      <c r="X3" s="12">
        <v>45000</v>
      </c>
      <c r="Y3" s="11">
        <v>121000</v>
      </c>
      <c r="Z3" s="11">
        <v>4343</v>
      </c>
    </row>
    <row r="4" spans="1:66" ht="17" thickBot="1">
      <c r="E4" t="s">
        <v>4</v>
      </c>
      <c r="M4" s="9" t="s">
        <v>20</v>
      </c>
      <c r="N4" s="9"/>
      <c r="O4" s="13"/>
      <c r="P4" s="13"/>
      <c r="Q4" s="14"/>
      <c r="R4" s="9"/>
      <c r="S4" s="9"/>
      <c r="T4" s="14"/>
      <c r="U4" s="13"/>
      <c r="V4" s="13"/>
      <c r="W4" s="13"/>
      <c r="X4" s="15" t="s">
        <v>28</v>
      </c>
      <c r="Y4" s="14" t="s">
        <v>30</v>
      </c>
      <c r="Z4" s="16" t="s">
        <v>41</v>
      </c>
    </row>
    <row r="5" spans="1:66">
      <c r="E5" t="s">
        <v>5</v>
      </c>
      <c r="O5" s="4"/>
      <c r="AC5" s="28"/>
      <c r="AD5" s="31"/>
    </row>
    <row r="6" spans="1:66">
      <c r="E6" t="s">
        <v>6</v>
      </c>
      <c r="S6" s="2"/>
      <c r="AC6" s="29"/>
      <c r="AD6" s="31"/>
      <c r="AQ6" s="23" t="s">
        <v>26</v>
      </c>
      <c r="AR6" s="24" t="s">
        <v>19</v>
      </c>
      <c r="AS6" s="24" t="s">
        <v>39</v>
      </c>
      <c r="AT6" s="24" t="s">
        <v>23</v>
      </c>
      <c r="AU6" s="24" t="s">
        <v>24</v>
      </c>
      <c r="AV6" s="25" t="s">
        <v>25</v>
      </c>
      <c r="BL6" s="15" t="s">
        <v>28</v>
      </c>
      <c r="BM6" s="14" t="s">
        <v>30</v>
      </c>
      <c r="BN6" s="16" t="s">
        <v>41</v>
      </c>
    </row>
    <row r="7" spans="1:66" ht="17" thickBot="1">
      <c r="E7" t="s">
        <v>7</v>
      </c>
      <c r="AC7" s="30"/>
      <c r="AD7" s="31"/>
      <c r="AQ7" s="21" t="s">
        <v>21</v>
      </c>
      <c r="AR7" s="10">
        <v>0.25</v>
      </c>
      <c r="AS7" s="11">
        <v>650000</v>
      </c>
      <c r="AT7" s="11">
        <v>226191</v>
      </c>
      <c r="AU7" s="11">
        <v>163240</v>
      </c>
      <c r="AV7" s="22">
        <f>AU7+AT7</f>
        <v>389431</v>
      </c>
    </row>
    <row r="8" spans="1:66">
      <c r="U8" s="5"/>
      <c r="V8" s="5"/>
      <c r="AQ8" s="26" t="s">
        <v>22</v>
      </c>
      <c r="AR8" s="18">
        <v>0.27</v>
      </c>
      <c r="AS8" s="19">
        <v>650000</v>
      </c>
      <c r="AT8" s="19">
        <v>260400</v>
      </c>
      <c r="AU8" s="19">
        <v>174780</v>
      </c>
      <c r="AV8" s="27">
        <f>AU8+AT8</f>
        <v>435180</v>
      </c>
    </row>
    <row r="9" spans="1:66">
      <c r="A9" t="s">
        <v>0</v>
      </c>
      <c r="B9" t="s">
        <v>14</v>
      </c>
      <c r="D9" t="s">
        <v>17</v>
      </c>
      <c r="AE9" s="23" t="s">
        <v>26</v>
      </c>
      <c r="AF9" s="24" t="s">
        <v>35</v>
      </c>
      <c r="AG9" s="24" t="s">
        <v>32</v>
      </c>
      <c r="AH9" s="24" t="s">
        <v>33</v>
      </c>
      <c r="AI9" s="25" t="s">
        <v>31</v>
      </c>
      <c r="AQ9" s="6"/>
      <c r="AR9" s="20"/>
      <c r="AS9" s="20"/>
      <c r="AT9" s="6"/>
      <c r="AU9" s="6"/>
      <c r="AV9" s="6"/>
    </row>
    <row r="10" spans="1:66">
      <c r="A10" s="1">
        <v>1500000</v>
      </c>
      <c r="B10" s="3" t="s">
        <v>15</v>
      </c>
      <c r="D10" s="1">
        <v>121000</v>
      </c>
      <c r="AE10" s="21" t="s">
        <v>21</v>
      </c>
      <c r="AF10" s="9" t="s">
        <v>36</v>
      </c>
      <c r="AG10" s="9" t="s">
        <v>37</v>
      </c>
      <c r="AH10" s="9" t="s">
        <v>38</v>
      </c>
      <c r="AI10" s="31" t="s">
        <v>34</v>
      </c>
      <c r="BD10" s="6" t="s">
        <v>26</v>
      </c>
      <c r="BE10" s="6" t="s">
        <v>27</v>
      </c>
      <c r="BF10" s="6" t="s">
        <v>29</v>
      </c>
      <c r="BG10" s="6" t="s">
        <v>40</v>
      </c>
      <c r="BH10" s="6"/>
    </row>
    <row r="11" spans="1:66">
      <c r="B11">
        <f>1500000/3</f>
        <v>500000</v>
      </c>
      <c r="AE11" s="26" t="s">
        <v>22</v>
      </c>
      <c r="AF11" s="17" t="s">
        <v>36</v>
      </c>
      <c r="AG11" s="17" t="s">
        <v>37</v>
      </c>
      <c r="AH11" s="17" t="s">
        <v>38</v>
      </c>
      <c r="AI11" s="33" t="s">
        <v>34</v>
      </c>
      <c r="BD11" s="6" t="s">
        <v>21</v>
      </c>
      <c r="BE11" s="8">
        <v>45000</v>
      </c>
      <c r="BF11" s="7">
        <v>121000</v>
      </c>
      <c r="BG11" s="7">
        <v>4332</v>
      </c>
      <c r="BH11" s="6"/>
    </row>
    <row r="12" spans="1:66">
      <c r="B12">
        <f>B11*2</f>
        <v>1000000</v>
      </c>
      <c r="D12" t="s">
        <v>16</v>
      </c>
      <c r="AE12" s="6"/>
      <c r="AF12" s="32"/>
      <c r="AG12" s="6"/>
      <c r="AH12" s="6"/>
      <c r="AI12" s="32"/>
      <c r="BD12" s="6" t="s">
        <v>22</v>
      </c>
      <c r="BE12" s="8">
        <v>45000</v>
      </c>
      <c r="BF12" s="7">
        <v>121000</v>
      </c>
      <c r="BG12" s="7">
        <v>4343</v>
      </c>
      <c r="BH12" s="6"/>
    </row>
    <row r="13" spans="1:66">
      <c r="D13">
        <f>D10/161</f>
        <v>751.55279503105589</v>
      </c>
      <c r="AE13" s="6"/>
      <c r="AF13" s="6"/>
      <c r="AG13" s="6"/>
      <c r="AH13" s="6"/>
      <c r="AI13" s="6"/>
    </row>
    <row r="15" spans="1:66">
      <c r="D15" t="s">
        <v>18</v>
      </c>
    </row>
    <row r="16" spans="1:66">
      <c r="D16">
        <f>D13/31</f>
        <v>24.243638549388901</v>
      </c>
    </row>
    <row r="17" spans="56:56">
      <c r="BD17" s="34"/>
    </row>
  </sheetData>
  <hyperlinks>
    <hyperlink ref="X4" r:id="rId1" xr:uid="{47C395D6-234E-6F4A-9A74-5A866BE85430}"/>
    <hyperlink ref="Y4" r:id="rId2" xr:uid="{3DBE5DF9-D941-B143-9095-7489FBAB2C16}"/>
    <hyperlink ref="Z4" r:id="rId3" xr:uid="{C9C18718-1A78-1748-A353-ACB78023B4C2}"/>
    <hyperlink ref="BL6" r:id="rId4" xr:uid="{F0550EE7-E752-1A4C-A46B-34DB20C7B250}"/>
    <hyperlink ref="BM6" r:id="rId5" xr:uid="{462856F4-BBD5-824D-83FE-97B4C964210A}"/>
    <hyperlink ref="BN6" r:id="rId6" xr:uid="{4CD7D9CC-4DF3-2348-BEAF-777801C9602D}"/>
  </hyperlinks>
  <pageMargins left="0.7" right="0.7" top="0.75" bottom="0.75" header="0.3" footer="0.3"/>
  <pageSetup paperSize="9" orientation="portrait" horizontalDpi="0" verticalDpi="0"/>
  <drawing r:id="rId7"/>
  <tableParts count="3"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2023-02-27T12:32:55Z</dcterms:created>
  <dcterms:modified xsi:type="dcterms:W3CDTF">2023-03-15T13:36:00Z</dcterms:modified>
</cp:coreProperties>
</file>