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sarennels/.julia/dev/MimiDICE2016R2/data/"/>
    </mc:Choice>
  </mc:AlternateContent>
  <xr:revisionPtr revIDLastSave="0" documentId="13_ncr:1_{E795BBE4-2C10-7D44-A00F-BDD672CD041C}" xr6:coauthVersionLast="36" xr6:coauthVersionMax="36" xr10:uidLastSave="{00000000-0000-0000-0000-000000000000}"/>
  <bookViews>
    <workbookView xWindow="25000" yWindow="2200" windowWidth="27680" windowHeight="1572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81029"/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32" i="85" l="1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BK53" i="48" s="1"/>
  <c r="AZ43" i="72"/>
  <c r="BT18" i="85"/>
  <c r="BT32" i="85"/>
  <c r="BU34" i="85"/>
  <c r="BU41" i="85"/>
  <c r="BU53" i="85"/>
  <c r="BT54" i="85"/>
  <c r="BS119" i="85"/>
  <c r="BT15" i="85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08" i="85" s="1"/>
  <c r="CJ137" i="85"/>
  <c r="CK133" i="85"/>
  <c r="CL97" i="85"/>
  <c r="CJ119" i="85"/>
  <c r="CK15" i="85"/>
  <c r="CK32" i="85"/>
  <c r="CL34" i="85"/>
  <c r="CK18" i="85"/>
  <c r="CL41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 s="1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B133" i="48" s="1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 s="1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F136" i="72" s="1"/>
  <c r="CG97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E135" i="48" l="1"/>
  <c r="F136" i="48"/>
  <c r="G136" i="72" s="1"/>
  <c r="H34" i="48"/>
  <c r="CH97" i="48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72" s="1"/>
  <c r="H136" i="48"/>
  <c r="I136" i="72" s="1"/>
  <c r="G137" i="48"/>
  <c r="CI97" i="48"/>
  <c r="H135" i="48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I135" i="48" s="1"/>
  <c r="CJ97" i="48"/>
  <c r="J136" i="72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K136" i="72" s="1"/>
  <c r="CK97" i="48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L136" i="72" s="1"/>
  <c r="CL97" i="48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L135" i="48" s="1"/>
  <c r="CM97" i="48"/>
  <c r="M136" i="72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N136" i="72" s="1"/>
  <c r="CN97" i="48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O136" i="72" s="1"/>
  <c r="CO97" i="48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P136" i="72" s="1"/>
  <c r="CP97" i="48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S34" i="72" s="1"/>
  <c r="CQ97" i="48"/>
  <c r="P136" i="48"/>
  <c r="R34" i="72"/>
  <c r="Q133" i="48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5" i="48" s="1"/>
  <c r="S136" i="72"/>
  <c r="CS97" i="48"/>
  <c r="CT97" i="48"/>
  <c r="Q135" i="72"/>
  <c r="T136" i="72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U136" i="72" s="1"/>
  <c r="CU97" i="48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V136" i="72" s="1"/>
  <c r="CV97" i="48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W136" i="72" s="1"/>
  <c r="CW97" i="48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W135" i="48" s="1"/>
  <c r="X136" i="72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X135" i="48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Y136" i="48" l="1"/>
  <c r="Z136" i="72" s="1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Y135" i="48" l="1"/>
  <c r="Z136" i="48"/>
  <c r="AA136" i="72" s="1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Z135" i="48" l="1"/>
  <c r="AA136" i="48"/>
  <c r="AB136" i="72" s="1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A135" i="48" l="1"/>
  <c r="AB136" i="48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6" i="72" s="1"/>
  <c r="AD133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C135" i="48" l="1"/>
  <c r="AD135" i="48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L136" i="72" s="1"/>
  <c r="AM34" i="72"/>
  <c r="AL133" i="48"/>
  <c r="AN53" i="75"/>
  <c r="AK34" i="75"/>
  <c r="AM54" i="75"/>
  <c r="AV18" i="76"/>
  <c r="AK34" i="74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6" i="72" s="1"/>
  <c r="AN133" i="48"/>
  <c r="AN136" i="48" s="1"/>
  <c r="AL135" i="48"/>
  <c r="H136" i="76"/>
  <c r="H135" i="76"/>
  <c r="AP53" i="75"/>
  <c r="AO54" i="75"/>
  <c r="AM34" i="75"/>
  <c r="AX18" i="76"/>
  <c r="AM34" i="74"/>
  <c r="AK137" i="78"/>
  <c r="AK133" i="78"/>
  <c r="AO34" i="72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B66" i="48" s="1"/>
  <c r="C66" i="85"/>
  <c r="B66" i="85" s="1"/>
  <c r="C71" i="48"/>
  <c r="C71" i="85"/>
  <c r="B71" i="85" s="1"/>
  <c r="C65" i="48"/>
  <c r="B65" i="48" s="1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B71" i="48"/>
  <c r="D71" i="72"/>
  <c r="D65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D66" i="72" l="1"/>
  <c r="C68" i="48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D101" i="85" s="1"/>
  <c r="C83" i="48"/>
  <c r="AO23" i="48"/>
  <c r="AO23" i="85"/>
  <c r="D20" i="72"/>
  <c r="C105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M41" i="48" l="1"/>
  <c r="BN41" i="48" s="1"/>
  <c r="BN2" i="48"/>
  <c r="BL108" i="48"/>
  <c r="E44" i="72"/>
  <c r="DA118" i="27"/>
  <c r="BM32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BR41" i="48" s="1"/>
  <c r="G35" i="72"/>
  <c r="BP108" i="48"/>
  <c r="I44" i="72"/>
  <c r="DE118" i="27"/>
  <c r="BQ32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D41" i="48" s="1"/>
  <c r="CB108" i="48"/>
  <c r="V44" i="72"/>
  <c r="DQ118" i="27"/>
  <c r="CC32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CJ41" i="48" s="1"/>
  <c r="Y35" i="72"/>
  <c r="AB44" i="72"/>
  <c r="CH108" i="48"/>
  <c r="DW118" i="27"/>
  <c r="CI32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CL41" i="48" s="1"/>
  <c r="AA35" i="72"/>
  <c r="CJ108" i="48"/>
  <c r="AD44" i="72"/>
  <c r="DY118" i="27"/>
  <c r="CK32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M41" i="48" s="1"/>
  <c r="CK108" i="48"/>
  <c r="AE44" i="72"/>
  <c r="DZ118" i="27"/>
  <c r="CL32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R41" i="48" s="1"/>
  <c r="CP108" i="48"/>
  <c r="AJ44" i="72"/>
  <c r="EE118" i="27"/>
  <c r="CQ32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U41" i="48" s="1"/>
  <c r="CS108" i="48"/>
  <c r="AM44" i="72"/>
  <c r="E32" i="72"/>
  <c r="EH118" i="27"/>
  <c r="CT32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V41" i="48" s="1"/>
  <c r="CT108" i="48"/>
  <c r="AN44" i="72"/>
  <c r="F32" i="72"/>
  <c r="EI118" i="27"/>
  <c r="CU32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E110" i="85" s="1"/>
  <c r="F20" i="72"/>
  <c r="E112" i="85"/>
  <c r="E114" i="85"/>
  <c r="F94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69" i="85" l="1"/>
  <c r="E116" i="85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G103" i="48" s="1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13" i="48"/>
  <c r="G109" i="48"/>
  <c r="G120" i="48"/>
  <c r="AB117" i="27"/>
  <c r="AA21" i="85" s="1"/>
  <c r="G166" i="48" l="1"/>
  <c r="H104" i="72"/>
  <c r="H126" i="85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G138" i="72" s="1"/>
  <c r="G143" i="72" s="1"/>
  <c r="I114" i="72"/>
  <c r="I121" i="72"/>
  <c r="TD118" i="27"/>
  <c r="I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 s="1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53" i="48"/>
  <c r="L121" i="72"/>
  <c r="TV118" i="27"/>
  <c r="L92" i="48"/>
  <c r="M94" i="72"/>
  <c r="L112" i="72"/>
  <c r="AY21" i="74"/>
  <c r="AZ21" i="77"/>
  <c r="J138" i="72"/>
  <c r="J143" i="72" s="1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T88" i="77"/>
  <c r="T100" i="77"/>
  <c r="U89" i="77"/>
  <c r="R114" i="48"/>
  <c r="R107" i="48"/>
  <c r="R121" i="48"/>
  <c r="CQ117" i="27"/>
  <c r="Q154" i="48" l="1"/>
  <c r="S127" i="85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S154" i="48" s="1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S152" i="48" l="1"/>
  <c r="U127" i="85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AC89" i="77"/>
  <c r="AB88" i="77"/>
  <c r="AB100" i="77"/>
  <c r="Z107" i="48"/>
  <c r="Z112" i="48"/>
  <c r="Z114" i="48"/>
  <c r="Z121" i="48"/>
  <c r="Y152" i="48" l="1"/>
  <c r="AB124" i="85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38" i="72" s="1"/>
  <c r="Y143" i="72" s="1"/>
  <c r="Y153" i="48"/>
  <c r="EN117" i="27"/>
  <c r="AB94" i="72"/>
  <c r="AA112" i="72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66" i="85" s="1"/>
  <c r="AD124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5" i="48" s="1"/>
  <c r="AD153" i="48"/>
  <c r="AF120" i="72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 s="1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 s="1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 s="1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L92" i="72" s="1"/>
  <c r="AK121" i="72"/>
  <c r="AK114" i="72"/>
  <c r="AI155" i="48"/>
  <c r="GV117" i="27"/>
  <c r="AL94" i="72"/>
  <c r="AK11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51" i="48" s="1"/>
  <c r="AJ127" i="48"/>
  <c r="AK127" i="72" s="1"/>
  <c r="AM101" i="72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K166" i="48"/>
  <c r="AK113" i="48"/>
  <c r="AK109" i="48"/>
  <c r="AK120" i="48"/>
  <c r="AJ154" i="48" l="1"/>
  <c r="AJ153" i="48"/>
  <c r="AJ128" i="48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27" i="85" s="1"/>
  <c r="AL167" i="85"/>
  <c r="AL125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N167" i="85" s="1"/>
  <c r="AQ90" i="85"/>
  <c r="AO117" i="85"/>
  <c r="AO99" i="85"/>
  <c r="AN125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 s="1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N150" i="85" l="1"/>
  <c r="AO166" i="85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O153" i="85" s="1"/>
  <c r="AP112" i="85"/>
  <c r="AP114" i="85"/>
  <c r="AQ94" i="85"/>
  <c r="AP121" i="85"/>
  <c r="AO152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 s="1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S128" i="85" s="1"/>
  <c r="AT166" i="85"/>
  <c r="AT120" i="85"/>
  <c r="AT113" i="85"/>
  <c r="AT109" i="85"/>
  <c r="AS151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67" i="85" l="1"/>
  <c r="AT125" i="85"/>
  <c r="AT150" i="85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2" i="72" s="1"/>
  <c r="AV94" i="72"/>
  <c r="AU114" i="72"/>
  <c r="AS154" i="48"/>
  <c r="JD117" i="27"/>
  <c r="AU11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T151" i="48" s="1"/>
  <c r="AU126" i="72"/>
  <c r="AW101" i="72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3" i="85" s="1"/>
  <c r="AW152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6" i="85" s="1"/>
  <c r="AX125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AZ151" i="85" s="1"/>
  <c r="BA109" i="85"/>
  <c r="BA113" i="85"/>
  <c r="BA120" i="85"/>
  <c r="BA106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A126" i="85" s="1"/>
  <c r="BB99" i="85"/>
  <c r="BD90" i="85"/>
  <c r="BB117" i="85"/>
  <c r="BA125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5" i="85" s="1"/>
  <c r="BD126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G152" i="48" s="1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J88" i="77"/>
  <c r="BJ100" i="77"/>
  <c r="BI116" i="77"/>
  <c r="C94" i="77"/>
  <c r="BH114" i="48"/>
  <c r="BH112" i="48"/>
  <c r="BH121" i="48"/>
  <c r="BH107" i="48"/>
  <c r="BG154" i="48" l="1"/>
  <c r="BI125" i="85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I152" i="85" s="1"/>
  <c r="BJ107" i="85"/>
  <c r="BJ121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07" i="85" s="1"/>
  <c r="BM120" i="85"/>
  <c r="BM113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D99" i="48"/>
  <c r="CF90" i="48"/>
  <c r="CC126" i="48"/>
  <c r="CC125" i="48"/>
  <c r="CD117" i="48"/>
  <c r="RF117" i="27"/>
  <c r="V124" i="78"/>
  <c r="V117" i="78"/>
  <c r="U123" i="78"/>
  <c r="U125" i="78"/>
  <c r="W101" i="78"/>
  <c r="CG123" i="85" l="1"/>
  <c r="CG125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G126" i="85" l="1"/>
  <c r="CG127" i="85" s="1"/>
  <c r="CG128" i="85" s="1"/>
  <c r="CH105" i="85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K126" i="85"/>
  <c r="CK127" i="85" s="1"/>
  <c r="CK128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L113" i="85" l="1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0" i="85" l="1"/>
  <c r="CS116" i="85" s="1"/>
  <c r="CT117" i="85" s="1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3" i="85" l="1"/>
  <c r="CS126" i="85" s="1"/>
  <c r="CS127" i="85" s="1"/>
  <c r="CS128" i="85" s="1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S125" i="85" l="1"/>
  <c r="CT120" i="85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V125" i="85" l="1"/>
  <c r="CW106" i="85"/>
  <c r="CW107" i="85" s="1"/>
  <c r="CW120" i="85"/>
  <c r="CW121" i="85" s="1"/>
  <c r="CW109" i="85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0" i="85" l="1"/>
  <c r="CW116" i="85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 s="1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<sst xmlns="http://schemas.openxmlformats.org/spreadsheetml/2006/main" count="1903" uniqueCount="434">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</sst>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D-E54F-AE2E-1349D4B5C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B-344A-93CA-A9722E09B442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B-344A-93CA-A9722E09B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42-EE45-880C-5379B70AC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5.0996813540021613E-2</c:v>
                </c:pt>
                <c:pt idx="1">
                  <c:v>4.9861578191324307E-2</c:v>
                </c:pt>
                <c:pt idx="2">
                  <c:v>4.8747636243368753E-2</c:v>
                </c:pt>
                <c:pt idx="3">
                  <c:v>4.7664250486296966E-2</c:v>
                </c:pt>
                <c:pt idx="4">
                  <c:v>4.6615162747034811E-2</c:v>
                </c:pt>
                <c:pt idx="5">
                  <c:v>4.5601313521152598E-2</c:v>
                </c:pt>
                <c:pt idx="6">
                  <c:v>4.4622302944076875E-2</c:v>
                </c:pt>
                <c:pt idx="7">
                  <c:v>4.367715888548962E-2</c:v>
                </c:pt>
                <c:pt idx="8">
                  <c:v>4.2764727082357679E-2</c:v>
                </c:pt>
                <c:pt idx="9">
                  <c:v>4.1883857184123574E-2</c:v>
                </c:pt>
                <c:pt idx="10">
                  <c:v>4.1033482193160165E-2</c:v>
                </c:pt>
                <c:pt idx="11">
                  <c:v>4.0212646562350685E-2</c:v>
                </c:pt>
                <c:pt idx="12">
                  <c:v>3.942051255694512E-2</c:v>
                </c:pt>
                <c:pt idx="13">
                  <c:v>3.8656369151921277E-2</c:v>
                </c:pt>
                <c:pt idx="14">
                  <c:v>3.791965666578756E-2</c:v>
                </c:pt>
                <c:pt idx="15">
                  <c:v>3.7210029606943085E-2</c:v>
                </c:pt>
                <c:pt idx="16">
                  <c:v>3.6527488962274202E-2</c:v>
                </c:pt>
                <c:pt idx="17">
                  <c:v>3.5878514480004897E-2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A-C648-9DDF-6A7AE91CB8B5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3.7517795487059136E-2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0A-C648-9DDF-6A7AE91CB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F7D-E24E-9945-523FE5970F96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F7D-E24E-9945-523FE5970F96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F7D-E24E-9945-523FE5970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3DA-724A-A7F0-B2631AD154D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3DA-724A-A7F0-B2631AD15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83DA-724A-A7F0-B2631AD154D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83DA-724A-A7F0-B2631AD154D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C3-F645-A592-778308D6082D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FC3-F645-A592-778308D6082D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1.1892369389589488</c:v>
                </c:pt>
                <c:pt idx="3">
                  <c:v>1.3679310268401108</c:v>
                </c:pt>
                <c:pt idx="4">
                  <c:v>1.5517493978641295</c:v>
                </c:pt>
                <c:pt idx="5">
                  <c:v>1.7400264914166454</c:v>
                </c:pt>
                <c:pt idx="6">
                  <c:v>1.9320871546817875</c:v>
                </c:pt>
                <c:pt idx="7">
                  <c:v>2.1272427612504807</c:v>
                </c:pt>
                <c:pt idx="8">
                  <c:v>2.3247969214538955</c:v>
                </c:pt>
                <c:pt idx="9">
                  <c:v>2.5240554090238123</c:v>
                </c:pt>
                <c:pt idx="10">
                  <c:v>2.724337088073332</c:v>
                </c:pt>
                <c:pt idx="11">
                  <c:v>2.9249840431288359</c:v>
                </c:pt>
                <c:pt idx="12">
                  <c:v>3.1253700236573523</c:v>
                </c:pt>
                <c:pt idx="13">
                  <c:v>3.3249068760050609</c:v>
                </c:pt>
                <c:pt idx="14">
                  <c:v>3.5230489648380909</c:v>
                </c:pt>
                <c:pt idx="15">
                  <c:v>3.7192957635493342</c:v>
                </c:pt>
                <c:pt idx="16">
                  <c:v>3.913192873807374</c:v>
                </c:pt>
                <c:pt idx="17">
                  <c:v>4.1043317556320709</c:v>
                </c:pt>
                <c:pt idx="18">
                  <c:v>4.289392552720841</c:v>
                </c:pt>
                <c:pt idx="19">
                  <c:v>4.4684326869342987</c:v>
                </c:pt>
                <c:pt idx="20">
                  <c:v>4.6415008300001821</c:v>
                </c:pt>
                <c:pt idx="21">
                  <c:v>4.8086406041279766</c:v>
                </c:pt>
                <c:pt idx="22">
                  <c:v>4.9698930776790746</c:v>
                </c:pt>
                <c:pt idx="23">
                  <c:v>5.1252983748392094</c:v>
                </c:pt>
                <c:pt idx="24">
                  <c:v>5.2748966282436962</c:v>
                </c:pt>
                <c:pt idx="25">
                  <c:v>5.4187284428172218</c:v>
                </c:pt>
                <c:pt idx="26">
                  <c:v>5.5568349965558932</c:v>
                </c:pt>
                <c:pt idx="27">
                  <c:v>5.6892578730632497</c:v>
                </c:pt>
                <c:pt idx="28">
                  <c:v>5.8160386974936005</c:v>
                </c:pt>
                <c:pt idx="29">
                  <c:v>5.9372186298187648</c:v>
                </c:pt>
                <c:pt idx="30">
                  <c:v>6.0528377555379187</c:v>
                </c:pt>
                <c:pt idx="31">
                  <c:v>6.1629344030366076</c:v>
                </c:pt>
                <c:pt idx="32">
                  <c:v>6.2675444081405853</c:v>
                </c:pt>
                <c:pt idx="33">
                  <c:v>6.3667003394406585</c:v>
                </c:pt>
                <c:pt idx="34">
                  <c:v>6.4604306923002692</c:v>
                </c:pt>
                <c:pt idx="35">
                  <c:v>6.5487590548105725</c:v>
                </c:pt>
                <c:pt idx="36">
                  <c:v>6.6317032450390112</c:v>
                </c:pt>
                <c:pt idx="37">
                  <c:v>6.7092744155279069</c:v>
                </c:pt>
                <c:pt idx="38">
                  <c:v>6.781476117915572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C3-F645-A592-778308D6082D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C3-F645-A592-778308D60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39.383955088644129</c:v>
                </c:pt>
                <c:pt idx="2">
                  <c:v>42.932365580439559</c:v>
                </c:pt>
                <c:pt idx="3">
                  <c:v>46.351202820069489</c:v>
                </c:pt>
                <c:pt idx="4">
                  <c:v>49.608267490492977</c:v>
                </c:pt>
                <c:pt idx="5">
                  <c:v>52.677357145882439</c:v>
                </c:pt>
                <c:pt idx="6">
                  <c:v>55.537644182463957</c:v>
                </c:pt>
                <c:pt idx="7">
                  <c:v>58.173032953416723</c:v>
                </c:pt>
                <c:pt idx="8">
                  <c:v>60.571532881630866</c:v>
                </c:pt>
                <c:pt idx="9">
                  <c:v>62.724670497040705</c:v>
                </c:pt>
                <c:pt idx="10">
                  <c:v>64.626952933324063</c:v>
                </c:pt>
                <c:pt idx="11">
                  <c:v>66.275387990275973</c:v>
                </c:pt>
                <c:pt idx="12">
                  <c:v>67.669060735318695</c:v>
                </c:pt>
                <c:pt idx="13">
                  <c:v>68.808763052944769</c:v>
                </c:pt>
                <c:pt idx="14">
                  <c:v>69.696670274391991</c:v>
                </c:pt>
                <c:pt idx="15">
                  <c:v>70.336056805821144</c:v>
                </c:pt>
                <c:pt idx="16">
                  <c:v>70.731040485338312</c:v>
                </c:pt>
                <c:pt idx="17">
                  <c:v>70.886341829902932</c:v>
                </c:pt>
                <c:pt idx="18">
                  <c:v>70.807038094121523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3-BB4D-8D17-9563A985CED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17.336839811616969</c:v>
                </c:pt>
                <c:pt idx="17">
                  <c:v>12.745875614172032</c:v>
                </c:pt>
                <c:pt idx="18">
                  <c:v>7.7774879146958513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E3-BB4D-8D17-9563A985CED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1E3-BB4D-8D17-9563A985CED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1E3-BB4D-8D17-9563A985C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105.00407615842474</c:v>
                </c:pt>
                <c:pt idx="1">
                  <c:v>125.05334899699582</c:v>
                </c:pt>
                <c:pt idx="2">
                  <c:v>147.29836773705071</c:v>
                </c:pt>
                <c:pt idx="3">
                  <c:v>171.77915542188813</c:v>
                </c:pt>
                <c:pt idx="4">
                  <c:v>198.52908700762168</c:v>
                </c:pt>
                <c:pt idx="5">
                  <c:v>227.57553221979015</c:v>
                </c:pt>
                <c:pt idx="6">
                  <c:v>258.94034501721006</c:v>
                </c:pt>
                <c:pt idx="7">
                  <c:v>292.64023891858534</c:v>
                </c:pt>
                <c:pt idx="8">
                  <c:v>328.68708140150136</c:v>
                </c:pt>
                <c:pt idx="9">
                  <c:v>367.08813397162749</c:v>
                </c:pt>
                <c:pt idx="10">
                  <c:v>407.84625725950752</c:v>
                </c:pt>
                <c:pt idx="11">
                  <c:v>450.96009322489948</c:v>
                </c:pt>
                <c:pt idx="12">
                  <c:v>496.42422859108689</c:v>
                </c:pt>
                <c:pt idx="13">
                  <c:v>544.22933335291862</c:v>
                </c:pt>
                <c:pt idx="14">
                  <c:v>594.36225482366933</c:v>
                </c:pt>
                <c:pt idx="15">
                  <c:v>646.80602203601484</c:v>
                </c:pt>
                <c:pt idx="16">
                  <c:v>701.53967195081179</c:v>
                </c:pt>
                <c:pt idx="17">
                  <c:v>758.53772482904856</c:v>
                </c:pt>
                <c:pt idx="18">
                  <c:v>817.81812228395199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D-734F-B918-954AFED07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35ED-734F-B918-954AFED07C3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H17" sqref="H17"/>
    </sheetView>
  </sheetViews>
  <sheetFormatPr baseColWidth="10" defaultColWidth="8.6640625" defaultRowHeight="17.25" customHeight="1" x14ac:dyDescent="0.2"/>
  <cols>
    <col min="1" max="1" width="11" style="204" bestFit="1" customWidth="1"/>
    <col min="2" max="16384" width="8.6640625" style="204"/>
  </cols>
  <sheetData>
    <row r="1" spans="1:1" s="201" customFormat="1" ht="17.25" customHeight="1" x14ac:dyDescent="0.2">
      <c r="A1" s="201" t="s">
        <v>427</v>
      </c>
    </row>
    <row r="2" spans="1:1" s="201" customFormat="1" ht="17.25" customHeight="1" x14ac:dyDescent="0.2">
      <c r="A2" s="201" t="s">
        <v>428</v>
      </c>
    </row>
    <row r="3" spans="1:1" s="201" customFormat="1" ht="17.25" customHeight="1" x14ac:dyDescent="0.2">
      <c r="A3" s="201" t="s">
        <v>429</v>
      </c>
    </row>
    <row r="4" spans="1:1" s="201" customFormat="1" ht="17.25" customHeight="1" x14ac:dyDescent="0.2"/>
    <row r="5" spans="1:1" s="201" customFormat="1" ht="17.25" customHeight="1" x14ac:dyDescent="0.2">
      <c r="A5" s="202">
        <v>42669</v>
      </c>
    </row>
    <row r="6" spans="1:1" ht="17.25" customHeight="1" thickBot="1" x14ac:dyDescent="0.25">
      <c r="A6" s="203"/>
    </row>
    <row r="7" spans="1:1" ht="17.25" customHeight="1" thickTop="1" x14ac:dyDescent="0.2"/>
    <row r="8" spans="1:1" ht="17.25" customHeight="1" x14ac:dyDescent="0.2">
      <c r="A8" s="204" t="s">
        <v>350</v>
      </c>
    </row>
    <row r="9" spans="1:1" ht="17.25" customHeight="1" x14ac:dyDescent="0.2">
      <c r="A9" s="204" t="s">
        <v>387</v>
      </c>
    </row>
    <row r="10" spans="1:1" ht="17.25" customHeight="1" x14ac:dyDescent="0.2">
      <c r="A10" s="204" t="s">
        <v>430</v>
      </c>
    </row>
    <row r="11" spans="1:1" ht="17.25" customHeight="1" x14ac:dyDescent="0.2">
      <c r="A11" s="204" t="s">
        <v>351</v>
      </c>
    </row>
    <row r="13" spans="1:1" ht="17.25" customHeight="1" thickBot="1" x14ac:dyDescent="0.25">
      <c r="A13" s="205" t="s">
        <v>352</v>
      </c>
    </row>
    <row r="14" spans="1:1" ht="17.25" customHeight="1" thickTop="1" x14ac:dyDescent="0.2">
      <c r="A14" s="204" t="s">
        <v>388</v>
      </c>
    </row>
    <row r="16" spans="1:1" ht="17.25" customHeight="1" thickBot="1" x14ac:dyDescent="0.25">
      <c r="A16" s="205" t="s">
        <v>210</v>
      </c>
    </row>
    <row r="17" spans="1:1" ht="17.25" customHeight="1" thickTop="1" x14ac:dyDescent="0.2">
      <c r="A17" s="204" t="s">
        <v>431</v>
      </c>
    </row>
    <row r="18" spans="1:1" ht="17.25" customHeight="1" x14ac:dyDescent="0.2">
      <c r="A18" s="204" t="s">
        <v>432</v>
      </c>
    </row>
    <row r="20" spans="1:1" ht="17.25" customHeight="1" thickBot="1" x14ac:dyDescent="0.25">
      <c r="A20" s="205" t="s">
        <v>188</v>
      </c>
    </row>
    <row r="21" spans="1:1" ht="17.25" customHeight="1" thickTop="1" x14ac:dyDescent="0.2">
      <c r="A21" s="206" t="s">
        <v>433</v>
      </c>
    </row>
    <row r="22" spans="1:1" ht="17.25" customHeight="1" x14ac:dyDescent="0.2">
      <c r="A22" s="206"/>
    </row>
    <row r="23" spans="1:1" ht="17.25" customHeight="1" x14ac:dyDescent="0.2">
      <c r="A23" s="206"/>
    </row>
    <row r="24" spans="1:1" ht="17.25" customHeight="1" x14ac:dyDescent="0.2">
      <c r="A24" s="206"/>
    </row>
    <row r="25" spans="1:1" ht="17.25" customHeight="1" x14ac:dyDescent="0.2">
      <c r="A25" s="206"/>
    </row>
    <row r="26" spans="1:1" ht="17.25" customHeight="1" thickBot="1" x14ac:dyDescent="0.25">
      <c r="A26" s="205"/>
    </row>
    <row r="27" spans="1:1" ht="17.25" customHeight="1" thickTop="1" x14ac:dyDescent="0.2"/>
    <row r="29" spans="1:1" ht="17.25" customHeight="1" thickBot="1" x14ac:dyDescent="0.25">
      <c r="A29" s="205"/>
    </row>
    <row r="30" spans="1:1" ht="17.25" customHeight="1" thickTop="1" x14ac:dyDescent="0.2"/>
    <row r="34" spans="1:1" ht="17.25" customHeight="1" thickBot="1" x14ac:dyDescent="0.25">
      <c r="A34" s="205"/>
    </row>
    <row r="35" spans="1:1" ht="17.25" customHeight="1" thickTop="1" x14ac:dyDescent="0.2"/>
    <row r="39" spans="1:1" ht="17.25" customHeight="1" thickBot="1" x14ac:dyDescent="0.25">
      <c r="A39" s="205"/>
    </row>
    <row r="40" spans="1:1" ht="17.25" customHeight="1" thickTop="1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D103" zoomScale="85" zoomScaleNormal="85" workbookViewId="0">
      <selection activeCell="AN117" sqref="AN117"/>
    </sheetView>
  </sheetViews>
  <sheetFormatPr baseColWidth="10" defaultColWidth="10.5" defaultRowHeight="14.25" customHeight="1" x14ac:dyDescent="0.15"/>
  <cols>
    <col min="1" max="1" width="62" style="70" customWidth="1"/>
    <col min="2" max="2" width="18" style="68" customWidth="1"/>
    <col min="3" max="3" width="2.6640625" style="69" customWidth="1"/>
    <col min="4" max="4" width="12.5" style="70" customWidth="1"/>
    <col min="5" max="5" width="15.5" style="70" customWidth="1"/>
    <col min="6" max="8" width="12.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5" style="70" customWidth="1"/>
    <col min="16" max="19" width="7.5" style="70" customWidth="1"/>
    <col min="20" max="74" width="12.5" style="70" bestFit="1" customWidth="1"/>
    <col min="75" max="101" width="13.6640625" style="70" bestFit="1" customWidth="1"/>
    <col min="102" max="125" width="15.5" style="70" bestFit="1" customWidth="1"/>
    <col min="126" max="126" width="14" style="70" customWidth="1"/>
    <col min="127" max="141" width="10.6640625" style="70" bestFit="1" customWidth="1"/>
    <col min="142" max="16384" width="10.5" style="70"/>
  </cols>
  <sheetData>
    <row r="1" spans="1:5" ht="21" customHeight="1" thickBot="1" x14ac:dyDescent="0.25">
      <c r="A1" s="67" t="s">
        <v>426</v>
      </c>
    </row>
    <row r="2" spans="1:5" ht="21" customHeight="1" thickTop="1" x14ac:dyDescent="0.15">
      <c r="B2" s="68" t="s">
        <v>101</v>
      </c>
      <c r="D2" s="70" t="s">
        <v>92</v>
      </c>
    </row>
    <row r="3" spans="1:5" ht="14.25" customHeight="1" x14ac:dyDescent="0.15">
      <c r="E3" s="71"/>
    </row>
    <row r="4" spans="1:5" ht="17.25" customHeight="1" thickBot="1" x14ac:dyDescent="0.25">
      <c r="A4" s="67" t="s">
        <v>85</v>
      </c>
    </row>
    <row r="5" spans="1:5" ht="17.25" customHeight="1" thickTop="1" x14ac:dyDescent="0.15">
      <c r="A5" s="70" t="s">
        <v>20</v>
      </c>
      <c r="B5" s="68">
        <v>1.4999999999999999E-2</v>
      </c>
      <c r="D5" s="70" t="s">
        <v>93</v>
      </c>
    </row>
    <row r="6" spans="1:5" ht="17.25" customHeight="1" x14ac:dyDescent="0.15">
      <c r="A6" s="70" t="s">
        <v>24</v>
      </c>
      <c r="B6" s="68">
        <v>1.45</v>
      </c>
      <c r="D6" s="70" t="s">
        <v>93</v>
      </c>
    </row>
    <row r="7" spans="1:5" ht="17.25" customHeight="1" x14ac:dyDescent="0.15">
      <c r="A7" s="70" t="s">
        <v>64</v>
      </c>
      <c r="B7" s="68">
        <v>0</v>
      </c>
      <c r="D7" s="70" t="s">
        <v>408</v>
      </c>
    </row>
    <row r="8" spans="1:5" ht="17.25" customHeight="1" x14ac:dyDescent="0.1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15">
      <c r="A9" s="70" t="s">
        <v>17</v>
      </c>
      <c r="B9" s="68">
        <v>2</v>
      </c>
      <c r="D9" s="70" t="s">
        <v>94</v>
      </c>
    </row>
    <row r="10" spans="1:5" ht="17.25" customHeight="1" x14ac:dyDescent="0.2">
      <c r="A10" s="70" t="s">
        <v>386</v>
      </c>
      <c r="B10" s="172">
        <v>550</v>
      </c>
      <c r="D10" s="70" t="s">
        <v>408</v>
      </c>
    </row>
    <row r="11" spans="1:5" ht="17.25" customHeight="1" x14ac:dyDescent="0.15">
      <c r="A11" s="70" t="s">
        <v>27</v>
      </c>
      <c r="B11" s="105">
        <v>2.6</v>
      </c>
      <c r="D11" s="70" t="s">
        <v>408</v>
      </c>
    </row>
    <row r="12" spans="1:5" ht="17.25" customHeight="1" x14ac:dyDescent="0.15">
      <c r="A12" s="70" t="s">
        <v>95</v>
      </c>
      <c r="B12" s="68">
        <v>2250</v>
      </c>
      <c r="D12" s="70" t="s">
        <v>96</v>
      </c>
    </row>
    <row r="13" spans="1:5" ht="17.25" customHeight="1" x14ac:dyDescent="0.15">
      <c r="A13" s="70" t="s">
        <v>19</v>
      </c>
      <c r="B13" s="68">
        <v>6000</v>
      </c>
      <c r="D13" s="70" t="s">
        <v>408</v>
      </c>
    </row>
    <row r="14" spans="1:5" ht="17.25" customHeight="1" x14ac:dyDescent="0.15">
      <c r="A14" s="70" t="s">
        <v>58</v>
      </c>
      <c r="B14" s="68">
        <v>3.1</v>
      </c>
      <c r="D14" s="70" t="s">
        <v>408</v>
      </c>
    </row>
    <row r="15" spans="1:5" ht="17.25" customHeight="1" x14ac:dyDescent="0.15">
      <c r="A15" s="70" t="s">
        <v>86</v>
      </c>
      <c r="B15" s="68">
        <v>-1.52E-2</v>
      </c>
      <c r="D15" s="70" t="s">
        <v>408</v>
      </c>
    </row>
    <row r="16" spans="1:5" ht="17.25" customHeight="1" x14ac:dyDescent="0.1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1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15">
      <c r="A18" s="70" t="s">
        <v>61</v>
      </c>
      <c r="B18" s="68">
        <v>4</v>
      </c>
      <c r="D18" s="70" t="s">
        <v>353</v>
      </c>
    </row>
    <row r="19" spans="1:4" ht="17.25" customHeight="1" x14ac:dyDescent="0.15">
      <c r="A19" s="70" t="s">
        <v>62</v>
      </c>
      <c r="B19" s="68">
        <v>3</v>
      </c>
      <c r="D19" s="70" t="s">
        <v>353</v>
      </c>
    </row>
    <row r="20" spans="1:4" ht="17.25" customHeight="1" x14ac:dyDescent="0.15">
      <c r="A20" s="70" t="s">
        <v>117</v>
      </c>
      <c r="B20" s="68">
        <v>0</v>
      </c>
      <c r="D20" s="70" t="s">
        <v>353</v>
      </c>
    </row>
    <row r="21" spans="1:4" ht="17.25" customHeight="1" x14ac:dyDescent="0.15">
      <c r="A21" s="70" t="s">
        <v>106</v>
      </c>
      <c r="B21" s="68">
        <v>5</v>
      </c>
      <c r="D21" s="70" t="s">
        <v>354</v>
      </c>
    </row>
    <row r="22" spans="1:4" ht="17.25" customHeight="1" x14ac:dyDescent="0.15">
      <c r="A22" s="70" t="s">
        <v>128</v>
      </c>
      <c r="B22" s="68">
        <v>0</v>
      </c>
      <c r="D22" s="70" t="s">
        <v>353</v>
      </c>
    </row>
    <row r="23" spans="1:4" ht="17.25" customHeight="1" x14ac:dyDescent="0.15">
      <c r="A23" s="70" t="s">
        <v>123</v>
      </c>
      <c r="B23" s="68">
        <v>1.2</v>
      </c>
      <c r="D23" s="70" t="s">
        <v>353</v>
      </c>
    </row>
    <row r="24" spans="1:4" ht="17.25" customHeight="1" x14ac:dyDescent="0.15">
      <c r="A24" s="70" t="s">
        <v>127</v>
      </c>
      <c r="B24" s="68">
        <v>0.5</v>
      </c>
      <c r="D24" s="70" t="s">
        <v>353</v>
      </c>
    </row>
    <row r="25" spans="1:4" ht="17.25" customHeight="1" x14ac:dyDescent="0.15">
      <c r="A25" s="70" t="s">
        <v>109</v>
      </c>
      <c r="B25" s="105">
        <v>1.25</v>
      </c>
      <c r="D25" s="72" t="s">
        <v>409</v>
      </c>
    </row>
    <row r="26" spans="1:4" ht="17.25" customHeight="1" x14ac:dyDescent="0.1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15">
      <c r="A27" s="70" t="s">
        <v>132</v>
      </c>
      <c r="B27" s="68" t="s">
        <v>411</v>
      </c>
      <c r="D27" s="70" t="s">
        <v>353</v>
      </c>
    </row>
    <row r="28" spans="1:4" ht="17.25" customHeight="1" x14ac:dyDescent="0.15">
      <c r="A28" s="70" t="s">
        <v>191</v>
      </c>
      <c r="B28" s="68">
        <v>0.8</v>
      </c>
      <c r="D28" s="70" t="s">
        <v>83</v>
      </c>
    </row>
    <row r="29" spans="1:4" ht="17.25" customHeight="1" x14ac:dyDescent="0.15">
      <c r="A29" s="70" t="s">
        <v>88</v>
      </c>
      <c r="B29" s="68">
        <v>1</v>
      </c>
      <c r="D29" s="70" t="s">
        <v>355</v>
      </c>
    </row>
    <row r="30" spans="1:4" ht="17.75" customHeight="1" x14ac:dyDescent="0.15">
      <c r="A30" s="70" t="s">
        <v>147</v>
      </c>
      <c r="B30" s="68">
        <v>0</v>
      </c>
      <c r="D30" s="70" t="s">
        <v>355</v>
      </c>
    </row>
    <row r="31" spans="1:4" ht="26" customHeight="1" thickBot="1" x14ac:dyDescent="0.25">
      <c r="A31" s="67" t="s">
        <v>84</v>
      </c>
    </row>
    <row r="32" spans="1:4" ht="17.25" customHeight="1" thickTop="1" x14ac:dyDescent="0.15">
      <c r="A32" s="70" t="s">
        <v>38</v>
      </c>
      <c r="B32" s="68">
        <v>0.3</v>
      </c>
      <c r="D32" s="70" t="s">
        <v>74</v>
      </c>
    </row>
    <row r="33" spans="1:62" ht="17.25" customHeight="1" x14ac:dyDescent="0.15">
      <c r="A33" s="70" t="s">
        <v>35</v>
      </c>
      <c r="B33" s="68">
        <v>0.1</v>
      </c>
      <c r="D33" s="70" t="s">
        <v>74</v>
      </c>
    </row>
    <row r="34" spans="1:62" ht="17.25" customHeight="1" x14ac:dyDescent="0.15">
      <c r="A34" s="70" t="s">
        <v>367</v>
      </c>
      <c r="B34" s="73"/>
      <c r="C34" s="74"/>
    </row>
    <row r="35" spans="1:62" ht="17.25" customHeight="1" x14ac:dyDescent="0.1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1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1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1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1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1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1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15">
      <c r="A42" s="70" t="s">
        <v>10</v>
      </c>
      <c r="B42" s="81">
        <v>223</v>
      </c>
      <c r="D42" s="70" t="s">
        <v>76</v>
      </c>
    </row>
    <row r="43" spans="1:62" ht="17.25" customHeight="1" x14ac:dyDescent="0.1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15">
      <c r="A44" s="70" t="s">
        <v>121</v>
      </c>
    </row>
    <row r="45" spans="1:62" ht="26.75" customHeight="1" thickBot="1" x14ac:dyDescent="0.25">
      <c r="A45" s="67" t="s">
        <v>36</v>
      </c>
    </row>
    <row r="46" spans="1:62" ht="17.25" customHeight="1" thickTop="1" x14ac:dyDescent="0.15"/>
    <row r="47" spans="1:62" ht="17.25" customHeight="1" x14ac:dyDescent="0.15">
      <c r="A47" s="70" t="s">
        <v>358</v>
      </c>
      <c r="B47" s="68">
        <v>1</v>
      </c>
      <c r="D47" s="70" t="s">
        <v>74</v>
      </c>
    </row>
    <row r="48" spans="1:62" ht="29.75" customHeight="1" thickBot="1" x14ac:dyDescent="0.25">
      <c r="A48" s="67" t="s">
        <v>130</v>
      </c>
    </row>
    <row r="49" spans="1:6" s="124" customFormat="1" ht="17.25" customHeight="1" thickTop="1" x14ac:dyDescent="0.15">
      <c r="B49" s="113"/>
      <c r="C49" s="110"/>
    </row>
    <row r="50" spans="1:6" s="108" customFormat="1" ht="17.25" customHeight="1" x14ac:dyDescent="0.15">
      <c r="B50" s="113"/>
      <c r="C50" s="110"/>
    </row>
    <row r="51" spans="1:6" s="108" customFormat="1" ht="17.25" customHeight="1" x14ac:dyDescent="0.15">
      <c r="B51" s="113"/>
      <c r="C51" s="110"/>
    </row>
    <row r="52" spans="1:6" s="108" customFormat="1" ht="17.25" customHeight="1" x14ac:dyDescent="0.15">
      <c r="B52" s="113"/>
      <c r="C52" s="110"/>
    </row>
    <row r="53" spans="1:6" s="108" customFormat="1" ht="17.25" customHeight="1" x14ac:dyDescent="0.15">
      <c r="B53" s="113"/>
      <c r="C53" s="110"/>
    </row>
    <row r="54" spans="1:6" ht="26" customHeight="1" thickBot="1" x14ac:dyDescent="0.25">
      <c r="A54" s="67" t="s">
        <v>28</v>
      </c>
    </row>
    <row r="55" spans="1:6" ht="17.25" customHeight="1" thickTop="1" x14ac:dyDescent="0.1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15">
      <c r="A56" s="163">
        <v>2010</v>
      </c>
      <c r="B56" s="162">
        <v>33516.379999999997</v>
      </c>
    </row>
    <row r="57" spans="1:6" s="162" customFormat="1" ht="17.25" customHeight="1" x14ac:dyDescent="0.15">
      <c r="A57" s="163">
        <v>2015</v>
      </c>
      <c r="B57" s="162">
        <v>35700</v>
      </c>
    </row>
    <row r="58" spans="1:6" ht="17.25" customHeight="1" x14ac:dyDescent="0.15">
      <c r="A58" s="70" t="s">
        <v>134</v>
      </c>
      <c r="D58" s="117">
        <v>35705000</v>
      </c>
      <c r="E58" s="70" t="s">
        <v>375</v>
      </c>
    </row>
    <row r="59" spans="1:6" ht="17.25" customHeight="1" x14ac:dyDescent="0.15">
      <c r="A59" s="70" t="s">
        <v>30</v>
      </c>
    </row>
    <row r="60" spans="1:6" ht="17.25" customHeight="1" x14ac:dyDescent="0.1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1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1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15">
      <c r="A63" s="70" t="s">
        <v>381</v>
      </c>
      <c r="D63" s="82">
        <v>2.6</v>
      </c>
      <c r="E63" s="70" t="s">
        <v>384</v>
      </c>
    </row>
    <row r="64" spans="1:6" ht="17.25" customHeight="1" x14ac:dyDescent="0.15">
      <c r="A64" s="70" t="s">
        <v>382</v>
      </c>
      <c r="D64" s="71">
        <v>0.115</v>
      </c>
      <c r="E64" s="70" t="s">
        <v>383</v>
      </c>
    </row>
    <row r="65" spans="1:6" ht="17.25" customHeight="1" x14ac:dyDescent="0.15">
      <c r="A65" s="70" t="s">
        <v>139</v>
      </c>
      <c r="B65" s="68">
        <v>10</v>
      </c>
      <c r="D65" s="70" t="s">
        <v>140</v>
      </c>
    </row>
    <row r="66" spans="1:6" ht="20.75" customHeight="1" x14ac:dyDescent="0.15">
      <c r="A66" s="174" t="s">
        <v>190</v>
      </c>
      <c r="B66" s="175">
        <v>-1E-3</v>
      </c>
    </row>
    <row r="67" spans="1:6" ht="17.25" customHeight="1" thickBot="1" x14ac:dyDescent="0.25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15">
      <c r="A68" s="70" t="s">
        <v>362</v>
      </c>
    </row>
    <row r="69" spans="1:6" ht="17.25" customHeight="1" x14ac:dyDescent="0.1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15"/>
    <row r="72" spans="1:6" ht="17.25" customHeight="1" x14ac:dyDescent="0.1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1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25">
      <c r="A74" s="83" t="s">
        <v>135</v>
      </c>
      <c r="B74" s="68" t="s">
        <v>136</v>
      </c>
    </row>
    <row r="75" spans="1:6" ht="17.25" customHeight="1" thickTop="1" x14ac:dyDescent="0.1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1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1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1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1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15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15"/>
    <row r="86" spans="1:4" ht="17.25" customHeight="1" thickBot="1" x14ac:dyDescent="0.25">
      <c r="A86" s="67" t="s">
        <v>60</v>
      </c>
    </row>
    <row r="87" spans="1:4" ht="17.25" customHeight="1" thickTop="1" x14ac:dyDescent="0.2">
      <c r="A87" s="70" t="s">
        <v>406</v>
      </c>
      <c r="B87" s="84">
        <v>0.5</v>
      </c>
      <c r="D87" s="72" t="s">
        <v>390</v>
      </c>
    </row>
    <row r="88" spans="1:4" ht="17.25" customHeight="1" x14ac:dyDescent="0.2">
      <c r="A88" s="70" t="s">
        <v>31</v>
      </c>
      <c r="B88" s="84">
        <v>1</v>
      </c>
      <c r="D88" s="72" t="s">
        <v>390</v>
      </c>
    </row>
    <row r="89" spans="1:4" ht="17.25" customHeight="1" x14ac:dyDescent="0.1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15">
      <c r="A90" s="70">
        <v>2015</v>
      </c>
      <c r="B90" s="68">
        <v>0.85</v>
      </c>
      <c r="D90" s="72"/>
    </row>
    <row r="91" spans="1:4" ht="17.25" customHeight="1" x14ac:dyDescent="0.1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15">
      <c r="A92" s="70" t="s">
        <v>58</v>
      </c>
      <c r="B92" s="68">
        <v>3.1</v>
      </c>
      <c r="D92" s="72" t="s">
        <v>390</v>
      </c>
    </row>
    <row r="93" spans="1:4" ht="17.25" customHeight="1" x14ac:dyDescent="0.15">
      <c r="A93" s="70" t="s">
        <v>16</v>
      </c>
      <c r="B93" s="68">
        <v>3.6812999999999998</v>
      </c>
      <c r="D93" s="72" t="s">
        <v>390</v>
      </c>
    </row>
    <row r="94" spans="1:4" ht="25.25" customHeight="1" thickBot="1" x14ac:dyDescent="0.25">
      <c r="A94" s="85" t="s">
        <v>141</v>
      </c>
    </row>
    <row r="95" spans="1:4" ht="17.25" customHeight="1" thickTop="1" x14ac:dyDescent="0.1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1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1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25">
      <c r="A98" s="67" t="s">
        <v>91</v>
      </c>
      <c r="C98" s="86"/>
    </row>
    <row r="99" spans="1:12" ht="17.25" customHeight="1" thickTop="1" x14ac:dyDescent="0.15"/>
    <row r="100" spans="1:12" ht="17.25" customHeight="1" x14ac:dyDescent="0.15">
      <c r="A100" s="70" t="s">
        <v>209</v>
      </c>
      <c r="B100" s="73">
        <v>0</v>
      </c>
      <c r="C100" s="74"/>
    </row>
    <row r="101" spans="1:12" ht="17.25" customHeight="1" x14ac:dyDescent="0.15">
      <c r="A101" s="70" t="s">
        <v>192</v>
      </c>
      <c r="B101" s="68">
        <v>400</v>
      </c>
    </row>
    <row r="102" spans="1:12" ht="17.25" customHeight="1" x14ac:dyDescent="0.1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125.05446534486914</v>
      </c>
    </row>
    <row r="103" spans="1:12" s="108" customFormat="1" ht="33.5" customHeight="1" x14ac:dyDescent="0.15">
      <c r="B103" s="109"/>
      <c r="C103" s="110"/>
      <c r="E103" s="111"/>
    </row>
    <row r="104" spans="1:12" s="108" customFormat="1" ht="17.25" customHeight="1" x14ac:dyDescent="0.15">
      <c r="A104" s="112"/>
      <c r="B104" s="113"/>
      <c r="C104" s="110"/>
      <c r="D104" s="114"/>
    </row>
    <row r="105" spans="1:12" s="108" customFormat="1" ht="17.25" customHeight="1" x14ac:dyDescent="0.1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15">
      <c r="A106" s="169" t="s">
        <v>400</v>
      </c>
      <c r="B106" s="171">
        <f>+Base!B104</f>
        <v>105.17742197545904</v>
      </c>
      <c r="C106" s="171"/>
      <c r="D106" s="171">
        <f>+Base!C104</f>
        <v>125.34838394032377</v>
      </c>
      <c r="E106" s="142"/>
      <c r="F106" s="143" t="s">
        <v>395</v>
      </c>
      <c r="G106" s="154"/>
      <c r="H106" s="155"/>
    </row>
    <row r="107" spans="1:12" s="131" customFormat="1" ht="24" customHeight="1" x14ac:dyDescent="0.15">
      <c r="A107" s="169" t="s">
        <v>401</v>
      </c>
      <c r="B107" s="170">
        <f>+B106/B105*1000</f>
        <v>1.1881351212670164</v>
      </c>
      <c r="C107" s="170"/>
      <c r="D107" s="170">
        <f>+D106/D105*1000</f>
        <v>1.1926582677480853</v>
      </c>
      <c r="E107" s="165"/>
      <c r="F107" s="152"/>
      <c r="G107" s="166"/>
      <c r="H107" s="167"/>
    </row>
    <row r="108" spans="1:12" s="131" customFormat="1" ht="24" customHeight="1" x14ac:dyDescent="0.2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1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1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2.1221740397266986E-2</v>
      </c>
      <c r="H111" s="146">
        <f>+Base!T170</f>
        <v>1.8449007101872805E-2</v>
      </c>
      <c r="I111" s="137"/>
      <c r="J111" s="139"/>
      <c r="K111" s="137"/>
      <c r="L111" s="137"/>
    </row>
    <row r="112" spans="1:12" ht="27" customHeight="1" x14ac:dyDescent="0.1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15">
      <c r="A113" s="70" t="s">
        <v>194</v>
      </c>
      <c r="F113" s="128"/>
      <c r="G113" s="128"/>
    </row>
    <row r="114" spans="1:727" ht="14.25" customHeight="1" x14ac:dyDescent="0.15">
      <c r="A114" s="70" t="s">
        <v>195</v>
      </c>
    </row>
    <row r="115" spans="1:727" ht="14.25" customHeight="1" x14ac:dyDescent="0.1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1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1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1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1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15">
      <c r="B120" s="125"/>
    </row>
    <row r="121" spans="1:727" s="108" customFormat="1" ht="14.25" customHeight="1" x14ac:dyDescent="0.1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5" customHeight="1" x14ac:dyDescent="0.15">
      <c r="B122" s="113"/>
      <c r="C122" s="110"/>
    </row>
    <row r="127" spans="1:727" s="108" customFormat="1" ht="14.25" customHeight="1" x14ac:dyDescent="0.15">
      <c r="B127" s="113"/>
      <c r="C127" s="110"/>
    </row>
    <row r="128" spans="1:727" s="108" customFormat="1" ht="14.25" customHeight="1" x14ac:dyDescent="0.15">
      <c r="B128" s="113"/>
      <c r="C128" s="110"/>
    </row>
    <row r="129" spans="2:67" s="108" customFormat="1" ht="14.25" customHeight="1" x14ac:dyDescent="0.1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1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15">
      <c r="B131" s="113"/>
      <c r="C131" s="110"/>
    </row>
    <row r="132" spans="2:67" s="108" customFormat="1" ht="14.25" customHeight="1" x14ac:dyDescent="0.15">
      <c r="B132" s="113"/>
      <c r="C132" s="110"/>
    </row>
    <row r="133" spans="2:67" s="108" customFormat="1" ht="14.25" customHeight="1" x14ac:dyDescent="0.15">
      <c r="B133" s="113"/>
      <c r="C133" s="110"/>
    </row>
    <row r="134" spans="2:67" s="108" customFormat="1" ht="14.25" customHeight="1" x14ac:dyDescent="0.15">
      <c r="B134" s="113"/>
      <c r="C134" s="110"/>
    </row>
    <row r="135" spans="2:67" s="108" customFormat="1" ht="14.25" customHeight="1" x14ac:dyDescent="0.15">
      <c r="B135" s="113"/>
      <c r="C135" s="110"/>
    </row>
    <row r="168" spans="2:3" s="71" customFormat="1" ht="14.25" customHeight="1" x14ac:dyDescent="0.15">
      <c r="B168" s="68"/>
      <c r="C168" s="69"/>
    </row>
    <row r="169" spans="2:3" s="87" customFormat="1" ht="14.25" customHeight="1" x14ac:dyDescent="0.15">
      <c r="B169" s="68"/>
      <c r="C169" s="69"/>
    </row>
    <row r="170" spans="2:3" s="87" customFormat="1" ht="14.25" customHeight="1" x14ac:dyDescent="0.15">
      <c r="B170" s="68"/>
      <c r="C170" s="69"/>
    </row>
    <row r="171" spans="2:3" s="87" customFormat="1" ht="14.25" customHeight="1" x14ac:dyDescent="0.15">
      <c r="B171" s="68"/>
      <c r="C171" s="69"/>
    </row>
    <row r="175" spans="2:3" s="71" customFormat="1" ht="14" customHeight="1" x14ac:dyDescent="0.15">
      <c r="B175" s="68"/>
      <c r="C175" s="69"/>
    </row>
    <row r="176" spans="2:3" s="88" customFormat="1" ht="14.25" customHeight="1" x14ac:dyDescent="0.15">
      <c r="B176" s="68"/>
      <c r="C176" s="69"/>
    </row>
    <row r="182" spans="1:125" ht="14.25" customHeight="1" x14ac:dyDescent="0.1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1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1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1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1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baseColWidth="10" defaultColWidth="8.83203125" defaultRowHeight="13" x14ac:dyDescent="0.15"/>
  <sheetData>
    <row r="157" spans="1:2" x14ac:dyDescent="0.15">
      <c r="A157" s="1"/>
      <c r="B157" s="1"/>
    </row>
  </sheetData>
  <sortState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tabSelected="1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5" sqref="B25"/>
    </sheetView>
  </sheetViews>
  <sheetFormatPr baseColWidth="10" defaultColWidth="12.33203125" defaultRowHeight="20.75" customHeight="1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2.2699999999999999E-3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86" t="s">
        <v>79</v>
      </c>
      <c r="C48" s="2"/>
      <c r="D48" s="2">
        <f>+B126</f>
        <v>10.502461281677569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3.0260219869225294E-2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4467.7259222180774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86" t="s">
        <v>186</v>
      </c>
      <c r="B51" s="46">
        <v>1</v>
      </c>
      <c r="C51" s="2"/>
      <c r="D51" s="2">
        <f>+D50-B129</f>
        <v>-23.346683923177807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5" customHeight="1" thickBot="1" x14ac:dyDescent="0.2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42.265630274582691</v>
      </c>
      <c r="E82" s="18">
        <f t="shared" si="259"/>
        <v>44.384932979110317</v>
      </c>
      <c r="F82" s="18">
        <f t="shared" si="259"/>
        <v>46.558373453349532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16.102725084868894</v>
      </c>
      <c r="F83" s="18">
        <f t="shared" si="260"/>
        <v>18.161301165385794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0.95599851965744165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933.60338484908334</v>
      </c>
      <c r="E87" s="10">
        <f>Base!$B65*D87+Base!$B66*D89+D112*5/3.666</f>
        <v>977.98831782819366</v>
      </c>
      <c r="F87" s="10">
        <f>Base!$B65*E87+Base!$B66*E89+E112*5/3.666</f>
        <v>1024.5466912815432</v>
      </c>
      <c r="G87" s="10">
        <f>Base!$B65*F87+Base!$B66*F89+F112*5/3.666</f>
        <v>1073.2372652203856</v>
      </c>
      <c r="H87" s="10">
        <f>Base!$B65*G87+Base!$B66*G89+G112*5/3.666</f>
        <v>1123.9530319887801</v>
      </c>
      <c r="I87" s="10">
        <f>Base!$B65*H87+Base!$B66*H89+H112*5/3.666</f>
        <v>1176.5422022652629</v>
      </c>
      <c r="J87" s="10">
        <f>Base!$B65*I87+Base!$B66*I89+I112*5/3.666</f>
        <v>1230.8231215606256</v>
      </c>
      <c r="K87" s="10">
        <f>Base!$B65*J87+Base!$B66*J89+J112*5/3.666</f>
        <v>1286.5948989965282</v>
      </c>
      <c r="L87" s="10">
        <f>Base!$B65*K87+Base!$B66*K89+K112*5/3.666</f>
        <v>1343.6449959686747</v>
      </c>
      <c r="M87" s="10">
        <f>Base!$B65*L87+Base!$B66*L89+L112*5/3.666</f>
        <v>1401.7546512809056</v>
      </c>
      <c r="N87" s="10">
        <f>Base!$B65*M87+Base!$B66*M89+M112*5/3.666</f>
        <v>1460.7027603980948</v>
      </c>
      <c r="O87" s="10">
        <f>Base!$B65*N87+Base!$B66*N89+N112*5/3.666</f>
        <v>1520.2686447948165</v>
      </c>
      <c r="P87" s="10">
        <f>Base!$B65*O87+Base!$B66*O89+O112*5/3.666</f>
        <v>1580.2340189553374</v>
      </c>
      <c r="Q87" s="10">
        <f>Base!$B65*P87+Base!$B66*P89+P112*5/3.666</f>
        <v>1640.3843711356674</v>
      </c>
      <c r="R87" s="10">
        <f>Base!$B65*Q87+Base!$B66*Q89+Q112*5/3.666</f>
        <v>1700.5099071533668</v>
      </c>
      <c r="S87" s="10">
        <f>Base!$B65*R87+Base!$B66*R89+R112*5/3.666</f>
        <v>1760.4061557828272</v>
      </c>
      <c r="T87" s="10">
        <f>Base!$B65*S87+Base!$B66*S89+S112*5/3.666</f>
        <v>1819.87429215373</v>
      </c>
      <c r="U87" s="10">
        <f>Base!$B65*T87+Base!$B66*T89+T112*5/3.666</f>
        <v>1878.7211945463901</v>
      </c>
      <c r="V87" s="10">
        <f>Base!$B65*U87+Base!$B66*U89+U112*5/3.666</f>
        <v>1936.7616810335057</v>
      </c>
      <c r="W87" s="10">
        <f>Base!$B65*V87+Base!$B66*V89+V112*5/3.666</f>
        <v>1993.8177447065852</v>
      </c>
      <c r="X87" s="10">
        <f>Base!$B65*W87+Base!$B66*W89+W112*5/3.666</f>
        <v>2049.7180669580421</v>
      </c>
      <c r="Y87" s="10">
        <f>Base!$B65*X87+Base!$B66*X89+X112*5/3.666</f>
        <v>2104.2976711971078</v>
      </c>
      <c r="Z87" s="10">
        <f>Base!$B65*Y87+Base!$B66*Y89+Y112*5/3.666</f>
        <v>2157.397640621195</v>
      </c>
      <c r="AA87" s="10">
        <f>Base!$B65*Z87+Base!$B66*Z89+Z112*5/3.666</f>
        <v>2208.8648585520982</v>
      </c>
      <c r="AB87" s="10">
        <f>Base!$B65*AA87+Base!$B66*AA89+AA112*5/3.666</f>
        <v>2258.5517497395908</v>
      </c>
      <c r="AC87" s="10">
        <f>Base!$B65*AB87+Base!$B66*AB89+AB112*5/3.666</f>
        <v>2306.3160120309867</v>
      </c>
      <c r="AD87" s="10">
        <f>Base!$B65*AC87+Base!$B66*AC89+AC112*5/3.666</f>
        <v>2352.0203337413463</v>
      </c>
      <c r="AE87" s="10">
        <f>Base!$B65*AD87+Base!$B66*AD89+AD112*5/3.666</f>
        <v>2395.5320952319498</v>
      </c>
      <c r="AF87" s="10">
        <f>Base!$B65*AE87+Base!$B66*AE89+AE112*5/3.666</f>
        <v>2436.7230549010392</v>
      </c>
      <c r="AG87" s="10">
        <f>Base!$B65*AF87+Base!$B66*AF89+AF112*5/3.666</f>
        <v>2475.4690203951172</v>
      </c>
      <c r="AH87" s="10">
        <f>Base!$B65*AG87+Base!$B66*AG89+AG112*5/3.666</f>
        <v>2511.6495062946769</v>
      </c>
      <c r="AI87" s="10">
        <f>Base!$B65*AH87+Base!$B66*AH89+AH112*5/3.666</f>
        <v>2545.1473795630409</v>
      </c>
      <c r="AJ87" s="10">
        <f>Base!$B65*AI87+Base!$B66*AI89+AI112*5/3.666</f>
        <v>2575.8484939983227</v>
      </c>
      <c r="AK87" s="10">
        <f>Base!$B65*AJ87+Base!$B66*AJ89+AJ112*5/3.666</f>
        <v>2603.6413149526438</v>
      </c>
      <c r="AL87" s="10">
        <f>Base!$B65*AK87+Base!$B66*AK89+AK112*5/3.666</f>
        <v>2628.4165354510505</v>
      </c>
      <c r="AM87" s="10">
        <f>Base!$B65*AL87+Base!$B66*AL89+AL112*5/3.666</f>
        <v>2650.0666847808789</v>
      </c>
      <c r="AN87" s="10">
        <f>Base!$B65*AM87+Base!$B66*AM89+AM112*5/3.666</f>
        <v>2668.4857303916028</v>
      </c>
      <c r="AO87" s="10">
        <f>Base!$B65*AN87+Base!$B66*AN89+AN112*5/3.666</f>
        <v>2683.5686734879109</v>
      </c>
      <c r="AP87" s="10">
        <f>Base!$B65*AO87+Base!$B66*AO89+AO112*5/3.666</f>
        <v>2695.2111374789101</v>
      </c>
      <c r="AQ87" s="10">
        <f>Base!$B65*AP87+Base!$B66*AP89+AP112*5/3.666</f>
        <v>2703.3089456871403</v>
      </c>
      <c r="AR87" s="10">
        <f>Base!$B65*AQ87+Base!$B66*AQ89+AQ112*5/3.666</f>
        <v>2707.7576786836066</v>
      </c>
      <c r="AS87" s="10">
        <f>Base!$B65*AR87+Base!$B66*AR89+AR112*5/3.666</f>
        <v>2708.4521878422524</v>
      </c>
      <c r="AT87" s="10">
        <f>Base!$B65*AS87+Base!$B66*AS89+AS112*5/3.666</f>
        <v>2705.2860145306277</v>
      </c>
      <c r="AU87" s="10">
        <f>Base!$B65*AT87+Base!$B66*AT89+AT112*5/3.666</f>
        <v>2698.150606206781</v>
      </c>
      <c r="AV87" s="10">
        <f>Base!$B65*AU87+Base!$B66*AU89+AU112*5/3.666</f>
        <v>2669.6187958204505</v>
      </c>
      <c r="AW87" s="10">
        <f>Base!$B65*AV87+Base!$B66*AV89+AV112*5/3.666</f>
        <v>2645.6928919915958</v>
      </c>
      <c r="AX87" s="10">
        <f>Base!$B65*AW87+Base!$B66*AW89+AW112*5/3.666</f>
        <v>2624.9905884881468</v>
      </c>
      <c r="AY87" s="10">
        <f>Base!$B65*AX87+Base!$B66*AX89+AX112*5/3.666</f>
        <v>2606.5706474911276</v>
      </c>
      <c r="AZ87" s="10">
        <f>Base!$B65*AY87+Base!$B66*AY89+AY112*5/3.666</f>
        <v>2589.791874371931</v>
      </c>
      <c r="BA87" s="10">
        <f>Base!$B65*AZ87+Base!$B66*AZ89+AZ112*5/3.666</f>
        <v>2574.2171129435278</v>
      </c>
      <c r="BB87" s="10">
        <f>Base!$B65*BA87+Base!$B66*BA89+BA112*5/3.666</f>
        <v>2559.5479106523303</v>
      </c>
      <c r="BC87" s="10">
        <f>Base!$B65*BB87+Base!$B66*BB89+BB112*5/3.666</f>
        <v>2545.5800698188209</v>
      </c>
      <c r="BD87" s="10">
        <f>Base!$B65*BC87+Base!$B66*BC89+BC112*5/3.666</f>
        <v>2532.1734174412118</v>
      </c>
      <c r="BE87" s="10">
        <f>Base!$B65*BD87+Base!$B66*BD89+BD112*5/3.666</f>
        <v>2519.2312516364182</v>
      </c>
      <c r="BF87" s="10">
        <f>Base!$B65*BE87+Base!$B66*BE89+BE112*5/3.666</f>
        <v>2506.6863718442642</v>
      </c>
      <c r="BG87" s="10">
        <f>Base!$B65*BF87+Base!$B66*BF89+BF112*5/3.666</f>
        <v>2494.4915873390019</v>
      </c>
      <c r="BH87" s="10">
        <f>Base!$B65*BG87+Base!$B66*BG89+BG112*5/3.666</f>
        <v>2482.6132711835112</v>
      </c>
      <c r="BI87" s="10">
        <f>Base!$B65*BH87+Base!$B66*BH89+BH112*5/3.666</f>
        <v>2471.0269847344834</v>
      </c>
      <c r="BJ87" s="10">
        <f>Base!$B65*BI87+Base!$B66*BI89+BI112*5/3.666</f>
        <v>2459.7145095577416</v>
      </c>
      <c r="BK87" s="10">
        <f>Base!$B65*BJ87+Base!$B66*BJ89+BJ112*5/3.666</f>
        <v>2448.6618357554098</v>
      </c>
      <c r="BL87" s="10">
        <f>Base!$B65*BK87+Base!$B66*BK89+BK112*5/3.666</f>
        <v>2437.857800043485</v>
      </c>
      <c r="BM87" s="10">
        <f>Base!$B65*BL87+Base!$B66*BL89+BL112*5/3.666</f>
        <v>2427.2931650957921</v>
      </c>
      <c r="BN87" s="10">
        <f>Base!$B65*BM87+Base!$B66*BM89+BM112*5/3.666</f>
        <v>2416.9599984312454</v>
      </c>
      <c r="BO87" s="10">
        <f>Base!$B65*BN87+Base!$B66*BN89+BN112*5/3.666</f>
        <v>2406.8512545288127</v>
      </c>
      <c r="BP87" s="10">
        <f>Base!$B65*BO87+Base!$B66*BO89+BO112*5/3.666</f>
        <v>2396.9604947147723</v>
      </c>
      <c r="BQ87" s="10">
        <f>Base!$B65*BP87+Base!$B66*BP89+BP112*5/3.666</f>
        <v>2387.281700353526</v>
      </c>
      <c r="BR87" s="10">
        <f>Base!$B65*BQ87+Base!$B66*BQ89+BQ112*5/3.666</f>
        <v>2377.8091491339737</v>
      </c>
      <c r="BS87" s="10">
        <f>Base!$B65*BR87+Base!$B66*BR89+BR112*5/3.666</f>
        <v>2368.537333936169</v>
      </c>
      <c r="BT87" s="10">
        <f>Base!$B65*BS87+Base!$B66*BS89+BS112*5/3.666</f>
        <v>2359.4609103539169</v>
      </c>
      <c r="BU87" s="10">
        <f>Base!$B65*BT87+Base!$B66*BT89+BT112*5/3.666</f>
        <v>2350.5746634268176</v>
      </c>
      <c r="BV87" s="10">
        <f>Base!$B65*BU87+Base!$B66*BU89+BU112*5/3.666</f>
        <v>2341.8734871776655</v>
      </c>
      <c r="BW87" s="10">
        <f>Base!$B65*BV87+Base!$B66*BV89+BV112*5/3.666</f>
        <v>2333.3523726242843</v>
      </c>
      <c r="BX87" s="10">
        <f>Base!$B65*BW87+Base!$B66*BW89+BW112*5/3.666</f>
        <v>2325.0064013366955</v>
      </c>
      <c r="BY87" s="10">
        <f>Base!$B65*BX87+Base!$B66*BX89+BX112*5/3.666</f>
        <v>2316.8307425809494</v>
      </c>
      <c r="BZ87" s="10">
        <f>Base!$B65*BY87+Base!$B66*BY89+BY112*5/3.666</f>
        <v>2308.8206527414709</v>
      </c>
      <c r="CA87" s="10">
        <f>Base!$B65*BZ87+Base!$B66*BZ89+BZ112*5/3.666</f>
        <v>2300.9714761809396</v>
      </c>
      <c r="CB87" s="10">
        <f>Base!$B65*CA87+Base!$B66*CA89+CA112*5/3.666</f>
        <v>2293.2786470241631</v>
      </c>
      <c r="CC87" s="10">
        <f>Base!$B65*CB87+Base!$B66*CB89+CB112*5/3.666</f>
        <v>2285.7376916082681</v>
      </c>
      <c r="CD87" s="10">
        <f>Base!$B65*CC87+Base!$B66*CC89+CC112*5/3.666</f>
        <v>2278.3442315770399</v>
      </c>
      <c r="CE87" s="10">
        <f>Base!$B65*CD87+Base!$B66*CD89+CD112*5/3.666</f>
        <v>2271.0939878398626</v>
      </c>
      <c r="CF87" s="10">
        <f>Base!$B65*CE87+Base!$B66*CE89+CE112*5/3.666</f>
        <v>2263.982785939555</v>
      </c>
      <c r="CG87" s="10">
        <f>Base!$B65*CF87+Base!$B66*CF89+CF112*5/3.666</f>
        <v>2257.0065638529618</v>
      </c>
      <c r="CH87" s="10">
        <f>Base!$B65*CG87+Base!$B66*CG89+CG112*5/3.666</f>
        <v>2250.1613840082405</v>
      </c>
      <c r="CI87" s="10">
        <f>Base!$B65*CH87+Base!$B66*CH89+CH112*5/3.666</f>
        <v>2243.4434525543852</v>
      </c>
      <c r="CJ87" s="10">
        <f>Base!$B65*CI87+Base!$B66*CI89+CI112*5/3.666</f>
        <v>2236.8491510197691</v>
      </c>
      <c r="CK87" s="10">
        <f>Base!$B65*CJ87+Base!$B66*CJ89+CJ112*5/3.666</f>
        <v>2230.3750890484994</v>
      </c>
      <c r="CL87" s="10">
        <f>Base!$B65*CK87+Base!$B66*CK89+CK112*5/3.666</f>
        <v>2224.0181930288381</v>
      </c>
      <c r="CM87" s="10">
        <f>Base!$B65*CL87+Base!$B66*CL89+CL112*5/3.666</f>
        <v>2217.7758561883584</v>
      </c>
      <c r="CN87" s="10">
        <f>Base!$B65*CM87+Base!$B66*CM89+CM112*5/3.666</f>
        <v>2211.646195303299</v>
      </c>
      <c r="CO87" s="10">
        <f>Base!$B65*CN87+Base!$B66*CN89+CN112*5/3.666</f>
        <v>2205.628496694294</v>
      </c>
      <c r="CP87" s="10">
        <f>Base!$B65*CO87+Base!$B66*CO89+CO112*5/3.666</f>
        <v>2199.691599806024</v>
      </c>
      <c r="CQ87" s="10">
        <f>Base!$B65*CP87+Base!$B66*CP89+CP112*5/3.666</f>
        <v>2193.8422447521489</v>
      </c>
      <c r="CR87" s="10">
        <f>Base!$B65*CQ87+Base!$B66*CQ89+CQ112*5/3.666</f>
        <v>2188.0832363652557</v>
      </c>
      <c r="CS87" s="10">
        <f>Base!$B65*CR87+Base!$B66*CR89+CR112*5/3.666</f>
        <v>2182.4150147204318</v>
      </c>
      <c r="CT87" s="10">
        <f>Base!$B65*CS87+Base!$B66*CS89+CS112*5/3.666</f>
        <v>2176.8366273224647</v>
      </c>
      <c r="CU87" s="10">
        <f>Base!$B65*CT87+Base!$B66*CT89+CT112*5/3.666</f>
        <v>2171.3463275050094</v>
      </c>
      <c r="CV87" s="10">
        <f>Base!$B65*CU87+Base!$B66*CU89+CU112*5/3.666</f>
        <v>2165.9419397237875</v>
      </c>
      <c r="CW87" s="10">
        <f>Base!$B65*CV87+Base!$B66*CV89+CV112*5/3.666</f>
        <v>2160.6210800062572</v>
      </c>
    </row>
    <row r="88" spans="1:101" s="10" customFormat="1" ht="20.75" customHeight="1" x14ac:dyDescent="0.2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438.31144828595467</v>
      </c>
      <c r="E88" s="10">
        <f t="shared" si="262"/>
        <v>459.14944498976229</v>
      </c>
      <c r="F88" s="10">
        <f t="shared" si="262"/>
        <v>481.00783628241464</v>
      </c>
      <c r="G88" s="10">
        <f t="shared" si="262"/>
        <v>503.8672606668477</v>
      </c>
      <c r="H88" s="10">
        <f t="shared" si="262"/>
        <v>527.677479806939</v>
      </c>
      <c r="I88" s="10">
        <f t="shared" si="262"/>
        <v>552.36723111045205</v>
      </c>
      <c r="J88" s="10">
        <f t="shared" si="262"/>
        <v>577.85123077963647</v>
      </c>
      <c r="K88" s="10">
        <f t="shared" si="262"/>
        <v>604.03516384813531</v>
      </c>
      <c r="L88" s="10">
        <f t="shared" si="262"/>
        <v>630.81924693365011</v>
      </c>
      <c r="M88" s="10">
        <f t="shared" si="262"/>
        <v>658.10077524925146</v>
      </c>
      <c r="N88" s="10">
        <f t="shared" si="262"/>
        <v>685.77594384887084</v>
      </c>
      <c r="O88" s="10">
        <f t="shared" si="262"/>
        <v>713.74114779099375</v>
      </c>
      <c r="P88" s="10">
        <f t="shared" si="262"/>
        <v>741.89390561283449</v>
      </c>
      <c r="Q88" s="10">
        <f t="shared" si="262"/>
        <v>770.13350757543071</v>
      </c>
      <c r="R88" s="10">
        <f t="shared" si="262"/>
        <v>798.36145875744921</v>
      </c>
      <c r="S88" s="10">
        <f t="shared" si="262"/>
        <v>826.48176327832266</v>
      </c>
      <c r="T88" s="10">
        <f t="shared" si="262"/>
        <v>854.40107612851182</v>
      </c>
      <c r="U88" s="10">
        <f t="shared" si="262"/>
        <v>882.02872983398595</v>
      </c>
      <c r="V88" s="10">
        <f t="shared" si="262"/>
        <v>909.27778452277266</v>
      </c>
      <c r="W88" s="10">
        <f t="shared" si="262"/>
        <v>936.0646688763311</v>
      </c>
      <c r="X88" s="10">
        <f t="shared" si="262"/>
        <v>962.30895162349395</v>
      </c>
      <c r="Y88" s="10">
        <f t="shared" si="262"/>
        <v>987.93317896577832</v>
      </c>
      <c r="Z88" s="10">
        <f t="shared" si="262"/>
        <v>1012.8627420756785</v>
      </c>
      <c r="AA88" s="10">
        <f t="shared" si="262"/>
        <v>1037.0257551887785</v>
      </c>
      <c r="AB88" s="10">
        <f t="shared" si="262"/>
        <v>1060.3529341500428</v>
      </c>
      <c r="AC88" s="10">
        <f t="shared" si="262"/>
        <v>1082.7774704370829</v>
      </c>
      <c r="AD88" s="10">
        <f t="shared" si="262"/>
        <v>1104.2348984701157</v>
      </c>
      <c r="AE88" s="10">
        <f t="shared" si="262"/>
        <v>1124.6629555079578</v>
      </c>
      <c r="AF88" s="10">
        <f t="shared" si="262"/>
        <v>1144.0014342258401</v>
      </c>
      <c r="AG88" s="10">
        <f t="shared" si="262"/>
        <v>1162.1920283545153</v>
      </c>
      <c r="AH88" s="10">
        <f t="shared" ref="AH88:BI88" si="263">+AH87/2.13</f>
        <v>1179.178171969332</v>
      </c>
      <c r="AI88" s="10">
        <f t="shared" si="263"/>
        <v>1194.9048730342915</v>
      </c>
      <c r="AJ88" s="10">
        <f t="shared" si="263"/>
        <v>1209.3185417832501</v>
      </c>
      <c r="AK88" s="10">
        <f t="shared" si="263"/>
        <v>1222.3668145317577</v>
      </c>
      <c r="AL88" s="10">
        <f t="shared" si="263"/>
        <v>1233.9983734511975</v>
      </c>
      <c r="AM88" s="10">
        <f t="shared" si="263"/>
        <v>1244.1627628079243</v>
      </c>
      <c r="AN88" s="10">
        <f t="shared" si="263"/>
        <v>1252.8102020617855</v>
      </c>
      <c r="AO88" s="10">
        <f t="shared" si="263"/>
        <v>1259.8913960037141</v>
      </c>
      <c r="AP88" s="10">
        <f t="shared" si="263"/>
        <v>1265.3573415393944</v>
      </c>
      <c r="AQ88" s="10">
        <f t="shared" si="263"/>
        <v>1269.1591294305824</v>
      </c>
      <c r="AR88" s="10">
        <f t="shared" si="263"/>
        <v>1271.2477364711769</v>
      </c>
      <c r="AS88" s="10">
        <f t="shared" si="263"/>
        <v>1271.5737971090389</v>
      </c>
      <c r="AT88" s="10">
        <f t="shared" si="263"/>
        <v>1270.0873307655529</v>
      </c>
      <c r="AU88" s="10">
        <f t="shared" si="263"/>
        <v>1266.7373738060005</v>
      </c>
      <c r="AV88" s="10">
        <f t="shared" si="263"/>
        <v>1253.3421576621834</v>
      </c>
      <c r="AW88" s="10">
        <f t="shared" si="263"/>
        <v>1242.1093389631906</v>
      </c>
      <c r="AX88" s="10">
        <f t="shared" si="263"/>
        <v>1232.3899476470174</v>
      </c>
      <c r="AY88" s="10">
        <f t="shared" si="263"/>
        <v>1223.7420880240036</v>
      </c>
      <c r="AZ88" s="10">
        <f t="shared" si="263"/>
        <v>1215.8647297520804</v>
      </c>
      <c r="BA88" s="10">
        <f t="shared" si="263"/>
        <v>1208.552635184755</v>
      </c>
      <c r="BB88" s="10">
        <f t="shared" si="263"/>
        <v>1201.6656857522678</v>
      </c>
      <c r="BC88" s="10">
        <f t="shared" si="263"/>
        <v>1195.1080139994465</v>
      </c>
      <c r="BD88" s="10">
        <f t="shared" si="263"/>
        <v>1188.8138110052637</v>
      </c>
      <c r="BE88" s="10">
        <f t="shared" si="263"/>
        <v>1182.7376768246095</v>
      </c>
      <c r="BF88" s="10">
        <f t="shared" si="263"/>
        <v>1176.8480618987155</v>
      </c>
      <c r="BG88" s="10">
        <f t="shared" si="263"/>
        <v>1171.122810957278</v>
      </c>
      <c r="BH88" s="10">
        <f t="shared" si="263"/>
        <v>1165.5461367058738</v>
      </c>
      <c r="BI88" s="10">
        <f t="shared" si="263"/>
        <v>1160.1065656030439</v>
      </c>
      <c r="BJ88" s="10">
        <f t="shared" ref="BJ88:CW88" si="264">+BJ87/2.13</f>
        <v>1154.795544393306</v>
      </c>
      <c r="BK88" s="10">
        <f t="shared" si="264"/>
        <v>1149.6064956598168</v>
      </c>
      <c r="BL88" s="10">
        <f t="shared" si="264"/>
        <v>1144.5341784241714</v>
      </c>
      <c r="BM88" s="10">
        <f t="shared" si="264"/>
        <v>1139.5742559135174</v>
      </c>
      <c r="BN88" s="10">
        <f t="shared" si="264"/>
        <v>1134.7230039583312</v>
      </c>
      <c r="BO88" s="10">
        <f t="shared" si="264"/>
        <v>1129.9771148022596</v>
      </c>
      <c r="BP88" s="10">
        <f t="shared" si="264"/>
        <v>1125.3335655937899</v>
      </c>
      <c r="BQ88" s="10">
        <f t="shared" si="264"/>
        <v>1120.7895306824066</v>
      </c>
      <c r="BR88" s="10">
        <f t="shared" si="264"/>
        <v>1116.3423235370769</v>
      </c>
      <c r="BS88" s="10">
        <f t="shared" si="264"/>
        <v>1111.9893586554786</v>
      </c>
      <c r="BT88" s="10">
        <f t="shared" si="264"/>
        <v>1107.7281269267216</v>
      </c>
      <c r="BU88" s="10">
        <f t="shared" si="264"/>
        <v>1103.5561800125904</v>
      </c>
      <c r="BV88" s="10">
        <f t="shared" si="264"/>
        <v>1099.4711207406881</v>
      </c>
      <c r="BW88" s="10">
        <f t="shared" si="264"/>
        <v>1095.4705974761898</v>
      </c>
      <c r="BX88" s="10">
        <f t="shared" si="264"/>
        <v>1091.5523010970403</v>
      </c>
      <c r="BY88" s="10">
        <f t="shared" si="264"/>
        <v>1087.713963653028</v>
      </c>
      <c r="BZ88" s="10">
        <f t="shared" si="264"/>
        <v>1083.9533580945874</v>
      </c>
      <c r="CA88" s="10">
        <f t="shared" si="264"/>
        <v>1080.2682986764976</v>
      </c>
      <c r="CB88" s="10">
        <f t="shared" si="264"/>
        <v>1076.6566417953818</v>
      </c>
      <c r="CC88" s="10">
        <f t="shared" si="264"/>
        <v>1073.116287140032</v>
      </c>
      <c r="CD88" s="10">
        <f t="shared" si="264"/>
        <v>1069.6451791441502</v>
      </c>
      <c r="CE88" s="10">
        <f t="shared" si="264"/>
        <v>1066.241308845006</v>
      </c>
      <c r="CF88" s="10">
        <f t="shared" si="264"/>
        <v>1062.9027164035469</v>
      </c>
      <c r="CG88" s="10">
        <f t="shared" si="264"/>
        <v>1059.6274947666489</v>
      </c>
      <c r="CH88" s="10">
        <f t="shared" si="264"/>
        <v>1056.413795309033</v>
      </c>
      <c r="CI88" s="10">
        <f t="shared" si="264"/>
        <v>1053.2598368799931</v>
      </c>
      <c r="CJ88" s="10">
        <f t="shared" si="264"/>
        <v>1050.1639206665584</v>
      </c>
      <c r="CK88" s="10">
        <f t="shared" si="264"/>
        <v>1047.1244549523472</v>
      </c>
      <c r="CL88" s="10">
        <f t="shared" si="264"/>
        <v>1044.1399967271541</v>
      </c>
      <c r="CM88" s="10">
        <f t="shared" si="264"/>
        <v>1041.2093221541588</v>
      </c>
      <c r="CN88" s="10">
        <f t="shared" si="264"/>
        <v>1038.3315470907507</v>
      </c>
      <c r="CO88" s="10">
        <f t="shared" si="264"/>
        <v>1035.5063364761943</v>
      </c>
      <c r="CP88" s="10">
        <f t="shared" si="264"/>
        <v>1032.7190609417953</v>
      </c>
      <c r="CQ88" s="10">
        <f t="shared" si="264"/>
        <v>1029.9728848601637</v>
      </c>
      <c r="CR88" s="10">
        <f t="shared" si="264"/>
        <v>1027.2691250541106</v>
      </c>
      <c r="CS88" s="10">
        <f t="shared" si="264"/>
        <v>1024.6079881316582</v>
      </c>
      <c r="CT88" s="10">
        <f t="shared" si="264"/>
        <v>1021.9890269119553</v>
      </c>
      <c r="CU88" s="10">
        <f t="shared" si="264"/>
        <v>1019.4114213638543</v>
      </c>
      <c r="CV88" s="10">
        <f t="shared" si="264"/>
        <v>1016.8741501050646</v>
      </c>
      <c r="CW88" s="10">
        <f t="shared" si="264"/>
        <v>1014.3760938996513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501.23111456295987</v>
      </c>
      <c r="F89" s="10">
        <f>E87* Base!$B67+E89* Base!$B68+E90* Base!$B69</f>
        <v>519.39241572834567</v>
      </c>
      <c r="G89" s="10">
        <f>F87* Base!$B67+F89* Base!$B68+F90* Base!$B69</f>
        <v>539.45537822055394</v>
      </c>
      <c r="H89" s="10">
        <f>G87* Base!$B67+G89* Base!$B68+G90* Base!$B69</f>
        <v>561.29001305531119</v>
      </c>
      <c r="I89" s="10">
        <f>H87* Base!$B67+H89* Base!$B68+H90* Base!$B69</f>
        <v>584.779897326639</v>
      </c>
      <c r="J89" s="10">
        <f>I87* Base!$B67+I89* Base!$B68+I90* Base!$B69</f>
        <v>609.81404513177517</v>
      </c>
      <c r="K89" s="10">
        <f>J87* Base!$B67+J89* Base!$B68+J90* Base!$B69</f>
        <v>636.28221881919626</v>
      </c>
      <c r="L89" s="10">
        <f>K87* Base!$B67+K89* Base!$B68+K90* Base!$B69</f>
        <v>664.07246756427242</v>
      </c>
      <c r="M89" s="10">
        <f>L87* Base!$B67+L89* Base!$B68+L90* Base!$B69</f>
        <v>693.070076263023</v>
      </c>
      <c r="N89" s="10">
        <f>M87* Base!$B67+M89* Base!$B68+M90* Base!$B69</f>
        <v>723.15737880065114</v>
      </c>
      <c r="O89" s="10">
        <f>N87* Base!$B67+N89* Base!$B68+N90* Base!$B69</f>
        <v>754.2140747102759</v>
      </c>
      <c r="P89" s="10">
        <f>O87* Base!$B67+O89* Base!$B68+O90* Base!$B69</f>
        <v>786.11781384326912</v>
      </c>
      <c r="Q89" s="10">
        <f>P87* Base!$B67+P89* Base!$B68+P90* Base!$B69</f>
        <v>818.74489836628879</v>
      </c>
      <c r="R89" s="10">
        <f>Q87* Base!$B67+Q89* Base!$B68+Q90* Base!$B69</f>
        <v>851.97100792517074</v>
      </c>
      <c r="S89" s="10">
        <f>R87* Base!$B67+R89* Base!$B68+R90* Base!$B69</f>
        <v>885.67189084336439</v>
      </c>
      <c r="T89" s="10">
        <f>S87* Base!$B67+S89* Base!$B68+S90* Base!$B69</f>
        <v>919.72398765001083</v>
      </c>
      <c r="U89" s="10">
        <f>T87* Base!$B67+T89* Base!$B68+T90* Base!$B69</f>
        <v>954.00496684222492</v>
      </c>
      <c r="V89" s="10">
        <f>U87* Base!$B67+U89* Base!$B68+U90* Base!$B69</f>
        <v>988.3941587120521</v>
      </c>
      <c r="W89" s="10">
        <f>V87* Base!$B67+V89* Base!$B68+V90* Base!$B69</f>
        <v>1022.7731695180235</v>
      </c>
      <c r="X89" s="10">
        <f>W87* Base!$B67+W89* Base!$B68+W90* Base!$B69</f>
        <v>1057.0262792259441</v>
      </c>
      <c r="Y89" s="10">
        <f>X87* Base!$B67+X89* Base!$B68+X90* Base!$B69</f>
        <v>1091.0407001273127</v>
      </c>
      <c r="Z89" s="10">
        <f>Y87* Base!$B67+Y89* Base!$B68+Y90* Base!$B69</f>
        <v>1124.7067414333108</v>
      </c>
      <c r="AA89" s="10">
        <f>Z87* Base!$B67+Z89* Base!$B68+Z90* Base!$B69</f>
        <v>1157.9179066205886</v>
      </c>
      <c r="AB89" s="10">
        <f>AA87* Base!$B67+AA89* Base!$B68+AA90* Base!$B69</f>
        <v>1190.5709398896522</v>
      </c>
      <c r="AC89" s="10">
        <f>AB87* Base!$B67+AB89* Base!$B68+AB90* Base!$B69</f>
        <v>1222.565832183031</v>
      </c>
      <c r="AD89" s="10">
        <f>AC87* Base!$B67+AC89* Base!$B68+AC90* Base!$B69</f>
        <v>1253.8057938169329</v>
      </c>
      <c r="AE89" s="10">
        <f>AD87* Base!$B67+AD89* Base!$B68+AD90* Base!$B69</f>
        <v>1284.197198787936</v>
      </c>
      <c r="AF89" s="10">
        <f>AE87* Base!$B67+AE89* Base!$B68+AE90* Base!$B69</f>
        <v>1313.6495046093457</v>
      </c>
      <c r="AG89" s="10">
        <f>AF87* Base!$B67+AF89* Base!$B68+AF90* Base!$B69</f>
        <v>1342.0751507735458</v>
      </c>
      <c r="AH89" s="10">
        <f>AG87* Base!$B67+AG89* Base!$B68+AG90* Base!$B69</f>
        <v>1369.3894384048608</v>
      </c>
      <c r="AI89" s="10">
        <f>AH87* Base!$B67+AH89* Base!$B68+AH90* Base!$B69</f>
        <v>1395.5103932970974</v>
      </c>
      <c r="AJ89" s="10">
        <f>AI87* Base!$B67+AI89* Base!$B68+AI90* Base!$B69</f>
        <v>1420.3586142389706</v>
      </c>
      <c r="AK89" s="10">
        <f>AJ87* Base!$B67+AJ89* Base!$B68+AJ90* Base!$B69</f>
        <v>1443.8571082928945</v>
      </c>
      <c r="AL89" s="10">
        <f>AK87* Base!$B67+AK89* Base!$B68+AK90* Base!$B69</f>
        <v>1465.931114506079</v>
      </c>
      <c r="AM89" s="10">
        <f>AL87* Base!$B67+AL89* Base!$B68+AL90* Base!$B69</f>
        <v>1486.5079173684101</v>
      </c>
      <c r="AN89" s="10">
        <f>AM87* Base!$B67+AM89* Base!$B68+AM90* Base!$B69</f>
        <v>1505.5166511931222</v>
      </c>
      <c r="AO89" s="10">
        <f>AN87* Base!$B67+AN89* Base!$B68+AN90* Base!$B69</f>
        <v>1522.8880964582472</v>
      </c>
      <c r="AP89" s="10">
        <f>AO87* Base!$B67+AO89* Base!$B68+AO90* Base!$B69</f>
        <v>1538.5544689819485</v>
      </c>
      <c r="AQ89" s="10">
        <f>AP87* Base!$B67+AP89* Base!$B68+AP90* Base!$B69</f>
        <v>1552.4492025270845</v>
      </c>
      <c r="AR89" s="10">
        <f>AQ87* Base!$B67+AQ89* Base!$B68+AQ90* Base!$B69</f>
        <v>1564.5067248778478</v>
      </c>
      <c r="AS89" s="10">
        <f>AR87* Base!$B67+AR89* Base!$B68+AR90* Base!$B69</f>
        <v>1574.6622262665285</v>
      </c>
      <c r="AT89" s="10">
        <f>AS87* Base!$B67+AS89* Base!$B68+AS90* Base!$B69</f>
        <v>1582.8514164473345</v>
      </c>
      <c r="AU89" s="10">
        <f>AT87* Base!$B67+AT89* Base!$B68+AT90* Base!$B69</f>
        <v>1589.0102613958736</v>
      </c>
      <c r="AV89" s="10">
        <f>AU87* Base!$B67+AU89* Base!$B68+AU90* Base!$B69</f>
        <v>1593.0746793965277</v>
      </c>
      <c r="AW89" s="10">
        <f>AV87* Base!$B67+AV89* Base!$B68+AV90* Base!$B69</f>
        <v>1592.9023163557863</v>
      </c>
      <c r="AX89" s="10">
        <f>AW87* Base!$B67+AW89* Base!$B68+AW90* Base!$B69</f>
        <v>1589.9059715488247</v>
      </c>
      <c r="AY89" s="10">
        <f>AX87* Base!$B67+AX89* Base!$B68+AX90* Base!$B69</f>
        <v>1585.0457257634002</v>
      </c>
      <c r="AZ89" s="10">
        <f>AY87* Base!$B67+AY89* Base!$B68+AY90* Base!$B69</f>
        <v>1578.9737859154902</v>
      </c>
      <c r="BA89" s="10">
        <f>AZ87* Base!$B67+AZ89* Base!$B68+AZ90* Base!$B69</f>
        <v>1572.1329985169075</v>
      </c>
      <c r="BB89" s="10">
        <f>BA87* Base!$B67+BA89* Base!$B68+BA90* Base!$B69</f>
        <v>1564.8238411671514</v>
      </c>
      <c r="BC89" s="10">
        <f>BB87* Base!$B67+BB89* Base!$B68+BB90* Base!$B69</f>
        <v>1557.2499724384338</v>
      </c>
      <c r="BD89" s="10">
        <f>BC87* Base!$B67+BC89* Base!$B68+BC90* Base!$B69</f>
        <v>1549.5491998161294</v>
      </c>
      <c r="BE89" s="10">
        <f>BD87* Base!$B67+BD89* Base!$B68+BD90* Base!$B69</f>
        <v>1541.8145325262669</v>
      </c>
      <c r="BF89" s="10">
        <f>BE87* Base!$B67+BE89* Base!$B68+BE90* Base!$B69</f>
        <v>1534.1084935335266</v>
      </c>
      <c r="BG89" s="10">
        <f>BF87* Base!$B67+BF89* Base!$B68+BF90* Base!$B69</f>
        <v>1526.4728493666328</v>
      </c>
      <c r="BH89" s="10">
        <f>BG87* Base!$B67+BG89* Base!$B68+BG90* Base!$B69</f>
        <v>1518.9352254965102</v>
      </c>
      <c r="BI89" s="10">
        <f>BH87* Base!$B67+BH89* Base!$B68+BH90* Base!$B69</f>
        <v>1511.5136050533665</v>
      </c>
      <c r="BJ89" s="10">
        <f>BI87* Base!$B67+BI89* Base!$B68+BI90* Base!$B69</f>
        <v>1504.219389099173</v>
      </c>
      <c r="BK89" s="10">
        <f>BJ87* Base!$B67+BJ89* Base!$B68+BJ90* Base!$B69</f>
        <v>1497.0594793953671</v>
      </c>
      <c r="BL89" s="10">
        <f>BK87* Base!$B67+BK89* Base!$B68+BK90* Base!$B69</f>
        <v>1490.0376969002007</v>
      </c>
      <c r="BM89" s="10">
        <f>BL87* Base!$B67+BL89* Base!$B68+BL90* Base!$B69</f>
        <v>1483.1557488341202</v>
      </c>
      <c r="BN89" s="10">
        <f>BM87* Base!$B67+BM89* Base!$B68+BM90* Base!$B69</f>
        <v>1476.4138889204557</v>
      </c>
      <c r="BO89" s="10">
        <f>BN87* Base!$B67+BN89* Base!$B68+BN90* Base!$B69</f>
        <v>1469.8113690419866</v>
      </c>
      <c r="BP89" s="10">
        <f>BO87* Base!$B67+BO89* Base!$B68+BO90* Base!$B69</f>
        <v>1463.3467490500921</v>
      </c>
      <c r="BQ89" s="10">
        <f>BP87* Base!$B67+BP89* Base!$B68+BP90* Base!$B69</f>
        <v>1457.0181100588393</v>
      </c>
      <c r="BR89" s="10">
        <f>BQ87* Base!$B67+BQ89* Base!$B68+BQ90* Base!$B69</f>
        <v>1450.8232020161872</v>
      </c>
      <c r="BS89" s="10">
        <f>BR87* Base!$B67+BR89* Base!$B68+BR90* Base!$B69</f>
        <v>1444.7595464677158</v>
      </c>
      <c r="BT89" s="10">
        <f>BS87* Base!$B67+BS89* Base!$B68+BS90* Base!$B69</f>
        <v>1438.8245087199527</v>
      </c>
      <c r="BU89" s="10">
        <f>BT87* Base!$B67+BT89* Base!$B68+BT90* Base!$B69</f>
        <v>1433.0153490549499</v>
      </c>
      <c r="BV89" s="10">
        <f>BU87* Base!$B67+BU89* Base!$B68+BU90* Base!$B69</f>
        <v>1427.3292595545859</v>
      </c>
      <c r="BW89" s="10">
        <f>BV87* Base!$B67+BV89* Base!$B68+BV90* Base!$B69</f>
        <v>1421.7633909929882</v>
      </c>
      <c r="BX89" s="10">
        <f>BW87* Base!$B67+BW89* Base!$B68+BW90* Base!$B69</f>
        <v>1416.314872830558</v>
      </c>
      <c r="BY89" s="10">
        <f>BX87* Base!$B67+BX89* Base!$B68+BX90* Base!$B69</f>
        <v>1410.9808283756902</v>
      </c>
      <c r="BZ89" s="10">
        <f>BY87* Base!$B67+BY89* Base!$B68+BY90* Base!$B69</f>
        <v>1405.7583865257511</v>
      </c>
      <c r="CA89" s="10">
        <f>BZ87* Base!$B67+BZ89* Base!$B68+BZ90* Base!$B69</f>
        <v>1400.6446910553025</v>
      </c>
      <c r="CB89" s="10">
        <f>CA87* Base!$B67+CA89* Base!$B68+CA90* Base!$B69</f>
        <v>1395.6369081221037</v>
      </c>
      <c r="CC89" s="10">
        <f>CB87* Base!$B67+CB89* Base!$B68+CB90* Base!$B69</f>
        <v>1390.7322324636609</v>
      </c>
      <c r="CD89" s="10">
        <f>CC87* Base!$B67+CC89* Base!$B68+CC90* Base!$B69</f>
        <v>1385.927892630172</v>
      </c>
      <c r="CE89" s="10">
        <f>CD87* Base!$B67+CD89* Base!$B68+CD90* Base!$B69</f>
        <v>1381.2211555268457</v>
      </c>
      <c r="CF89" s="10">
        <f>CE87* Base!$B67+CE89* Base!$B68+CE90* Base!$B69</f>
        <v>1376.6093305095922</v>
      </c>
      <c r="CG89" s="10">
        <f>CF87* Base!$B67+CF89* Base!$B68+CF90* Base!$B69</f>
        <v>1372.0897732938672</v>
      </c>
      <c r="CH89" s="10">
        <f>CG87* Base!$B67+CG89* Base!$B68+CG90* Base!$B69</f>
        <v>1367.6598900065701</v>
      </c>
      <c r="CI89" s="10">
        <f>CH87* Base!$B67+CH89* Base!$B68+CH90* Base!$B69</f>
        <v>1363.317141858</v>
      </c>
      <c r="CJ89" s="10">
        <f>CI87* Base!$B67+CI89* Base!$B68+CI90* Base!$B69</f>
        <v>1359.0590511783053</v>
      </c>
      <c r="CK89" s="10">
        <f>CJ87* Base!$B67+CJ89* Base!$B68+CJ90* Base!$B69</f>
        <v>1354.8832100281663</v>
      </c>
      <c r="CL89" s="10">
        <f>CK87* Base!$B67+CK89* Base!$B68+CK90* Base!$B69</f>
        <v>1350.7872933905398</v>
      </c>
      <c r="CM89" s="10">
        <f>CL87* Base!$B67+CL89* Base!$B68+CL90* Base!$B69</f>
        <v>1346.7690803206419</v>
      </c>
      <c r="CN89" s="10">
        <f>CM87* Base!$B67+CM89* Base!$B68+CM90* Base!$B69</f>
        <v>1342.8264888147946</v>
      </c>
      <c r="CO89" s="10">
        <f>CN87* Base!$B67+CN89* Base!$B68+CN90* Base!$B69</f>
        <v>1338.9576344071215</v>
      </c>
      <c r="CP89" s="10">
        <f>CO87* Base!$B67+CO89* Base!$B68+CO90* Base!$B69</f>
        <v>1335.1609303920625</v>
      </c>
      <c r="CQ89" s="10">
        <f>CP87* Base!$B67+CP89* Base!$B68+CP90* Base!$B69</f>
        <v>1331.4313737333357</v>
      </c>
      <c r="CR89" s="10">
        <f>CQ87* Base!$B67+CQ89* Base!$B68+CQ90* Base!$B69</f>
        <v>1327.7657866418551</v>
      </c>
      <c r="CS89" s="10">
        <f>CR87* Base!$B67+CR89* Base!$B68+CR90* Base!$B69</f>
        <v>1324.1619737643136</v>
      </c>
      <c r="CT89" s="10">
        <f>CS87* Base!$B67+CS89* Base!$B68+CS90* Base!$B69</f>
        <v>1320.6182389441099</v>
      </c>
      <c r="CU89" s="10">
        <f>CT87* Base!$B67+CT89* Base!$B68+CT90* Base!$B69</f>
        <v>1317.133116752394</v>
      </c>
      <c r="CV89" s="10">
        <f>CU87* Base!$B67+CU89* Base!$B68+CU90* Base!$B69</f>
        <v>1313.7052303313656</v>
      </c>
      <c r="CW89" s="10">
        <f>CV87* Base!$B67+CV89* Base!$B68+CV90* Base!$B69</f>
        <v>1310.3332219329618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1743.2199530940081</v>
      </c>
      <c r="G90" s="10">
        <f>( Base!$B70)*F89+( Base!$B71)*F90</f>
        <v>1744.3016800728294</v>
      </c>
      <c r="H90" s="10">
        <f>( Base!$B70)*G89+( Base!$B71)*G90</f>
        <v>1745.5222629332898</v>
      </c>
      <c r="I90" s="10">
        <f>( Base!$B70)*H89+( Base!$B71)*H90</f>
        <v>1746.8938999417746</v>
      </c>
      <c r="J90" s="10">
        <f>( Base!$B70)*I89+( Base!$B71)*I90</f>
        <v>1748.4279565324487</v>
      </c>
      <c r="K90" s="10">
        <f>( Base!$B70)*J89+( Base!$B71)*J90</f>
        <v>1750.1350045864747</v>
      </c>
      <c r="L90" s="10">
        <f>( Base!$B70)*K89+( Base!$B71)*K90</f>
        <v>1752.0248288324196</v>
      </c>
      <c r="M90" s="10">
        <f>( Base!$B70)*L89+( Base!$B71)*L90</f>
        <v>1754.1064160073129</v>
      </c>
      <c r="N90" s="10">
        <f>( Base!$B70)*M89+( Base!$B71)*M90</f>
        <v>1756.387936675841</v>
      </c>
      <c r="O90" s="10">
        <f>( Base!$B70)*N89+( Base!$B71)*N90</f>
        <v>1758.8767257690599</v>
      </c>
      <c r="P90" s="10">
        <f>( Base!$B70)*O89+( Base!$B71)*O90</f>
        <v>1761.5792653682306</v>
      </c>
      <c r="Q90" s="10">
        <f>( Base!$B70)*P89+( Base!$B71)*P90</f>
        <v>1764.5011716065708</v>
      </c>
      <c r="R90" s="10">
        <f>( Base!$B70)*Q89+( Base!$B71)*Q90</f>
        <v>1767.6471865041763</v>
      </c>
      <c r="S90" s="10">
        <f>( Base!$B70)*R89+( Base!$B71)*R90</f>
        <v>1771.0211748910533</v>
      </c>
      <c r="T90" s="10">
        <f>( Base!$B70)*S89+( Base!$B71)*S90</f>
        <v>1774.6261261730467</v>
      </c>
      <c r="U90" s="10">
        <f>( Base!$B70)*T89+( Base!$B71)*T90</f>
        <v>1778.4641604598783</v>
      </c>
      <c r="V90" s="10">
        <f>( Base!$B70)*U89+( Base!$B71)*U90</f>
        <v>1782.5365384345419</v>
      </c>
      <c r="W90" s="10">
        <f>( Base!$B70)*V89+( Base!$B71)*V90</f>
        <v>1786.8436742450292</v>
      </c>
      <c r="X90" s="10">
        <f>( Base!$B70)*W89+( Base!$B71)*W90</f>
        <v>1791.3851526763663</v>
      </c>
      <c r="Y90" s="10">
        <f>( Base!$B70)*X89+( Base!$B71)*X90</f>
        <v>1796.1597490816778</v>
      </c>
      <c r="Z90" s="10">
        <f>( Base!$B70)*Y89+( Base!$B71)*Y90</f>
        <v>1801.1654510943797</v>
      </c>
      <c r="AA90" s="10">
        <f>( Base!$B70)*Z89+( Base!$B71)*Z90</f>
        <v>1806.3994814607163</v>
      </c>
      <c r="AB90" s="10">
        <f>( Base!$B70)*AA89+( Base!$B71)*AA90</f>
        <v>1811.8583215202693</v>
      </c>
      <c r="AC90" s="10">
        <f>( Base!$B70)*AB89+( Base!$B71)*AB90</f>
        <v>1817.5377349772693</v>
      </c>
      <c r="AD90" s="10">
        <f>( Base!$B70)*AC89+( Base!$B71)*AC90</f>
        <v>1823.4327916792117</v>
      </c>
      <c r="AE90" s="10">
        <f>( Base!$B70)*AD89+( Base!$B71)*AD90</f>
        <v>1829.5378911690516</v>
      </c>
      <c r="AF90" s="10">
        <f>( Base!$B70)*AE89+( Base!$B71)*AE90</f>
        <v>1835.8467858130405</v>
      </c>
      <c r="AG90" s="10">
        <f>( Base!$B70)*AF89+( Base!$B71)*AF90</f>
        <v>1842.3526033335331</v>
      </c>
      <c r="AH90" s="10">
        <f>( Base!$B70)*AG89+( Base!$B71)*AG90</f>
        <v>1849.0478685980174</v>
      </c>
      <c r="AI90" s="10">
        <f>( Base!$B70)*AH89+( Base!$B71)*AH90</f>
        <v>1855.9245245337893</v>
      </c>
      <c r="AJ90" s="10">
        <f>( Base!$B70)*AI89+( Base!$B71)*AI90</f>
        <v>1862.9739520532498</v>
      </c>
      <c r="AK90" s="10">
        <f>( Base!$B70)*AJ89+( Base!$B71)*AJ90</f>
        <v>1870.1869888882866</v>
      </c>
      <c r="AL90" s="10">
        <f>( Base!$B70)*AK89+( Base!$B71)*AK90</f>
        <v>1877.5539472440121</v>
      </c>
      <c r="AM90" s="10">
        <f>( Base!$B70)*AL89+( Base!$B71)*AL90</f>
        <v>1885.0646301926158</v>
      </c>
      <c r="AN90" s="10">
        <f>( Base!$B70)*AM89+( Base!$B71)*AM90</f>
        <v>1892.7083467374009</v>
      </c>
      <c r="AO90" s="10">
        <f>( Base!$B70)*AN89+( Base!$B71)*AN90</f>
        <v>1900.4739254854167</v>
      </c>
      <c r="AP90" s="10">
        <f>( Base!$B70)*AO89+( Base!$B71)*AO90</f>
        <v>1908.3497268744482</v>
      </c>
      <c r="AQ90" s="10">
        <f>( Base!$B70)*AP89+( Base!$B71)*AP90</f>
        <v>1916.3236539063198</v>
      </c>
      <c r="AR90" s="10">
        <f>( Base!$B70)*AQ89+( Base!$B71)*AQ90</f>
        <v>1924.3831613427049</v>
      </c>
      <c r="AS90" s="10">
        <f>( Base!$B70)*AR89+( Base!$B71)*AR90</f>
        <v>1932.5152633199989</v>
      </c>
      <c r="AT90" s="10">
        <f>( Base!$B70)*AS89+( Base!$B71)*AS90</f>
        <v>1940.7065393320236</v>
      </c>
      <c r="AU90" s="10">
        <f>( Base!$B70)*AT89+( Base!$B71)*AT90</f>
        <v>1948.9431385034825</v>
      </c>
      <c r="AV90" s="10">
        <f>( Base!$B70)*AU89+( Base!$B71)*AU90</f>
        <v>1957.2107820140509</v>
      </c>
      <c r="AW90" s="10">
        <f>( Base!$B70)*AV89+( Base!$B71)*AV90</f>
        <v>1965.4947633915269</v>
      </c>
      <c r="AX90" s="10">
        <f>( Base!$B70)*AW89+( Base!$B71)*AW90</f>
        <v>1973.7654012317462</v>
      </c>
      <c r="AY90" s="10">
        <f>( Base!$B70)*AX89+( Base!$B71)*AX90</f>
        <v>1982.0029472121787</v>
      </c>
      <c r="AZ90" s="10">
        <f>( Base!$B70)*AY89+( Base!$B71)*AY90</f>
        <v>1990.1944025093976</v>
      </c>
      <c r="BA90" s="10">
        <f>( Base!$B70)*AZ89+( Base!$B71)*AZ90</f>
        <v>1998.3313527931759</v>
      </c>
      <c r="BB90" s="10">
        <f>( Base!$B70)*BA89+( Base!$B71)*BA90</f>
        <v>2006.4084959868414</v>
      </c>
      <c r="BC90" s="10">
        <f>( Base!$B70)*BB89+( Base!$B71)*BB90</f>
        <v>2014.4226411250775</v>
      </c>
      <c r="BD90" s="10">
        <f>( Base!$B70)*BC89+( Base!$B71)*BC90</f>
        <v>2022.3720275277076</v>
      </c>
      <c r="BE90" s="10">
        <f>( Base!$B70)*BD89+( Base!$B71)*BD90</f>
        <v>2030.2558617465543</v>
      </c>
      <c r="BF90" s="10">
        <f>( Base!$B70)*BE89+( Base!$B71)*BE90</f>
        <v>2038.0740025605164</v>
      </c>
      <c r="BG90" s="10">
        <f>( Base!$B70)*BF89+( Base!$B71)*BF90</f>
        <v>2045.8267466161508</v>
      </c>
      <c r="BH90" s="10">
        <f>( Base!$B70)*BG89+( Base!$B71)*BG90</f>
        <v>2053.5146824910935</v>
      </c>
      <c r="BI90" s="10">
        <f>( Base!$B70)*BH89+( Base!$B71)*BH90</f>
        <v>2061.1385912789428</v>
      </c>
      <c r="BJ90" s="10">
        <f>( Base!$B70)*BI89+( Base!$B71)*BI90</f>
        <v>2068.6993788108148</v>
      </c>
      <c r="BK90" s="10">
        <f>( Base!$B70)*BJ89+( Base!$B71)*BJ90</f>
        <v>2076.1980293981119</v>
      </c>
      <c r="BL90" s="10">
        <f>( Base!$B70)*BK89+( Base!$B71)*BK90</f>
        <v>2083.6355742224359</v>
      </c>
      <c r="BM90" s="10">
        <f>( Base!$B70)*BL89+( Base!$B71)*BL90</f>
        <v>2091.0130697012951</v>
      </c>
      <c r="BN90" s="10">
        <f>( Base!$B70)*BM89+( Base!$B71)*BM90</f>
        <v>2098.331582654967</v>
      </c>
      <c r="BO90" s="10">
        <f>( Base!$B70)*BN89+( Base!$B71)*BN90</f>
        <v>2105.592180116776</v>
      </c>
      <c r="BP90" s="10">
        <f>( Base!$B70)*BO89+( Base!$B71)*BO90</f>
        <v>2112.7959223198986</v>
      </c>
      <c r="BQ90" s="10">
        <f>( Base!$B70)*BP89+( Base!$B71)*BP90</f>
        <v>2119.9438578631061</v>
      </c>
      <c r="BR90" s="10">
        <f>( Base!$B70)*BQ89+( Base!$B71)*BQ90</f>
        <v>2127.0370203766488</v>
      </c>
      <c r="BS90" s="10">
        <f>( Base!$B70)*BR89+( Base!$B71)*BR90</f>
        <v>2134.0764262260241</v>
      </c>
      <c r="BT90" s="10">
        <f>( Base!$B70)*BS89+( Base!$B71)*BS90</f>
        <v>2141.0630729384552</v>
      </c>
      <c r="BU90" s="10">
        <f>( Base!$B70)*BT89+( Base!$B71)*BT90</f>
        <v>2147.9979381368175</v>
      </c>
      <c r="BV90" s="10">
        <f>( Base!$B70)*BU89+( Base!$B71)*BU90</f>
        <v>2154.88197883363</v>
      </c>
      <c r="BW90" s="10">
        <f>( Base!$B70)*BV89+( Base!$B71)*BV90</f>
        <v>2161.7161309838489</v>
      </c>
      <c r="BX90" s="10">
        <f>( Base!$B70)*BW89+( Base!$B71)*BW90</f>
        <v>2168.5013092265676</v>
      </c>
      <c r="BY90" s="10">
        <f>( Base!$B70)*BX89+( Base!$B71)*BX90</f>
        <v>2175.2384067670496</v>
      </c>
      <c r="BZ90" s="10">
        <f>( Base!$B70)*BY89+( Base!$B71)*BY90</f>
        <v>2181.9282953650672</v>
      </c>
      <c r="CA90" s="10">
        <f>( Base!$B70)*BZ89+( Base!$B71)*BZ90</f>
        <v>2188.5718254054455</v>
      </c>
      <c r="CB90" s="10">
        <f>( Base!$B70)*CA89+( Base!$B71)*CA90</f>
        <v>2195.1698260335174</v>
      </c>
      <c r="CC90" s="10">
        <f>( Base!$B70)*CB89+( Base!$B71)*CB90</f>
        <v>2201.7231053429277</v>
      </c>
      <c r="CD90" s="10">
        <f>( Base!$B70)*CC89+( Base!$B71)*CC90</f>
        <v>2208.2324506065311</v>
      </c>
      <c r="CE90" s="10">
        <f>( Base!$B70)*CD89+( Base!$B71)*CD90</f>
        <v>2214.6986285435883</v>
      </c>
      <c r="CF90" s="10">
        <f>( Base!$B70)*CE89+( Base!$B71)*CE90</f>
        <v>2221.1223856183638</v>
      </c>
      <c r="CG90" s="10">
        <f>( Base!$B70)*CF89+( Base!$B71)*CF90</f>
        <v>2227.5044483669549</v>
      </c>
      <c r="CH90" s="10">
        <f>( Base!$B70)*CG89+( Base!$B71)*CG90</f>
        <v>2233.8455237510093</v>
      </c>
      <c r="CI90" s="10">
        <f>( Base!$B70)*CH89+( Base!$B71)*CH90</f>
        <v>2240.1462995392808</v>
      </c>
      <c r="CJ90" s="10">
        <f>( Base!$B70)*CI89+( Base!$B71)*CI90</f>
        <v>2246.4074447213338</v>
      </c>
      <c r="CK90" s="10">
        <f>( Base!$B70)*CJ89+( Base!$B71)*CJ90</f>
        <v>2252.6296099628976</v>
      </c>
      <c r="CL90" s="10">
        <f>( Base!$B70)*CK89+( Base!$B71)*CK90</f>
        <v>2258.8134281208236</v>
      </c>
      <c r="CM90" s="10">
        <f>( Base!$B70)*CL89+( Base!$B71)*CL90</f>
        <v>2264.9595148496364</v>
      </c>
      <c r="CN90" s="10">
        <f>( Base!$B70)*CM89+( Base!$B71)*CM90</f>
        <v>2271.0684693552407</v>
      </c>
      <c r="CO90" s="10">
        <f>( Base!$B70)*CN89+( Base!$B71)*CN90</f>
        <v>2277.1408753916098</v>
      </c>
      <c r="CP90" s="10">
        <f>( Base!$B70)*CO89+( Base!$B71)*CO90</f>
        <v>2283.1773026661881</v>
      </c>
      <c r="CQ90" s="10">
        <f>( Base!$B70)*CP89+( Base!$B71)*CP90</f>
        <v>2289.1783089447936</v>
      </c>
      <c r="CR90" s="10">
        <f>( Base!$B70)*CQ89+( Base!$B71)*CQ90</f>
        <v>2295.1444161547984</v>
      </c>
      <c r="CS90" s="10">
        <f>( Base!$B70)*CR89+( Base!$B71)*CR90</f>
        <v>2301.0761232143668</v>
      </c>
      <c r="CT90" s="10">
        <f>( Base!$B70)*CS89+( Base!$B71)*CS90</f>
        <v>2306.9739129432173</v>
      </c>
      <c r="CU90" s="10">
        <f>( Base!$B70)*CT89+( Base!$B71)*CT90</f>
        <v>2312.8382555805838</v>
      </c>
      <c r="CV90" s="10">
        <f>( Base!$B70)*CU89+( Base!$B71)*CU90</f>
        <v>2318.669610418744</v>
      </c>
      <c r="CW90" s="10">
        <f>( Base!$B70)*CV89+( Base!$B71)*CV90</f>
        <v>2324.4684264390548</v>
      </c>
    </row>
    <row r="91" spans="1:101" s="10" customFormat="1" ht="28.5" customHeight="1" thickBot="1" x14ac:dyDescent="0.2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609.15121214220949</v>
      </c>
      <c r="E92" s="6">
        <f t="shared" ref="E92:BI92" si="266">+D112*5/3.666+D92</f>
        <v>670.483386965504</v>
      </c>
      <c r="F92" s="6">
        <f t="shared" si="266"/>
        <v>736.15906010389665</v>
      </c>
      <c r="G92" s="6">
        <f t="shared" si="266"/>
        <v>805.99432351376845</v>
      </c>
      <c r="H92" s="6">
        <f t="shared" si="266"/>
        <v>879.76530797738076</v>
      </c>
      <c r="I92" s="6">
        <f t="shared" si="266"/>
        <v>957.21599953367604</v>
      </c>
      <c r="J92" s="6">
        <f t="shared" si="266"/>
        <v>1038.0651232248492</v>
      </c>
      <c r="K92" s="6">
        <f t="shared" si="266"/>
        <v>1122.0121224021991</v>
      </c>
      <c r="L92" s="6">
        <f t="shared" si="266"/>
        <v>1208.7422923653667</v>
      </c>
      <c r="M92" s="6">
        <f t="shared" si="266"/>
        <v>1297.9311435512411</v>
      </c>
      <c r="N92" s="6">
        <f t="shared" si="266"/>
        <v>1389.2480758745864</v>
      </c>
      <c r="O92" s="6">
        <f t="shared" si="266"/>
        <v>1482.359445274152</v>
      </c>
      <c r="P92" s="6">
        <f t="shared" si="266"/>
        <v>1576.9310981668368</v>
      </c>
      <c r="Q92" s="6">
        <f t="shared" si="266"/>
        <v>1672.6304411085266</v>
      </c>
      <c r="R92" s="6">
        <f t="shared" si="266"/>
        <v>1769.1281015827135</v>
      </c>
      <c r="S92" s="6">
        <f t="shared" si="266"/>
        <v>1866.0992215172444</v>
      </c>
      <c r="T92" s="6">
        <f t="shared" si="266"/>
        <v>1963.224405976787</v>
      </c>
      <c r="U92" s="6">
        <f t="shared" si="266"/>
        <v>2060.1903218484922</v>
      </c>
      <c r="V92" s="6">
        <f t="shared" si="266"/>
        <v>2156.6923781800983</v>
      </c>
      <c r="W92" s="6">
        <f t="shared" si="266"/>
        <v>2252.4345884696363</v>
      </c>
      <c r="X92" s="6">
        <f t="shared" si="266"/>
        <v>2347.1294988603509</v>
      </c>
      <c r="Y92" s="6">
        <f t="shared" si="266"/>
        <v>2440.4981204060964</v>
      </c>
      <c r="Z92" s="6">
        <f t="shared" si="266"/>
        <v>2532.2698331488832</v>
      </c>
      <c r="AA92" s="6">
        <f t="shared" si="266"/>
        <v>2622.1822466334011</v>
      </c>
      <c r="AB92" s="6">
        <f t="shared" si="266"/>
        <v>2709.9810111495099</v>
      </c>
      <c r="AC92" s="6">
        <f t="shared" si="266"/>
        <v>2795.4195791912848</v>
      </c>
      <c r="AD92" s="6">
        <f t="shared" si="266"/>
        <v>2878.258919237489</v>
      </c>
      <c r="AE92" s="6">
        <f t="shared" si="266"/>
        <v>2958.2671851889354</v>
      </c>
      <c r="AF92" s="6">
        <f t="shared" si="266"/>
        <v>3035.2193453234231</v>
      </c>
      <c r="AG92" s="6">
        <f t="shared" si="266"/>
        <v>3108.8967745021941</v>
      </c>
      <c r="AH92" s="6">
        <f t="shared" si="266"/>
        <v>3179.0868132975529</v>
      </c>
      <c r="AI92" s="6">
        <f t="shared" si="266"/>
        <v>3245.5822973939253</v>
      </c>
      <c r="AJ92" s="6">
        <f t="shared" si="266"/>
        <v>3308.1810602905407</v>
      </c>
      <c r="AK92" s="6">
        <f t="shared" si="266"/>
        <v>3366.6854121338224</v>
      </c>
      <c r="AL92" s="6">
        <f t="shared" si="266"/>
        <v>3420.9015972011389</v>
      </c>
      <c r="AM92" s="6">
        <f t="shared" si="266"/>
        <v>3470.6392323419018</v>
      </c>
      <c r="AN92" s="6">
        <f t="shared" si="266"/>
        <v>3515.7107283221226</v>
      </c>
      <c r="AO92" s="6">
        <f t="shared" si="266"/>
        <v>3555.9306954315712</v>
      </c>
      <c r="AP92" s="6">
        <f t="shared" si="266"/>
        <v>3591.1153333353031</v>
      </c>
      <c r="AQ92" s="6">
        <f t="shared" si="266"/>
        <v>3621.0818021205405</v>
      </c>
      <c r="AR92" s="6">
        <f t="shared" si="266"/>
        <v>3645.6475649041554</v>
      </c>
      <c r="AS92" s="6">
        <f t="shared" si="266"/>
        <v>3664.6296774287757</v>
      </c>
      <c r="AT92" s="6">
        <f t="shared" si="266"/>
        <v>3677.8439703099816</v>
      </c>
      <c r="AU92" s="6">
        <f t="shared" si="266"/>
        <v>3685.1040061061326</v>
      </c>
      <c r="AV92" s="6">
        <f t="shared" si="266"/>
        <v>3668.9042572310245</v>
      </c>
      <c r="AW92" s="6">
        <f t="shared" si="266"/>
        <v>3653.0899717389048</v>
      </c>
      <c r="AX92" s="6">
        <f t="shared" si="266"/>
        <v>3637.6619612687132</v>
      </c>
      <c r="AY92" s="6">
        <f t="shared" si="266"/>
        <v>3622.619320466702</v>
      </c>
      <c r="AZ92" s="6">
        <f t="shared" si="266"/>
        <v>3607.9600627968143</v>
      </c>
      <c r="BA92" s="6">
        <f t="shared" si="266"/>
        <v>3593.6814642536069</v>
      </c>
      <c r="BB92" s="6">
        <f t="shared" si="266"/>
        <v>3579.780247806319</v>
      </c>
      <c r="BC92" s="6">
        <f t="shared" si="266"/>
        <v>3566.2526833823276</v>
      </c>
      <c r="BD92" s="6">
        <f t="shared" si="266"/>
        <v>3553.0946447850438</v>
      </c>
      <c r="BE92" s="6">
        <f t="shared" si="266"/>
        <v>3540.3016459092341</v>
      </c>
      <c r="BF92" s="6">
        <f t="shared" si="266"/>
        <v>3527.8688679383022</v>
      </c>
      <c r="BG92" s="6">
        <f t="shared" si="266"/>
        <v>3515.7911833217804</v>
      </c>
      <c r="BH92" s="6">
        <f t="shared" si="266"/>
        <v>3504.0631791711103</v>
      </c>
      <c r="BI92" s="6">
        <f t="shared" si="266"/>
        <v>3492.6791810667878</v>
      </c>
      <c r="BJ92" s="6">
        <f t="shared" ref="BJ92:CW92" si="267">+BI112*5/3.666+BI92</f>
        <v>3481.6332774677244</v>
      </c>
      <c r="BK92" s="6">
        <f t="shared" si="267"/>
        <v>3470.9193445488836</v>
      </c>
      <c r="BL92" s="6">
        <f t="shared" si="267"/>
        <v>3460.5310711661159</v>
      </c>
      <c r="BM92" s="6">
        <f t="shared" si="267"/>
        <v>3450.4619836312017</v>
      </c>
      <c r="BN92" s="6">
        <f t="shared" si="267"/>
        <v>3440.7054700066624</v>
      </c>
      <c r="BO92" s="6">
        <f t="shared" si="267"/>
        <v>3431.2548036875696</v>
      </c>
      <c r="BP92" s="6">
        <f t="shared" si="267"/>
        <v>3422.1031660847575</v>
      </c>
      <c r="BQ92" s="6">
        <f t="shared" si="267"/>
        <v>3413.2436682754656</v>
      </c>
      <c r="BR92" s="6">
        <f t="shared" si="267"/>
        <v>3404.6693715268038</v>
      </c>
      <c r="BS92" s="6">
        <f t="shared" si="267"/>
        <v>3396.3733066299033</v>
      </c>
      <c r="BT92" s="6">
        <f t="shared" si="267"/>
        <v>3388.3484920123187</v>
      </c>
      <c r="BU92" s="6">
        <f t="shared" si="267"/>
        <v>3380.5879506185788</v>
      </c>
      <c r="BV92" s="6">
        <f t="shared" si="267"/>
        <v>3373.0847255658746</v>
      </c>
      <c r="BW92" s="6">
        <f t="shared" si="267"/>
        <v>3365.8318946011141</v>
      </c>
      <c r="BX92" s="6">
        <f t="shared" si="267"/>
        <v>3358.8225833938136</v>
      </c>
      <c r="BY92" s="6">
        <f t="shared" si="267"/>
        <v>3352.0499777236814</v>
      </c>
      <c r="BZ92" s="6">
        <f t="shared" si="267"/>
        <v>3345.5073346322815</v>
      </c>
      <c r="CA92" s="6">
        <f t="shared" si="267"/>
        <v>3339.1879926416796</v>
      </c>
      <c r="CB92" s="6">
        <f t="shared" si="267"/>
        <v>3333.0853811797765</v>
      </c>
      <c r="CC92" s="6">
        <f t="shared" si="267"/>
        <v>3327.1930294148488</v>
      </c>
      <c r="CD92" s="6">
        <f t="shared" si="267"/>
        <v>3321.504574813735</v>
      </c>
      <c r="CE92" s="6">
        <f t="shared" si="267"/>
        <v>3316.0137719102886</v>
      </c>
      <c r="CF92" s="6">
        <f t="shared" si="267"/>
        <v>3310.7145020675025</v>
      </c>
      <c r="CG92" s="6">
        <f t="shared" si="267"/>
        <v>3305.6007855137759</v>
      </c>
      <c r="CH92" s="6">
        <f t="shared" si="267"/>
        <v>3300.6667977658121</v>
      </c>
      <c r="CI92" s="6">
        <f t="shared" si="267"/>
        <v>3295.9068939516578</v>
      </c>
      <c r="CJ92" s="6">
        <f t="shared" si="267"/>
        <v>3291.3156469194</v>
      </c>
      <c r="CK92" s="6">
        <f t="shared" si="267"/>
        <v>3286.8879090395549</v>
      </c>
      <c r="CL92" s="6">
        <f t="shared" si="267"/>
        <v>3282.6189145401931</v>
      </c>
      <c r="CM92" s="6">
        <f t="shared" si="267"/>
        <v>3278.5044513586281</v>
      </c>
      <c r="CN92" s="6">
        <f t="shared" si="267"/>
        <v>3274.5411534733257</v>
      </c>
      <c r="CO92" s="6">
        <f t="shared" si="267"/>
        <v>3270.7270064930167</v>
      </c>
      <c r="CP92" s="6">
        <f t="shared" si="267"/>
        <v>3267.0298328642662</v>
      </c>
      <c r="CQ92" s="6">
        <f t="shared" si="267"/>
        <v>3263.4519274302697</v>
      </c>
      <c r="CR92" s="6">
        <f t="shared" si="267"/>
        <v>3259.9934391619008</v>
      </c>
      <c r="CS92" s="6">
        <f t="shared" si="267"/>
        <v>3256.6531116991036</v>
      </c>
      <c r="CT92" s="6">
        <f t="shared" si="267"/>
        <v>3253.428779209783</v>
      </c>
      <c r="CU92" s="6">
        <f t="shared" si="267"/>
        <v>3250.3176998379781</v>
      </c>
      <c r="CV92" s="6">
        <f t="shared" si="267"/>
        <v>3247.3167804738882</v>
      </c>
      <c r="CW92" s="6">
        <f t="shared" si="267"/>
        <v>3244.4227283782648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0.10152520202370158</v>
      </c>
      <c r="E93" s="6">
        <f>+E92/ Base!$B$57</f>
        <v>0.11174723116091734</v>
      </c>
      <c r="F93" s="6">
        <f>+F92/ Base!$B$57</f>
        <v>0.12269317668398277</v>
      </c>
      <c r="G93" s="6">
        <f>+G92/ Base!$B$57</f>
        <v>0.13433238725229474</v>
      </c>
      <c r="H93" s="6">
        <f>+H92/ Base!$B$57</f>
        <v>0.14662755132956345</v>
      </c>
      <c r="I93" s="6">
        <f>+I92/ Base!$B$57</f>
        <v>0.15953599992227935</v>
      </c>
      <c r="J93" s="6">
        <f>+J92/ Base!$B$57</f>
        <v>0.1730108538708082</v>
      </c>
      <c r="K93" s="6">
        <f>+K92/ Base!$B$57</f>
        <v>0.18700202040036651</v>
      </c>
      <c r="L93" s="6">
        <f>+L92/ Base!$B$57</f>
        <v>0.20145704872756112</v>
      </c>
      <c r="M93" s="6">
        <f>+M92/ Base!$B$57</f>
        <v>0.2163218572585402</v>
      </c>
      <c r="N93" s="6">
        <f>+N92/ Base!$B$57</f>
        <v>0.23154134597909773</v>
      </c>
      <c r="O93" s="6">
        <f>+O92/ Base!$B$57</f>
        <v>0.24705990754569199</v>
      </c>
      <c r="P93" s="6">
        <f>+P92/ Base!$B$57</f>
        <v>0.26282184969447281</v>
      </c>
      <c r="Q93" s="6">
        <f>+Q92/ Base!$B$57</f>
        <v>0.27877174018475442</v>
      </c>
      <c r="R93" s="6">
        <f>+R92/ Base!$B$57</f>
        <v>0.29485468359711892</v>
      </c>
      <c r="S93" s="6">
        <f>+S92/ Base!$B$57</f>
        <v>0.31101653691954073</v>
      </c>
      <c r="T93" s="6">
        <f>+T92/ Base!$B$57</f>
        <v>0.32720406766279786</v>
      </c>
      <c r="U93" s="6">
        <f>+U92/ Base!$B$57</f>
        <v>0.34336505364141534</v>
      </c>
      <c r="V93" s="6">
        <f>+V92/ Base!$B$57</f>
        <v>0.35944872969668307</v>
      </c>
      <c r="W93" s="6">
        <f>+W92/ Base!$B$57</f>
        <v>0.37540576474493936</v>
      </c>
      <c r="X93" s="6">
        <f>+X92/ Base!$B$57</f>
        <v>0.39118824981005845</v>
      </c>
      <c r="Y93" s="6">
        <f>+Y92/ Base!$B$57</f>
        <v>0.40674968673434941</v>
      </c>
      <c r="Z93" s="6">
        <f>+Z92/ Base!$B$57</f>
        <v>0.42204497219148052</v>
      </c>
      <c r="AA93" s="6">
        <f>+AA92/ Base!$B$57</f>
        <v>0.43703037443890019</v>
      </c>
      <c r="AB93" s="6">
        <f>+AB92/ Base!$B$57</f>
        <v>0.45166350185825166</v>
      </c>
      <c r="AC93" s="6">
        <f>+AC92/ Base!$B$57</f>
        <v>0.46590326319854747</v>
      </c>
      <c r="AD93" s="6">
        <f>+AD92/ Base!$B$57</f>
        <v>0.47970981987291483</v>
      </c>
      <c r="AE93" s="6">
        <f>+AE92/ Base!$B$57</f>
        <v>0.49304453086482258</v>
      </c>
      <c r="AF93" s="6">
        <f>+AF92/ Base!$B$57</f>
        <v>0.50586989088723722</v>
      </c>
      <c r="AG93" s="6">
        <f>+AG92/ Base!$B$57</f>
        <v>0.5181494624170323</v>
      </c>
      <c r="AH93" s="6">
        <f>+AH92/ Base!$B$57</f>
        <v>0.52984780221625882</v>
      </c>
      <c r="AI93" s="6">
        <f>+AI92/ Base!$B$57</f>
        <v>0.54093038289898754</v>
      </c>
      <c r="AJ93" s="6">
        <f>+AJ92/ Base!$B$57</f>
        <v>0.55136351004842343</v>
      </c>
      <c r="AK93" s="6">
        <f>+AK92/ Base!$B$57</f>
        <v>0.56111423535563709</v>
      </c>
      <c r="AL93" s="6">
        <f>+AL92/ Base!$B$57</f>
        <v>0.57015026620018983</v>
      </c>
      <c r="AM93" s="6">
        <f>+AM92/ Base!$B$57</f>
        <v>0.57843987205698366</v>
      </c>
      <c r="AN93" s="6">
        <f>+AN92/ Base!$B$57</f>
        <v>0.58595178805368708</v>
      </c>
      <c r="AO93" s="6">
        <f>+AO92/ Base!$B$57</f>
        <v>0.59265511590526188</v>
      </c>
      <c r="AP93" s="6">
        <f>+AP92/ Base!$B$57</f>
        <v>0.5985192222225505</v>
      </c>
      <c r="AQ93" s="6">
        <f>+AQ92/ Base!$B$57</f>
        <v>0.6035136336867567</v>
      </c>
      <c r="AR93" s="6">
        <f>+AR92/ Base!$B$57</f>
        <v>0.60760792748402592</v>
      </c>
      <c r="AS93" s="6">
        <f>+AS92/ Base!$B$57</f>
        <v>0.61077161290479598</v>
      </c>
      <c r="AT93" s="6">
        <f>+AT92/ Base!$B$57</f>
        <v>0.61297399505166361</v>
      </c>
      <c r="AU93" s="6">
        <f>+AU92/ Base!$B$57</f>
        <v>0.61418400101768877</v>
      </c>
      <c r="AV93" s="6">
        <f>+AV92/ Base!$B$57</f>
        <v>0.61148404287183744</v>
      </c>
      <c r="AW93" s="6">
        <f>+AW92/ Base!$B$57</f>
        <v>0.60884832862315075</v>
      </c>
      <c r="AX93" s="6">
        <f>+AX92/ Base!$B$57</f>
        <v>0.60627699354478548</v>
      </c>
      <c r="AY93" s="6">
        <f>+AY92/ Base!$B$57</f>
        <v>0.60376988674445031</v>
      </c>
      <c r="AZ93" s="6">
        <f>+AZ92/ Base!$B$57</f>
        <v>0.60132667713280241</v>
      </c>
      <c r="BA93" s="6">
        <f>+BA92/ Base!$B$57</f>
        <v>0.59894691070893447</v>
      </c>
      <c r="BB93" s="6">
        <f>+BB92/ Base!$B$57</f>
        <v>0.59663004130105313</v>
      </c>
      <c r="BC93" s="6">
        <f>+BC92/ Base!$B$57</f>
        <v>0.59437544723038793</v>
      </c>
      <c r="BD93" s="6">
        <f>+BD92/ Base!$B$57</f>
        <v>0.59218244079750726</v>
      </c>
      <c r="BE93" s="6">
        <f>+BE92/ Base!$B$57</f>
        <v>0.59005027431820567</v>
      </c>
      <c r="BF93" s="6">
        <f>+BF92/ Base!$B$57</f>
        <v>0.58797814465638365</v>
      </c>
      <c r="BG93" s="6">
        <f>+BG92/ Base!$B$57</f>
        <v>0.58596519722029672</v>
      </c>
      <c r="BH93" s="6">
        <f>+BH92/ Base!$B$57</f>
        <v>0.58401052986185176</v>
      </c>
      <c r="BI93" s="6">
        <f>+BI92/ Base!$B$57</f>
        <v>0.58211319684446461</v>
      </c>
      <c r="BJ93" s="6">
        <f>+BJ92/ Base!$B$57</f>
        <v>0.58027221291128739</v>
      </c>
      <c r="BK93" s="6">
        <f>+BK92/ Base!$B$57</f>
        <v>0.57848655742481392</v>
      </c>
      <c r="BL93" s="6">
        <f>+BL92/ Base!$B$57</f>
        <v>0.57675517852768599</v>
      </c>
      <c r="BM93" s="6">
        <f>+BM92/ Base!$B$57</f>
        <v>0.57507699727186701</v>
      </c>
      <c r="BN93" s="6">
        <f>+BN92/ Base!$B$57</f>
        <v>0.57345091166777706</v>
      </c>
      <c r="BO93" s="6">
        <f>+BO92/ Base!$B$57</f>
        <v>0.57187580061459498</v>
      </c>
      <c r="BP93" s="6">
        <f>+BP92/ Base!$B$57</f>
        <v>0.57035052768079286</v>
      </c>
      <c r="BQ93" s="6">
        <f>+BQ92/ Base!$B$57</f>
        <v>0.56887394471257757</v>
      </c>
      <c r="BR93" s="6">
        <f>+BR92/ Base!$B$57</f>
        <v>0.56744489525446729</v>
      </c>
      <c r="BS93" s="6">
        <f>+BS92/ Base!$B$57</f>
        <v>0.56606221777165056</v>
      </c>
      <c r="BT93" s="6">
        <f>+BT92/ Base!$B$57</f>
        <v>0.5647247486687198</v>
      </c>
      <c r="BU93" s="6">
        <f>+BU92/ Base!$B$57</f>
        <v>0.56343132510309646</v>
      </c>
      <c r="BV93" s="6">
        <f>+BV92/ Base!$B$57</f>
        <v>0.56218078759431245</v>
      </c>
      <c r="BW93" s="6">
        <f>+BW92/ Base!$B$57</f>
        <v>0.56097198243351898</v>
      </c>
      <c r="BX93" s="6">
        <f>+BX92/ Base!$B$57</f>
        <v>0.55980376389896891</v>
      </c>
      <c r="BY93" s="6">
        <f>+BY92/ Base!$B$57</f>
        <v>0.55867499628728023</v>
      </c>
      <c r="BZ93" s="6">
        <f>+BZ92/ Base!$B$57</f>
        <v>0.55758455577204691</v>
      </c>
      <c r="CA93" s="6">
        <f>+CA92/ Base!$B$57</f>
        <v>0.55653133210694661</v>
      </c>
      <c r="CB93" s="6">
        <f>+CB92/ Base!$B$57</f>
        <v>0.55551423019662938</v>
      </c>
      <c r="CC93" s="6">
        <f>+CC92/ Base!$B$57</f>
        <v>0.55453217156914147</v>
      </c>
      <c r="CD93" s="6">
        <f>+CD92/ Base!$B$57</f>
        <v>0.55358409580228918</v>
      </c>
      <c r="CE93" s="6">
        <f>+CE92/ Base!$B$57</f>
        <v>0.55266896198504811</v>
      </c>
      <c r="CF93" s="6">
        <f>+CF92/ Base!$B$57</f>
        <v>0.55178575034458377</v>
      </c>
      <c r="CG93" s="6">
        <f>+CG92/ Base!$B$57</f>
        <v>0.55093346425229595</v>
      </c>
      <c r="CH93" s="6">
        <f>+CH92/ Base!$B$57</f>
        <v>0.5501111329609687</v>
      </c>
      <c r="CI93" s="6">
        <f>+CI92/ Base!$B$57</f>
        <v>0.5493178156586096</v>
      </c>
      <c r="CJ93" s="6">
        <f>+CJ92/ Base!$B$57</f>
        <v>0.54855260781990001</v>
      </c>
      <c r="CK93" s="6">
        <f>+CK92/ Base!$B$57</f>
        <v>0.54781465150659248</v>
      </c>
      <c r="CL93" s="6">
        <f>+CL92/ Base!$B$57</f>
        <v>0.54710315242336549</v>
      </c>
      <c r="CM93" s="6">
        <f>+CM92/ Base!$B$57</f>
        <v>0.54641740855977139</v>
      </c>
      <c r="CN93" s="6">
        <f>+CN92/ Base!$B$57</f>
        <v>0.54575685891222092</v>
      </c>
      <c r="CO93" s="6">
        <f>+CO92/ Base!$B$57</f>
        <v>0.54512116774883612</v>
      </c>
      <c r="CP93" s="6">
        <f>+CP92/ Base!$B$57</f>
        <v>0.54450497214404436</v>
      </c>
      <c r="CQ93" s="6">
        <f>+CQ92/ Base!$B$57</f>
        <v>0.54390865457171167</v>
      </c>
      <c r="CR93" s="6">
        <f>+CR92/ Base!$B$57</f>
        <v>0.54333223986031676</v>
      </c>
      <c r="CS93" s="6">
        <f>+CS92/ Base!$B$57</f>
        <v>0.54277551861651729</v>
      </c>
      <c r="CT93" s="6">
        <f>+CT92/ Base!$B$57</f>
        <v>0.54223812986829711</v>
      </c>
      <c r="CU93" s="6">
        <f>+CU92/ Base!$B$57</f>
        <v>0.54171961663966306</v>
      </c>
      <c r="CV93" s="6">
        <f>+CV92/ Base!$B$57</f>
        <v>0.54121946341231475</v>
      </c>
      <c r="CW93" s="6">
        <f>+CW92/ Base!$B$57</f>
        <v>0.54073712139637742</v>
      </c>
    </row>
    <row r="94" spans="1:101" s="10" customFormat="1" ht="20.75" customHeight="1" x14ac:dyDescent="0.2">
      <c r="A94" s="8" t="s">
        <v>422</v>
      </c>
      <c r="B94" s="52">
        <f>+MAX(B93:BI93)</f>
        <v>0.61418400101768877</v>
      </c>
      <c r="C94" s="6">
        <f>+Parameters!B101+B113*5/3.666</f>
        <v>448.75165528372054</v>
      </c>
      <c r="D94" s="6">
        <f>+C113*5/3.666+C94</f>
        <v>502.46681497908895</v>
      </c>
      <c r="E94" s="6">
        <f t="shared" ref="E94:BI94" si="268">+D113*5/3.666+D94</f>
        <v>561.02159618536223</v>
      </c>
      <c r="F94" s="6">
        <f t="shared" si="268"/>
        <v>624.23927597269108</v>
      </c>
      <c r="G94" s="6">
        <f t="shared" si="268"/>
        <v>691.89921526687135</v>
      </c>
      <c r="H94" s="6">
        <f t="shared" si="268"/>
        <v>763.7450378880967</v>
      </c>
      <c r="I94" s="6">
        <f t="shared" si="268"/>
        <v>839.49196121387945</v>
      </c>
      <c r="J94" s="6">
        <f t="shared" si="268"/>
        <v>918.83325002104903</v>
      </c>
      <c r="K94" s="6">
        <f t="shared" si="268"/>
        <v>1001.4458153260557</v>
      </c>
      <c r="L94" s="6">
        <f t="shared" si="268"/>
        <v>1086.9950113121995</v>
      </c>
      <c r="M94" s="6">
        <f t="shared" si="268"/>
        <v>1175.138700528408</v>
      </c>
      <c r="N94" s="6">
        <f t="shared" si="268"/>
        <v>1265.5306645085989</v>
      </c>
      <c r="O94" s="6">
        <f t="shared" si="268"/>
        <v>1357.8234369244726</v>
      </c>
      <c r="P94" s="6">
        <f t="shared" si="268"/>
        <v>1451.6706314865903</v>
      </c>
      <c r="Q94" s="6">
        <f t="shared" si="268"/>
        <v>1546.7288288057284</v>
      </c>
      <c r="R94" s="6">
        <f t="shared" si="268"/>
        <v>1642.6590754039569</v>
      </c>
      <c r="S94" s="6">
        <f t="shared" si="268"/>
        <v>1739.1280340582643</v>
      </c>
      <c r="T94" s="6">
        <f t="shared" si="268"/>
        <v>1835.8088057848095</v>
      </c>
      <c r="U94" s="6">
        <f t="shared" si="268"/>
        <v>1932.3814163878121</v>
      </c>
      <c r="V94" s="6">
        <f t="shared" si="268"/>
        <v>2028.5353975566165</v>
      </c>
      <c r="W94" s="6">
        <f t="shared" si="268"/>
        <v>2123.9695613270746</v>
      </c>
      <c r="X94" s="6">
        <f t="shared" si="268"/>
        <v>2218.3918505484035</v>
      </c>
      <c r="Y94" s="6">
        <f t="shared" si="268"/>
        <v>2311.5192023592426</v>
      </c>
      <c r="Z94" s="6">
        <f t="shared" si="268"/>
        <v>2403.0773913866374</v>
      </c>
      <c r="AA94" s="6">
        <f t="shared" si="268"/>
        <v>2492.8008363830331</v>
      </c>
      <c r="AB94" s="6">
        <f t="shared" si="268"/>
        <v>2580.4323637871539</v>
      </c>
      <c r="AC94" s="6">
        <f t="shared" si="268"/>
        <v>2665.7229269848194</v>
      </c>
      <c r="AD94" s="6">
        <f t="shared" si="268"/>
        <v>2748.4312827439871</v>
      </c>
      <c r="AE94" s="6">
        <f t="shared" si="268"/>
        <v>2828.3236276014059</v>
      </c>
      <c r="AF94" s="6">
        <f t="shared" si="268"/>
        <v>2905.1731975676794</v>
      </c>
      <c r="AG94" s="6">
        <f t="shared" si="268"/>
        <v>2978.7598344475805</v>
      </c>
      <c r="AH94" s="6">
        <f t="shared" si="268"/>
        <v>3048.8695220584395</v>
      </c>
      <c r="AI94" s="6">
        <f t="shared" si="268"/>
        <v>3115.2938953565299</v>
      </c>
      <c r="AJ94" s="6">
        <f t="shared" si="268"/>
        <v>3177.8297251966655</v>
      </c>
      <c r="AK94" s="6">
        <f t="shared" si="268"/>
        <v>3236.2783812849625</v>
      </c>
      <c r="AL94" s="6">
        <f t="shared" si="268"/>
        <v>3290.4452756091177</v>
      </c>
      <c r="AM94" s="6">
        <f t="shared" si="268"/>
        <v>3340.139288442183</v>
      </c>
      <c r="AN94" s="6">
        <f t="shared" si="268"/>
        <v>3385.1721786800913</v>
      </c>
      <c r="AO94" s="6">
        <f t="shared" si="268"/>
        <v>3425.3579797075936</v>
      </c>
      <c r="AP94" s="6">
        <f t="shared" si="268"/>
        <v>3460.5123806288029</v>
      </c>
      <c r="AQ94" s="6">
        <f t="shared" si="268"/>
        <v>3490.4520896845074</v>
      </c>
      <c r="AR94" s="6">
        <f t="shared" si="268"/>
        <v>3514.9941701074858</v>
      </c>
      <c r="AS94" s="6">
        <f t="shared" si="268"/>
        <v>3533.9553237429432</v>
      </c>
      <c r="AT94" s="6">
        <f t="shared" si="268"/>
        <v>3547.1510680072397</v>
      </c>
      <c r="AU94" s="6">
        <f t="shared" si="268"/>
        <v>3554.3946882774258</v>
      </c>
      <c r="AV94" s="6">
        <f t="shared" si="268"/>
        <v>3538.1804116618391</v>
      </c>
      <c r="AW94" s="6">
        <f t="shared" si="268"/>
        <v>3522.3532691193955</v>
      </c>
      <c r="AX94" s="6">
        <f t="shared" si="268"/>
        <v>3506.9138801596673</v>
      </c>
      <c r="AY94" s="6">
        <f t="shared" si="268"/>
        <v>3491.8611693944163</v>
      </c>
      <c r="AZ94" s="6">
        <f t="shared" si="268"/>
        <v>3477.1929998070614</v>
      </c>
      <c r="BA94" s="6">
        <f t="shared" si="268"/>
        <v>3462.9065142168952</v>
      </c>
      <c r="BB94" s="6">
        <f t="shared" si="268"/>
        <v>3448.9983177330491</v>
      </c>
      <c r="BC94" s="6">
        <f t="shared" si="268"/>
        <v>3435.4645759767036</v>
      </c>
      <c r="BD94" s="6">
        <f t="shared" si="268"/>
        <v>3422.3010704402864</v>
      </c>
      <c r="BE94" s="6">
        <f t="shared" si="268"/>
        <v>3409.5032333233435</v>
      </c>
      <c r="BF94" s="6">
        <f t="shared" si="268"/>
        <v>3397.0661735090089</v>
      </c>
      <c r="BG94" s="6">
        <f t="shared" si="268"/>
        <v>3384.9846994610757</v>
      </c>
      <c r="BH94" s="6">
        <f t="shared" si="268"/>
        <v>3373.2533416636065</v>
      </c>
      <c r="BI94" s="6">
        <f t="shared" si="268"/>
        <v>3361.866375581867</v>
      </c>
      <c r="BJ94" s="6">
        <f t="shared" ref="BJ94:CW94" si="269">+BI113*5/3.666+BI94</f>
        <v>3350.8178453227897</v>
      </c>
      <c r="BK94" s="6">
        <f t="shared" si="269"/>
        <v>3340.101587809836</v>
      </c>
      <c r="BL94" s="6">
        <f t="shared" si="269"/>
        <v>3329.7112571612788</v>
      </c>
      <c r="BM94" s="6">
        <f t="shared" si="269"/>
        <v>3319.6403489461409</v>
      </c>
      <c r="BN94" s="6">
        <f t="shared" si="269"/>
        <v>3309.8822240196032</v>
      </c>
      <c r="BO94" s="6">
        <f t="shared" si="269"/>
        <v>3300.4301316982423</v>
      </c>
      <c r="BP94" s="6">
        <f t="shared" si="269"/>
        <v>3291.2772320834229</v>
      </c>
      <c r="BQ94" s="6">
        <f t="shared" si="269"/>
        <v>3282.4166173935046</v>
      </c>
      <c r="BR94" s="6">
        <f t="shared" si="269"/>
        <v>3273.841332205488</v>
      </c>
      <c r="BS94" s="6">
        <f t="shared" si="269"/>
        <v>3265.5443925397585</v>
      </c>
      <c r="BT94" s="6">
        <f t="shared" si="269"/>
        <v>3257.5188037517605</v>
      </c>
      <c r="BU94" s="6">
        <f t="shared" si="269"/>
        <v>3249.7575772172049</v>
      </c>
      <c r="BV94" s="6">
        <f t="shared" si="269"/>
        <v>3242.2537458148786</v>
      </c>
      <c r="BW94" s="6">
        <f t="shared" si="269"/>
        <v>3235.0003782307026</v>
      </c>
      <c r="BX94" s="6">
        <f t="shared" si="269"/>
        <v>3227.9905921152194</v>
      </c>
      <c r="BY94" s="6">
        <f t="shared" si="269"/>
        <v>3221.2175661513456</v>
      </c>
      <c r="BZ94" s="6">
        <f t="shared" si="269"/>
        <v>3214.6745510999845</v>
      </c>
      <c r="CA94" s="6">
        <f t="shared" si="269"/>
        <v>3208.3548799248165</v>
      </c>
      <c r="CB94" s="6">
        <f t="shared" si="269"/>
        <v>3202.2519771345724</v>
      </c>
      <c r="CC94" s="6">
        <f t="shared" si="269"/>
        <v>3196.3593675440629</v>
      </c>
      <c r="CD94" s="6">
        <f t="shared" si="269"/>
        <v>3190.6706847673095</v>
      </c>
      <c r="CE94" s="6">
        <f t="shared" si="269"/>
        <v>3185.1796799284216</v>
      </c>
      <c r="CF94" s="6">
        <f t="shared" si="269"/>
        <v>3179.8802313727701</v>
      </c>
      <c r="CG94" s="6">
        <f t="shared" si="269"/>
        <v>3174.7663566581577</v>
      </c>
      <c r="CH94" s="6">
        <f t="shared" si="269"/>
        <v>3169.8322289378102</v>
      </c>
      <c r="CI94" s="6">
        <f t="shared" si="269"/>
        <v>3165.072201248096</v>
      </c>
      <c r="CJ94" s="6">
        <f t="shared" si="269"/>
        <v>3160.480844585968</v>
      </c>
      <c r="CK94" s="6">
        <f t="shared" si="269"/>
        <v>3156.0530096836878</v>
      </c>
      <c r="CL94" s="6">
        <f t="shared" si="269"/>
        <v>3151.7839293194706</v>
      </c>
      <c r="CM94" s="6">
        <f t="shared" si="269"/>
        <v>3147.6693901475082</v>
      </c>
      <c r="CN94" s="6">
        <f t="shared" si="269"/>
        <v>3143.7060250107047</v>
      </c>
      <c r="CO94" s="6">
        <f t="shared" si="269"/>
        <v>3139.8918185128168</v>
      </c>
      <c r="CP94" s="6">
        <f t="shared" si="269"/>
        <v>3136.1945922110094</v>
      </c>
      <c r="CQ94" s="6">
        <f t="shared" si="269"/>
        <v>3132.6166401613577</v>
      </c>
      <c r="CR94" s="6">
        <f t="shared" si="269"/>
        <v>3129.1581106381336</v>
      </c>
      <c r="CS94" s="6">
        <f t="shared" si="269"/>
        <v>3125.8177466647894</v>
      </c>
      <c r="CT94" s="6">
        <f t="shared" si="269"/>
        <v>3122.5933818636345</v>
      </c>
      <c r="CU94" s="6">
        <f t="shared" si="269"/>
        <v>3119.4822738958569</v>
      </c>
      <c r="CV94" s="6">
        <f t="shared" si="269"/>
        <v>3116.4813292243307</v>
      </c>
      <c r="CW94" s="6">
        <f t="shared" si="269"/>
        <v>3113.5872547316262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1.6400749999999997E-3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5" customHeight="1" thickBot="1" x14ac:dyDescent="0.2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1.1892369389589488</v>
      </c>
      <c r="E99" s="31">
        <f>D99+Base!$B82*(E100-(Base!$B$80/Base!$B79)*D99-Base!$B83*(D99-D101))</f>
        <v>1.3679310268401108</v>
      </c>
      <c r="F99" s="31">
        <f>E99+Base!$B82*(F100-(Base!$B$80/Base!$B79)*E99-Base!$B83*(E99-E101))</f>
        <v>1.5517493978641295</v>
      </c>
      <c r="G99" s="31">
        <f>F99+Base!$B82*(G100-(Base!$B$80/Base!$B79)*F99-Base!$B83*(F99-F101))</f>
        <v>1.7400264914166454</v>
      </c>
      <c r="H99" s="31">
        <f>G99+Base!$B82*(H100-(Base!$B$80/Base!$B79)*G99-Base!$B83*(G99-G101))</f>
        <v>1.9320871546817875</v>
      </c>
      <c r="I99" s="31">
        <f>H99+Base!$B82*(I100-(Base!$B$80/Base!$B79)*H99-Base!$B83*(H99-H101))</f>
        <v>2.1272427612504807</v>
      </c>
      <c r="J99" s="31">
        <f>I99+Base!$B82*(J100-(Base!$B$80/Base!$B79)*I99-Base!$B83*(I99-I101))</f>
        <v>2.3247969214538955</v>
      </c>
      <c r="K99" s="31">
        <f>J99+Base!$B82*(K100-(Base!$B$80/Base!$B79)*J99-Base!$B83*(J99-J101))</f>
        <v>2.5240554090238123</v>
      </c>
      <c r="L99" s="31">
        <f>K99+Base!$B82*(L100-(Base!$B$80/Base!$B79)*K99-Base!$B83*(K99-K101))</f>
        <v>2.724337088073332</v>
      </c>
      <c r="M99" s="31">
        <f>L99+Base!$B82*(M100-(Base!$B$80/Base!$B79)*L99-Base!$B83*(L99-L101))</f>
        <v>2.9249840431288359</v>
      </c>
      <c r="N99" s="31">
        <f>M99+Base!$B82*(N100-(Base!$B$80/Base!$B79)*M99-Base!$B83*(M99-M101))</f>
        <v>3.1253700236573523</v>
      </c>
      <c r="O99" s="31">
        <f>N99+Base!$B82*(O100-(Base!$B$80/Base!$B79)*N99-Base!$B83*(N99-N101))</f>
        <v>3.3249068760050609</v>
      </c>
      <c r="P99" s="31">
        <f>O99+Base!$B82*(P100-(Base!$B$80/Base!$B79)*O99-Base!$B83*(O99-O101))</f>
        <v>3.5230489648380909</v>
      </c>
      <c r="Q99" s="31">
        <f>P99+Base!$B82*(Q100-(Base!$B$80/Base!$B79)*P99-Base!$B83*(P99-P101))</f>
        <v>3.7192957635493342</v>
      </c>
      <c r="R99" s="31">
        <f>Q99+Base!$B82*(R100-(Base!$B$80/Base!$B79)*Q99-Base!$B83*(Q99-Q101))</f>
        <v>3.913192873807374</v>
      </c>
      <c r="S99" s="31">
        <f>R99+Base!$B82*(S100-(Base!$B$80/Base!$B79)*R99-Base!$B83*(R99-R101))</f>
        <v>4.1043317556320709</v>
      </c>
      <c r="T99" s="31">
        <f>S99+Base!$B82*(T100-(Base!$B$80/Base!$B79)*S99-Base!$B83*(S99-S101))</f>
        <v>4.289392552720841</v>
      </c>
      <c r="U99" s="31">
        <f>T99+Base!$B82*(U100-(Base!$B$80/Base!$B79)*T99-Base!$B83*(T99-T101))</f>
        <v>4.4684326869342987</v>
      </c>
      <c r="V99" s="31">
        <f>U99+Base!$B82*(V100-(Base!$B$80/Base!$B79)*U99-Base!$B83*(U99-U101))</f>
        <v>4.6415008300001821</v>
      </c>
      <c r="W99" s="31">
        <f>V99+Base!$B82*(W100-(Base!$B$80/Base!$B79)*V99-Base!$B83*(V99-V101))</f>
        <v>4.8086406041279766</v>
      </c>
      <c r="X99" s="31">
        <f>W99+Base!$B82*(X100-(Base!$B$80/Base!$B79)*W99-Base!$B83*(W99-W101))</f>
        <v>4.9698930776790746</v>
      </c>
      <c r="Y99" s="31">
        <f>X99+Base!$B82*(Y100-(Base!$B$80/Base!$B79)*X99-Base!$B83*(X99-X101))</f>
        <v>5.1252983748392094</v>
      </c>
      <c r="Z99" s="31">
        <f>Y99+Base!$B82*(Z100-(Base!$B$80/Base!$B79)*Y99-Base!$B83*(Y99-Y101))</f>
        <v>5.2748966282436962</v>
      </c>
      <c r="AA99" s="31">
        <f>Z99+Base!$B82*(AA100-(Base!$B$80/Base!$B79)*Z99-Base!$B83*(Z99-Z101))</f>
        <v>5.4187284428172218</v>
      </c>
      <c r="AB99" s="31">
        <f>AA99+Base!$B82*(AB100-(Base!$B$80/Base!$B79)*AA99-Base!$B83*(AA99-AA101))</f>
        <v>5.5568349965558932</v>
      </c>
      <c r="AC99" s="31">
        <f>AB99+Base!$B82*(AC100-(Base!$B$80/Base!$B79)*AB99-Base!$B83*(AB99-AB101))</f>
        <v>5.6892578730632497</v>
      </c>
      <c r="AD99" s="31">
        <f>AC99+Base!$B82*(AD100-(Base!$B$80/Base!$B79)*AC99-Base!$B83*(AC99-AC101))</f>
        <v>5.8160386974936005</v>
      </c>
      <c r="AE99" s="31">
        <f>AD99+Base!$B82*(AE100-(Base!$B$80/Base!$B79)*AD99-Base!$B83*(AD99-AD101))</f>
        <v>5.9372186298187648</v>
      </c>
      <c r="AF99" s="31">
        <f>AE99+Base!$B82*(AF100-(Base!$B$80/Base!$B79)*AE99-Base!$B83*(AE99-AE101))</f>
        <v>6.0528377555379187</v>
      </c>
      <c r="AG99" s="31">
        <f>AF99+Base!$B82*(AG100-(Base!$B$80/Base!$B79)*AF99-Base!$B83*(AF99-AF101))</f>
        <v>6.1629344030366076</v>
      </c>
      <c r="AH99" s="31">
        <f>AG99+Base!$B82*(AH100-(Base!$B$80/Base!$B79)*AG99-Base!$B83*(AG99-AG101))</f>
        <v>6.2675444081405853</v>
      </c>
      <c r="AI99" s="31">
        <f>AH99+Base!$B82*(AI100-(Base!$B$80/Base!$B79)*AH99-Base!$B83*(AH99-AH101))</f>
        <v>6.3667003394406585</v>
      </c>
      <c r="AJ99" s="31">
        <f>AI99+Base!$B82*(AJ100-(Base!$B$80/Base!$B79)*AI99-Base!$B83*(AI99-AI101))</f>
        <v>6.4604306923002692</v>
      </c>
      <c r="AK99" s="31">
        <f>AJ99+Base!$B82*(AK100-(Base!$B$80/Base!$B79)*AJ99-Base!$B83*(AJ99-AJ101))</f>
        <v>6.5487590548105725</v>
      </c>
      <c r="AL99" s="31">
        <f>AK99+Base!$B82*(AL100-(Base!$B$80/Base!$B79)*AK99-Base!$B83*(AK99-AK101))</f>
        <v>6.6317032450390112</v>
      </c>
      <c r="AM99" s="31">
        <f>AL99+Base!$B82*(AM100-(Base!$B$80/Base!$B79)*AL99-Base!$B83*(AL99-AL101))</f>
        <v>6.7092744155279069</v>
      </c>
      <c r="AN99" s="31">
        <f>AM99+Base!$B82*(AN100-(Base!$B$80/Base!$B79)*AM99-Base!$B83*(AM99-AM101))</f>
        <v>6.781476117915572</v>
      </c>
      <c r="AO99" s="31">
        <f>AN99+Base!$B82*(AO100-(Base!$B$80/Base!$B79)*AN99-Base!$B83*(AN99-AN101))</f>
        <v>6.848303317562908</v>
      </c>
      <c r="AP99" s="31">
        <f>AO99+Base!$B82*(AP100-(Base!$B$80/Base!$B79)*AO99-Base!$B83*(AO99-AO101))</f>
        <v>6.9097413448706417</v>
      </c>
      <c r="AQ99" s="31">
        <f>AP99+Base!$B82*(AQ100-(Base!$B$80/Base!$B79)*AP99-Base!$B83*(AP99-AP101))</f>
        <v>6.9657647661287605</v>
      </c>
      <c r="AR99" s="31">
        <f>AQ99+Base!$B82*(AR100-(Base!$B$80/Base!$B79)*AQ99-Base!$B83*(AQ99-AQ101))</f>
        <v>7.016336151487315</v>
      </c>
      <c r="AS99" s="31">
        <f>AR99+Base!$B82*(AS100-(Base!$B$80/Base!$B79)*AR99-Base!$B83*(AR99-AR101))</f>
        <v>7.0614047093589249</v>
      </c>
      <c r="AT99" s="31">
        <f>AS99+Base!$B82*(AT100-(Base!$B$80/Base!$B79)*AS99-Base!$B83*(AS99-AS101))</f>
        <v>7.1009047425736389</v>
      </c>
      <c r="AU99" s="31">
        <f>AT99+Base!$B82*(AU100-(Base!$B$80/Base!$B79)*AT99-Base!$B83*(AT99-AT101))</f>
        <v>7.13475385574732</v>
      </c>
      <c r="AV99" s="31">
        <f>AU99+Base!$B82*(AV100-(Base!$B$80/Base!$B79)*AU99-Base!$B83*(AU99-AU101))</f>
        <v>7.1594000070141854</v>
      </c>
      <c r="AW99" s="31">
        <f>AV99+Base!$B82*(AW100-(Base!$B$80/Base!$B79)*AV99-Base!$B83*(AV99-AV101))</f>
        <v>7.1768791978058557</v>
      </c>
      <c r="AX99" s="31">
        <f>AW99+Base!$B82*(AX100-(Base!$B$80/Base!$B79)*AW99-Base!$B83*(AW99-AW101))</f>
        <v>7.188707887530839</v>
      </c>
      <c r="AY99" s="31">
        <f>AX99+Base!$B82*(AY100-(Base!$B$80/Base!$B79)*AX99-Base!$B83*(AX99-AX101))</f>
        <v>7.19602906677415</v>
      </c>
      <c r="AZ99" s="31">
        <f>AY99+Base!$B82*(AZ100-(Base!$B$80/Base!$B79)*AY99-Base!$B83*(AY99-AY101))</f>
        <v>7.1997156751953613</v>
      </c>
      <c r="BA99" s="31">
        <f>AZ99+Base!$B82*(BA100-(Base!$B$80/Base!$B79)*AZ99-Base!$B83*(AZ99-AZ101))</f>
        <v>7.2004437742641105</v>
      </c>
      <c r="BB99" s="31">
        <f>BA99+Base!$B82*(BB100-(Base!$B$80/Base!$B79)*BA99-Base!$B83*(BA99-BA101))</f>
        <v>7.1987444206502538</v>
      </c>
      <c r="BC99" s="31">
        <f>BB99+Base!$B82*(BC100-(Base!$B$80/Base!$B79)*BB99-Base!$B83*(BB99-BB101))</f>
        <v>7.1950405931666648</v>
      </c>
      <c r="BD99" s="31">
        <f>BC99+Base!$B82*(BD100-(Base!$B$80/Base!$B79)*BC99-Base!$B83*(BC99-BC101))</f>
        <v>7.1896736421420409</v>
      </c>
      <c r="BE99" s="31">
        <f>BD99+Base!$B82*(BE100-(Base!$B$80/Base!$B79)*BD99-Base!$B83*(BD99-BD101))</f>
        <v>7.1829223866271388</v>
      </c>
      <c r="BF99" s="31">
        <f>BE99+Base!$B82*(BF100-(Base!$B$80/Base!$B79)*BE99-Base!$B83*(BE99-BE101))</f>
        <v>7.1750170383230172</v>
      </c>
      <c r="BG99" s="31">
        <f>BF99+Base!$B82*(BG100-(Base!$B$80/Base!$B79)*BF99-Base!$B83*(BF99-BF101))</f>
        <v>7.1661494694168626</v>
      </c>
      <c r="BH99" s="31">
        <f>BG99+Base!$B82*(BH100-(Base!$B$80/Base!$B79)*BG99-Base!$B83*(BG99-BG101))</f>
        <v>7.1564808811438496</v>
      </c>
      <c r="BI99" s="31">
        <f>BH99+Base!$B82*(BI100-(Base!$B$80/Base!$B79)*BH99-Base!$B83*(BH99-BH101))</f>
        <v>7.1461476104854169</v>
      </c>
      <c r="BJ99" s="31">
        <f>BI99+Base!$B82*(BJ100-(Base!$B$80/Base!$B79)*BI99-Base!$B83*(BI99-BI101))</f>
        <v>7.1352655910817528</v>
      </c>
      <c r="BK99" s="31">
        <f>BJ99+Base!$B82*(BK100-(Base!$B$80/Base!$B79)*BJ99-Base!$B83*(BJ99-BJ101))</f>
        <v>7.1239338310688618</v>
      </c>
      <c r="BL99" s="31">
        <f>BK99+Base!$B82*(BL100-(Base!$B$80/Base!$B79)*BK99-Base!$B83*(BK99-BK101))</f>
        <v>7.1122371641732709</v>
      </c>
      <c r="BM99" s="31">
        <f>BL99+Base!$B82*(BM100-(Base!$B$80/Base!$B79)*BL99-Base!$B83*(BL99-BL101))</f>
        <v>7.1002484564685631</v>
      </c>
      <c r="BN99" s="31">
        <f>BM99+Base!$B82*(BN100-(Base!$B$80/Base!$B79)*BM99-Base!$B83*(BM99-BM101))</f>
        <v>7.0880303996681278</v>
      </c>
      <c r="BO99" s="31">
        <f>BN99+Base!$B82*(BO100-(Base!$B$80/Base!$B79)*BN99-Base!$B83*(BN99-BN101))</f>
        <v>7.0756369857726282</v>
      </c>
      <c r="BP99" s="31">
        <f>BO99+Base!$B82*(BP100-(Base!$B$80/Base!$B79)*BO99-Base!$B83*(BO99-BO101))</f>
        <v>7.0631147325329238</v>
      </c>
      <c r="BQ99" s="31">
        <f>BP99+Base!$B82*(BQ100-(Base!$B$80/Base!$B79)*BP99-Base!$B83*(BP99-BP101))</f>
        <v>7.0505037112460016</v>
      </c>
      <c r="BR99" s="31">
        <f>BQ99+Base!$B82*(BR100-(Base!$B$80/Base!$B79)*BQ99-Base!$B83*(BQ99-BQ101))</f>
        <v>7.0378384156084008</v>
      </c>
      <c r="BS99" s="31">
        <f>BR99+Base!$B82*(BS100-(Base!$B$80/Base!$B79)*BR99-Base!$B83*(BR99-BR101))</f>
        <v>7.0251485011495092</v>
      </c>
      <c r="BT99" s="31">
        <f>BS99+Base!$B82*(BT100-(Base!$B$80/Base!$B79)*BS99-Base!$B83*(BS99-BS101))</f>
        <v>7.0124594180806543</v>
      </c>
      <c r="BU99" s="31">
        <f>BT99+Base!$B82*(BU100-(Base!$B$80/Base!$B79)*BT99-Base!$B83*(BT99-BT101))</f>
        <v>6.9997929554808804</v>
      </c>
      <c r="BV99" s="31">
        <f>BU99+Base!$B82*(BV100-(Base!$B$80/Base!$B79)*BU99-Base!$B83*(BU99-BU101))</f>
        <v>6.9871677110809918</v>
      </c>
      <c r="BW99" s="31">
        <f>BV99+Base!$B82*(BW100-(Base!$B$80/Base!$B79)*BV99-Base!$B83*(BV99-BV101))</f>
        <v>6.9745994981470369</v>
      </c>
      <c r="BX99" s="31">
        <f>BW99+Base!$B82*(BX100-(Base!$B$80/Base!$B79)*BW99-Base!$B83*(BW99-BW101))</f>
        <v>6.9621016988507174</v>
      </c>
      <c r="BY99" s="31">
        <f>BX99+Base!$B82*(BY100-(Base!$B$80/Base!$B79)*BX99-Base!$B83*(BX99-BX101))</f>
        <v>6.9496855718763308</v>
      </c>
      <c r="BZ99" s="31">
        <f>BY99+Base!$B82*(BZ100-(Base!$B$80/Base!$B79)*BY99-Base!$B83*(BY99-BY101))</f>
        <v>6.9373605207245861</v>
      </c>
      <c r="CA99" s="31">
        <f>BZ99+Base!$B82*(CA100-(Base!$B$80/Base!$B79)*BZ99-Base!$B83*(BZ99-BZ101))</f>
        <v>6.9251343281507349</v>
      </c>
      <c r="CB99" s="31">
        <f>CA99+Base!$B82*(CB100-(Base!$B$80/Base!$B79)*CA99-Base!$B83*(CA99-CA101))</f>
        <v>6.9130133613547367</v>
      </c>
      <c r="CC99" s="31">
        <f>CB99+Base!$B82*(CC100-(Base!$B$80/Base!$B79)*CB99-Base!$B83*(CB99-CB101))</f>
        <v>6.9010027518842492</v>
      </c>
      <c r="CD99" s="31">
        <f>CC99+Base!$B82*(CD100-(Base!$B$80/Base!$B79)*CC99-Base!$B83*(CC99-CC101))</f>
        <v>6.8891065536931713</v>
      </c>
      <c r="CE99" s="31">
        <f>CD99+Base!$B82*(CE100-(Base!$B$80/Base!$B79)*CD99-Base!$B83*(CD99-CD101))</f>
        <v>6.8773278824046349</v>
      </c>
      <c r="CF99" s="31">
        <f>CE99+Base!$B82*(CF100-(Base!$B$80/Base!$B79)*CE99-Base!$B83*(CE99-CE101))</f>
        <v>6.8656690385625234</v>
      </c>
      <c r="CG99" s="31">
        <f>CF99+Base!$B82*(CG100-(Base!$B$80/Base!$B79)*CF99-Base!$B83*(CF99-CF101))</f>
        <v>6.8541316175419364</v>
      </c>
      <c r="CH99" s="31">
        <f>CG99+Base!$B82*(CH100-(Base!$B$80/Base!$B79)*CG99-Base!$B83*(CG99-CG101))</f>
        <v>6.8427166088766134</v>
      </c>
      <c r="CI99" s="31">
        <f>CH99+Base!$B82*(CI100-(Base!$B$80/Base!$B79)*CH99-Base!$B83*(CH99-CH101))</f>
        <v>6.8314244881457933</v>
      </c>
      <c r="CJ99" s="31">
        <f>CI99+Base!$B82*(CJ100-(Base!$B$80/Base!$B79)*CI99-Base!$B83*(CI99-CI101))</f>
        <v>6.8202553054163451</v>
      </c>
      <c r="CK99" s="31">
        <f>CJ99+Base!$B82*(CK100-(Base!$B$80/Base!$B79)*CJ99-Base!$B83*(CJ99-CJ101))</f>
        <v>6.8092087758576545</v>
      </c>
      <c r="CL99" s="31">
        <f>CK99+Base!$B82*(CL100-(Base!$B$80/Base!$B79)*CK99-Base!$B83*(CK99-CK101))</f>
        <v>6.7982843810763196</v>
      </c>
      <c r="CM99" s="31">
        <f>CL99+Base!$B82*(CM100-(Base!$B$80/Base!$B79)*CL99-Base!$B83*(CL99-CL101))</f>
        <v>6.7874814949380644</v>
      </c>
      <c r="CN99" s="31">
        <f>CM99+Base!$B82*(CN100-(Base!$B$80/Base!$B79)*CM99-Base!$B83*(CM99-CM101))</f>
        <v>6.7767995570493298</v>
      </c>
      <c r="CO99" s="31">
        <f>CN99+Base!$B82*(CO100-(Base!$B$80/Base!$B79)*CN99-Base!$B83*(CN99-CN101))</f>
        <v>6.7662383345776878</v>
      </c>
      <c r="CP99" s="31">
        <f>CO99+Base!$B82*(CP100-(Base!$B$80/Base!$B79)*CO99-Base!$B83*(CO99-CO101))</f>
        <v>6.7557904828873445</v>
      </c>
      <c r="CQ99" s="31">
        <f>CP99+Base!$B82*(CQ100-(Base!$B$80/Base!$B79)*CP99-Base!$B83*(CP99-CP101))</f>
        <v>6.745451590403114</v>
      </c>
      <c r="CR99" s="31">
        <f>CQ99+Base!$B82*(CR100-(Base!$B$80/Base!$B79)*CQ99-Base!$B83*(CQ99-CQ101))</f>
        <v>6.7352188523291314</v>
      </c>
      <c r="CS99" s="31">
        <f>CR99+Base!$B82*(CS100-(Base!$B$80/Base!$B79)*CR99-Base!$B83*(CR99-CR101))</f>
        <v>6.7250902863621391</v>
      </c>
      <c r="CT99" s="31">
        <f>CS99+Base!$B82*(CT100-(Base!$B$80/Base!$B79)*CS99-Base!$B83*(CS99-CS101))</f>
        <v>6.7150642801808278</v>
      </c>
      <c r="CU99" s="31">
        <f>CT99+Base!$B82*(CU100-(Base!$B$80/Base!$B79)*CT99-Base!$B83*(CT99-CT101))</f>
        <v>6.7051393399665766</v>
      </c>
      <c r="CV99" s="31">
        <f>CU99+Base!$B82*(CV100-(Base!$B$80/Base!$B79)*CU99-Base!$B83*(CU99-CU101))</f>
        <v>6.6953139589774038</v>
      </c>
      <c r="CW99" s="31">
        <f>CV99+Base!$B82*(CW100-(Base!$B$80/Base!$B79)*CV99-Base!$B83*(CV99-CV101))</f>
        <v>6.6855865563530825</v>
      </c>
    </row>
    <row r="100" spans="1:101" s="10" customFormat="1" ht="24.5" customHeight="1" x14ac:dyDescent="0.2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3.0142272037984936</v>
      </c>
      <c r="E100" s="6">
        <f>Base!$B$80*(LOG(E87/Parameters!$B$82))/LOG(2)+Base!E73</f>
        <v>3.2903134591612924</v>
      </c>
      <c r="F100" s="6">
        <f>Base!$B$80*(LOG(F87/Parameters!$B$82))/LOG(2)+Base!F73</f>
        <v>3.5667279227045592</v>
      </c>
      <c r="G100" s="6">
        <f>Base!$B$80*(LOG(G87/Parameters!$B$82))/LOG(2)+Base!G73</f>
        <v>3.8427253868697284</v>
      </c>
      <c r="H100" s="6">
        <f>Base!$B$80*(LOG(H87/Parameters!$B$82))/LOG(2)+Base!H73</f>
        <v>4.1173584654317885</v>
      </c>
      <c r="I100" s="6">
        <f>Base!$B$80*(LOG(I87/Parameters!$B$82))/LOG(2)+Base!I73</f>
        <v>4.3896304557818766</v>
      </c>
      <c r="J100" s="6">
        <f>Base!$B$80*(LOG(J87/Parameters!$B$82))/LOG(2)+Base!J73</f>
        <v>4.6585858108176312</v>
      </c>
      <c r="K100" s="6">
        <f>Base!$B$80*(LOG(K87/Parameters!$B$82))/LOG(2)+Base!K73</f>
        <v>4.9233593676578469</v>
      </c>
      <c r="L100" s="6">
        <f>Base!$B$80*(LOG(L87/Parameters!$B$82))/LOG(2)+Base!L73</f>
        <v>5.1831989419321847</v>
      </c>
      <c r="M100" s="6">
        <f>Base!$B$80*(LOG(M87/Parameters!$B$82))/LOG(2)+Base!M73</f>
        <v>5.4374712934014946</v>
      </c>
      <c r="N100" s="6">
        <f>Base!$B$80*(LOG(N87/Parameters!$B$82))/LOG(2)+Base!N73</f>
        <v>5.6856582107181008</v>
      </c>
      <c r="O100" s="6">
        <f>Base!$B$80*(LOG(O87/Parameters!$B$82))/LOG(2)+Base!O73</f>
        <v>5.9273471710686394</v>
      </c>
      <c r="P100" s="6">
        <f>Base!$B$80*(LOG(P87/Parameters!$B$82))/LOG(2)+Base!P73</f>
        <v>6.1622194371000969</v>
      </c>
      <c r="Q100" s="6">
        <f>Base!$B$80*(LOG(Q87/Parameters!$B$82))/LOG(2)+Base!Q73</f>
        <v>6.3900373635360772</v>
      </c>
      <c r="R100" s="6">
        <f>Base!$B$80*(LOG(R87/Parameters!$B$82))/LOG(2)+Base!R73</f>
        <v>6.610631950213425</v>
      </c>
      <c r="S100" s="6">
        <f>Base!$B$80*(LOG(S87/Parameters!$B$82))/LOG(2)+Base!S73</f>
        <v>6.8238911886276217</v>
      </c>
      <c r="T100" s="6">
        <f>Base!$B$80*(LOG(T87/Parameters!$B$82))/LOG(2)+Base!T73</f>
        <v>7.0003376573507117</v>
      </c>
      <c r="U100" s="6">
        <f>Base!$B$80*(LOG(U87/Parameters!$B$82))/LOG(2)+Base!U73</f>
        <v>7.1693541822877922</v>
      </c>
      <c r="V100" s="6">
        <f>Base!$B$80*(LOG(V87/Parameters!$B$82))/LOG(2)+Base!V73</f>
        <v>7.3309465269975957</v>
      </c>
      <c r="W100" s="6">
        <f>Base!$B$80*(LOG(W87/Parameters!$B$82))/LOG(2)+Base!W73</f>
        <v>7.485145500135026</v>
      </c>
      <c r="X100" s="6">
        <f>Base!$B$80*(LOG(X87/Parameters!$B$82))/LOG(2)+Base!X73</f>
        <v>7.6319997207979924</v>
      </c>
      <c r="Y100" s="6">
        <f>Base!$B$80*(LOG(Y87/Parameters!$B$82))/LOG(2)+Base!Y73</f>
        <v>7.771570011539997</v>
      </c>
      <c r="Z100" s="6">
        <f>Base!$B$80*(LOG(Z87/Parameters!$B$82))/LOG(2)+Base!Z73</f>
        <v>7.9039249332615356</v>
      </c>
      <c r="AA100" s="6">
        <f>Base!$B$80*(LOG(AA87/Parameters!$B$82))/LOG(2)+Base!AA73</f>
        <v>8.0291371522442638</v>
      </c>
      <c r="AB100" s="6">
        <f>Base!$B$80*(LOG(AB87/Parameters!$B$82))/LOG(2)+Base!AB73</f>
        <v>8.14728043227068</v>
      </c>
      <c r="AC100" s="6">
        <f>Base!$B$80*(LOG(AC87/Parameters!$B$82))/LOG(2)+Base!AC73</f>
        <v>8.2584271057123964</v>
      </c>
      <c r="AD100" s="6">
        <f>Base!$B$80*(LOG(AD87/Parameters!$B$82))/LOG(2)+Base!AD73</f>
        <v>8.3626459149219006</v>
      </c>
      <c r="AE100" s="6">
        <f>Base!$B$80*(LOG(AE87/Parameters!$B$82))/LOG(2)+Base!AE73</f>
        <v>8.4600001394355928</v>
      </c>
      <c r="AF100" s="6">
        <f>Base!$B$80*(LOG(AF87/Parameters!$B$82))/LOG(2)+Base!AF73</f>
        <v>8.5505459409116185</v>
      </c>
      <c r="AG100" s="6">
        <f>Base!$B$80*(LOG(AG87/Parameters!$B$82))/LOG(2)+Base!AG73</f>
        <v>8.634330868683362</v>
      </c>
      <c r="AH100" s="6">
        <f>Base!$B$80*(LOG(AH87/Parameters!$B$82))/LOG(2)+Base!AH73</f>
        <v>8.7113924772133018</v>
      </c>
      <c r="AI100" s="6">
        <f>Base!$B$80*(LOG(AI87/Parameters!$B$82))/LOG(2)+Base!AI73</f>
        <v>8.7817570124413038</v>
      </c>
      <c r="AJ100" s="6">
        <f>Base!$B$80*(LOG(AJ87/Parameters!$B$82))/LOG(2)+Base!AJ73</f>
        <v>8.8454381280683236</v>
      </c>
      <c r="AK100" s="6">
        <f>Base!$B$80*(LOG(AK87/Parameters!$B$82))/LOG(2)+Base!AK73</f>
        <v>8.9024355956836896</v>
      </c>
      <c r="AL100" s="6">
        <f>Base!$B$80*(LOG(AL87/Parameters!$B$82))/LOG(2)+Base!AL73</f>
        <v>8.9527339739438236</v>
      </c>
      <c r="AM100" s="6">
        <f>Base!$B$80*(LOG(AM87/Parameters!$B$82))/LOG(2)+Base!AM73</f>
        <v>8.996301202270331</v>
      </c>
      <c r="AN100" s="6">
        <f>Base!$B$80*(LOG(AN87/Parameters!$B$82))/LOG(2)+Base!AN73</f>
        <v>9.0330870832521217</v>
      </c>
      <c r="AO100" s="6">
        <f>Base!$B$80*(LOG(AO87/Parameters!$B$82))/LOG(2)+Base!AO73</f>
        <v>9.0630216149506815</v>
      </c>
      <c r="AP100" s="6">
        <f>Base!$B$80*(LOG(AP87/Parameters!$B$82))/LOG(2)+Base!AP73</f>
        <v>9.0860131284370844</v>
      </c>
      <c r="AQ100" s="6">
        <f>Base!$B$80*(LOG(AQ87/Parameters!$B$82))/LOG(2)+Base!AQ73</f>
        <v>9.1019461754053541</v>
      </c>
      <c r="AR100" s="6">
        <f>Base!$B$80*(LOG(AR87/Parameters!$B$82))/LOG(2)+Base!AR73</f>
        <v>9.1106790918142142</v>
      </c>
      <c r="AS100" s="6">
        <f>Base!$B$80*(LOG(AS87/Parameters!$B$82))/LOG(2)+Base!AS73</f>
        <v>9.1120411267307109</v>
      </c>
      <c r="AT100" s="6">
        <f>Base!$B$80*(LOG(AT87/Parameters!$B$82))/LOG(2)+Base!AT73</f>
        <v>9.1058289582113954</v>
      </c>
      <c r="AU100" s="6">
        <f>Base!$B$80*(LOG(AU87/Parameters!$B$82))/LOG(2)+Base!AU73</f>
        <v>9.0918022821678459</v>
      </c>
      <c r="AV100" s="6">
        <f>Base!$B$80*(LOG(AV87/Parameters!$B$82))/LOG(2)+Base!AV73</f>
        <v>9.0353417048728861</v>
      </c>
      <c r="AW100" s="6">
        <f>Base!$B$80*(LOG(AW87/Parameters!$B$82))/LOG(2)+Base!AW73</f>
        <v>8.9875284515654243</v>
      </c>
      <c r="AX100" s="6">
        <f>Base!$B$80*(LOG(AX87/Parameters!$B$82))/LOG(2)+Base!AX73</f>
        <v>8.9458069708166192</v>
      </c>
      <c r="AY100" s="6">
        <f>Base!$B$80*(LOG(AY87/Parameters!$B$82))/LOG(2)+Base!AY73</f>
        <v>8.9084075857301954</v>
      </c>
      <c r="AZ100" s="6">
        <f>Base!$B$80*(LOG(AZ87/Parameters!$B$82))/LOG(2)+Base!AZ73</f>
        <v>8.8741096474434364</v>
      </c>
      <c r="BA100" s="6">
        <f>Base!$B$80*(LOG(BA87/Parameters!$B$82))/LOG(2)+Base!BA73</f>
        <v>8.8420734120713576</v>
      </c>
      <c r="BB100" s="6">
        <f>Base!$B$80*(LOG(BB87/Parameters!$B$82))/LOG(2)+Base!BB73</f>
        <v>8.8117221022292718</v>
      </c>
      <c r="BC100" s="6">
        <f>Base!$B$80*(LOG(BC87/Parameters!$B$82))/LOG(2)+Base!BC73</f>
        <v>8.782659836274604</v>
      </c>
      <c r="BD100" s="6">
        <f>Base!$B$80*(LOG(BD87/Parameters!$B$82))/LOG(2)+Base!BD73</f>
        <v>8.7546148333149336</v>
      </c>
      <c r="BE100" s="6">
        <f>Base!$B$80*(LOG(BE87/Parameters!$B$82))/LOG(2)+Base!BE73</f>
        <v>8.7274002622455455</v>
      </c>
      <c r="BF100" s="6">
        <f>Base!$B$80*(LOG(BF87/Parameters!$B$82))/LOG(2)+Base!BF73</f>
        <v>8.7008873285667363</v>
      </c>
      <c r="BG100" s="6">
        <f>Base!$B$80*(LOG(BG87/Parameters!$B$82))/LOG(2)+Base!BG73</f>
        <v>8.6749868118758542</v>
      </c>
      <c r="BH100" s="6">
        <f>Base!$B$80*(LOG(BH87/Parameters!$B$82))/LOG(2)+Base!BH73</f>
        <v>8.649636421020336</v>
      </c>
      <c r="BI100" s="6">
        <f>Base!$B$80*(LOG(BI87/Parameters!$B$82))/LOG(2)+Base!BI73</f>
        <v>8.6247921456175813</v>
      </c>
      <c r="BJ100" s="6">
        <f>Base!$B$80*(LOG(BJ87/Parameters!$B$82))/LOG(2)+Base!BJ73</f>
        <v>8.600422348565754</v>
      </c>
      <c r="BK100" s="6">
        <f>Base!$B$80*(LOG(BK87/Parameters!$B$82))/LOG(2)+Base!BK73</f>
        <v>8.5765037363447227</v>
      </c>
      <c r="BL100" s="6">
        <f>Base!$B$80*(LOG(BL87/Parameters!$B$82))/LOG(2)+Base!BL73</f>
        <v>8.5530186145977325</v>
      </c>
      <c r="BM100" s="6">
        <f>Base!$B$80*(LOG(BM87/Parameters!$B$82))/LOG(2)+Base!BM73</f>
        <v>8.5299530227869393</v>
      </c>
      <c r="BN100" s="6">
        <f>Base!$B$80*(LOG(BN87/Parameters!$B$82))/LOG(2)+Base!BN73</f>
        <v>8.5072954696699323</v>
      </c>
      <c r="BO100" s="6">
        <f>Base!$B$80*(LOG(BO87/Parameters!$B$82))/LOG(2)+Base!BO73</f>
        <v>8.4850360791395047</v>
      </c>
      <c r="BP100" s="6">
        <f>Base!$B$80*(LOG(BP87/Parameters!$B$82))/LOG(2)+Base!BP73</f>
        <v>8.4631660161060616</v>
      </c>
      <c r="BQ100" s="6">
        <f>Base!$B$80*(LOG(BQ87/Parameters!$B$82))/LOG(2)+Base!BQ73</f>
        <v>8.4416771032993836</v>
      </c>
      <c r="BR100" s="6">
        <f>Base!$B$80*(LOG(BR87/Parameters!$B$82))/LOG(2)+Base!BR73</f>
        <v>8.4205615680518626</v>
      </c>
      <c r="BS100" s="6">
        <f>Base!$B$80*(LOG(BS87/Parameters!$B$82))/LOG(2)+Base!BS73</f>
        <v>8.3998118774084425</v>
      </c>
      <c r="BT100" s="6">
        <f>Base!$B$80*(LOG(BT87/Parameters!$B$82))/LOG(2)+Base!BT73</f>
        <v>8.3794206331049761</v>
      </c>
      <c r="BU100" s="6">
        <f>Base!$B$80*(LOG(BU87/Parameters!$B$82))/LOG(2)+Base!BU73</f>
        <v>8.3593805069781979</v>
      </c>
      <c r="BV100" s="6">
        <f>Base!$B$80*(LOG(BV87/Parameters!$B$82))/LOG(2)+Base!BV73</f>
        <v>8.339684203537729</v>
      </c>
      <c r="BW100" s="6">
        <f>Base!$B$80*(LOG(BW87/Parameters!$B$82))/LOG(2)+Base!BW73</f>
        <v>8.3203244406605528</v>
      </c>
      <c r="BX100" s="6">
        <f>Base!$B$80*(LOG(BX87/Parameters!$B$82))/LOG(2)+Base!BX73</f>
        <v>8.3012939422451737</v>
      </c>
      <c r="BY100" s="6">
        <f>Base!$B$80*(LOG(BY87/Parameters!$B$82))/LOG(2)+Base!BY73</f>
        <v>8.2825854386710649</v>
      </c>
      <c r="BZ100" s="6">
        <f>Base!$B$80*(LOG(BZ87/Parameters!$B$82))/LOG(2)+Base!BZ73</f>
        <v>8.2641916722634186</v>
      </c>
      <c r="CA100" s="6">
        <f>Base!$B$80*(LOG(CA87/Parameters!$B$82))/LOG(2)+Base!CA73</f>
        <v>8.2461054059486862</v>
      </c>
      <c r="CB100" s="6">
        <f>Base!$B$80*(LOG(CB87/Parameters!$B$82))/LOG(2)+Base!CB73</f>
        <v>8.228319433986087</v>
      </c>
      <c r="CC100" s="6">
        <f>Base!$B$80*(LOG(CC87/Parameters!$B$82))/LOG(2)+Base!CC73</f>
        <v>8.21082659421978</v>
      </c>
      <c r="CD100" s="6">
        <f>Base!$B$80*(LOG(CD87/Parameters!$B$82))/LOG(2)+Base!CD73</f>
        <v>8.1936197818277883</v>
      </c>
      <c r="CE100" s="6">
        <f>Base!$B$80*(LOG(CE87/Parameters!$B$82))/LOG(2)+Base!CE73</f>
        <v>8.1766919651086489</v>
      </c>
      <c r="CF100" s="6">
        <f>Base!$B$80*(LOG(CF87/Parameters!$B$82))/LOG(2)+Base!CF73</f>
        <v>8.1600362046184323</v>
      </c>
      <c r="CG100" s="6">
        <f>Base!$B$80*(LOG(CG87/Parameters!$B$82))/LOG(2)+Base!CG73</f>
        <v>8.1436456781293316</v>
      </c>
      <c r="CH100" s="6">
        <f>Base!$B$80*(LOG(CH87/Parameters!$B$82))/LOG(2)+Base!CH73</f>
        <v>8.1275137157308777</v>
      </c>
      <c r="CI100" s="6">
        <f>Base!$B$80*(LOG(CI87/Parameters!$B$82))/LOG(2)+Base!CI73</f>
        <v>8.1116338524535507</v>
      </c>
      <c r="CJ100" s="6">
        <f>Base!$B$80*(LOG(CJ87/Parameters!$B$82))/LOG(2)+Base!CJ73</f>
        <v>8.0959999109438368</v>
      </c>
      <c r="CK100" s="6">
        <f>Base!$B$80*(LOG(CK87/Parameters!$B$82))/LOG(2)+Base!CK73</f>
        <v>8.0806061354449348</v>
      </c>
      <c r="CL100" s="6">
        <f>Base!$B$80*(LOG(CL87/Parameters!$B$82))/LOG(2)+Base!CL73</f>
        <v>8.0654474134107907</v>
      </c>
      <c r="CM100" s="6">
        <f>Base!$B$80*(LOG(CM87/Parameters!$B$82))/LOG(2)+Base!CM73</f>
        <v>8.0505196475990193</v>
      </c>
      <c r="CN100" s="6">
        <f>Base!$B$80*(LOG(CN87/Parameters!$B$82))/LOG(2)+Base!CN73</f>
        <v>8.0358203897668474</v>
      </c>
      <c r="CO100" s="6">
        <f>Base!$B$80*(LOG(CO87/Parameters!$B$82))/LOG(2)+Base!CO73</f>
        <v>8.02134993967395</v>
      </c>
      <c r="CP100" s="6">
        <f>Base!$B$80*(LOG(CP87/Parameters!$B$82))/LOG(2)+Base!CP73</f>
        <v>8.0070350487141368</v>
      </c>
      <c r="CQ100" s="6">
        <f>Base!$B$80*(LOG(CQ87/Parameters!$B$82))/LOG(2)+Base!CQ73</f>
        <v>7.9928934011541175</v>
      </c>
      <c r="CR100" s="6">
        <f>Base!$B$80*(LOG(CR87/Parameters!$B$82))/LOG(2)+Base!CR73</f>
        <v>7.9789332950615721</v>
      </c>
      <c r="CS100" s="6">
        <f>Base!$B$80*(LOG(CS87/Parameters!$B$82))/LOG(2)+Base!CS73</f>
        <v>7.9651573354034344</v>
      </c>
      <c r="CT100" s="6">
        <f>Base!$B$80*(LOG(CT87/Parameters!$B$82))/LOG(2)+Base!CT73</f>
        <v>7.9515647298630903</v>
      </c>
      <c r="CU100" s="6">
        <f>Base!$B$80*(LOG(CU87/Parameters!$B$82))/LOG(2)+Base!CU73</f>
        <v>7.938152708753452</v>
      </c>
      <c r="CV100" s="6">
        <f>Base!$B$80*(LOG(CV87/Parameters!$B$82))/LOG(2)+Base!CV73</f>
        <v>7.9249173966716775</v>
      </c>
      <c r="CW100" s="6">
        <f>Base!$B$80*(LOG(CW87/Parameters!$B$82))/LOG(2)+Base!CW73</f>
        <v>7.9118543421486098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8.1007762336217551E-2</v>
      </c>
      <c r="F101" s="6">
        <f>E101+ Base!$B84*(E99-E101)</f>
        <v>0.11318084394881489</v>
      </c>
      <c r="G101" s="6">
        <f>F101+ Base!$B84*(F99-F101)</f>
        <v>0.14914505779669776</v>
      </c>
      <c r="H101" s="6">
        <f>G101+ Base!$B84*(G99-G101)</f>
        <v>0.18891709363719644</v>
      </c>
      <c r="I101" s="6">
        <f>H101+ Base!$B84*(H99-H101)</f>
        <v>0.23249634516331122</v>
      </c>
      <c r="J101" s="6">
        <f>I101+ Base!$B84*(I99-I101)</f>
        <v>0.27986500556549043</v>
      </c>
      <c r="K101" s="6">
        <f>J101+ Base!$B84*(J99-J101)</f>
        <v>0.33098830346270058</v>
      </c>
      <c r="L101" s="6">
        <f>K101+ Base!$B84*(K99-K101)</f>
        <v>0.3858149811017284</v>
      </c>
      <c r="M101" s="6">
        <f>L101+ Base!$B84*(L99-L101)</f>
        <v>0.44427803377601849</v>
      </c>
      <c r="N101" s="6">
        <f>M101+ Base!$B84*(M99-M101)</f>
        <v>0.50629568400983893</v>
      </c>
      <c r="O101" s="6">
        <f>N101+ Base!$B84*(N99-N101)</f>
        <v>0.57177254250102671</v>
      </c>
      <c r="P101" s="6">
        <f>O101+ Base!$B84*(O99-O101)</f>
        <v>0.64060090083862753</v>
      </c>
      <c r="Q101" s="6">
        <f>P101+ Base!$B84*(P99-P101)</f>
        <v>0.71266210243861416</v>
      </c>
      <c r="R101" s="6">
        <f>Q101+ Base!$B84*(Q99-Q101)</f>
        <v>0.78782794396638223</v>
      </c>
      <c r="S101" s="6">
        <f>R101+ Base!$B84*(R99-R101)</f>
        <v>0.86596206721240709</v>
      </c>
      <c r="T101" s="6">
        <f>S101+ Base!$B84*(S99-S101)</f>
        <v>0.94692130942289876</v>
      </c>
      <c r="U101" s="6">
        <f>T101+ Base!$B84*(T99-T101)</f>
        <v>1.0304830905053473</v>
      </c>
      <c r="V101" s="6">
        <f>U101+ Base!$B84*(U99-U101)</f>
        <v>1.116431830416071</v>
      </c>
      <c r="W101" s="6">
        <f>V101+ Base!$B84*(V99-V101)</f>
        <v>1.2045585554056737</v>
      </c>
      <c r="X101" s="6">
        <f>W101+ Base!$B84*(W99-W101)</f>
        <v>1.2946606066237312</v>
      </c>
      <c r="Y101" s="6">
        <f>X101+ Base!$B84*(X99-X101)</f>
        <v>1.3865414184001148</v>
      </c>
      <c r="Z101" s="6">
        <f>Y101+ Base!$B84*(Y99-Y101)</f>
        <v>1.4800103423110922</v>
      </c>
      <c r="AA101" s="6">
        <f>Z101+ Base!$B84*(Z99-Z101)</f>
        <v>1.5748824994594073</v>
      </c>
      <c r="AB101" s="6">
        <f>AA101+ Base!$B84*(AA99-AA101)</f>
        <v>1.6709786480433526</v>
      </c>
      <c r="AC101" s="6">
        <f>AB101+ Base!$B84*(AB99-AB101)</f>
        <v>1.7681250567561662</v>
      </c>
      <c r="AD101" s="6">
        <f>AC101+ Base!$B84*(AC99-AC101)</f>
        <v>1.8661533771638432</v>
      </c>
      <c r="AE101" s="6">
        <f>AD101+ Base!$B84*(AD99-AD101)</f>
        <v>1.9649005101720871</v>
      </c>
      <c r="AF101" s="6">
        <f>AE101+ Base!$B84*(AE99-AE101)</f>
        <v>2.0642084631632542</v>
      </c>
      <c r="AG101" s="6">
        <f>AF101+ Base!$B84*(AF99-AF101)</f>
        <v>2.1639241954726209</v>
      </c>
      <c r="AH101" s="6">
        <f>AG101+ Base!$B84*(AG99-AG101)</f>
        <v>2.2638994506617207</v>
      </c>
      <c r="AI101" s="6">
        <f>AH101+ Base!$B84*(AH99-AH101)</f>
        <v>2.3639905745986924</v>
      </c>
      <c r="AJ101" s="6">
        <f>AI101+ Base!$B84*(AI99-AI101)</f>
        <v>2.4640583187197418</v>
      </c>
      <c r="AK101" s="6">
        <f>AJ101+ Base!$B84*(AJ99-AJ101)</f>
        <v>2.5639676280592552</v>
      </c>
      <c r="AL101" s="6">
        <f>AK101+ Base!$B84*(AK99-AK101)</f>
        <v>2.6635874137280382</v>
      </c>
      <c r="AM101" s="6">
        <f>AL101+ Base!$B84*(AL99-AL101)</f>
        <v>2.7627903095108124</v>
      </c>
      <c r="AN101" s="6">
        <f>AM101+ Base!$B84*(AM99-AM101)</f>
        <v>2.8614524121612397</v>
      </c>
      <c r="AO101" s="6">
        <f>AN101+ Base!$B84*(AN99-AN101)</f>
        <v>2.959453004805098</v>
      </c>
      <c r="AP101" s="6">
        <f>AO101+ Base!$B84*(AO99-AO101)</f>
        <v>3.0566742626240431</v>
      </c>
      <c r="AQ101" s="6">
        <f>AP101+ Base!$B84*(AP99-AP101)</f>
        <v>3.1530009396802079</v>
      </c>
      <c r="AR101" s="6">
        <f>AQ101+ Base!$B84*(AQ99-AQ101)</f>
        <v>3.2483200353414219</v>
      </c>
      <c r="AS101" s="6">
        <f>AR101+ Base!$B84*(AR99-AR101)</f>
        <v>3.3425204382450691</v>
      </c>
      <c r="AT101" s="6">
        <f>AS101+ Base!$B84*(AS99-AS101)</f>
        <v>3.4354925450229157</v>
      </c>
      <c r="AU101" s="6">
        <f>AT101+ Base!$B84*(AT99-AT101)</f>
        <v>3.5271278499616838</v>
      </c>
      <c r="AV101" s="6">
        <f>AU101+ Base!$B84*(AU99-AU101)</f>
        <v>3.6173185001063248</v>
      </c>
      <c r="AW101" s="6">
        <f>AV101+ Base!$B84*(AV99-AV101)</f>
        <v>3.7058705377790213</v>
      </c>
      <c r="AX101" s="6">
        <f>AW101+ Base!$B84*(AW99-AW101)</f>
        <v>3.7926457542796923</v>
      </c>
      <c r="AY101" s="6">
        <f>AX101+ Base!$B84*(AX99-AX101)</f>
        <v>3.8775473076109708</v>
      </c>
      <c r="AZ101" s="6">
        <f>AY101+ Base!$B84*(AY99-AY101)</f>
        <v>3.9605093515900505</v>
      </c>
      <c r="BA101" s="6">
        <f>AZ101+ Base!$B84*(AZ99-AZ101)</f>
        <v>4.0414895096801828</v>
      </c>
      <c r="BB101" s="6">
        <f>BA101+ Base!$B84*(BA99-BA101)</f>
        <v>4.1204633662947812</v>
      </c>
      <c r="BC101" s="6">
        <f>BB101+ Base!$B84*(BB99-BB101)</f>
        <v>4.197420392653668</v>
      </c>
      <c r="BD101" s="6">
        <f>BC101+ Base!$B84*(BC99-BC101)</f>
        <v>4.2723608976664931</v>
      </c>
      <c r="BE101" s="6">
        <f>BD101+ Base!$B84*(BD99-BD101)</f>
        <v>4.3452937162783813</v>
      </c>
      <c r="BF101" s="6">
        <f>BE101+ Base!$B84*(BE99-BE101)</f>
        <v>4.4162344330371006</v>
      </c>
      <c r="BG101" s="6">
        <f>BF101+ Base!$B84*(BF99-BF101)</f>
        <v>4.4852039981692489</v>
      </c>
      <c r="BH101" s="6">
        <f>BG101+ Base!$B84*(BG99-BG101)</f>
        <v>4.5522276349504391</v>
      </c>
      <c r="BI101" s="6">
        <f>BH101+ Base!$B84*(BH99-BH101)</f>
        <v>4.6173339661052744</v>
      </c>
      <c r="BJ101" s="6">
        <f>BI101+ Base!$B84*(BI99-BI101)</f>
        <v>4.6805543072147779</v>
      </c>
      <c r="BK101" s="6">
        <f>BJ101+ Base!$B84*(BJ99-BJ101)</f>
        <v>4.7419220893114522</v>
      </c>
      <c r="BL101" s="6">
        <f>BK101+ Base!$B84*(BK99-BK101)</f>
        <v>4.8014723828553878</v>
      </c>
      <c r="BM101" s="6">
        <f>BL101+ Base!$B84*(BL99-BL101)</f>
        <v>4.8592415023883353</v>
      </c>
      <c r="BN101" s="6">
        <f>BM101+ Base!$B84*(BM99-BM101)</f>
        <v>4.915266676240341</v>
      </c>
      <c r="BO101" s="6">
        <f>BN101+ Base!$B84*(BN99-BN101)</f>
        <v>4.9695857693260352</v>
      </c>
      <c r="BP101" s="6">
        <f>BO101+ Base!$B84*(BO99-BO101)</f>
        <v>5.0222370497371998</v>
      </c>
      <c r="BQ101" s="6">
        <f>BP101+ Base!$B84*(BP99-BP101)</f>
        <v>5.0732589918070925</v>
      </c>
      <c r="BR101" s="6">
        <f>BQ101+ Base!$B84*(BQ99-BQ101)</f>
        <v>5.1226901097930648</v>
      </c>
      <c r="BS101" s="6">
        <f>BR101+ Base!$B84*(BR99-BR101)</f>
        <v>5.1705688174384479</v>
      </c>
      <c r="BT101" s="6">
        <f>BS101+ Base!$B84*(BS99-BS101)</f>
        <v>5.2169333095312247</v>
      </c>
      <c r="BU101" s="6">
        <f>BT101+ Base!$B84*(BT99-BT101)</f>
        <v>5.2618214622449608</v>
      </c>
      <c r="BV101" s="6">
        <f>BU101+ Base!$B84*(BU99-BU101)</f>
        <v>5.3052707495758584</v>
      </c>
      <c r="BW101" s="6">
        <f>BV101+ Base!$B84*(BV99-BV101)</f>
        <v>5.3473181736134867</v>
      </c>
      <c r="BX101" s="6">
        <f>BW101+ Base!$B84*(BW99-BW101)</f>
        <v>5.3880002067268258</v>
      </c>
      <c r="BY101" s="6">
        <f>BX101+ Base!$B84*(BX99-BX101)</f>
        <v>5.427352744029923</v>
      </c>
      <c r="BZ101" s="6">
        <f>BY101+ Base!$B84*(BY99-BY101)</f>
        <v>5.4654110647260827</v>
      </c>
      <c r="CA101" s="6">
        <f>BZ101+ Base!$B84*(BZ99-BZ101)</f>
        <v>5.5022098011260452</v>
      </c>
      <c r="CB101" s="6">
        <f>CA101+ Base!$B84*(CA99-CA101)</f>
        <v>5.5377829143016628</v>
      </c>
      <c r="CC101" s="6">
        <f>CB101+ Base!$B84*(CB99-CB101)</f>
        <v>5.5721636754779897</v>
      </c>
      <c r="CD101" s="6">
        <f>CC101+ Base!$B84*(CC99-CC101)</f>
        <v>5.6053846523881461</v>
      </c>
      <c r="CE101" s="6">
        <f>CD101+ Base!$B84*(CD99-CD101)</f>
        <v>5.6374776999207716</v>
      </c>
      <c r="CF101" s="6">
        <f>CE101+ Base!$B84*(CE99-CE101)</f>
        <v>5.6684739544828684</v>
      </c>
      <c r="CG101" s="6">
        <f>CF101+ Base!$B84*(CF99-CF101)</f>
        <v>5.6984038315848595</v>
      </c>
      <c r="CH101" s="6">
        <f>CG101+ Base!$B84*(CG99-CG101)</f>
        <v>5.7272970262337868</v>
      </c>
      <c r="CI101" s="6">
        <f>CH101+ Base!$B84*(CH99-CH101)</f>
        <v>5.7551825157998575</v>
      </c>
      <c r="CJ101" s="6">
        <f>CI101+ Base!$B84*(CI99-CI101)</f>
        <v>5.7820885651085057</v>
      </c>
      <c r="CK101" s="6">
        <f>CJ101+ Base!$B84*(CJ99-CJ101)</f>
        <v>5.8080427336162019</v>
      </c>
      <c r="CL101" s="6">
        <f>CK101+ Base!$B84*(CK99-CK101)</f>
        <v>5.833071884672238</v>
      </c>
      <c r="CM101" s="6">
        <f>CL101+ Base!$B84*(CL99-CL101)</f>
        <v>5.8572021970823398</v>
      </c>
      <c r="CN101" s="6">
        <f>CM101+ Base!$B84*(CM99-CM101)</f>
        <v>5.8804591795287333</v>
      </c>
      <c r="CO101" s="6">
        <f>CN101+ Base!$B84*(CN99-CN101)</f>
        <v>5.9028676889667482</v>
      </c>
      <c r="CP101" s="6">
        <f>CO101+ Base!$B84*(CO99-CO101)</f>
        <v>5.9244519551070214</v>
      </c>
      <c r="CQ101" s="6">
        <f>CP101+ Base!$B84*(CP99-CP101)</f>
        <v>5.9452354183015297</v>
      </c>
      <c r="CR101" s="6">
        <f>CQ101+ Base!$B84*(CQ99-CQ101)</f>
        <v>5.965240822604069</v>
      </c>
      <c r="CS101" s="6">
        <f>CR101+ Base!$B84*(CR99-CR101)</f>
        <v>5.9844902733471956</v>
      </c>
      <c r="CT101" s="6">
        <f>CS101+ Base!$B84*(CS99-CS101)</f>
        <v>6.003005273672569</v>
      </c>
      <c r="CU101" s="6">
        <f>CT101+ Base!$B84*(CT99-CT101)</f>
        <v>6.020806748835275</v>
      </c>
      <c r="CV101" s="6">
        <f>CU101+ Base!$B84*(CU99-CU101)</f>
        <v>6.0379150636135579</v>
      </c>
      <c r="CW101" s="6">
        <f>CV101+ Base!$B84*(CV99-CV101)</f>
        <v>6.0543500359976541</v>
      </c>
    </row>
    <row r="102" spans="1:101" ht="24.5" customHeight="1" thickBot="1" x14ac:dyDescent="0.2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86" t="s">
        <v>43</v>
      </c>
      <c r="B103" s="47"/>
      <c r="C103" s="115">
        <f>+(C104/B104)^0.2-1</f>
        <v>3.5712561421664679E-2</v>
      </c>
      <c r="D103" s="115">
        <f t="shared" ref="D103:AN103" si="311">+(D104/C104)^0.2-1</f>
        <v>3.3465540553423656E-2</v>
      </c>
      <c r="E103" s="115">
        <f t="shared" si="311"/>
        <v>3.1442524359448054E-2</v>
      </c>
      <c r="F103" s="115">
        <f t="shared" si="311"/>
        <v>2.9620486943103375E-2</v>
      </c>
      <c r="G103" s="115">
        <f t="shared" si="311"/>
        <v>2.7976903740990267E-2</v>
      </c>
      <c r="H103" s="115">
        <f t="shared" si="311"/>
        <v>2.649087354372659E-2</v>
      </c>
      <c r="I103" s="115">
        <f t="shared" si="311"/>
        <v>2.5143549786009078E-2</v>
      </c>
      <c r="J103" s="115">
        <f t="shared" si="311"/>
        <v>2.3918217279643494E-2</v>
      </c>
      <c r="K103" s="115">
        <f t="shared" si="311"/>
        <v>2.2800195366444953E-2</v>
      </c>
      <c r="L103" s="115">
        <f t="shared" si="311"/>
        <v>2.1776663754623948E-2</v>
      </c>
      <c r="M103" s="115">
        <f t="shared" si="311"/>
        <v>2.0836461535336692E-2</v>
      </c>
      <c r="N103" s="115">
        <f t="shared" si="311"/>
        <v>1.9969884723225695E-2</v>
      </c>
      <c r="O103" s="115">
        <f t="shared" si="311"/>
        <v>1.9168493590628444E-2</v>
      </c>
      <c r="P103" s="115">
        <f t="shared" si="311"/>
        <v>1.8424933599139548E-2</v>
      </c>
      <c r="Q103" s="115">
        <f t="shared" si="311"/>
        <v>1.7732767218483936E-2</v>
      </c>
      <c r="R103" s="115">
        <f t="shared" si="311"/>
        <v>1.7086310069724275E-2</v>
      </c>
      <c r="S103" s="115">
        <f t="shared" si="311"/>
        <v>1.6480457856219877E-2</v>
      </c>
      <c r="T103" s="115">
        <f t="shared" si="311"/>
        <v>1.5910480332324006E-2</v>
      </c>
      <c r="U103" s="115">
        <f t="shared" si="311"/>
        <v>1.5376977320492369E-2</v>
      </c>
      <c r="V103" s="115">
        <f t="shared" si="311"/>
        <v>1.4875501673941693E-2</v>
      </c>
      <c r="W103" s="115">
        <f t="shared" si="311"/>
        <v>1.4402499666400503E-2</v>
      </c>
      <c r="X103" s="115">
        <f t="shared" si="311"/>
        <v>1.3955053724828081E-2</v>
      </c>
      <c r="Y103" s="115">
        <f t="shared" si="311"/>
        <v>1.3530717500051859E-2</v>
      </c>
      <c r="Z103" s="115">
        <f t="shared" si="311"/>
        <v>1.3127406624852567E-2</v>
      </c>
      <c r="AA103" s="115">
        <f t="shared" si="311"/>
        <v>1.2743323635726611E-2</v>
      </c>
      <c r="AB103" s="115">
        <f t="shared" si="311"/>
        <v>1.2376904450967174E-2</v>
      </c>
      <c r="AC103" s="115">
        <f t="shared" si="311"/>
        <v>1.2026778631792467E-2</v>
      </c>
      <c r="AD103" s="115">
        <f t="shared" si="311"/>
        <v>1.1691738897277926E-2</v>
      </c>
      <c r="AE103" s="115">
        <f t="shared" si="311"/>
        <v>1.137071722282279E-2</v>
      </c>
      <c r="AF103" s="115">
        <f t="shared" si="311"/>
        <v>1.1062765398172081E-2</v>
      </c>
      <c r="AG103" s="115">
        <f t="shared" si="311"/>
        <v>1.0767039220944907E-2</v>
      </c>
      <c r="AH103" s="115">
        <f t="shared" si="311"/>
        <v>1.0482785548984186E-2</v>
      </c>
      <c r="AI103" s="115">
        <f t="shared" si="311"/>
        <v>1.0209331764514218E-2</v>
      </c>
      <c r="AJ103" s="115">
        <f t="shared" si="311"/>
        <v>9.9460777068223205E-3</v>
      </c>
      <c r="AK103" s="115">
        <f t="shared" si="311"/>
        <v>9.6924903193063017E-3</v>
      </c>
      <c r="AL103" s="115">
        <f t="shared" si="311"/>
        <v>9.4481018339533929E-3</v>
      </c>
      <c r="AM103" s="115">
        <f t="shared" si="311"/>
        <v>9.212513277623291E-3</v>
      </c>
      <c r="AN103" s="115">
        <f t="shared" si="311"/>
        <v>8.9854063043317556E-3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125.34838394032377</v>
      </c>
      <c r="D104" s="2">
        <f t="shared" si="312"/>
        <v>147.774242061389</v>
      </c>
      <c r="E104" s="2">
        <f t="shared" si="312"/>
        <v>172.51382450948441</v>
      </c>
      <c r="F104" s="2">
        <f t="shared" si="312"/>
        <v>199.62263328698427</v>
      </c>
      <c r="G104" s="2">
        <f t="shared" si="312"/>
        <v>229.15353758264447</v>
      </c>
      <c r="H104" s="2">
        <f t="shared" si="312"/>
        <v>261.15721482370367</v>
      </c>
      <c r="I104" s="2">
        <f t="shared" si="312"/>
        <v>295.68238021980602</v>
      </c>
      <c r="J104" s="2">
        <f t="shared" si="312"/>
        <v>332.77584522418977</v>
      </c>
      <c r="K104" s="2">
        <f t="shared" si="312"/>
        <v>372.48244272629762</v>
      </c>
      <c r="L104" s="2">
        <f t="shared" si="312"/>
        <v>414.84485191019502</v>
      </c>
      <c r="M104" s="2">
        <f t="shared" si="312"/>
        <v>459.90334935458105</v>
      </c>
      <c r="N104" s="2">
        <f t="shared" si="312"/>
        <v>507.6955047175083</v>
      </c>
      <c r="O104" s="2">
        <f t="shared" si="312"/>
        <v>558.2558278049803</v>
      </c>
      <c r="P104" s="2">
        <f>P21*P117^$B5*(P53/1000)^(1-$B5)</f>
        <v>611.61535831590572</v>
      </c>
      <c r="Q104" s="2">
        <f t="shared" si="312"/>
        <v>667.80116066851338</v>
      </c>
      <c r="R104" s="2">
        <f t="shared" si="312"/>
        <v>726.83563804871687</v>
      </c>
      <c r="S104" s="2">
        <f t="shared" si="312"/>
        <v>788.73548752709871</v>
      </c>
      <c r="T104" s="2">
        <f t="shared" si="312"/>
        <v>853.50994243349101</v>
      </c>
      <c r="U104" s="2">
        <f t="shared" si="312"/>
        <v>921.18136621681197</v>
      </c>
      <c r="V104" s="2">
        <f t="shared" si="312"/>
        <v>991.7654845374559</v>
      </c>
      <c r="W104" s="2">
        <f t="shared" si="312"/>
        <v>1065.2720771514576</v>
      </c>
      <c r="X104" s="2">
        <f t="shared" si="312"/>
        <v>1141.705423881094</v>
      </c>
      <c r="Y104" s="2">
        <f t="shared" si="312"/>
        <v>1221.0646038507573</v>
      </c>
      <c r="Z104" s="2">
        <f t="shared" si="312"/>
        <v>1303.343712817423</v>
      </c>
      <c r="AA104" s="2">
        <f t="shared" si="312"/>
        <v>1388.5320402355462</v>
      </c>
      <c r="AB104" s="2">
        <f t="shared" si="312"/>
        <v>1476.6142331191497</v>
      </c>
      <c r="AC104" s="2">
        <f t="shared" si="312"/>
        <v>1567.5704626787449</v>
      </c>
      <c r="AD104" s="2">
        <f t="shared" si="312"/>
        <v>1661.3766035204189</v>
      </c>
      <c r="AE104" s="2">
        <f t="shared" si="312"/>
        <v>1758.004432476605</v>
      </c>
      <c r="AF104" s="2">
        <f t="shared" si="312"/>
        <v>1857.4218491484464</v>
      </c>
      <c r="AG104" s="2">
        <f t="shared" si="312"/>
        <v>1959.5931213775691</v>
      </c>
      <c r="AH104" s="2">
        <f t="shared" si="312"/>
        <v>2064.4791587906489</v>
      </c>
      <c r="AI104" s="2">
        <f t="shared" si="312"/>
        <v>2172.0378190529682</v>
      </c>
      <c r="AJ104" s="2">
        <f t="shared" si="312"/>
        <v>2282.224257822159</v>
      </c>
      <c r="AK104" s="2">
        <f t="shared" si="312"/>
        <v>2394.991343427117</v>
      </c>
      <c r="AL104" s="2">
        <f t="shared" si="312"/>
        <v>2510.2901769320756</v>
      </c>
      <c r="AM104" s="2">
        <f t="shared" si="312"/>
        <v>2628.070795969762</v>
      </c>
      <c r="AN104" s="2">
        <f t="shared" si="312"/>
        <v>2748.2832062142415</v>
      </c>
      <c r="AO104" s="2">
        <f t="shared" si="312"/>
        <v>2870.8790132500203</v>
      </c>
      <c r="AP104" s="2">
        <f t="shared" si="312"/>
        <v>2995.8141506574439</v>
      </c>
      <c r="AQ104" s="2">
        <f t="shared" si="312"/>
        <v>3123.0536200142969</v>
      </c>
      <c r="AR104" s="2">
        <f t="shared" si="312"/>
        <v>3252.5799094865251</v>
      </c>
      <c r="AS104" s="2">
        <f t="shared" si="312"/>
        <v>3384.4081209604892</v>
      </c>
      <c r="AT104" s="2">
        <f t="shared" si="312"/>
        <v>3518.6132663685607</v>
      </c>
      <c r="AU104" s="2">
        <f t="shared" si="312"/>
        <v>3655.3794976767394</v>
      </c>
      <c r="AV104" s="2">
        <f t="shared" si="312"/>
        <v>3791.3211265928221</v>
      </c>
      <c r="AW104" s="2">
        <f t="shared" si="312"/>
        <v>3928.6182195381866</v>
      </c>
      <c r="AX104" s="2">
        <f t="shared" si="312"/>
        <v>4067.3846877827605</v>
      </c>
      <c r="AY104" s="2">
        <f t="shared" si="312"/>
        <v>4207.6254762923645</v>
      </c>
      <c r="AZ104" s="2">
        <f t="shared" si="312"/>
        <v>4349.282709456249</v>
      </c>
      <c r="BA104" s="2">
        <f t="shared" si="312"/>
        <v>4492.2635593880159</v>
      </c>
      <c r="BB104" s="2">
        <f t="shared" si="312"/>
        <v>4636.4568455702301</v>
      </c>
      <c r="BC104" s="2">
        <f t="shared" si="312"/>
        <v>4781.7427574432322</v>
      </c>
      <c r="BD104" s="2">
        <f t="shared" si="312"/>
        <v>4927.9984331948181</v>
      </c>
      <c r="BE104" s="2">
        <f t="shared" si="312"/>
        <v>5075.1010777574938</v>
      </c>
      <c r="BF104" s="2">
        <f t="shared" si="312"/>
        <v>5222.9296467359482</v>
      </c>
      <c r="BG104" s="2">
        <f t="shared" si="312"/>
        <v>5371.3657124712372</v>
      </c>
      <c r="BH104" s="2">
        <f t="shared" si="312"/>
        <v>5520.293879340893</v>
      </c>
      <c r="BI104" s="2">
        <f t="shared" si="312"/>
        <v>5669.6019587647306</v>
      </c>
      <c r="BJ104" s="2">
        <f t="shared" ref="BJ104:CW104" si="313">BJ21*BJ117^$B5*(BJ53/1000)^(1-$B5)</f>
        <v>5819.1810262212748</v>
      </c>
      <c r="BK104" s="2">
        <f t="shared" si="313"/>
        <v>5968.9254249674395</v>
      </c>
      <c r="BL104" s="2">
        <f t="shared" si="313"/>
        <v>6118.7327497153019</v>
      </c>
      <c r="BM104" s="2">
        <f t="shared" si="313"/>
        <v>6268.5038299430707</v>
      </c>
      <c r="BN104" s="2">
        <f t="shared" si="313"/>
        <v>6418.1427153249588</v>
      </c>
      <c r="BO104" s="2">
        <f t="shared" si="313"/>
        <v>6567.5566677053266</v>
      </c>
      <c r="BP104" s="2">
        <f t="shared" si="313"/>
        <v>6716.6561563129617</v>
      </c>
      <c r="BQ104" s="2">
        <f t="shared" si="313"/>
        <v>6865.3548550162977</v>
      </c>
      <c r="BR104" s="2">
        <f t="shared" si="313"/>
        <v>7013.5696403770653</v>
      </c>
      <c r="BS104" s="2">
        <f t="shared" si="313"/>
        <v>7161.2205864824527</v>
      </c>
      <c r="BT104" s="2">
        <f t="shared" si="313"/>
        <v>7308.2309535408494</v>
      </c>
      <c r="BU104" s="2">
        <f t="shared" si="313"/>
        <v>7454.5271677211567</v>
      </c>
      <c r="BV104" s="2">
        <f t="shared" si="313"/>
        <v>7600.0387835912825</v>
      </c>
      <c r="BW104" s="2">
        <f t="shared" si="313"/>
        <v>7744.6984265879228</v>
      </c>
      <c r="BX104" s="2">
        <f t="shared" si="313"/>
        <v>7888.4416917086392</v>
      </c>
      <c r="BY104" s="2">
        <f t="shared" si="313"/>
        <v>8031.206980388667</v>
      </c>
      <c r="BZ104" s="2">
        <f t="shared" si="313"/>
        <v>8172.9352212161139</v>
      </c>
      <c r="CA104" s="2">
        <f t="shared" si="313"/>
        <v>8313.5693949965589</v>
      </c>
      <c r="CB104" s="2">
        <f t="shared" si="313"/>
        <v>8453.0537204690008</v>
      </c>
      <c r="CC104" s="2">
        <f t="shared" si="313"/>
        <v>8591.3322347831418</v>
      </c>
      <c r="CD104" s="2">
        <f t="shared" si="313"/>
        <v>8728.346318471753</v>
      </c>
      <c r="CE104" s="2">
        <f t="shared" si="313"/>
        <v>8864.0303603045213</v>
      </c>
      <c r="CF104" s="2">
        <f t="shared" si="313"/>
        <v>8998.3041444248556</v>
      </c>
      <c r="CG104" s="2">
        <f t="shared" si="313"/>
        <v>9131.0594660916631</v>
      </c>
      <c r="CH104" s="2">
        <f t="shared" si="313"/>
        <v>9262.1365772105637</v>
      </c>
      <c r="CI104" s="2">
        <f t="shared" si="313"/>
        <v>9391.2826747124582</v>
      </c>
      <c r="CJ104" s="2">
        <f t="shared" si="313"/>
        <v>9518.0786223698415</v>
      </c>
      <c r="CK104" s="2">
        <f t="shared" si="313"/>
        <v>9641.8091525659784</v>
      </c>
      <c r="CL104" s="2">
        <f t="shared" si="313"/>
        <v>9761.2315874284468</v>
      </c>
      <c r="CM104" s="2">
        <f t="shared" si="313"/>
        <v>9874.1593629135659</v>
      </c>
      <c r="CN104" s="2">
        <f t="shared" si="313"/>
        <v>9976.6980946358181</v>
      </c>
      <c r="CO104" s="2">
        <f t="shared" si="313"/>
        <v>10150.787167678556</v>
      </c>
      <c r="CP104" s="2">
        <f t="shared" si="313"/>
        <v>10308.471356863669</v>
      </c>
      <c r="CQ104" s="2">
        <f t="shared" si="313"/>
        <v>10454.008120226074</v>
      </c>
      <c r="CR104" s="2">
        <f t="shared" si="313"/>
        <v>10590.410156829685</v>
      </c>
      <c r="CS104" s="2">
        <f t="shared" si="313"/>
        <v>10719.817036611566</v>
      </c>
      <c r="CT104" s="2">
        <f t="shared" si="313"/>
        <v>10843.752130759429</v>
      </c>
      <c r="CU104" s="2">
        <f t="shared" si="313"/>
        <v>10963.302134284437</v>
      </c>
      <c r="CV104" s="2">
        <f t="shared" si="313"/>
        <v>11079.24344545595</v>
      </c>
      <c r="CW104" s="2">
        <f t="shared" si="313"/>
        <v>11192.131602871061</v>
      </c>
    </row>
    <row r="105" spans="1:101" ht="20.75" customHeight="1" x14ac:dyDescent="0.2">
      <c r="A105" s="8" t="s">
        <v>102</v>
      </c>
      <c r="B105" s="65">
        <f>B99*$B$25 +( $B$26*(B99^$B$27))</f>
        <v>1.6400749999999997E-3</v>
      </c>
      <c r="C105" s="44">
        <f xml:space="preserve"> $B$26*(C99^$B$27)</f>
        <v>2.3448136004255446E-3</v>
      </c>
      <c r="D105" s="44">
        <f xml:space="preserve"> $B$26*(D99^$B$27)</f>
        <v>3.2104258081547023E-3</v>
      </c>
      <c r="E105" s="2">
        <f t="shared" ref="E105:BI105" si="314">E99*$B$25 +( $B$26*(E99^$B$27))</f>
        <v>4.2477041178154767E-3</v>
      </c>
      <c r="F105" s="2">
        <f t="shared" si="314"/>
        <v>5.4659924598617323E-3</v>
      </c>
      <c r="G105" s="2">
        <f t="shared" si="314"/>
        <v>6.872861273188007E-3</v>
      </c>
      <c r="H105" s="2">
        <f t="shared" si="314"/>
        <v>8.4738209553600497E-3</v>
      </c>
      <c r="I105" s="2">
        <f t="shared" si="314"/>
        <v>1.0272117207214132E-2</v>
      </c>
      <c r="J105" s="2">
        <f t="shared" si="314"/>
        <v>1.2268625248023426E-2</v>
      </c>
      <c r="K105" s="2">
        <f t="shared" si="314"/>
        <v>1.4461842456756767E-2</v>
      </c>
      <c r="L105" s="2">
        <f t="shared" si="314"/>
        <v>1.6847968532655772E-2</v>
      </c>
      <c r="M105" s="2">
        <f t="shared" si="314"/>
        <v>1.9421056851307367E-2</v>
      </c>
      <c r="N105" s="2">
        <f t="shared" si="314"/>
        <v>2.2173218771441426E-2</v>
      </c>
      <c r="O105" s="2">
        <f t="shared" si="314"/>
        <v>2.5094863016420013E-2</v>
      </c>
      <c r="P105" s="2">
        <f t="shared" si="314"/>
        <v>2.8174953999628109E-2</v>
      </c>
      <c r="Q105" s="2">
        <f t="shared" si="314"/>
        <v>3.1401275417236175E-2</v>
      </c>
      <c r="R105" s="2">
        <f t="shared" si="314"/>
        <v>3.476068812149017E-2</v>
      </c>
      <c r="S105" s="2">
        <f t="shared" si="314"/>
        <v>3.8239373893857932E-2</v>
      </c>
      <c r="T105" s="2">
        <f t="shared" si="314"/>
        <v>4.1765476829935019E-2</v>
      </c>
      <c r="U105" s="2">
        <f t="shared" si="314"/>
        <v>4.532484183829473E-2</v>
      </c>
      <c r="V105" s="2">
        <f t="shared" si="314"/>
        <v>4.8903812997605697E-2</v>
      </c>
      <c r="W105" s="2">
        <f t="shared" si="314"/>
        <v>5.2489265523446973E-2</v>
      </c>
      <c r="X105" s="2">
        <f t="shared" si="314"/>
        <v>5.6068630452086612E-2</v>
      </c>
      <c r="Y105" s="2">
        <f t="shared" si="314"/>
        <v>5.9629911388663824E-2</v>
      </c>
      <c r="Z105" s="2">
        <f t="shared" si="314"/>
        <v>6.3161693175750738E-2</v>
      </c>
      <c r="AA105" s="2">
        <f t="shared" si="314"/>
        <v>6.6653142716981723E-2</v>
      </c>
      <c r="AB105" s="2">
        <f t="shared" si="314"/>
        <v>7.0094002456212709E-2</v>
      </c>
      <c r="AC105" s="2">
        <f t="shared" si="314"/>
        <v>7.3474577181901632E-2</v>
      </c>
      <c r="AD105" s="2">
        <f t="shared" si="314"/>
        <v>7.6785714916786735E-2</v>
      </c>
      <c r="AE105" s="2">
        <f t="shared" si="314"/>
        <v>8.0018782682266115E-2</v>
      </c>
      <c r="AF105" s="2">
        <f t="shared" si="314"/>
        <v>8.3165637911344251E-2</v>
      </c>
      <c r="AG105" s="2">
        <f t="shared" si="314"/>
        <v>8.6218596235420053E-2</v>
      </c>
      <c r="AH105" s="2">
        <f t="shared" si="314"/>
        <v>8.91703963011925E-2</v>
      </c>
      <c r="AI105" s="2">
        <f t="shared" si="314"/>
        <v>9.2014162191770721E-2</v>
      </c>
      <c r="AJ105" s="2">
        <f t="shared" si="314"/>
        <v>9.4743363937134811E-2</v>
      </c>
      <c r="AK105" s="2">
        <f t="shared" si="314"/>
        <v>9.7351776508577056E-2</v>
      </c>
      <c r="AL105" s="2">
        <f t="shared" si="314"/>
        <v>9.983343760169236E-2</v>
      </c>
      <c r="AM105" s="2">
        <f t="shared" si="314"/>
        <v>0.10218260442508616</v>
      </c>
      <c r="AN105" s="2">
        <f t="shared" si="314"/>
        <v>0.10439370962694051</v>
      </c>
      <c r="AO105" s="2">
        <f t="shared" si="314"/>
        <v>0.10646131640760891</v>
      </c>
      <c r="AP105" s="2">
        <f t="shared" si="314"/>
        <v>0.10838007277834347</v>
      </c>
      <c r="AQ105" s="2">
        <f t="shared" si="314"/>
        <v>0.11014466482388277</v>
      </c>
      <c r="AR105" s="2">
        <f t="shared" si="314"/>
        <v>0.11174976868881596</v>
      </c>
      <c r="AS105" s="2">
        <f t="shared" si="314"/>
        <v>0.11319000078543902</v>
      </c>
      <c r="AT105" s="2">
        <f t="shared" si="314"/>
        <v>0.11445986533024788</v>
      </c>
      <c r="AU105" s="2">
        <f t="shared" si="314"/>
        <v>0.11555369756136982</v>
      </c>
      <c r="AV105" s="2">
        <f t="shared" si="314"/>
        <v>0.1163534092051868</v>
      </c>
      <c r="AW105" s="2">
        <f t="shared" si="314"/>
        <v>0.11692224069516942</v>
      </c>
      <c r="AX105" s="2">
        <f t="shared" si="314"/>
        <v>0.11730797287940319</v>
      </c>
      <c r="AY105" s="2">
        <f t="shared" si="314"/>
        <v>0.11754703392877866</v>
      </c>
      <c r="AZ105" s="2">
        <f>AZ99*$B$25 +( $B$26*(AZ99^$B$27))</f>
        <v>0.11766750617429411</v>
      </c>
      <c r="BA105" s="2">
        <f t="shared" si="314"/>
        <v>0.11769130654018904</v>
      </c>
      <c r="BB105" s="2">
        <f t="shared" si="314"/>
        <v>0.11763576120082396</v>
      </c>
      <c r="BC105" s="2">
        <f t="shared" si="314"/>
        <v>0.11751474274170756</v>
      </c>
      <c r="BD105" s="2">
        <f t="shared" si="314"/>
        <v>0.11733949407276223</v>
      </c>
      <c r="BE105" s="2">
        <f t="shared" si="314"/>
        <v>0.11711922900794212</v>
      </c>
      <c r="BF105" s="2">
        <f t="shared" si="314"/>
        <v>0.11686157376551211</v>
      </c>
      <c r="BG105" s="2">
        <f t="shared" si="314"/>
        <v>0.11657289495491352</v>
      </c>
      <c r="BH105" s="2">
        <f t="shared" si="314"/>
        <v>0.1162585462269428</v>
      </c>
      <c r="BI105" s="2">
        <f t="shared" si="314"/>
        <v>0.1159230562728214</v>
      </c>
      <c r="BJ105" s="2">
        <f t="shared" ref="BJ105:CW105" si="315">BJ99*$B$25 +( $B$26*(BJ99^$B$27))</f>
        <v>0.11557027417547477</v>
      </c>
      <c r="BK105" s="2">
        <f t="shared" si="315"/>
        <v>0.11520348343084576</v>
      </c>
      <c r="BL105" s="2">
        <f t="shared" si="315"/>
        <v>0.1148254926783457</v>
      </c>
      <c r="BM105" s="2">
        <f t="shared" si="315"/>
        <v>0.11443870888593614</v>
      </c>
      <c r="BN105" s="2">
        <f t="shared" si="315"/>
        <v>0.1140451971288263</v>
      </c>
      <c r="BO105" s="2">
        <f t="shared" si="315"/>
        <v>0.11364672997256418</v>
      </c>
      <c r="BP105" s="2">
        <f t="shared" si="315"/>
        <v>0.11324482867557664</v>
      </c>
      <c r="BQ105" s="2">
        <f t="shared" si="315"/>
        <v>0.11284079786180656</v>
      </c>
      <c r="BR105" s="2">
        <f t="shared" si="315"/>
        <v>0.11243575491076434</v>
      </c>
      <c r="BS105" s="2">
        <f t="shared" si="315"/>
        <v>0.11203065502147123</v>
      </c>
      <c r="BT105" s="2">
        <f t="shared" si="315"/>
        <v>0.11162631269481771</v>
      </c>
      <c r="BU105" s="2">
        <f t="shared" si="315"/>
        <v>0.11122342022249145</v>
      </c>
      <c r="BV105" s="2">
        <f t="shared" si="315"/>
        <v>0.11082256365369422</v>
      </c>
      <c r="BW105" s="2">
        <f t="shared" si="315"/>
        <v>0.11042423662218508</v>
      </c>
      <c r="BX105" s="2">
        <f t="shared" si="315"/>
        <v>0.1100288523478679</v>
      </c>
      <c r="BY105" s="2">
        <f t="shared" si="315"/>
        <v>0.10963675407383752</v>
      </c>
      <c r="BZ105" s="2">
        <f t="shared" si="315"/>
        <v>0.10924822415753338</v>
      </c>
      <c r="CA105" s="2">
        <f t="shared" si="315"/>
        <v>0.10886349200085502</v>
      </c>
      <c r="CB105" s="2">
        <f t="shared" si="315"/>
        <v>0.10848274097679088</v>
      </c>
      <c r="CC105" s="2">
        <f t="shared" si="315"/>
        <v>0.10810611448803673</v>
      </c>
      <c r="CD105" s="2">
        <f t="shared" si="315"/>
        <v>0.10773372127547372</v>
      </c>
      <c r="CE105" s="2">
        <f t="shared" si="315"/>
        <v>0.10736564008076749</v>
      </c>
      <c r="CF105" s="2">
        <f t="shared" si="315"/>
        <v>0.10700192375786262</v>
      </c>
      <c r="CG105" s="2">
        <f t="shared" si="315"/>
        <v>0.10664260292343486</v>
      </c>
      <c r="CH105" s="2">
        <f t="shared" si="315"/>
        <v>0.1062876892379286</v>
      </c>
      <c r="CI105" s="2">
        <f t="shared" si="315"/>
        <v>0.10593717841953029</v>
      </c>
      <c r="CJ105" s="2">
        <f t="shared" si="315"/>
        <v>0.10559105311850574</v>
      </c>
      <c r="CK105" s="2">
        <f t="shared" si="315"/>
        <v>0.10524928582780235</v>
      </c>
      <c r="CL105" s="2">
        <f t="shared" si="315"/>
        <v>0.10491184209398875</v>
      </c>
      <c r="CM105" s="2">
        <f t="shared" si="315"/>
        <v>0.10457868445016752</v>
      </c>
      <c r="CN105" s="2">
        <f t="shared" si="315"/>
        <v>0.10424977777668247</v>
      </c>
      <c r="CO105" s="2">
        <f t="shared" si="315"/>
        <v>0.10392509732470061</v>
      </c>
      <c r="CP105" s="2">
        <f t="shared" si="315"/>
        <v>0.10360440046048366</v>
      </c>
      <c r="CQ105" s="2">
        <f t="shared" si="315"/>
        <v>0.10328753594973121</v>
      </c>
      <c r="CR105" s="2">
        <f t="shared" si="315"/>
        <v>0.1029744026845073</v>
      </c>
      <c r="CS105" s="2">
        <f t="shared" si="315"/>
        <v>0.10266492534656983</v>
      </c>
      <c r="CT105" s="2">
        <f t="shared" si="315"/>
        <v>0.10235904041140025</v>
      </c>
      <c r="CU105" s="2">
        <f t="shared" si="315"/>
        <v>0.10205668840019404</v>
      </c>
      <c r="CV105" s="2">
        <f t="shared" si="315"/>
        <v>0.10175780985106031</v>
      </c>
      <c r="CW105" s="2">
        <f t="shared" si="315"/>
        <v>0.10146234345765019</v>
      </c>
    </row>
    <row r="106" spans="1:101" ht="20.75" customHeight="1" x14ac:dyDescent="0.2">
      <c r="A106" s="8" t="s">
        <v>103</v>
      </c>
      <c r="B106" s="47">
        <f>B105*B104</f>
        <v>0.17249886034640097</v>
      </c>
      <c r="C106" s="2">
        <f>C105*C104</f>
        <v>0.29391859545463411</v>
      </c>
      <c r="D106" s="2">
        <f t="shared" ref="D106:BI106" si="316">D105*D104</f>
        <v>0.47441824049438341</v>
      </c>
      <c r="E106" s="2">
        <f t="shared" si="316"/>
        <v>0.73278768274903339</v>
      </c>
      <c r="F106" s="2">
        <f t="shared" si="316"/>
        <v>1.0911358083643996</v>
      </c>
      <c r="G106" s="2">
        <f t="shared" si="316"/>
        <v>1.5749404740657897</v>
      </c>
      <c r="H106" s="2">
        <f t="shared" si="316"/>
        <v>2.2129994796165664</v>
      </c>
      <c r="I106" s="2">
        <f t="shared" si="316"/>
        <v>3.0372840657259008</v>
      </c>
      <c r="J106" s="2">
        <f t="shared" si="316"/>
        <v>4.0827021366498304</v>
      </c>
      <c r="K106" s="2">
        <f t="shared" si="316"/>
        <v>5.3867824046156416</v>
      </c>
      <c r="L106" s="2">
        <f t="shared" si="316"/>
        <v>6.9892930109172093</v>
      </c>
      <c r="M106" s="2">
        <f t="shared" si="316"/>
        <v>8.9318090939219914</v>
      </c>
      <c r="N106" s="2">
        <f t="shared" si="316"/>
        <v>11.257243495378685</v>
      </c>
      <c r="O106" s="2">
        <f t="shared" si="316"/>
        <v>14.009353526884139</v>
      </c>
      <c r="P106" s="2">
        <f t="shared" si="316"/>
        <v>17.232234586016705</v>
      </c>
      <c r="Q106" s="2">
        <f t="shared" si="316"/>
        <v>20.969808170101974</v>
      </c>
      <c r="R106" s="2">
        <f t="shared" si="316"/>
        <v>25.265306929795763</v>
      </c>
      <c r="S106" s="2">
        <f t="shared" si="316"/>
        <v>30.160751210903047</v>
      </c>
      <c r="T106" s="2">
        <f t="shared" si="316"/>
        <v>35.647249724825137</v>
      </c>
      <c r="U106" s="2">
        <f t="shared" si="316"/>
        <v>41.752399728161258</v>
      </c>
      <c r="V106" s="2">
        <f t="shared" si="316"/>
        <v>48.501113793299545</v>
      </c>
      <c r="W106" s="2">
        <f t="shared" si="316"/>
        <v>55.915348912316745</v>
      </c>
      <c r="X106" s="2">
        <f t="shared" si="316"/>
        <v>64.013859496731968</v>
      </c>
      <c r="Y106" s="2">
        <f t="shared" si="316"/>
        <v>72.811974127454548</v>
      </c>
      <c r="Z106" s="2">
        <f t="shared" si="316"/>
        <v>82.32139569151785</v>
      </c>
      <c r="AA106" s="2">
        <f t="shared" si="316"/>
        <v>92.550024244921673</v>
      </c>
      <c r="AB106" s="2">
        <f t="shared" si="316"/>
        <v>103.50180168313233</v>
      </c>
      <c r="AC106" s="2">
        <f t="shared" si="316"/>
        <v>115.1765769481587</v>
      </c>
      <c r="AD106" s="2">
        <f t="shared" si="316"/>
        <v>127.56999024733831</v>
      </c>
      <c r="AE106" s="2">
        <f t="shared" si="316"/>
        <v>140.67337463680602</v>
      </c>
      <c r="AF106" s="2">
        <f t="shared" si="316"/>
        <v>154.47367295489917</v>
      </c>
      <c r="AG106" s="2">
        <f t="shared" si="316"/>
        <v>168.95336811775911</v>
      </c>
      <c r="AH106" s="2">
        <f t="shared" si="316"/>
        <v>184.09042474491469</v>
      </c>
      <c r="AI106" s="2">
        <f t="shared" si="316"/>
        <v>199.85824016899977</v>
      </c>
      <c r="AJ106" s="2">
        <f t="shared" si="316"/>
        <v>216.22560344500221</v>
      </c>
      <c r="AK106" s="2">
        <f t="shared" si="316"/>
        <v>233.15666200529341</v>
      </c>
      <c r="AL106" s="2">
        <f t="shared" si="316"/>
        <v>250.61089774088964</v>
      </c>
      <c r="AM106" s="2">
        <f t="shared" si="316"/>
        <v>268.54311854569949</v>
      </c>
      <c r="AN106" s="2">
        <f t="shared" si="316"/>
        <v>286.90347900212663</v>
      </c>
      <c r="AO106" s="2">
        <f t="shared" si="316"/>
        <v>305.63755899757444</v>
      </c>
      <c r="AP106" s="2">
        <f t="shared" si="316"/>
        <v>324.68655567864499</v>
      </c>
      <c r="AQ106" s="2">
        <f t="shared" si="316"/>
        <v>343.9876942034885</v>
      </c>
      <c r="AR106" s="2">
        <f t="shared" si="316"/>
        <v>363.47505252700915</v>
      </c>
      <c r="AS106" s="2">
        <f t="shared" si="316"/>
        <v>383.08115786976396</v>
      </c>
      <c r="AT106" s="2">
        <f t="shared" si="316"/>
        <v>402.74000061776906</v>
      </c>
      <c r="AU106" s="2">
        <f t="shared" si="316"/>
        <v>422.39261694656989</v>
      </c>
      <c r="AV106" s="2">
        <f t="shared" si="316"/>
        <v>441.13313847072448</v>
      </c>
      <c r="AW106" s="2">
        <f t="shared" si="316"/>
        <v>459.34284506427178</v>
      </c>
      <c r="AX106" s="2">
        <f t="shared" si="316"/>
        <v>477.13665264451987</v>
      </c>
      <c r="AY106" s="2">
        <f t="shared" si="316"/>
        <v>494.59389462133203</v>
      </c>
      <c r="AZ106" s="2">
        <f t="shared" si="316"/>
        <v>511.76925006869379</v>
      </c>
      <c r="BA106" s="2">
        <f t="shared" si="316"/>
        <v>528.70036762725567</v>
      </c>
      <c r="BB106" s="2">
        <f t="shared" si="316"/>
        <v>545.41313030342508</v>
      </c>
      <c r="BC106" s="2">
        <f t="shared" si="316"/>
        <v>561.92526999796473</v>
      </c>
      <c r="BD106" s="2">
        <f t="shared" si="316"/>
        <v>578.24884294244487</v>
      </c>
      <c r="BE106" s="2">
        <f t="shared" si="316"/>
        <v>594.39192536433382</v>
      </c>
      <c r="BF106" s="2">
        <f t="shared" si="316"/>
        <v>610.35977818411311</v>
      </c>
      <c r="BG106" s="2">
        <f t="shared" si="316"/>
        <v>626.15565096433374</v>
      </c>
      <c r="BH106" s="2">
        <f t="shared" si="316"/>
        <v>641.78134115766261</v>
      </c>
      <c r="BI106" s="2">
        <f t="shared" si="316"/>
        <v>657.23758691038233</v>
      </c>
      <c r="BJ106" s="2">
        <f t="shared" ref="BJ106:CW106" si="317">BJ105*BJ104</f>
        <v>672.52434667711339</v>
      </c>
      <c r="BK106" s="2">
        <f t="shared" si="317"/>
        <v>687.64100129519034</v>
      </c>
      <c r="BL106" s="2">
        <f t="shared" si="317"/>
        <v>702.58650255318844</v>
      </c>
      <c r="BM106" s="2">
        <f t="shared" si="317"/>
        <v>717.35948494523086</v>
      </c>
      <c r="BN106" s="2">
        <f t="shared" si="317"/>
        <v>731.95835117017543</v>
      </c>
      <c r="BO106" s="2">
        <f t="shared" si="317"/>
        <v>746.38133919422069</v>
      </c>
      <c r="BP106" s="2">
        <f t="shared" si="317"/>
        <v>760.62657569441842</v>
      </c>
      <c r="BQ106" s="2">
        <f t="shared" si="317"/>
        <v>774.69211944446636</v>
      </c>
      <c r="BR106" s="2">
        <f t="shared" si="317"/>
        <v>788.57599713501327</v>
      </c>
      <c r="BS106" s="2">
        <f t="shared" si="317"/>
        <v>802.27623305687359</v>
      </c>
      <c r="BT106" s="2">
        <f t="shared" si="317"/>
        <v>815.7908736658967</v>
      </c>
      <c r="BU106" s="2">
        <f t="shared" si="317"/>
        <v>829.11800773542916</v>
      </c>
      <c r="BV106" s="2">
        <f t="shared" si="317"/>
        <v>842.25578186508972</v>
      </c>
      <c r="BW106" s="2">
        <f t="shared" si="317"/>
        <v>855.20241162500929</v>
      </c>
      <c r="BX106" s="2">
        <f t="shared" si="317"/>
        <v>867.95618615177511</v>
      </c>
      <c r="BY106" s="2">
        <f t="shared" si="317"/>
        <v>880.51546462495958</v>
      </c>
      <c r="BZ106" s="2">
        <f t="shared" si="317"/>
        <v>892.87865907241769</v>
      </c>
      <c r="CA106" s="2">
        <f t="shared" si="317"/>
        <v>905.044195330761</v>
      </c>
      <c r="CB106" s="2">
        <f t="shared" si="317"/>
        <v>917.01043722053703</v>
      </c>
      <c r="CC106" s="2">
        <f t="shared" si="317"/>
        <v>928.7755461782267</v>
      </c>
      <c r="CD106" s="2">
        <f t="shared" si="317"/>
        <v>940.33722947004298</v>
      </c>
      <c r="CE106" s="2">
        <f t="shared" si="317"/>
        <v>951.69229332945099</v>
      </c>
      <c r="CF106" s="2">
        <f t="shared" si="317"/>
        <v>962.83585401180767</v>
      </c>
      <c r="CG106" s="2">
        <f t="shared" si="317"/>
        <v>973.75994891268431</v>
      </c>
      <c r="CH106" s="2">
        <f t="shared" si="317"/>
        <v>984.45109419780806</v>
      </c>
      <c r="CI106" s="2">
        <f t="shared" si="317"/>
        <v>994.88598829925729</v>
      </c>
      <c r="CJ106" s="2">
        <f t="shared" si="317"/>
        <v>1005.0239454007678</v>
      </c>
      <c r="CK106" s="2">
        <f t="shared" si="317"/>
        <v>1014.7935273955375</v>
      </c>
      <c r="CL106" s="2">
        <f t="shared" si="317"/>
        <v>1024.0687869431483</v>
      </c>
      <c r="CM106" s="2">
        <f t="shared" si="317"/>
        <v>1032.6265962248049</v>
      </c>
      <c r="CN106" s="2">
        <f t="shared" si="317"/>
        <v>1040.0685593108356</v>
      </c>
      <c r="CO106" s="2">
        <f t="shared" si="317"/>
        <v>1054.9215443233161</v>
      </c>
      <c r="CP106" s="2">
        <f t="shared" si="317"/>
        <v>1068.0029945919289</v>
      </c>
      <c r="CQ106" s="2">
        <f t="shared" si="317"/>
        <v>1079.7687395366327</v>
      </c>
      <c r="CR106" s="2">
        <f t="shared" si="317"/>
        <v>1090.5411600834761</v>
      </c>
      <c r="CS106" s="2">
        <f t="shared" si="317"/>
        <v>1100.5492157926139</v>
      </c>
      <c r="CT106" s="2">
        <f t="shared" si="317"/>
        <v>1109.9560625636118</v>
      </c>
      <c r="CU106" s="2">
        <f t="shared" si="317"/>
        <v>1118.8783097558489</v>
      </c>
      <c r="CV106" s="2">
        <f t="shared" si="317"/>
        <v>1127.3995478163129</v>
      </c>
      <c r="CW106" s="2">
        <f t="shared" si="317"/>
        <v>1135.5799007137246</v>
      </c>
    </row>
    <row r="107" spans="1:101" ht="20.75" customHeight="1" x14ac:dyDescent="0.2">
      <c r="A107" s="8" t="s">
        <v>6</v>
      </c>
      <c r="B107" s="47">
        <f>+B104-B106</f>
        <v>105.00492311511265</v>
      </c>
      <c r="C107" s="2">
        <f t="shared" ref="C107:AG107" si="318">+C104-C106</f>
        <v>125.05446534486914</v>
      </c>
      <c r="D107" s="2">
        <f t="shared" si="318"/>
        <v>147.29982382089463</v>
      </c>
      <c r="E107" s="2">
        <f t="shared" si="318"/>
        <v>171.78103682673537</v>
      </c>
      <c r="F107" s="2">
        <f t="shared" si="318"/>
        <v>198.53149747861985</v>
      </c>
      <c r="G107" s="2">
        <f t="shared" si="318"/>
        <v>227.57859710857869</v>
      </c>
      <c r="H107" s="2">
        <f t="shared" si="318"/>
        <v>258.94421534408713</v>
      </c>
      <c r="I107" s="2">
        <f t="shared" si="318"/>
        <v>292.64509615408014</v>
      </c>
      <c r="J107" s="2">
        <f t="shared" si="318"/>
        <v>328.69314308753991</v>
      </c>
      <c r="K107" s="2">
        <f t="shared" si="318"/>
        <v>367.09566032168198</v>
      </c>
      <c r="L107" s="2">
        <f t="shared" si="318"/>
        <v>407.85555889927781</v>
      </c>
      <c r="M107" s="2">
        <f t="shared" si="318"/>
        <v>450.97154026065908</v>
      </c>
      <c r="N107" s="2">
        <f t="shared" si="318"/>
        <v>496.4382612221296</v>
      </c>
      <c r="O107" s="2">
        <f t="shared" si="318"/>
        <v>544.24647427809612</v>
      </c>
      <c r="P107" s="2">
        <f t="shared" si="318"/>
        <v>594.38312372988901</v>
      </c>
      <c r="Q107" s="2">
        <f t="shared" si="318"/>
        <v>646.83135249841143</v>
      </c>
      <c r="R107" s="2">
        <f t="shared" si="318"/>
        <v>701.5703311189211</v>
      </c>
      <c r="S107" s="2">
        <f t="shared" si="318"/>
        <v>758.57473631619564</v>
      </c>
      <c r="T107" s="2">
        <f t="shared" si="318"/>
        <v>817.86269270866592</v>
      </c>
      <c r="U107" s="2">
        <f t="shared" si="318"/>
        <v>879.42896648865076</v>
      </c>
      <c r="V107" s="2">
        <f t="shared" si="318"/>
        <v>943.26437074415639</v>
      </c>
      <c r="W107" s="2">
        <f t="shared" si="318"/>
        <v>1009.3567282391408</v>
      </c>
      <c r="X107" s="2">
        <f t="shared" si="318"/>
        <v>1077.691564384362</v>
      </c>
      <c r="Y107" s="2">
        <f t="shared" si="318"/>
        <v>1148.2526297233028</v>
      </c>
      <c r="Z107" s="2">
        <f t="shared" si="318"/>
        <v>1221.0223171259051</v>
      </c>
      <c r="AA107" s="2">
        <f t="shared" si="318"/>
        <v>1295.9820159906246</v>
      </c>
      <c r="AB107" s="2">
        <f t="shared" si="318"/>
        <v>1373.1124314360175</v>
      </c>
      <c r="AC107" s="2">
        <f t="shared" si="318"/>
        <v>1452.3938857305861</v>
      </c>
      <c r="AD107" s="2">
        <f t="shared" si="318"/>
        <v>1533.8066132730805</v>
      </c>
      <c r="AE107" s="2">
        <f t="shared" si="318"/>
        <v>1617.3310578397989</v>
      </c>
      <c r="AF107" s="2">
        <f t="shared" si="318"/>
        <v>1702.9481761935472</v>
      </c>
      <c r="AG107" s="2">
        <f t="shared" si="318"/>
        <v>1790.63975325981</v>
      </c>
      <c r="AH107" s="2">
        <f t="shared" ref="AH107:BI107" si="319">+AH104-AH106</f>
        <v>1880.3887340457341</v>
      </c>
      <c r="AI107" s="2">
        <f t="shared" si="319"/>
        <v>1972.1795788839684</v>
      </c>
      <c r="AJ107" s="2">
        <f t="shared" si="319"/>
        <v>2065.9986543771565</v>
      </c>
      <c r="AK107" s="2">
        <f t="shared" si="319"/>
        <v>2161.8346814218235</v>
      </c>
      <c r="AL107" s="2">
        <f t="shared" si="319"/>
        <v>2259.6792791911857</v>
      </c>
      <c r="AM107" s="2">
        <f t="shared" si="319"/>
        <v>2359.5276774240624</v>
      </c>
      <c r="AN107" s="2">
        <f t="shared" si="319"/>
        <v>2461.3797272121151</v>
      </c>
      <c r="AO107" s="2">
        <f t="shared" si="319"/>
        <v>2565.2414542524457</v>
      </c>
      <c r="AP107" s="2">
        <f t="shared" si="319"/>
        <v>2671.1275949787987</v>
      </c>
      <c r="AQ107" s="2">
        <f t="shared" si="319"/>
        <v>2779.0659258108085</v>
      </c>
      <c r="AR107" s="2">
        <f t="shared" si="319"/>
        <v>2889.1048569595159</v>
      </c>
      <c r="AS107" s="2">
        <f t="shared" si="319"/>
        <v>3001.3269630907253</v>
      </c>
      <c r="AT107" s="2">
        <f t="shared" si="319"/>
        <v>3115.8732657507917</v>
      </c>
      <c r="AU107" s="2">
        <f t="shared" si="319"/>
        <v>3232.9868807301696</v>
      </c>
      <c r="AV107" s="2">
        <f t="shared" si="319"/>
        <v>3350.1879881220975</v>
      </c>
      <c r="AW107" s="2">
        <f t="shared" si="319"/>
        <v>3469.2753744739148</v>
      </c>
      <c r="AX107" s="2">
        <f t="shared" si="319"/>
        <v>3590.2480351382405</v>
      </c>
      <c r="AY107" s="2">
        <f t="shared" si="319"/>
        <v>3713.0315816710327</v>
      </c>
      <c r="AZ107" s="2">
        <f t="shared" si="319"/>
        <v>3837.513459387555</v>
      </c>
      <c r="BA107" s="2">
        <f t="shared" si="319"/>
        <v>3963.5631917607602</v>
      </c>
      <c r="BB107" s="2">
        <f t="shared" si="319"/>
        <v>4091.0437152668051</v>
      </c>
      <c r="BC107" s="2">
        <f t="shared" si="319"/>
        <v>4219.817487445267</v>
      </c>
      <c r="BD107" s="2">
        <f t="shared" si="319"/>
        <v>4349.7495902523733</v>
      </c>
      <c r="BE107" s="2">
        <f t="shared" si="319"/>
        <v>4480.7091523931604</v>
      </c>
      <c r="BF107" s="2">
        <f t="shared" si="319"/>
        <v>4612.5698685518346</v>
      </c>
      <c r="BG107" s="2">
        <f t="shared" si="319"/>
        <v>4745.210061506903</v>
      </c>
      <c r="BH107" s="2">
        <f t="shared" si="319"/>
        <v>4878.5125381832304</v>
      </c>
      <c r="BI107" s="2">
        <f t="shared" si="319"/>
        <v>5012.3643718543481</v>
      </c>
      <c r="BJ107" s="2">
        <f t="shared" ref="BJ107:CW107" si="320">+BJ104-BJ106</f>
        <v>5146.6566795441613</v>
      </c>
      <c r="BK107" s="2">
        <f t="shared" si="320"/>
        <v>5281.2844236722494</v>
      </c>
      <c r="BL107" s="2">
        <f t="shared" si="320"/>
        <v>5416.1462471621135</v>
      </c>
      <c r="BM107" s="2">
        <f t="shared" si="320"/>
        <v>5551.1443449978397</v>
      </c>
      <c r="BN107" s="2">
        <f t="shared" si="320"/>
        <v>5686.184364154783</v>
      </c>
      <c r="BO107" s="2">
        <f t="shared" si="320"/>
        <v>5821.1753285111063</v>
      </c>
      <c r="BP107" s="2">
        <f t="shared" si="320"/>
        <v>5956.0295806185432</v>
      </c>
      <c r="BQ107" s="2">
        <f t="shared" si="320"/>
        <v>6090.662735571831</v>
      </c>
      <c r="BR107" s="2">
        <f t="shared" si="320"/>
        <v>6224.9936432420518</v>
      </c>
      <c r="BS107" s="2">
        <f t="shared" si="320"/>
        <v>6358.9443534255788</v>
      </c>
      <c r="BT107" s="2">
        <f t="shared" si="320"/>
        <v>6492.440079874953</v>
      </c>
      <c r="BU107" s="2">
        <f t="shared" si="320"/>
        <v>6625.4091599857275</v>
      </c>
      <c r="BV107" s="2">
        <f t="shared" si="320"/>
        <v>6757.7830017261931</v>
      </c>
      <c r="BW107" s="2">
        <f t="shared" si="320"/>
        <v>6889.4960149629133</v>
      </c>
      <c r="BX107" s="2">
        <f t="shared" si="320"/>
        <v>7020.4855055568642</v>
      </c>
      <c r="BY107" s="2">
        <f t="shared" si="320"/>
        <v>7150.6915157637077</v>
      </c>
      <c r="BZ107" s="2">
        <f t="shared" si="320"/>
        <v>7280.0565621436963</v>
      </c>
      <c r="CA107" s="2">
        <f t="shared" si="320"/>
        <v>7408.525199665798</v>
      </c>
      <c r="CB107" s="2">
        <f t="shared" si="320"/>
        <v>7536.0432832484639</v>
      </c>
      <c r="CC107" s="2">
        <f t="shared" si="320"/>
        <v>7662.5566886049146</v>
      </c>
      <c r="CD107" s="2">
        <f t="shared" si="320"/>
        <v>7788.00908900171</v>
      </c>
      <c r="CE107" s="2">
        <f t="shared" si="320"/>
        <v>7912.3380669750704</v>
      </c>
      <c r="CF107" s="2">
        <f t="shared" si="320"/>
        <v>8035.4682904130477</v>
      </c>
      <c r="CG107" s="2">
        <f t="shared" si="320"/>
        <v>8157.2995171789789</v>
      </c>
      <c r="CH107" s="2">
        <f t="shared" si="320"/>
        <v>8277.6854830127559</v>
      </c>
      <c r="CI107" s="2">
        <f t="shared" si="320"/>
        <v>8396.3966864132017</v>
      </c>
      <c r="CJ107" s="2">
        <f t="shared" si="320"/>
        <v>8513.0546769690736</v>
      </c>
      <c r="CK107" s="2">
        <f t="shared" si="320"/>
        <v>8627.0156251704411</v>
      </c>
      <c r="CL107" s="2">
        <f t="shared" si="320"/>
        <v>8737.1628004852992</v>
      </c>
      <c r="CM107" s="2">
        <f t="shared" si="320"/>
        <v>8841.5327666887606</v>
      </c>
      <c r="CN107" s="2">
        <f t="shared" si="320"/>
        <v>8936.6295353249825</v>
      </c>
      <c r="CO107" s="2">
        <f t="shared" si="320"/>
        <v>9095.8656233552392</v>
      </c>
      <c r="CP107" s="2">
        <f t="shared" si="320"/>
        <v>9240.4683622717403</v>
      </c>
      <c r="CQ107" s="2">
        <f t="shared" si="320"/>
        <v>9374.2393806894415</v>
      </c>
      <c r="CR107" s="2">
        <f t="shared" si="320"/>
        <v>9499.8689967462087</v>
      </c>
      <c r="CS107" s="2">
        <f t="shared" si="320"/>
        <v>9619.2678208189518</v>
      </c>
      <c r="CT107" s="2">
        <f t="shared" si="320"/>
        <v>9733.7960681958175</v>
      </c>
      <c r="CU107" s="2">
        <f t="shared" si="320"/>
        <v>9844.4238245285887</v>
      </c>
      <c r="CV107" s="2">
        <f t="shared" si="320"/>
        <v>9951.8438976396374</v>
      </c>
      <c r="CW107" s="2">
        <f t="shared" si="320"/>
        <v>10056.551702157336</v>
      </c>
    </row>
    <row r="108" spans="1:101" ht="20.75" customHeight="1" x14ac:dyDescent="0.2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5" customHeight="1" x14ac:dyDescent="0.2">
      <c r="A109" s="8" t="s">
        <v>56</v>
      </c>
      <c r="B109" s="47">
        <f>+B104*B108</f>
        <v>8.4695668790792295E-4</v>
      </c>
      <c r="C109" s="2">
        <f t="shared" ref="C109:AG109" si="324">+C104*C108</f>
        <v>1.1163478733257188E-3</v>
      </c>
      <c r="D109" s="2">
        <f t="shared" si="324"/>
        <v>1.4560838439091515E-3</v>
      </c>
      <c r="E109" s="2">
        <f t="shared" si="324"/>
        <v>1.881404847236777E-3</v>
      </c>
      <c r="F109" s="2">
        <f t="shared" si="324"/>
        <v>2.4104709981790594E-3</v>
      </c>
      <c r="G109" s="2">
        <f t="shared" si="324"/>
        <v>3.0648887885453432E-3</v>
      </c>
      <c r="H109" s="2">
        <f t="shared" si="324"/>
        <v>3.8703268770729272E-3</v>
      </c>
      <c r="I109" s="2">
        <f t="shared" si="324"/>
        <v>4.8572354947916839E-3</v>
      </c>
      <c r="J109" s="2">
        <f t="shared" si="324"/>
        <v>6.061686038569632E-3</v>
      </c>
      <c r="K109" s="2">
        <f t="shared" si="324"/>
        <v>7.526350054466311E-3</v>
      </c>
      <c r="L109" s="2">
        <f t="shared" si="324"/>
        <v>9.3016397702823418E-3</v>
      </c>
      <c r="M109" s="2">
        <f t="shared" si="324"/>
        <v>1.1447035759591509E-2</v>
      </c>
      <c r="N109" s="2">
        <f t="shared" si="324"/>
        <v>1.4032631042733255E-2</v>
      </c>
      <c r="O109" s="2">
        <f t="shared" si="324"/>
        <v>1.7140925177537323E-2</v>
      </c>
      <c r="P109" s="2">
        <f t="shared" si="324"/>
        <v>2.0868906219643168E-2</v>
      </c>
      <c r="Q109" s="2">
        <f t="shared" si="324"/>
        <v>2.5330462396542453E-2</v>
      </c>
      <c r="R109" s="2">
        <f t="shared" si="324"/>
        <v>3.0659168109279922E-2</v>
      </c>
      <c r="S109" s="2">
        <f t="shared" si="324"/>
        <v>3.7011487147105539E-2</v>
      </c>
      <c r="T109" s="2">
        <f t="shared" si="324"/>
        <v>4.4570424713930051E-2</v>
      </c>
      <c r="U109" s="2">
        <f t="shared" si="324"/>
        <v>5.3551006886072096E-2</v>
      </c>
      <c r="V109" s="2">
        <f t="shared" si="324"/>
        <v>6.4204625173130331E-2</v>
      </c>
      <c r="W109" s="2">
        <f t="shared" si="324"/>
        <v>7.6824981627301586E-2</v>
      </c>
      <c r="X109" s="2">
        <f t="shared" si="324"/>
        <v>9.1754971364378018E-2</v>
      </c>
      <c r="Y109" s="2">
        <f t="shared" si="324"/>
        <v>0.10939464857550803</v>
      </c>
      <c r="Z109" s="2">
        <f t="shared" si="324"/>
        <v>0.13021044701788223</v>
      </c>
      <c r="AA109" s="2">
        <f t="shared" si="324"/>
        <v>0.15474584927935545</v>
      </c>
      <c r="AB109" s="2">
        <f t="shared" si="324"/>
        <v>0.1836337306815205</v>
      </c>
      <c r="AC109" s="2">
        <f t="shared" si="324"/>
        <v>0.21761063811372044</v>
      </c>
      <c r="AD109" s="2">
        <f t="shared" si="324"/>
        <v>0.25753330408215486</v>
      </c>
      <c r="AE109" s="2">
        <f t="shared" si="324"/>
        <v>0.3043977423318861</v>
      </c>
      <c r="AF109" s="2">
        <f t="shared" si="324"/>
        <v>0.35936132686564792</v>
      </c>
      <c r="AG109" s="2">
        <f t="shared" si="324"/>
        <v>0.42376831570573387</v>
      </c>
      <c r="AH109" s="2">
        <f t="shared" ref="AH109:BI109" si="325">+AH104*AH108</f>
        <v>0.4991793560317942</v>
      </c>
      <c r="AI109" s="2">
        <f t="shared" si="325"/>
        <v>0.5874055916326385</v>
      </c>
      <c r="AJ109" s="2">
        <f t="shared" si="325"/>
        <v>0.69054809162998587</v>
      </c>
      <c r="AK109" s="2">
        <f t="shared" si="325"/>
        <v>0.81104344266986605</v>
      </c>
      <c r="AL109" s="2">
        <f t="shared" si="325"/>
        <v>0.95171649090341159</v>
      </c>
      <c r="AM109" s="2">
        <f t="shared" si="325"/>
        <v>1.115841412062867</v>
      </c>
      <c r="AN109" s="2">
        <f t="shared" si="325"/>
        <v>1.307212537512576</v>
      </c>
      <c r="AO109" s="2">
        <f>+AO104*AO108</f>
        <v>1.5302267456923078</v>
      </c>
      <c r="AP109" s="2">
        <f t="shared" si="325"/>
        <v>1.7899798103247213</v>
      </c>
      <c r="AQ109" s="2">
        <f t="shared" si="325"/>
        <v>2.0923801001147941</v>
      </c>
      <c r="AR109" s="2">
        <f t="shared" si="325"/>
        <v>2.4442848988375139</v>
      </c>
      <c r="AS109" s="2">
        <f t="shared" si="325"/>
        <v>2.8536680127805809</v>
      </c>
      <c r="AT109" s="2">
        <f t="shared" si="325"/>
        <v>3.3298342445611859</v>
      </c>
      <c r="AU109" s="2">
        <f t="shared" si="325"/>
        <v>6.4648481162718996</v>
      </c>
      <c r="AV109" s="2">
        <f t="shared" si="325"/>
        <v>6.1527302882753201</v>
      </c>
      <c r="AW109" s="2">
        <f t="shared" si="325"/>
        <v>5.8519430108423975</v>
      </c>
      <c r="AX109" s="2">
        <f>+AX104*AX108</f>
        <v>5.5627470518452737</v>
      </c>
      <c r="AY109" s="2">
        <f>+AY104*AY108</f>
        <v>5.2851234199939343</v>
      </c>
      <c r="AZ109" s="2">
        <f t="shared" si="325"/>
        <v>5.01890799353093</v>
      </c>
      <c r="BA109" s="2">
        <f t="shared" si="325"/>
        <v>4.7638629609868497</v>
      </c>
      <c r="BB109" s="2">
        <f t="shared" si="325"/>
        <v>4.5197138876137704</v>
      </c>
      <c r="BC109" s="2">
        <f t="shared" si="325"/>
        <v>4.2861684416182779</v>
      </c>
      <c r="BD109" s="2">
        <f t="shared" si="325"/>
        <v>4.0629255850093546</v>
      </c>
      <c r="BE109" s="2">
        <f t="shared" si="325"/>
        <v>3.849679977851741</v>
      </c>
      <c r="BF109" s="2">
        <f t="shared" si="325"/>
        <v>3.6461241003574472</v>
      </c>
      <c r="BG109" s="2">
        <f t="shared" si="325"/>
        <v>3.4519493705754516</v>
      </c>
      <c r="BH109" s="2">
        <f t="shared" si="325"/>
        <v>3.2668468816906926</v>
      </c>
      <c r="BI109" s="2">
        <f t="shared" si="325"/>
        <v>3.090508038393371</v>
      </c>
      <c r="BJ109" s="2">
        <f t="shared" ref="BJ109:CW109" si="326">+BJ104*BJ108</f>
        <v>2.922625202489197</v>
      </c>
      <c r="BK109" s="2">
        <f t="shared" si="326"/>
        <v>2.7628923739923219</v>
      </c>
      <c r="BL109" s="2">
        <f t="shared" si="326"/>
        <v>2.6110058993049967</v>
      </c>
      <c r="BM109" s="2">
        <f t="shared" si="326"/>
        <v>2.4666651879788088</v>
      </c>
      <c r="BN109" s="2">
        <f t="shared" si="326"/>
        <v>2.3295734146398726</v>
      </c>
      <c r="BO109" s="2">
        <f t="shared" si="326"/>
        <v>2.1994381891859192</v>
      </c>
      <c r="BP109" s="2">
        <f t="shared" si="326"/>
        <v>2.0759721804100653</v>
      </c>
      <c r="BQ109" s="2">
        <f t="shared" si="326"/>
        <v>1.9588936839696041</v>
      </c>
      <c r="BR109" s="2">
        <f t="shared" si="326"/>
        <v>1.8479271292262549</v>
      </c>
      <c r="BS109" s="2">
        <f t="shared" si="326"/>
        <v>1.7428035216223252</v>
      </c>
      <c r="BT109" s="2">
        <f t="shared" si="326"/>
        <v>1.6432608200462053</v>
      </c>
      <c r="BU109" s="2">
        <f t="shared" si="326"/>
        <v>1.5490442504874076</v>
      </c>
      <c r="BV109" s="2">
        <f t="shared" si="326"/>
        <v>1.4599065572981087</v>
      </c>
      <c r="BW109" s="2">
        <f t="shared" si="326"/>
        <v>1.3756081959967703</v>
      </c>
      <c r="BX109" s="2">
        <f t="shared" si="326"/>
        <v>1.2959174684159072</v>
      </c>
      <c r="BY109" s="2">
        <f t="shared" si="326"/>
        <v>1.2206106041426785</v>
      </c>
      <c r="BZ109" s="2">
        <f t="shared" si="326"/>
        <v>1.1494717879737235</v>
      </c>
      <c r="CA109" s="2">
        <f t="shared" si="326"/>
        <v>1.0822931332968351</v>
      </c>
      <c r="CB109" s="2">
        <f t="shared" si="326"/>
        <v>1.0188745975967799</v>
      </c>
      <c r="CC109" s="2">
        <f t="shared" si="326"/>
        <v>0.95902382956892918</v>
      </c>
      <c r="CD109" s="2">
        <f t="shared" si="326"/>
        <v>0.90255593044028881</v>
      </c>
      <c r="CE109" s="2">
        <f t="shared" si="326"/>
        <v>0.84929309675531006</v>
      </c>
      <c r="CF109" s="2">
        <f t="shared" si="326"/>
        <v>0.79906408865052492</v>
      </c>
      <c r="CG109" s="2">
        <f t="shared" si="326"/>
        <v>0.75170342996614625</v>
      </c>
      <c r="CH109" s="2">
        <f t="shared" si="326"/>
        <v>0.70705018400268393</v>
      </c>
      <c r="CI109" s="2">
        <f t="shared" si="326"/>
        <v>0.66494604438956517</v>
      </c>
      <c r="CJ109" s="2">
        <f t="shared" si="326"/>
        <v>0.62523230760378345</v>
      </c>
      <c r="CK109" s="2">
        <f t="shared" si="326"/>
        <v>0.58774499291709781</v>
      </c>
      <c r="CL109" s="2">
        <f t="shared" si="326"/>
        <v>0.55230684372519556</v>
      </c>
      <c r="CM109" s="2">
        <f t="shared" si="326"/>
        <v>0.51871394530670756</v>
      </c>
      <c r="CN109" s="2">
        <f t="shared" si="326"/>
        <v>0.48671267512114308</v>
      </c>
      <c r="CO109" s="2">
        <f t="shared" si="326"/>
        <v>0.45999075620460045</v>
      </c>
      <c r="CP109" s="2">
        <f t="shared" si="326"/>
        <v>0.43402245799077116</v>
      </c>
      <c r="CQ109" s="2">
        <f t="shared" si="326"/>
        <v>0.40904754375571756</v>
      </c>
      <c r="CR109" s="2">
        <f t="shared" si="326"/>
        <v>0.38519505981861651</v>
      </c>
      <c r="CS109" s="2">
        <f t="shared" si="326"/>
        <v>0.36252311643575408</v>
      </c>
      <c r="CT109" s="2">
        <f t="shared" si="326"/>
        <v>0.34104464288652869</v>
      </c>
      <c r="CU109" s="2">
        <f t="shared" si="326"/>
        <v>0.32074415660348654</v>
      </c>
      <c r="CV109" s="2">
        <f t="shared" si="326"/>
        <v>0.30158871432713447</v>
      </c>
      <c r="CW109" s="2">
        <f t="shared" si="326"/>
        <v>0.28353506838474785</v>
      </c>
    </row>
    <row r="110" spans="1:101" s="200" customFormat="1" ht="20.75" customHeight="1" x14ac:dyDescent="0.2">
      <c r="A110" s="199" t="s">
        <v>8</v>
      </c>
      <c r="B110" s="200">
        <f>+B107-B109</f>
        <v>105.00407615842474</v>
      </c>
      <c r="C110" s="200">
        <f>+C107-C109</f>
        <v>125.05334899699582</v>
      </c>
      <c r="D110" s="200">
        <f>+D107-D109</f>
        <v>147.29836773705071</v>
      </c>
      <c r="E110" s="200">
        <f>+E107-E109</f>
        <v>171.77915542188813</v>
      </c>
      <c r="F110" s="200">
        <f>+F107-F109</f>
        <v>198.52908700762168</v>
      </c>
      <c r="G110" s="200">
        <f t="shared" ref="G110:BH110" si="327">+G107-G109</f>
        <v>227.57553221979015</v>
      </c>
      <c r="H110" s="200">
        <f t="shared" si="327"/>
        <v>258.94034501721006</v>
      </c>
      <c r="I110" s="200">
        <f t="shared" si="327"/>
        <v>292.64023891858534</v>
      </c>
      <c r="J110" s="200">
        <f t="shared" si="327"/>
        <v>328.68708140150136</v>
      </c>
      <c r="K110" s="200">
        <f t="shared" si="327"/>
        <v>367.08813397162749</v>
      </c>
      <c r="L110" s="200">
        <f t="shared" si="327"/>
        <v>407.84625725950752</v>
      </c>
      <c r="M110" s="200">
        <f t="shared" si="327"/>
        <v>450.96009322489948</v>
      </c>
      <c r="N110" s="200">
        <f t="shared" si="327"/>
        <v>496.42422859108689</v>
      </c>
      <c r="O110" s="200">
        <f t="shared" si="327"/>
        <v>544.22933335291862</v>
      </c>
      <c r="P110" s="200">
        <f t="shared" si="327"/>
        <v>594.36225482366933</v>
      </c>
      <c r="Q110" s="200">
        <f t="shared" si="327"/>
        <v>646.80602203601484</v>
      </c>
      <c r="R110" s="200">
        <f t="shared" si="327"/>
        <v>701.53967195081179</v>
      </c>
      <c r="S110" s="200">
        <f t="shared" si="327"/>
        <v>758.53772482904856</v>
      </c>
      <c r="T110" s="200">
        <f t="shared" si="327"/>
        <v>817.81812228395199</v>
      </c>
      <c r="U110" s="200">
        <f t="shared" si="327"/>
        <v>879.37541548176466</v>
      </c>
      <c r="V110" s="200">
        <f t="shared" si="327"/>
        <v>943.20016611898325</v>
      </c>
      <c r="W110" s="200">
        <f t="shared" si="327"/>
        <v>1009.2799032575135</v>
      </c>
      <c r="X110" s="200">
        <f t="shared" si="327"/>
        <v>1077.5998094129975</v>
      </c>
      <c r="Y110" s="200">
        <f t="shared" si="327"/>
        <v>1148.1432350747273</v>
      </c>
      <c r="Z110" s="200">
        <f t="shared" si="327"/>
        <v>1220.8921066788873</v>
      </c>
      <c r="AA110" s="200">
        <f t="shared" si="327"/>
        <v>1295.8272701413453</v>
      </c>
      <c r="AB110" s="200">
        <f t="shared" si="327"/>
        <v>1372.9287977053359</v>
      </c>
      <c r="AC110" s="200">
        <f t="shared" si="327"/>
        <v>1452.1762750924725</v>
      </c>
      <c r="AD110" s="200">
        <f t="shared" si="327"/>
        <v>1533.5490799689983</v>
      </c>
      <c r="AE110" s="200">
        <f t="shared" si="327"/>
        <v>1617.0266600974669</v>
      </c>
      <c r="AF110" s="200">
        <f t="shared" si="327"/>
        <v>1702.5888148666816</v>
      </c>
      <c r="AG110" s="200">
        <f t="shared" si="327"/>
        <v>1790.2159849441043</v>
      </c>
      <c r="AH110" s="200">
        <f t="shared" si="327"/>
        <v>1879.8895546897022</v>
      </c>
      <c r="AI110" s="200">
        <f t="shared" si="327"/>
        <v>1971.5921732923357</v>
      </c>
      <c r="AJ110" s="200">
        <f t="shared" si="327"/>
        <v>2065.3081062855267</v>
      </c>
      <c r="AK110" s="200">
        <f t="shared" si="327"/>
        <v>2161.0236379791536</v>
      </c>
      <c r="AL110" s="200">
        <f t="shared" si="327"/>
        <v>2258.7275627002823</v>
      </c>
      <c r="AM110" s="200">
        <f t="shared" si="327"/>
        <v>2358.4118360119996</v>
      </c>
      <c r="AN110" s="200">
        <f t="shared" si="327"/>
        <v>2460.0725146746026</v>
      </c>
      <c r="AO110" s="200">
        <f t="shared" si="327"/>
        <v>2563.7112275067534</v>
      </c>
      <c r="AP110" s="200">
        <f t="shared" si="327"/>
        <v>2669.3376151684738</v>
      </c>
      <c r="AQ110" s="200">
        <f t="shared" si="327"/>
        <v>2776.9735457106935</v>
      </c>
      <c r="AR110" s="200">
        <f t="shared" si="327"/>
        <v>2886.6605720606785</v>
      </c>
      <c r="AS110" s="200">
        <f t="shared" si="327"/>
        <v>2998.4732950779448</v>
      </c>
      <c r="AT110" s="200">
        <f t="shared" si="327"/>
        <v>3112.5434315062307</v>
      </c>
      <c r="AU110" s="200">
        <f t="shared" si="327"/>
        <v>3226.5220326138979</v>
      </c>
      <c r="AV110" s="200">
        <f t="shared" si="327"/>
        <v>3344.035257833822</v>
      </c>
      <c r="AW110" s="200">
        <f t="shared" si="327"/>
        <v>3463.4234314630726</v>
      </c>
      <c r="AX110" s="200">
        <f t="shared" si="327"/>
        <v>3584.6852880863953</v>
      </c>
      <c r="AY110" s="200">
        <f t="shared" si="327"/>
        <v>3707.7464582510388</v>
      </c>
      <c r="AZ110" s="200">
        <f t="shared" si="327"/>
        <v>3832.4945513940243</v>
      </c>
      <c r="BA110" s="200">
        <f t="shared" si="327"/>
        <v>3958.7993287997733</v>
      </c>
      <c r="BB110" s="200">
        <f t="shared" si="327"/>
        <v>4086.5240013791913</v>
      </c>
      <c r="BC110" s="200">
        <f t="shared" si="327"/>
        <v>4215.5313190036486</v>
      </c>
      <c r="BD110" s="200">
        <f t="shared" si="327"/>
        <v>4345.6866646673643</v>
      </c>
      <c r="BE110" s="200">
        <f t="shared" si="327"/>
        <v>4476.859472415309</v>
      </c>
      <c r="BF110" s="200">
        <f t="shared" si="327"/>
        <v>4608.9237444514774</v>
      </c>
      <c r="BG110" s="200">
        <f t="shared" si="327"/>
        <v>4741.7581121363273</v>
      </c>
      <c r="BH110" s="200">
        <f t="shared" si="327"/>
        <v>4875.2456913015394</v>
      </c>
      <c r="BI110" s="200">
        <f t="shared" ref="BI110:CW110" si="328">+BI107-BI109</f>
        <v>5009.2738638159544</v>
      </c>
      <c r="BJ110" s="200">
        <f t="shared" si="328"/>
        <v>5143.7340543416722</v>
      </c>
      <c r="BK110" s="200">
        <f t="shared" si="328"/>
        <v>5278.5215312982573</v>
      </c>
      <c r="BL110" s="200">
        <f t="shared" si="328"/>
        <v>5413.5352412628081</v>
      </c>
      <c r="BM110" s="200">
        <f t="shared" si="328"/>
        <v>5548.6776798098608</v>
      </c>
      <c r="BN110" s="200">
        <f t="shared" si="328"/>
        <v>5683.8547907401435</v>
      </c>
      <c r="BO110" s="200">
        <f t="shared" si="328"/>
        <v>5818.9758903219199</v>
      </c>
      <c r="BP110" s="200">
        <f t="shared" si="328"/>
        <v>5953.9536084381334</v>
      </c>
      <c r="BQ110" s="200">
        <f t="shared" si="328"/>
        <v>6088.703841887861</v>
      </c>
      <c r="BR110" s="200">
        <f t="shared" si="328"/>
        <v>6223.1457161128255</v>
      </c>
      <c r="BS110" s="200">
        <f t="shared" si="328"/>
        <v>6357.2015499039562</v>
      </c>
      <c r="BT110" s="200">
        <f t="shared" si="328"/>
        <v>6490.7968190549063</v>
      </c>
      <c r="BU110" s="200">
        <f t="shared" si="328"/>
        <v>6623.8601157352405</v>
      </c>
      <c r="BV110" s="200">
        <f t="shared" si="328"/>
        <v>6756.3230951688947</v>
      </c>
      <c r="BW110" s="200">
        <f t="shared" si="328"/>
        <v>6888.1204067669169</v>
      </c>
      <c r="BX110" s="200">
        <f t="shared" si="328"/>
        <v>7019.1895880884485</v>
      </c>
      <c r="BY110" s="200">
        <f t="shared" si="328"/>
        <v>7149.4709051595646</v>
      </c>
      <c r="BZ110" s="200">
        <f t="shared" si="328"/>
        <v>7278.9070903557222</v>
      </c>
      <c r="CA110" s="200">
        <f t="shared" si="328"/>
        <v>7407.4429065325012</v>
      </c>
      <c r="CB110" s="200">
        <f t="shared" si="328"/>
        <v>7535.0244086508674</v>
      </c>
      <c r="CC110" s="200">
        <f t="shared" si="328"/>
        <v>7661.5976647753459</v>
      </c>
      <c r="CD110" s="200">
        <f t="shared" si="328"/>
        <v>7787.10653307127</v>
      </c>
      <c r="CE110" s="200">
        <f t="shared" si="328"/>
        <v>7911.4887738783154</v>
      </c>
      <c r="CF110" s="200">
        <f t="shared" si="328"/>
        <v>8034.6692263243976</v>
      </c>
      <c r="CG110" s="200">
        <f t="shared" si="328"/>
        <v>8156.5478137490127</v>
      </c>
      <c r="CH110" s="200">
        <f t="shared" si="328"/>
        <v>8276.9784328287533</v>
      </c>
      <c r="CI110" s="200">
        <f t="shared" si="328"/>
        <v>8395.7317403688121</v>
      </c>
      <c r="CJ110" s="200">
        <f t="shared" si="328"/>
        <v>8512.4294446614695</v>
      </c>
      <c r="CK110" s="200">
        <f t="shared" si="328"/>
        <v>8626.4278801775235</v>
      </c>
      <c r="CL110" s="200">
        <f t="shared" si="328"/>
        <v>8736.6104936415741</v>
      </c>
      <c r="CM110" s="200">
        <f t="shared" si="328"/>
        <v>8841.0140527434542</v>
      </c>
      <c r="CN110" s="200">
        <f t="shared" si="328"/>
        <v>8936.142822649861</v>
      </c>
      <c r="CO110" s="200">
        <f t="shared" si="328"/>
        <v>9095.405632599035</v>
      </c>
      <c r="CP110" s="200">
        <f t="shared" si="328"/>
        <v>9240.0343398137502</v>
      </c>
      <c r="CQ110" s="200">
        <f t="shared" si="328"/>
        <v>9373.8303331456864</v>
      </c>
      <c r="CR110" s="200">
        <f t="shared" si="328"/>
        <v>9499.4838016863905</v>
      </c>
      <c r="CS110" s="200">
        <f t="shared" si="328"/>
        <v>9618.9052977025167</v>
      </c>
      <c r="CT110" s="200">
        <f t="shared" si="328"/>
        <v>9733.4550235529314</v>
      </c>
      <c r="CU110" s="200">
        <f t="shared" si="328"/>
        <v>9844.1030803719859</v>
      </c>
      <c r="CV110" s="200">
        <f t="shared" si="328"/>
        <v>9951.5423089253109</v>
      </c>
      <c r="CW110" s="200">
        <f t="shared" si="328"/>
        <v>10056.268167088951</v>
      </c>
    </row>
    <row r="111" spans="1:101" ht="20.75" customHeight="1" thickBot="1" x14ac:dyDescent="0.25">
      <c r="A111" s="186" t="s">
        <v>28</v>
      </c>
      <c r="B111" s="164">
        <f>+B113*1000/Parameters!B56</f>
        <v>1.066484914361989</v>
      </c>
      <c r="C111" s="164">
        <f>+C113*1000/Parameters!B57</f>
        <v>1.1031920192897515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38.344713654023877</v>
      </c>
      <c r="C112" s="47">
        <f>+C113+C44</f>
        <v>41.684955088644131</v>
      </c>
      <c r="D112" s="47">
        <f>+D113+D44</f>
        <v>44.968750580439561</v>
      </c>
      <c r="E112" s="47">
        <f t="shared" ref="E112:T112" si="329">+E113+E44</f>
        <v>48.153403545069487</v>
      </c>
      <c r="F112" s="47">
        <f t="shared" si="329"/>
        <v>51.203215132117975</v>
      </c>
      <c r="G112" s="47">
        <f t="shared" si="329"/>
        <v>54.088885808720562</v>
      </c>
      <c r="H112" s="47">
        <f t="shared" si="329"/>
        <v>56.786847049075696</v>
      </c>
      <c r="I112" s="47">
        <f t="shared" si="329"/>
        <v>59.278577490368114</v>
      </c>
      <c r="J112" s="47">
        <f t="shared" si="329"/>
        <v>61.549939796832845</v>
      </c>
      <c r="K112" s="47">
        <f t="shared" si="329"/>
        <v>63.590560616994459</v>
      </c>
      <c r="L112" s="47">
        <f t="shared" si="329"/>
        <v>65.39326568948313</v>
      </c>
      <c r="M112" s="47">
        <f t="shared" si="329"/>
        <v>66.953574779476753</v>
      </c>
      <c r="N112" s="47">
        <f t="shared" si="329"/>
        <v>68.269256043761388</v>
      </c>
      <c r="O112" s="47">
        <f t="shared" si="329"/>
        <v>69.339935900916544</v>
      </c>
      <c r="P112" s="47">
        <f t="shared" si="329"/>
        <v>70.166758244847017</v>
      </c>
      <c r="Q112" s="47">
        <f t="shared" si="329"/>
        <v>70.752084659673841</v>
      </c>
      <c r="R112" s="47">
        <f t="shared" si="329"/>
        <v>71.099225135997955</v>
      </c>
      <c r="S112" s="47">
        <f t="shared" si="329"/>
        <v>71.212185245736705</v>
      </c>
      <c r="T112" s="47">
        <f t="shared" si="329"/>
        <v>71.095409517134414</v>
      </c>
      <c r="U112" s="2">
        <f t="shared" ref="U112:AG112" si="330">+U113+U44</f>
        <v>70.755307702333752</v>
      </c>
      <c r="V112" s="2">
        <f t="shared" si="330"/>
        <v>70.198188584289255</v>
      </c>
      <c r="W112" s="2">
        <f t="shared" si="330"/>
        <v>69.430308298471786</v>
      </c>
      <c r="X112" s="2">
        <f t="shared" si="330"/>
        <v>68.45787331734067</v>
      </c>
      <c r="Y112" s="2">
        <f t="shared" si="330"/>
        <v>67.287019783011218</v>
      </c>
      <c r="Z112" s="2">
        <f t="shared" si="330"/>
        <v>65.923781566848533</v>
      </c>
      <c r="AA112" s="2">
        <f t="shared" si="330"/>
        <v>64.374054143210856</v>
      </c>
      <c r="AB112" s="2">
        <f t="shared" si="330"/>
        <v>62.643558088229426</v>
      </c>
      <c r="AC112" s="2">
        <f t="shared" si="330"/>
        <v>60.737804121876998</v>
      </c>
      <c r="AD112" s="2">
        <f t="shared" si="330"/>
        <v>58.662060595600472</v>
      </c>
      <c r="AE112" s="2">
        <f t="shared" si="330"/>
        <v>56.421323810606346</v>
      </c>
      <c r="AF112" s="2">
        <f t="shared" si="330"/>
        <v>54.020291073874894</v>
      </c>
      <c r="AG112" s="2">
        <f t="shared" si="330"/>
        <v>51.463336444757168</v>
      </c>
      <c r="AH112" s="2">
        <f t="shared" ref="AH112:BI112" si="331">+AH113+AH44</f>
        <v>48.754488939460288</v>
      </c>
      <c r="AI112" s="2">
        <f t="shared" si="331"/>
        <v>45.897412955798494</v>
      </c>
      <c r="AJ112" s="2">
        <f t="shared" si="331"/>
        <v>42.895390771494164</v>
      </c>
      <c r="AK112" s="2">
        <f t="shared" si="331"/>
        <v>39.751306891356414</v>
      </c>
      <c r="AL112" s="2">
        <f t="shared" si="331"/>
        <v>36.4676340852075</v>
      </c>
      <c r="AM112" s="2">
        <f t="shared" si="331"/>
        <v>33.046420852698027</v>
      </c>
      <c r="AN112" s="2">
        <f>+AN113+AN44</f>
        <v>29.489279884647775</v>
      </c>
      <c r="AO112" s="2">
        <f t="shared" si="331"/>
        <v>25.797376511016395</v>
      </c>
      <c r="AP112" s="2">
        <f t="shared" si="331"/>
        <v>21.971414913335916</v>
      </c>
      <c r="AQ112" s="2">
        <f t="shared" si="331"/>
        <v>18.011617272946467</v>
      </c>
      <c r="AR112" s="2">
        <f t="shared" si="331"/>
        <v>13.917684903051716</v>
      </c>
      <c r="AS112" s="2">
        <f t="shared" si="331"/>
        <v>9.688719540500264</v>
      </c>
      <c r="AT112" s="2">
        <f t="shared" si="331"/>
        <v>5.3230582457377844</v>
      </c>
      <c r="AU112" s="2">
        <f t="shared" si="331"/>
        <v>-11.877655875229157</v>
      </c>
      <c r="AV112" s="2">
        <f t="shared" si="331"/>
        <v>-11.595034122822131</v>
      </c>
      <c r="AW112" s="2">
        <f>+AW113+AW44</f>
        <v>-11.31181727674447</v>
      </c>
      <c r="AX112" s="2">
        <f t="shared" si="331"/>
        <v>-11.029264236034711</v>
      </c>
      <c r="AY112" s="2">
        <f t="shared" si="331"/>
        <v>-10.748167723561549</v>
      </c>
      <c r="AZ112" s="2">
        <f t="shared" si="331"/>
        <v>-10.469068451879709</v>
      </c>
      <c r="BA112" s="2">
        <f t="shared" si="331"/>
        <v>-10.192371899151341</v>
      </c>
      <c r="BB112" s="2">
        <f t="shared" si="331"/>
        <v>-9.9184102356704571</v>
      </c>
      <c r="BC112" s="2">
        <f t="shared" si="331"/>
        <v>-9.6474738995284053</v>
      </c>
      <c r="BD112" s="2">
        <f t="shared" si="331"/>
        <v>-9.3798267757437586</v>
      </c>
      <c r="BE112" s="2">
        <f t="shared" si="331"/>
        <v>-9.1157128082872081</v>
      </c>
      <c r="BF112" s="2">
        <f t="shared" si="331"/>
        <v>-8.8553583608337796</v>
      </c>
      <c r="BG112" s="2">
        <f t="shared" si="331"/>
        <v>-8.5989726432712565</v>
      </c>
      <c r="BH112" s="2">
        <f t="shared" si="331"/>
        <v>-8.3467474100892645</v>
      </c>
      <c r="BI112" s="2">
        <f t="shared" si="331"/>
        <v>-8.0988565188331876</v>
      </c>
      <c r="BJ112" s="2">
        <f t="shared" ref="BJ112:CW112" si="332">+BJ113+BJ44</f>
        <v>-7.8554556160941882</v>
      </c>
      <c r="BK112" s="2">
        <f t="shared" si="332"/>
        <v>-7.6166820442451257</v>
      </c>
      <c r="BL112" s="2">
        <f t="shared" si="332"/>
        <v>-7.3826549805991561</v>
      </c>
      <c r="BM112" s="2">
        <f t="shared" si="332"/>
        <v>-7.1534757895123136</v>
      </c>
      <c r="BN112" s="2">
        <f t="shared" si="332"/>
        <v>-6.9292285451587805</v>
      </c>
      <c r="BO112" s="2">
        <f t="shared" si="332"/>
        <v>-6.7099806903818466</v>
      </c>
      <c r="BP112" s="2">
        <f t="shared" si="332"/>
        <v>-6.4957837937727056</v>
      </c>
      <c r="BQ112" s="2">
        <f t="shared" si="332"/>
        <v>-6.2866743761188406</v>
      </c>
      <c r="BR112" s="2">
        <f t="shared" si="332"/>
        <v>-6.0826747824075955</v>
      </c>
      <c r="BS112" s="2">
        <f t="shared" si="332"/>
        <v>-5.8837940776128255</v>
      </c>
      <c r="BT112" s="2">
        <f t="shared" si="332"/>
        <v>-5.6900289498899541</v>
      </c>
      <c r="BU112" s="2">
        <f t="shared" si="332"/>
        <v>-5.5013646086429118</v>
      </c>
      <c r="BV112" s="2">
        <f t="shared" si="332"/>
        <v>-5.3177756633623208</v>
      </c>
      <c r="BW112" s="2">
        <f t="shared" si="332"/>
        <v>-5.1392269771925987</v>
      </c>
      <c r="BX112" s="2">
        <f t="shared" si="332"/>
        <v>-4.9656744773409249</v>
      </c>
      <c r="BY112" s="2">
        <f t="shared" si="332"/>
        <v>-4.797065914614425</v>
      </c>
      <c r="BZ112" s="2">
        <f t="shared" si="332"/>
        <v>-4.6333415475095228</v>
      </c>
      <c r="CA112" s="2">
        <f t="shared" si="332"/>
        <v>-4.474434723867442</v>
      </c>
      <c r="CB112" s="2">
        <f t="shared" si="332"/>
        <v>-4.3202723140450088</v>
      </c>
      <c r="CC112" s="2">
        <f t="shared" si="332"/>
        <v>-4.170774913536559</v>
      </c>
      <c r="CD112" s="2">
        <f t="shared" si="332"/>
        <v>-4.0258566888070169</v>
      </c>
      <c r="CE112" s="2">
        <f t="shared" si="332"/>
        <v>-3.8854246487307664</v>
      </c>
      <c r="CF112" s="2">
        <f t="shared" si="332"/>
        <v>-3.7493769771922483</v>
      </c>
      <c r="CG112" s="2">
        <f t="shared" si="332"/>
        <v>-3.6175998168069348</v>
      </c>
      <c r="CH112" s="2">
        <f t="shared" si="332"/>
        <v>-3.4899614765378191</v>
      </c>
      <c r="CI112" s="2">
        <f t="shared" si="332"/>
        <v>-3.3663023240512864</v>
      </c>
      <c r="CJ112" s="2">
        <f t="shared" si="332"/>
        <v>-3.2464174135023534</v>
      </c>
      <c r="CK112" s="2">
        <f t="shared" si="332"/>
        <v>-3.1300267669321089</v>
      </c>
      <c r="CL112" s="2">
        <f t="shared" si="332"/>
        <v>-3.0167244047236346</v>
      </c>
      <c r="CM112" s="2">
        <f t="shared" si="332"/>
        <v>-2.9058900095036306</v>
      </c>
      <c r="CN112" s="2">
        <f t="shared" si="332"/>
        <v>-2.7965325659627127</v>
      </c>
      <c r="CO112" s="2">
        <f t="shared" si="332"/>
        <v>-2.7107677045997627</v>
      </c>
      <c r="CP112" s="2">
        <f t="shared" si="332"/>
        <v>-2.6233202642061415</v>
      </c>
      <c r="CQ112" s="2">
        <f t="shared" si="332"/>
        <v>-2.5357635983682183</v>
      </c>
      <c r="CR112" s="2">
        <f t="shared" si="332"/>
        <v>-2.449128095722942</v>
      </c>
      <c r="CS112" s="2">
        <f t="shared" si="332"/>
        <v>-2.3640805811700401</v>
      </c>
      <c r="CT112" s="2">
        <f t="shared" si="332"/>
        <v>-2.2810433954072198</v>
      </c>
      <c r="CU112" s="2">
        <f t="shared" si="332"/>
        <v>-2.2002740777507244</v>
      </c>
      <c r="CV112" s="2">
        <f t="shared" si="332"/>
        <v>-2.1219189965111456</v>
      </c>
      <c r="CW112" s="2">
        <f t="shared" si="332"/>
        <v>-2.0460495960104419</v>
      </c>
    </row>
    <row r="113" spans="1:101" ht="20.75" customHeight="1" x14ac:dyDescent="0.2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39.383955088644129</v>
      </c>
      <c r="D113" s="5">
        <f t="shared" si="333"/>
        <v>42.932365580439559</v>
      </c>
      <c r="E113" s="5">
        <f t="shared" si="333"/>
        <v>46.351202820069489</v>
      </c>
      <c r="F113" s="5">
        <f t="shared" si="333"/>
        <v>49.608267490492977</v>
      </c>
      <c r="G113" s="5">
        <f t="shared" si="333"/>
        <v>52.677357145882439</v>
      </c>
      <c r="H113" s="5">
        <f t="shared" si="333"/>
        <v>55.537644182463957</v>
      </c>
      <c r="I113" s="5">
        <f t="shared" si="333"/>
        <v>58.173032953416723</v>
      </c>
      <c r="J113" s="5">
        <f t="shared" si="333"/>
        <v>60.571532881630866</v>
      </c>
      <c r="K113" s="5">
        <f t="shared" si="333"/>
        <v>62.724670497040705</v>
      </c>
      <c r="L113" s="5">
        <f t="shared" si="333"/>
        <v>64.626952933324063</v>
      </c>
      <c r="M113" s="5">
        <f t="shared" si="333"/>
        <v>66.275387990275973</v>
      </c>
      <c r="N113" s="5">
        <f t="shared" si="333"/>
        <v>67.669060735318695</v>
      </c>
      <c r="O113" s="5">
        <f t="shared" si="333"/>
        <v>68.808763052944769</v>
      </c>
      <c r="P113" s="5">
        <f t="shared" si="333"/>
        <v>69.696670274391991</v>
      </c>
      <c r="Q113" s="5">
        <f t="shared" si="333"/>
        <v>70.336056805821144</v>
      </c>
      <c r="R113" s="5">
        <f t="shared" si="333"/>
        <v>70.731040485338312</v>
      </c>
      <c r="S113" s="5">
        <f t="shared" si="333"/>
        <v>70.886341829902932</v>
      </c>
      <c r="T113" s="5">
        <f t="shared" si="333"/>
        <v>70.807038094121523</v>
      </c>
      <c r="U113" s="5">
        <f t="shared" si="333"/>
        <v>70.500098992967338</v>
      </c>
      <c r="V113" s="5">
        <f t="shared" si="333"/>
        <v>69.972328876499986</v>
      </c>
      <c r="W113" s="5">
        <f t="shared" si="333"/>
        <v>69.230422457078276</v>
      </c>
      <c r="X113" s="5">
        <f t="shared" si="333"/>
        <v>68.280974347707414</v>
      </c>
      <c r="Y113" s="5">
        <f t="shared" si="333"/>
        <v>67.130464194885789</v>
      </c>
      <c r="Z113" s="5">
        <f t="shared" si="333"/>
        <v>65.785229871357529</v>
      </c>
      <c r="AA113" s="5">
        <f t="shared" si="333"/>
        <v>64.251435892701309</v>
      </c>
      <c r="AB113" s="5">
        <f t="shared" si="333"/>
        <v>62.535040936528482</v>
      </c>
      <c r="AC113" s="5">
        <f t="shared" si="333"/>
        <v>60.641766442621666</v>
      </c>
      <c r="AD113" s="5">
        <f t="shared" si="333"/>
        <v>58.577067249459503</v>
      </c>
      <c r="AE113" s="5">
        <f t="shared" si="333"/>
        <v>56.346104699271585</v>
      </c>
      <c r="AF113" s="5">
        <f t="shared" si="333"/>
        <v>53.953722160343631</v>
      </c>
      <c r="AG113" s="5">
        <f t="shared" si="333"/>
        <v>51.404422956281998</v>
      </c>
      <c r="AH113" s="5">
        <f t="shared" ref="AH113:BI113" si="334">+AH41*AH104*(1-AH135)</f>
        <v>48.702350502159767</v>
      </c>
      <c r="AI113" s="5">
        <f t="shared" si="334"/>
        <v>45.85127043878753</v>
      </c>
      <c r="AJ113" s="5">
        <f t="shared" si="334"/>
        <v>42.854554643939458</v>
      </c>
      <c r="AK113" s="5">
        <f t="shared" si="334"/>
        <v>39.715166918470501</v>
      </c>
      <c r="AL113" s="5">
        <f t="shared" si="334"/>
        <v>36.435650209203466</v>
      </c>
      <c r="AM113" s="5">
        <f t="shared" si="334"/>
        <v>33.018115122434459</v>
      </c>
      <c r="AN113" s="5">
        <f>+AN41*AN104*(1-AN135)</f>
        <v>29.464229313364516</v>
      </c>
      <c r="AO113" s="5">
        <f t="shared" si="334"/>
        <v>25.775206755430712</v>
      </c>
      <c r="AP113" s="5">
        <f t="shared" si="334"/>
        <v>21.951794679642589</v>
      </c>
      <c r="AQ113" s="5">
        <f t="shared" si="334"/>
        <v>17.994253366127872</v>
      </c>
      <c r="AR113" s="5">
        <f t="shared" si="334"/>
        <v>13.902317845517258</v>
      </c>
      <c r="AS113" s="5">
        <f t="shared" si="334"/>
        <v>9.6751196945822695</v>
      </c>
      <c r="AT113" s="5">
        <f>+AT41*AT104*(1-AT135)</f>
        <v>5.3110223821003588</v>
      </c>
      <c r="AU113" s="5">
        <f>+AU41*AU104*(1-AU135)</f>
        <v>-11.88830761454828</v>
      </c>
      <c r="AV113" s="5">
        <f>+AV41*AV104*(1-AV135)</f>
        <v>-11.604460912119555</v>
      </c>
      <c r="AW113" s="5">
        <f>+AW41*AW104*(1-AW135)</f>
        <v>-11.32015998527269</v>
      </c>
      <c r="AX113" s="5">
        <f t="shared" si="334"/>
        <v>-11.036647533082185</v>
      </c>
      <c r="AY113" s="5">
        <f t="shared" si="334"/>
        <v>-10.754701941448563</v>
      </c>
      <c r="AZ113" s="5">
        <f t="shared" si="334"/>
        <v>-10.474851234709716</v>
      </c>
      <c r="BA113" s="5">
        <f t="shared" si="334"/>
        <v>-10.197489661955899</v>
      </c>
      <c r="BB113" s="5">
        <f t="shared" si="334"/>
        <v>-9.9229394557524895</v>
      </c>
      <c r="BC113" s="5">
        <f t="shared" si="334"/>
        <v>-9.6514822593010052</v>
      </c>
      <c r="BD113" s="5">
        <f t="shared" si="334"/>
        <v>-9.3833741741425083</v>
      </c>
      <c r="BE113" s="5">
        <f t="shared" si="334"/>
        <v>-9.1188522558701024</v>
      </c>
      <c r="BF113" s="5">
        <f t="shared" si="334"/>
        <v>-8.8581367719446416</v>
      </c>
      <c r="BG113" s="5">
        <f t="shared" si="334"/>
        <v>-8.6014315371043679</v>
      </c>
      <c r="BH113" s="5">
        <f t="shared" si="334"/>
        <v>-8.3489235311315682</v>
      </c>
      <c r="BI113" s="5">
        <f t="shared" si="334"/>
        <v>-8.1007823859556272</v>
      </c>
      <c r="BJ113" s="5">
        <f t="shared" ref="BJ113:CW113" si="335">+BJ41*BJ104*(1-BJ135)</f>
        <v>-7.857160008497547</v>
      </c>
      <c r="BK113" s="5">
        <f t="shared" si="335"/>
        <v>-7.6181904315220983</v>
      </c>
      <c r="BL113" s="5">
        <f t="shared" si="335"/>
        <v>-7.3839899033392769</v>
      </c>
      <c r="BM113" s="5">
        <f t="shared" si="335"/>
        <v>-7.15465719613732</v>
      </c>
      <c r="BN113" s="5">
        <f t="shared" si="335"/>
        <v>-6.9302740900219115</v>
      </c>
      <c r="BO113" s="5">
        <f t="shared" si="335"/>
        <v>-6.7109059975857175</v>
      </c>
      <c r="BP113" s="5">
        <f t="shared" si="335"/>
        <v>-6.4966026906481318</v>
      </c>
      <c r="BQ113" s="5">
        <f t="shared" si="335"/>
        <v>-6.2873990998535927</v>
      </c>
      <c r="BR113" s="5">
        <f t="shared" si="335"/>
        <v>-6.0833161629128512</v>
      </c>
      <c r="BS113" s="5">
        <f t="shared" si="335"/>
        <v>-5.8843616993599763</v>
      </c>
      <c r="BT113" s="5">
        <f t="shared" si="335"/>
        <v>-5.6905312951361831</v>
      </c>
      <c r="BU113" s="5">
        <f t="shared" si="335"/>
        <v>-5.5018091841858237</v>
      </c>
      <c r="BV113" s="5">
        <f t="shared" si="335"/>
        <v>-5.3181691127177979</v>
      </c>
      <c r="BW113" s="5">
        <f t="shared" si="335"/>
        <v>-5.139575179872196</v>
      </c>
      <c r="BX113" s="5">
        <f t="shared" si="335"/>
        <v>-4.9659826367123685</v>
      </c>
      <c r="BY113" s="5">
        <f t="shared" si="335"/>
        <v>-4.7973386356581527</v>
      </c>
      <c r="BZ113" s="5">
        <f t="shared" si="335"/>
        <v>-4.6335829056332214</v>
      </c>
      <c r="CA113" s="5">
        <f t="shared" si="335"/>
        <v>-4.4746483258069158</v>
      </c>
      <c r="CB113" s="5">
        <f t="shared" si="335"/>
        <v>-4.320461351761443</v>
      </c>
      <c r="CC113" s="5">
        <f t="shared" si="335"/>
        <v>-4.1709422119156034</v>
      </c>
      <c r="CD113" s="5">
        <f t="shared" si="335"/>
        <v>-4.026004747872471</v>
      </c>
      <c r="CE113" s="5">
        <f t="shared" si="335"/>
        <v>-3.8855556810036935</v>
      </c>
      <c r="CF113" s="5">
        <f t="shared" si="335"/>
        <v>-3.7494929407537887</v>
      </c>
      <c r="CG113" s="5">
        <f t="shared" si="335"/>
        <v>-3.6177024445588981</v>
      </c>
      <c r="CH113" s="5">
        <f t="shared" si="335"/>
        <v>-3.4900523020983063</v>
      </c>
      <c r="CI113" s="5">
        <f t="shared" si="335"/>
        <v>-3.3663827046723176</v>
      </c>
      <c r="CJ113" s="5">
        <f t="shared" si="335"/>
        <v>-3.246488550351966</v>
      </c>
      <c r="CK113" s="5">
        <f t="shared" si="335"/>
        <v>-3.1300897230440161</v>
      </c>
      <c r="CL113" s="5">
        <f t="shared" si="335"/>
        <v>-3.0167801208826726</v>
      </c>
      <c r="CM113" s="5">
        <f t="shared" si="335"/>
        <v>-2.9059393183043793</v>
      </c>
      <c r="CN113" s="5">
        <f t="shared" si="335"/>
        <v>-2.7965762042513753</v>
      </c>
      <c r="CO113" s="5">
        <f t="shared" si="335"/>
        <v>-2.7108063244852292</v>
      </c>
      <c r="CP113" s="5">
        <f t="shared" si="335"/>
        <v>-2.623354442804779</v>
      </c>
      <c r="CQ113" s="5">
        <f t="shared" si="335"/>
        <v>-2.5357938464280125</v>
      </c>
      <c r="CR113" s="5">
        <f t="shared" si="335"/>
        <v>-2.4491548652558599</v>
      </c>
      <c r="CS113" s="5">
        <f t="shared" si="335"/>
        <v>-2.3641042722066725</v>
      </c>
      <c r="CT113" s="5">
        <f t="shared" si="335"/>
        <v>-2.2810643619746394</v>
      </c>
      <c r="CU113" s="5">
        <f t="shared" si="335"/>
        <v>-2.2002926331628907</v>
      </c>
      <c r="CV113" s="5">
        <f t="shared" si="335"/>
        <v>-2.1219354180509127</v>
      </c>
      <c r="CW113" s="5">
        <f t="shared" si="335"/>
        <v>-2.0460641290731361</v>
      </c>
    </row>
    <row r="114" spans="1:101" s="32" customFormat="1" ht="20.75" customHeight="1" x14ac:dyDescent="0.2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0.24851023490494914</v>
      </c>
      <c r="G114" s="5">
        <f t="shared" si="336"/>
        <v>0.22987800101878983</v>
      </c>
      <c r="H114" s="5">
        <f t="shared" si="336"/>
        <v>0.21265981190661382</v>
      </c>
      <c r="I114" s="5">
        <f t="shared" si="336"/>
        <v>0.19674162833162981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8.9873402364778823E-2</v>
      </c>
      <c r="T114" s="5">
        <f t="shared" si="336"/>
        <v>8.2959828086172638E-2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6.4988488802035199E-2</v>
      </c>
      <c r="X114" s="5">
        <f t="shared" si="336"/>
        <v>5.9806122419559182E-2</v>
      </c>
      <c r="Y114" s="5">
        <f t="shared" si="336"/>
        <v>5.4976996289289461E-2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2.9047640515846872E-2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1.8777538840479224E-2</v>
      </c>
      <c r="AK114" s="5">
        <f t="shared" si="337"/>
        <v>1.6582593096825148E-2</v>
      </c>
      <c r="AL114" s="5">
        <f t="shared" si="337"/>
        <v>1.4514517303227831E-2</v>
      </c>
      <c r="AM114" s="5">
        <f t="shared" si="337"/>
        <v>1.2563632293722409E-2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7.3274888146266275E-3</v>
      </c>
      <c r="AQ114" s="5">
        <f t="shared" si="337"/>
        <v>5.7617497345580308E-3</v>
      </c>
      <c r="AR114" s="5">
        <f t="shared" si="337"/>
        <v>4.2742432876036471E-3</v>
      </c>
      <c r="AS114" s="5">
        <f t="shared" si="337"/>
        <v>2.858733151791542E-3</v>
      </c>
      <c r="AT114" s="5">
        <f t="shared" si="337"/>
        <v>1.5094078206502306E-3</v>
      </c>
      <c r="AU114" s="5">
        <f t="shared" si="337"/>
        <v>-3.2522772593390555E-3</v>
      </c>
      <c r="AV114" s="5">
        <f t="shared" si="337"/>
        <v>-3.0607960984165516E-3</v>
      </c>
      <c r="AW114" s="5">
        <f t="shared" si="337"/>
        <v>-2.8814609495456107E-3</v>
      </c>
      <c r="AX114" s="5">
        <f t="shared" si="337"/>
        <v>-2.7134506274346416E-3</v>
      </c>
      <c r="AY114" s="5">
        <f t="shared" si="337"/>
        <v>-2.5560026675485598E-3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-1.6013490790868258E-3</v>
      </c>
      <c r="BH114" s="5">
        <f t="shared" si="337"/>
        <v>-1.5124056279642137E-3</v>
      </c>
      <c r="BI114" s="5">
        <f t="shared" si="337"/>
        <v>-1.4288097197780339E-3</v>
      </c>
      <c r="BJ114" s="5">
        <f t="shared" ref="BJ114:CW114" si="338">+BJ113/BJ104</f>
        <v>-1.3502174916183434E-3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-8.6736376407974165E-4</v>
      </c>
      <c r="BS114" s="5">
        <f t="shared" si="338"/>
        <v>-8.2169814884173792E-4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-6.2952644271073205E-4</v>
      </c>
      <c r="BY114" s="5">
        <f t="shared" si="338"/>
        <v>-5.9733719319807492E-4</v>
      </c>
      <c r="BZ114" s="5">
        <f t="shared" si="338"/>
        <v>-5.6694232613087509E-4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-4.8548258848947706E-4</v>
      </c>
      <c r="CD114" s="5">
        <f t="shared" si="338"/>
        <v>-4.6125630227942014E-4</v>
      </c>
      <c r="CE114" s="5">
        <f t="shared" si="338"/>
        <v>-4.3835089942880184E-4</v>
      </c>
      <c r="CF114" s="5">
        <f t="shared" si="338"/>
        <v>-4.1668884276120952E-4</v>
      </c>
      <c r="CG114" s="5">
        <f t="shared" si="338"/>
        <v>-3.9619744652778734E-4</v>
      </c>
      <c r="CH114" s="5">
        <f t="shared" si="338"/>
        <v>-3.7680855524043568E-4</v>
      </c>
      <c r="CI114" s="5">
        <f t="shared" si="338"/>
        <v>-3.5845824487179431E-4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-2.6705380377955258E-4</v>
      </c>
      <c r="CP114" s="5">
        <f t="shared" si="338"/>
        <v>-2.5448530165028552E-4</v>
      </c>
      <c r="CQ114" s="5">
        <f t="shared" si="338"/>
        <v>-2.4256666125233262E-4</v>
      </c>
      <c r="CR114" s="5">
        <f t="shared" si="338"/>
        <v>-2.3126156862549995E-4</v>
      </c>
      <c r="CS114" s="5">
        <f t="shared" si="338"/>
        <v>-2.2053587893641362E-4</v>
      </c>
      <c r="CT114" s="5">
        <f t="shared" si="338"/>
        <v>-2.1035747907812864E-4</v>
      </c>
      <c r="CU114" s="5">
        <f t="shared" si="338"/>
        <v>-2.0069615944288681E-4</v>
      </c>
      <c r="CV114" s="5">
        <f t="shared" si="338"/>
        <v>-1.9152349422570049E-4</v>
      </c>
      <c r="CW114" s="5">
        <f t="shared" si="338"/>
        <v>-1.8281272966342441E-4</v>
      </c>
    </row>
    <row r="115" spans="1:101" ht="20.75" customHeight="1" thickBot="1" x14ac:dyDescent="0.2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27.254355290165709</v>
      </c>
      <c r="C116" s="2">
        <f t="shared" ref="C116:AG116" si="339">(C131)*C110</f>
        <v>32.044858241343029</v>
      </c>
      <c r="D116" s="2">
        <f t="shared" si="339"/>
        <v>37.323593819234297</v>
      </c>
      <c r="E116" s="2">
        <f t="shared" si="339"/>
        <v>43.102667212189289</v>
      </c>
      <c r="F116" s="2">
        <f t="shared" si="339"/>
        <v>49.393413227928164</v>
      </c>
      <c r="G116" s="2">
        <f t="shared" si="339"/>
        <v>56.206338524968203</v>
      </c>
      <c r="H116" s="2">
        <f t="shared" si="339"/>
        <v>63.551066870687798</v>
      </c>
      <c r="I116" s="2">
        <f t="shared" si="339"/>
        <v>71.43629222233676</v>
      </c>
      <c r="J116" s="2">
        <f t="shared" si="339"/>
        <v>79.869741844523446</v>
      </c>
      <c r="K116" s="2">
        <f t="shared" si="339"/>
        <v>88.858148675235071</v>
      </c>
      <c r="L116" s="2">
        <f t="shared" si="339"/>
        <v>98.407229209087077</v>
      </c>
      <c r="M116" s="2">
        <f t="shared" si="339"/>
        <v>108.52165862542979</v>
      </c>
      <c r="N116" s="2">
        <f t="shared" si="339"/>
        <v>119.20502669351154</v>
      </c>
      <c r="O116" s="2">
        <f t="shared" si="339"/>
        <v>130.45974628692261</v>
      </c>
      <c r="P116" s="2">
        <f t="shared" si="339"/>
        <v>142.28685718693518</v>
      </c>
      <c r="Q116" s="2">
        <f t="shared" si="339"/>
        <v>154.68562018620153</v>
      </c>
      <c r="R116" s="2">
        <f t="shared" si="339"/>
        <v>167.65269750218107</v>
      </c>
      <c r="S116" s="2">
        <f t="shared" si="339"/>
        <v>181.18052606428299</v>
      </c>
      <c r="T116" s="2">
        <f t="shared" si="339"/>
        <v>195.29109539616235</v>
      </c>
      <c r="U116" s="2">
        <f t="shared" si="339"/>
        <v>209.98661861490666</v>
      </c>
      <c r="V116" s="2">
        <f t="shared" si="339"/>
        <v>225.26868121925395</v>
      </c>
      <c r="W116" s="2">
        <f t="shared" si="339"/>
        <v>241.13837087042452</v>
      </c>
      <c r="X116" s="2">
        <f t="shared" si="339"/>
        <v>257.59638158981846</v>
      </c>
      <c r="Y116" s="2">
        <f t="shared" si="339"/>
        <v>274.64310351370136</v>
      </c>
      <c r="Z116" s="2">
        <f t="shared" si="339"/>
        <v>292.27870478306204</v>
      </c>
      <c r="AA116" s="2">
        <f t="shared" si="339"/>
        <v>310.50321084284678</v>
      </c>
      <c r="AB116" s="2">
        <f t="shared" si="339"/>
        <v>329.31658263269264</v>
      </c>
      <c r="AC116" s="2">
        <f t="shared" si="339"/>
        <v>348.71879578266493</v>
      </c>
      <c r="AD116" s="2">
        <f t="shared" si="339"/>
        <v>368.70992447675468</v>
      </c>
      <c r="AE116" s="2">
        <f t="shared" si="339"/>
        <v>389.29022836316949</v>
      </c>
      <c r="AF116" s="2">
        <f t="shared" si="339"/>
        <v>410.46024735464704</v>
      </c>
      <c r="AG116" s="2">
        <f t="shared" si="339"/>
        <v>432.2209080344573</v>
      </c>
      <c r="AH116" s="2">
        <f t="shared" ref="AH116:BI116" si="340">(AH131)*AH110</f>
        <v>454.57364785918418</v>
      </c>
      <c r="AI116" s="2">
        <f t="shared" si="340"/>
        <v>477.52057211576141</v>
      </c>
      <c r="AJ116" s="2">
        <f t="shared" si="340"/>
        <v>501.0646687755779</v>
      </c>
      <c r="AK116" s="2">
        <f t="shared" si="340"/>
        <v>525.21012861134534</v>
      </c>
      <c r="AL116" s="2">
        <f t="shared" si="340"/>
        <v>549.96286043880286</v>
      </c>
      <c r="AM116" s="2">
        <f t="shared" si="340"/>
        <v>575.33136207760106</v>
      </c>
      <c r="AN116" s="2">
        <f t="shared" si="340"/>
        <v>601.32825539116925</v>
      </c>
      <c r="AO116" s="2">
        <f t="shared" si="340"/>
        <v>627.97303640332814</v>
      </c>
      <c r="AP116" s="2">
        <f t="shared" si="340"/>
        <v>655.29706852591801</v>
      </c>
      <c r="AQ116" s="2">
        <f t="shared" si="340"/>
        <v>683.35268628827453</v>
      </c>
      <c r="AR116" s="2">
        <f t="shared" si="340"/>
        <v>712.22982389862398</v>
      </c>
      <c r="AS116" s="2">
        <f t="shared" si="340"/>
        <v>742.0863519539306</v>
      </c>
      <c r="AT116" s="2">
        <f t="shared" si="340"/>
        <v>773.20328330887776</v>
      </c>
      <c r="AU116" s="2">
        <f t="shared" si="340"/>
        <v>799.93943323303029</v>
      </c>
      <c r="AV116" s="2">
        <f t="shared" si="340"/>
        <v>829.13129030048344</v>
      </c>
      <c r="AW116" s="2">
        <f t="shared" si="340"/>
        <v>858.92588145342938</v>
      </c>
      <c r="AX116" s="2">
        <f t="shared" si="340"/>
        <v>889.27186426734636</v>
      </c>
      <c r="AY116" s="2">
        <f t="shared" si="340"/>
        <v>920.11988710489914</v>
      </c>
      <c r="AZ116" s="2">
        <f t="shared" si="340"/>
        <v>951.4235593481676</v>
      </c>
      <c r="BA116" s="2">
        <f t="shared" si="340"/>
        <v>983.13959696520772</v>
      </c>
      <c r="BB116" s="2">
        <f t="shared" si="340"/>
        <v>1015.2276068493503</v>
      </c>
      <c r="BC116" s="2">
        <f t="shared" si="340"/>
        <v>1047.6497451426333</v>
      </c>
      <c r="BD116" s="2">
        <f t="shared" si="340"/>
        <v>1080.3703600641797</v>
      </c>
      <c r="BE116" s="2">
        <f t="shared" si="340"/>
        <v>1113.3556708246763</v>
      </c>
      <c r="BF116" s="2">
        <f t="shared" si="340"/>
        <v>1146.5734978868959</v>
      </c>
      <c r="BG116" s="2">
        <f t="shared" si="340"/>
        <v>1179.9930498313199</v>
      </c>
      <c r="BH116" s="2">
        <f t="shared" si="340"/>
        <v>1213.5847567490155</v>
      </c>
      <c r="BI116" s="2">
        <f t="shared" si="340"/>
        <v>1247.3201473721128</v>
      </c>
      <c r="BJ116" s="2">
        <f t="shared" ref="BJ116:CW116" si="341">(BJ131)*BJ110</f>
        <v>1281.1717578513126</v>
      </c>
      <c r="BK116" s="2">
        <f t="shared" si="341"/>
        <v>1315.113064214843</v>
      </c>
      <c r="BL116" s="2">
        <f t="shared" si="341"/>
        <v>1349.1184388013544</v>
      </c>
      <c r="BM116" s="2">
        <f t="shared" si="341"/>
        <v>1383.1631154205932</v>
      </c>
      <c r="BN116" s="2">
        <f t="shared" si="341"/>
        <v>1417.2231681936578</v>
      </c>
      <c r="BO116" s="2">
        <f t="shared" si="341"/>
        <v>1451.2754940267766</v>
      </c>
      <c r="BP116" s="2">
        <f t="shared" si="341"/>
        <v>1485.297799831425</v>
      </c>
      <c r="BQ116" s="2">
        <f t="shared" si="341"/>
        <v>1519.268593427797</v>
      </c>
      <c r="BR116" s="2">
        <f t="shared" si="341"/>
        <v>1553.1671723393245</v>
      </c>
      <c r="BS116" s="2">
        <f t="shared" si="341"/>
        <v>1586.9736091154739</v>
      </c>
      <c r="BT116" s="2">
        <f t="shared" si="341"/>
        <v>1620.6687316340806</v>
      </c>
      <c r="BU116" s="2">
        <f t="shared" si="341"/>
        <v>1654.2340857826823</v>
      </c>
      <c r="BV116" s="2">
        <f t="shared" si="341"/>
        <v>1687.6518844258849</v>
      </c>
      <c r="BW116" s="2">
        <f t="shared" si="341"/>
        <v>1720.9049038036744</v>
      </c>
      <c r="BX116" s="2">
        <f t="shared" si="341"/>
        <v>1753.9763195989369</v>
      </c>
      <c r="BY116" s="2">
        <f t="shared" si="341"/>
        <v>1786.8494060930502</v>
      </c>
      <c r="BZ116" s="2">
        <f t="shared" si="341"/>
        <v>1819.5070143770749</v>
      </c>
      <c r="CA116" s="2">
        <f t="shared" si="341"/>
        <v>1851.9306588201171</v>
      </c>
      <c r="CB116" s="2">
        <f t="shared" si="341"/>
        <v>1884.0988922746371</v>
      </c>
      <c r="CC116" s="2">
        <f t="shared" si="341"/>
        <v>1915.9844511945601</v>
      </c>
      <c r="CD116" s="2">
        <f t="shared" si="341"/>
        <v>1947.5492178044151</v>
      </c>
      <c r="CE116" s="2">
        <f t="shared" si="341"/>
        <v>1978.7353313567671</v>
      </c>
      <c r="CF116" s="2">
        <f t="shared" si="341"/>
        <v>2009.4495169828269</v>
      </c>
      <c r="CG116" s="2">
        <f t="shared" si="341"/>
        <v>2039.5354595250988</v>
      </c>
      <c r="CH116" s="2">
        <f t="shared" si="341"/>
        <v>2068.7250746864274</v>
      </c>
      <c r="CI116" s="2">
        <f t="shared" si="341"/>
        <v>2096.5525310526491</v>
      </c>
      <c r="CJ116" s="2">
        <f t="shared" si="341"/>
        <v>2122.2022275701138</v>
      </c>
      <c r="CK116" s="2">
        <f t="shared" si="341"/>
        <v>2144.2390438692305</v>
      </c>
      <c r="CL116" s="2">
        <f t="shared" si="341"/>
        <v>2160.1264570500134</v>
      </c>
      <c r="CM116" s="2">
        <f t="shared" si="341"/>
        <v>2165.3552473015156</v>
      </c>
      <c r="CN116" s="2">
        <f t="shared" si="341"/>
        <v>2308.0103979443702</v>
      </c>
      <c r="CO116" s="2">
        <f t="shared" si="341"/>
        <v>2349.1445011770143</v>
      </c>
      <c r="CP116" s="2">
        <f t="shared" si="341"/>
        <v>2386.4989354914192</v>
      </c>
      <c r="CQ116" s="2">
        <f t="shared" si="341"/>
        <v>2421.0555165512815</v>
      </c>
      <c r="CR116" s="2">
        <f t="shared" si="341"/>
        <v>2453.5090614067476</v>
      </c>
      <c r="CS116" s="2">
        <f t="shared" si="341"/>
        <v>2484.3530239545125</v>
      </c>
      <c r="CT116" s="2">
        <f t="shared" si="341"/>
        <v>2513.938714737601</v>
      </c>
      <c r="CU116" s="2">
        <f t="shared" si="341"/>
        <v>2542.5166896781348</v>
      </c>
      <c r="CV116" s="2">
        <f t="shared" si="341"/>
        <v>2570.265894404326</v>
      </c>
      <c r="CW116" s="2">
        <f t="shared" si="341"/>
        <v>2597.3142948576719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AH117" si="342">+B117*(1-$B$10)^(C2-B2)+B116*(C2-B2)</f>
        <v>267.95104645082858</v>
      </c>
      <c r="D117" s="2">
        <f t="shared" si="342"/>
        <v>318.44670462546497</v>
      </c>
      <c r="E117" s="2">
        <f t="shared" si="342"/>
        <v>374.65756371046234</v>
      </c>
      <c r="F117" s="2">
        <f t="shared" si="342"/>
        <v>436.74488085633743</v>
      </c>
      <c r="G117" s="2">
        <f t="shared" si="342"/>
        <v>504.86055083649956</v>
      </c>
      <c r="H117" s="2">
        <f t="shared" si="342"/>
        <v>579.14679928828571</v>
      </c>
      <c r="I117" s="2">
        <f t="shared" si="342"/>
        <v>659.73572786517889</v>
      </c>
      <c r="J117" s="2">
        <f t="shared" si="342"/>
        <v>746.74881105879342</v>
      </c>
      <c r="K117" s="2">
        <f t="shared" si="342"/>
        <v>840.29641466472435</v>
      </c>
      <c r="L117" s="2">
        <f t="shared" si="342"/>
        <v>940.47737327154857</v>
      </c>
      <c r="M117" s="2">
        <f t="shared" si="342"/>
        <v>1047.3786301885523</v>
      </c>
      <c r="N117" s="2">
        <f t="shared" si="342"/>
        <v>1161.0749004671875</v>
      </c>
      <c r="O117" s="2">
        <f t="shared" si="342"/>
        <v>1281.6282514444274</v>
      </c>
      <c r="P117" s="2">
        <f t="shared" si="342"/>
        <v>1409.0873976300331</v>
      </c>
      <c r="Q117" s="2">
        <f t="shared" si="342"/>
        <v>1543.4863033612346</v>
      </c>
      <c r="R117" s="2">
        <f t="shared" si="342"/>
        <v>1684.8413282027832</v>
      </c>
      <c r="S117" s="2">
        <f t="shared" si="342"/>
        <v>1833.1454434013672</v>
      </c>
      <c r="T117" s="2">
        <f t="shared" si="342"/>
        <v>1988.3566831954886</v>
      </c>
      <c r="U117" s="2">
        <f t="shared" si="342"/>
        <v>2150.5602148409162</v>
      </c>
      <c r="V117" s="2">
        <f t="shared" si="342"/>
        <v>2319.8173943359461</v>
      </c>
      <c r="W117" s="2">
        <f t="shared" si="342"/>
        <v>2496.1723792777029</v>
      </c>
      <c r="X117" s="2">
        <f t="shared" si="342"/>
        <v>2679.6566825918139</v>
      </c>
      <c r="Y117" s="2">
        <f t="shared" si="342"/>
        <v>2870.2923824527334</v>
      </c>
      <c r="Z117" s="2">
        <f t="shared" si="342"/>
        <v>3068.0944664830222</v>
      </c>
      <c r="AA117" s="2">
        <f t="shared" si="342"/>
        <v>3273.0726254288702</v>
      </c>
      <c r="AB117" s="2">
        <f t="shared" si="342"/>
        <v>3485.2327088037282</v>
      </c>
      <c r="AC117" s="2">
        <f t="shared" si="342"/>
        <v>3704.5779753849774</v>
      </c>
      <c r="AD117" s="2">
        <f t="shared" si="342"/>
        <v>3931.1102275984003</v>
      </c>
      <c r="AE117" s="2">
        <f t="shared" si="342"/>
        <v>4164.8309006783538</v>
      </c>
      <c r="AF117" s="2">
        <f t="shared" si="342"/>
        <v>4405.742140357409</v>
      </c>
      <c r="AG117" s="2">
        <f t="shared" si="342"/>
        <v>4653.847913232883</v>
      </c>
      <c r="AH117" s="2">
        <f t="shared" si="342"/>
        <v>4909.1551944571729</v>
      </c>
      <c r="AI117" s="2">
        <f t="shared" ref="AI117:BI117" si="343">+AH117*(1-$B$10)^(AI2-AH2)+AH116*(AI2-AH2)</f>
        <v>5171.675290070938</v>
      </c>
      <c r="AJ117" s="2">
        <f t="shared" si="343"/>
        <v>5441.4254026127965</v>
      </c>
      <c r="AK117" s="2">
        <f t="shared" si="343"/>
        <v>5718.4306298667207</v>
      </c>
      <c r="AL117" s="2">
        <f t="shared" si="343"/>
        <v>6002.7267456867276</v>
      </c>
      <c r="AM117" s="2">
        <f t="shared" si="343"/>
        <v>6294.3644182545704</v>
      </c>
      <c r="AN117" s="2">
        <f t="shared" si="343"/>
        <v>6593.416055723148</v>
      </c>
      <c r="AO117" s="2">
        <f t="shared" si="343"/>
        <v>6899.9875236998096</v>
      </c>
      <c r="AP117" s="2">
        <f t="shared" si="343"/>
        <v>7214.2388148861428</v>
      </c>
      <c r="AQ117" s="2">
        <f t="shared" si="343"/>
        <v>7536.42122043171</v>
      </c>
      <c r="AR117" s="2">
        <f t="shared" si="343"/>
        <v>7866.9447978940943</v>
      </c>
      <c r="AS117" s="2">
        <f t="shared" si="343"/>
        <v>8206.5013532016055</v>
      </c>
      <c r="AT117" s="2">
        <f t="shared" si="343"/>
        <v>8556.2887438216712</v>
      </c>
      <c r="AU117" s="2">
        <f t="shared" si="343"/>
        <v>8918.419356883649</v>
      </c>
      <c r="AV117" s="2">
        <f t="shared" si="343"/>
        <v>9265.9346122113784</v>
      </c>
      <c r="AW117" s="2">
        <f t="shared" si="343"/>
        <v>9617.0981806671152</v>
      </c>
      <c r="AX117" s="2">
        <f t="shared" si="343"/>
        <v>9973.4297119692746</v>
      </c>
      <c r="AY117" s="2">
        <f t="shared" si="343"/>
        <v>10335.569831957471</v>
      </c>
      <c r="AZ117" s="2">
        <f t="shared" si="343"/>
        <v>10703.650065597065</v>
      </c>
      <c r="BA117" s="2">
        <f t="shared" si="343"/>
        <v>11077.516123975252</v>
      </c>
      <c r="BB117" s="2">
        <f t="shared" si="343"/>
        <v>11456.860480872187</v>
      </c>
      <c r="BC117" s="2">
        <f t="shared" si="343"/>
        <v>11841.299579596973</v>
      </c>
      <c r="BD117" s="2">
        <f t="shared" si="343"/>
        <v>12230.417714469386</v>
      </c>
      <c r="BE117" s="2">
        <f t="shared" si="343"/>
        <v>12623.791156537929</v>
      </c>
      <c r="BF117" s="2">
        <f t="shared" si="343"/>
        <v>13021.000794147465</v>
      </c>
      <c r="BG117" s="2">
        <f t="shared" si="343"/>
        <v>13421.638248370618</v>
      </c>
      <c r="BH117" s="2">
        <f t="shared" si="343"/>
        <v>13825.308418436969</v>
      </c>
      <c r="BI117" s="2">
        <f t="shared" si="343"/>
        <v>14231.630151747926</v>
      </c>
      <c r="BJ117" s="2">
        <f t="shared" ref="BJ117" si="344">+BI117*(1-$B$10)^(BJ2-BI2)+BI116*(BJ2-BI2)</f>
        <v>14640.236025166199</v>
      </c>
      <c r="BK117" s="2">
        <f t="shared" ref="BK117" si="345">+BJ117*(1-$B$10)^(BK2-BJ2)+BJ116*(BK2-BJ2)</f>
        <v>15050.771759756955</v>
      </c>
      <c r="BL117" s="2">
        <f t="shared" ref="BL117" si="346">+BK117*(1-$B$10)^(BL2-BK2)+BK116*(BL2-BK2)</f>
        <v>15462.895537493103</v>
      </c>
      <c r="BM117" s="2">
        <f t="shared" ref="BM117" si="347">+BL117*(1-$B$10)^(BM2-BL2)+BL116*(BM2-BL2)</f>
        <v>15876.277379941079</v>
      </c>
      <c r="BN117" s="2">
        <f t="shared" ref="BN117" si="348">+BM117*(1-$B$10)^(BN2-BM2)+BM116*(BN2-BM2)</f>
        <v>16290.598607184376</v>
      </c>
      <c r="BO117" s="2">
        <f t="shared" ref="BO117" si="349">+BN117*(1-$B$10)^(BO2-BN2)+BN116*(BO2-BN2)</f>
        <v>16705.551412524594</v>
      </c>
      <c r="BP117" s="2">
        <f t="shared" ref="BP117" si="350">+BO117*(1-$B$10)^(BP2-BO2)+BO116*(BP2-BO2)</f>
        <v>17120.838523715534</v>
      </c>
      <c r="BQ117" s="2">
        <f t="shared" ref="BQ117" si="351">+BP117*(1-$B$10)^(BQ2-BP2)+BP116*(BQ2-BP2)</f>
        <v>17536.172939025913</v>
      </c>
      <c r="BR117" s="2">
        <f t="shared" ref="BR117" si="352">+BQ117*(1-$B$10)^(BR2-BQ2)+BQ116*(BR2-BQ2)</f>
        <v>17951.277725904401</v>
      </c>
      <c r="BS117" s="2">
        <f t="shared" ref="BS117" si="353">+BR117*(1-$B$10)^(BS2-BR2)+BR116*(BS2-BR2)</f>
        <v>18365.885846065914</v>
      </c>
      <c r="BT117" s="2">
        <f t="shared" ref="BT117" si="354">+BS117*(1-$B$10)^(BT2-BS2)+BS116*(BT2-BS2)</f>
        <v>18779.739978820835</v>
      </c>
      <c r="BU117" s="2">
        <f t="shared" ref="BU117" si="355">+BT117*(1-$B$10)^(BU2-BT2)+BT116*(BU2-BT2)</f>
        <v>19192.59231826432</v>
      </c>
      <c r="BV117" s="2">
        <f t="shared" ref="BV117" si="356">+BU117*(1-$B$10)^(BV2-BU2)+BU116*(BV2-BU2)</f>
        <v>19604.204266925313</v>
      </c>
      <c r="BW117" s="2">
        <f t="shared" ref="BW117" si="357">+BV117*(1-$B$10)^(BW2-BV2)+BV116*(BW2-BV2)</f>
        <v>20014.345999706158</v>
      </c>
      <c r="BX117" s="2">
        <f t="shared" ref="BX117" si="358">+BW117*(1-$B$10)^(BX2-BW2)+BW116*(BX2-BW2)</f>
        <v>20422.795688384867</v>
      </c>
      <c r="BY117" s="2">
        <f t="shared" ref="BY117" si="359">+BX117*(1-$B$10)^(BY2-BX2)+BX116*(BY2-BX2)</f>
        <v>20829.338224029067</v>
      </c>
      <c r="BZ117" s="2">
        <f t="shared" ref="BZ117" si="360">+BY117*(1-$B$10)^(BZ2-BY2)+BY116*(BZ2-BY2)</f>
        <v>21233.762958372179</v>
      </c>
      <c r="CA117" s="2">
        <f t="shared" ref="CA117" si="361">+BZ117*(1-$B$10)^(CA2-BZ2)+BZ116*(CA2-BZ2)</f>
        <v>21635.859761174564</v>
      </c>
      <c r="CB117" s="2">
        <f t="shared" ref="CB117" si="362">+CA117*(1-$B$10)^(CB2-CA2)+CA116*(CB2-CA2)</f>
        <v>22035.412124476559</v>
      </c>
      <c r="CC117" s="2">
        <f t="shared" ref="CC117" si="363">+CB117*(1-$B$10)^(CC2-CB2)+CB116*(CC2-CB2)</f>
        <v>22432.184966755354</v>
      </c>
      <c r="CD117" s="2">
        <f t="shared" ref="CD117" si="364">+CC117*(1-$B$10)^(CD2-CC2)+CC116*(CD2-CC2)</f>
        <v>22825.903156992172</v>
      </c>
      <c r="CE117" s="2">
        <f t="shared" ref="CE117" si="365">+CD117*(1-$B$10)^(CE2-CD2)+CD116*(CE2-CD2)</f>
        <v>23216.213644194388</v>
      </c>
      <c r="CF117" s="2">
        <f t="shared" ref="CF117" si="366">+CE117*(1-$B$10)^(CF2-CE2)+CE116*(CF2-CE2)</f>
        <v>23602.61865154418</v>
      </c>
      <c r="CG117" s="2">
        <f t="shared" ref="CG117" si="367">+CF117*(1-$B$10)^(CG2-CF2)+CF116*(CG2-CF2)</f>
        <v>23984.357872464461</v>
      </c>
      <c r="CH117" s="2">
        <f t="shared" ref="CH117" si="368">+CG117*(1-$B$10)^(CH2-CG2)+CG116*(CH2-CG2)</f>
        <v>24360.200777737038</v>
      </c>
      <c r="CI117" s="2">
        <f t="shared" ref="CI117" si="369">+CH117*(1-$B$10)^(CI2-CH2)+CH116*(CI2-CH2)</f>
        <v>24728.080330678084</v>
      </c>
      <c r="CJ117" s="2">
        <f t="shared" ref="CJ117" si="370">+CI117*(1-$B$10)^(CJ2-CI2)+CI116*(CJ2-CI2)</f>
        <v>25084.446809725352</v>
      </c>
      <c r="CK117" s="2">
        <f t="shared" ref="CK117" si="371">+CJ117*(1-$B$10)^(CK2-CJ2)+CJ116*(CK2-CJ2)</f>
        <v>25423.126134525293</v>
      </c>
      <c r="CL117" s="2">
        <f t="shared" ref="CL117" si="372">+CK117*(1-$B$10)^(CL2-CK2)+CK116*(CL2-CK2)</f>
        <v>25733.296970521998</v>
      </c>
      <c r="CM117" s="2">
        <f t="shared" ref="CM117" si="373">+CL117*(1-$B$10)^(CM2-CL2)+CL116*(CM2-CL2)</f>
        <v>25995.886813373607</v>
      </c>
      <c r="CN117" s="2">
        <f t="shared" ref="CN117" si="374">+CM117*(1-$B$10)^(CN2-CM2)+CM116*(CN2-CM2)</f>
        <v>26177.087440936564</v>
      </c>
      <c r="CO117" s="2">
        <f t="shared" ref="CO117" si="375">+CN117*(1-$B$10)^(CO2-CN2)+CN116*(CO2-CN2)</f>
        <v>26997.360352720487</v>
      </c>
      <c r="CP117" s="2">
        <f t="shared" ref="CP117" si="376">+CO117*(1-$B$10)^(CP2-CO2)+CO116*(CP2-CO2)</f>
        <v>27687.393820562997</v>
      </c>
      <c r="CQ117" s="2">
        <f t="shared" ref="CQ117" si="377">+CP117*(1-$B$10)^(CQ2-CP2)+CP116*(CQ2-CP2)</f>
        <v>28281.623854561345</v>
      </c>
      <c r="CR117" s="2">
        <f t="shared" ref="CR117" si="378">+CQ117*(1-$B$10)^(CR2-CQ2)+CQ116*(CR2-CQ2)</f>
        <v>28805.293652636341</v>
      </c>
      <c r="CS117" s="2">
        <f t="shared" ref="CS117" si="379">+CR117*(1-$B$10)^(CS2-CR2)+CR116*(CS2-CR2)</f>
        <v>29276.783155978977</v>
      </c>
      <c r="CT117" s="2">
        <f t="shared" ref="CT117" si="380">+CS117*(1-$B$10)^(CT2-CS2)+CS116*(CT2-CS2)</f>
        <v>29709.412805546592</v>
      </c>
      <c r="CU117" s="2">
        <f t="shared" ref="CU117" si="381">+CT117*(1-$B$10)^(CU2-CT2)+CT116*(CU2-CT2)</f>
        <v>30112.804741235217</v>
      </c>
      <c r="CV117" s="2">
        <f t="shared" ref="CV117" si="382">+CU117*(1-$B$10)^(CV2-CU2)+CU116*(CV2-CU2)</f>
        <v>30493.89352004266</v>
      </c>
      <c r="CW117" s="2">
        <f t="shared" ref="CW117" si="383">+CV117*(1-$B$10)^(CW2-CV2)+CV116*(CW2-CV2)</f>
        <v>30857.668656671623</v>
      </c>
    </row>
    <row r="118" spans="1:101" ht="20.75" customHeight="1" thickBot="1" x14ac:dyDescent="0.2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5" customHeight="1" x14ac:dyDescent="0.2">
      <c r="A120" s="8" t="s">
        <v>22</v>
      </c>
      <c r="B120" s="46">
        <f t="shared" ref="B120:AG120" si="387">+$B$5*B104/B117</f>
        <v>0.14149428965308389</v>
      </c>
      <c r="C120" s="2">
        <f t="shared" si="387"/>
        <v>0.14034099019276602</v>
      </c>
      <c r="D120" s="2">
        <f t="shared" si="387"/>
        <v>0.13921410388139283</v>
      </c>
      <c r="E120" s="2">
        <f t="shared" si="387"/>
        <v>0.1381372014494848</v>
      </c>
      <c r="F120" s="2">
        <f t="shared" si="387"/>
        <v>0.13712075999305051</v>
      </c>
      <c r="G120" s="2">
        <f t="shared" si="387"/>
        <v>0.13616841553749548</v>
      </c>
      <c r="H120" s="2">
        <f t="shared" si="387"/>
        <v>0.1352803201941063</v>
      </c>
      <c r="I120" s="2">
        <f t="shared" si="387"/>
        <v>0.13445491932501366</v>
      </c>
      <c r="J120" s="2">
        <f t="shared" si="387"/>
        <v>0.13368987280435971</v>
      </c>
      <c r="K120" s="2">
        <f t="shared" si="387"/>
        <v>0.13298251767797328</v>
      </c>
      <c r="L120" s="2">
        <f t="shared" si="387"/>
        <v>0.13233009013298661</v>
      </c>
      <c r="M120" s="2">
        <f t="shared" si="387"/>
        <v>0.13172982609119718</v>
      </c>
      <c r="N120" s="2">
        <f t="shared" si="387"/>
        <v>0.13117900606926158</v>
      </c>
      <c r="O120" s="2">
        <f t="shared" si="387"/>
        <v>0.13067498172948633</v>
      </c>
      <c r="P120" s="2">
        <f t="shared" si="387"/>
        <v>0.13021520723510652</v>
      </c>
      <c r="Q120" s="2">
        <f t="shared" si="387"/>
        <v>0.12979729574812218</v>
      </c>
      <c r="R120" s="2">
        <f t="shared" si="387"/>
        <v>0.12941912556668422</v>
      </c>
      <c r="S120" s="2">
        <f t="shared" si="387"/>
        <v>0.12907903576875188</v>
      </c>
      <c r="T120" s="2">
        <f t="shared" si="387"/>
        <v>0.12877618230877191</v>
      </c>
      <c r="U120" s="2">
        <f t="shared" si="387"/>
        <v>0.12850345131372498</v>
      </c>
      <c r="V120" s="2">
        <f t="shared" si="387"/>
        <v>0.1282556317094973</v>
      </c>
      <c r="W120" s="2">
        <f t="shared" si="387"/>
        <v>0.12802866733022342</v>
      </c>
      <c r="X120" s="2">
        <f t="shared" si="387"/>
        <v>0.12781922004763857</v>
      </c>
      <c r="Y120" s="2">
        <f t="shared" si="387"/>
        <v>0.1276244132460814</v>
      </c>
      <c r="Z120" s="2">
        <f t="shared" si="387"/>
        <v>0.12744168020792282</v>
      </c>
      <c r="AA120" s="2">
        <f t="shared" si="387"/>
        <v>0.12726867373316597</v>
      </c>
      <c r="AB120" s="2">
        <f t="shared" si="387"/>
        <v>0.1271032114489121</v>
      </c>
      <c r="AC120" s="2">
        <f t="shared" si="387"/>
        <v>0.12694324209892036</v>
      </c>
      <c r="AD120" s="2">
        <f t="shared" si="387"/>
        <v>0.12678682412846431</v>
      </c>
      <c r="AE120" s="2">
        <f t="shared" si="387"/>
        <v>0.12663211119978007</v>
      </c>
      <c r="AF120" s="2">
        <f t="shared" si="387"/>
        <v>0.12647734183992207</v>
      </c>
      <c r="AG120" s="2">
        <f t="shared" si="387"/>
        <v>0.12632083114312395</v>
      </c>
      <c r="AH120" s="2">
        <f t="shared" ref="AH120:BI120" si="388">+$B$5*AH104/AH117</f>
        <v>0.12616096316052158</v>
      </c>
      <c r="AI120" s="2">
        <f t="shared" si="388"/>
        <v>0.12599618289394821</v>
      </c>
      <c r="AJ120" s="2">
        <f t="shared" si="388"/>
        <v>0.12582498641218026</v>
      </c>
      <c r="AK120" s="2">
        <f t="shared" si="388"/>
        <v>0.12564590698635109</v>
      </c>
      <c r="AL120" s="2">
        <f t="shared" si="388"/>
        <v>0.1254574937332863</v>
      </c>
      <c r="AM120" s="2">
        <f t="shared" si="388"/>
        <v>0.12525827651547985</v>
      </c>
      <c r="AN120" s="2">
        <f t="shared" si="388"/>
        <v>0.12504670642596741</v>
      </c>
      <c r="AO120" s="2">
        <f t="shared" si="388"/>
        <v>0.12482105235940948</v>
      </c>
      <c r="AP120" s="2">
        <f t="shared" si="388"/>
        <v>0.12457922010326704</v>
      </c>
      <c r="AQ120" s="2">
        <f t="shared" si="388"/>
        <v>0.12431843425421217</v>
      </c>
      <c r="AR120" s="2">
        <f t="shared" si="388"/>
        <v>0.124034679016327</v>
      </c>
      <c r="AS120" s="2">
        <f t="shared" si="388"/>
        <v>0.12372171679372704</v>
      </c>
      <c r="AT120" s="2">
        <f t="shared" si="388"/>
        <v>0.12336937327796291</v>
      </c>
      <c r="AU120" s="2">
        <f t="shared" si="388"/>
        <v>0.12296056121835137</v>
      </c>
      <c r="AV120" s="2">
        <f t="shared" si="388"/>
        <v>0.12275030912466144</v>
      </c>
      <c r="AW120" s="2">
        <f t="shared" si="388"/>
        <v>0.12255104853049346</v>
      </c>
      <c r="AX120" s="2">
        <f t="shared" si="388"/>
        <v>0.12234661912445502</v>
      </c>
      <c r="AY120" s="2">
        <f t="shared" si="388"/>
        <v>0.12213043532294944</v>
      </c>
      <c r="AZ120" s="2">
        <f t="shared" si="388"/>
        <v>0.1219009221004547</v>
      </c>
      <c r="BA120" s="2">
        <f t="shared" si="388"/>
        <v>0.12165895790479606</v>
      </c>
      <c r="BB120" s="2">
        <f t="shared" si="388"/>
        <v>0.12140647570888284</v>
      </c>
      <c r="BC120" s="2">
        <f t="shared" si="388"/>
        <v>0.12114572539864704</v>
      </c>
      <c r="BD120" s="2">
        <f t="shared" si="388"/>
        <v>0.12087890736629557</v>
      </c>
      <c r="BE120" s="2">
        <f t="shared" si="388"/>
        <v>0.12060800946779934</v>
      </c>
      <c r="BF120" s="2">
        <f t="shared" si="388"/>
        <v>0.12033475143669815</v>
      </c>
      <c r="BG120" s="2">
        <f t="shared" si="388"/>
        <v>0.12006058306160917</v>
      </c>
      <c r="BH120" s="2">
        <f t="shared" si="388"/>
        <v>0.11978670664545639</v>
      </c>
      <c r="BI120" s="2">
        <f t="shared" si="388"/>
        <v>0.11951410832725422</v>
      </c>
      <c r="BJ120" s="2">
        <f t="shared" ref="BJ120:CW120" si="389">+$B$5*BJ104/BJ117</f>
        <v>0.11924359039468177</v>
      </c>
      <c r="BK120" s="2">
        <f t="shared" si="389"/>
        <v>0.11897580111328113</v>
      </c>
      <c r="BL120" s="2">
        <f t="shared" si="389"/>
        <v>0.1187112608025927</v>
      </c>
      <c r="BM120" s="2">
        <f t="shared" si="389"/>
        <v>0.11845038380085927</v>
      </c>
      <c r="BN120" s="2">
        <f t="shared" si="389"/>
        <v>0.11819349681529449</v>
      </c>
      <c r="BO120" s="2">
        <f t="shared" si="389"/>
        <v>0.11794085401062766</v>
      </c>
      <c r="BP120" s="2">
        <f t="shared" si="389"/>
        <v>0.11769264946356128</v>
      </c>
      <c r="BQ120" s="2">
        <f t="shared" si="389"/>
        <v>0.11744902742840392</v>
      </c>
      <c r="BR120" s="2">
        <f t="shared" si="389"/>
        <v>0.11721009079352955</v>
      </c>
      <c r="BS120" s="2">
        <f t="shared" si="389"/>
        <v>0.11697590815663973</v>
      </c>
      <c r="BT120" s="2">
        <f t="shared" si="389"/>
        <v>0.11674651984185344</v>
      </c>
      <c r="BU120" s="2">
        <f t="shared" si="389"/>
        <v>0.11652194311386237</v>
      </c>
      <c r="BV120" s="2">
        <f t="shared" si="389"/>
        <v>0.11630217702454992</v>
      </c>
      <c r="BW120" s="2">
        <f t="shared" si="389"/>
        <v>0.11608720704690967</v>
      </c>
      <c r="BX120" s="2">
        <f t="shared" si="389"/>
        <v>0.11587701035752507</v>
      </c>
      <c r="BY120" s="2">
        <f t="shared" si="389"/>
        <v>0.11567156230326706</v>
      </c>
      <c r="BZ120" s="2">
        <f t="shared" si="389"/>
        <v>0.11547084570792439</v>
      </c>
      <c r="CA120" s="2">
        <f t="shared" si="389"/>
        <v>0.11527486524822853</v>
      </c>
      <c r="CB120" s="2">
        <f t="shared" si="389"/>
        <v>0.11508367085741264</v>
      </c>
      <c r="CC120" s="2">
        <f t="shared" si="389"/>
        <v>0.11489739738927196</v>
      </c>
      <c r="CD120" s="2">
        <f t="shared" si="389"/>
        <v>0.11471633247245287</v>
      </c>
      <c r="CE120" s="2">
        <f t="shared" si="389"/>
        <v>0.11454103364337093</v>
      </c>
      <c r="CF120" s="2">
        <f t="shared" si="389"/>
        <v>0.11437253142040003</v>
      </c>
      <c r="CG120" s="2">
        <f t="shared" si="389"/>
        <v>0.11421268204859496</v>
      </c>
      <c r="CH120" s="2">
        <f t="shared" si="389"/>
        <v>0.11406478126003743</v>
      </c>
      <c r="CI120" s="2">
        <f t="shared" si="389"/>
        <v>0.11393463482559303</v>
      </c>
      <c r="CJ120" s="2">
        <f t="shared" si="389"/>
        <v>0.1138324320392783</v>
      </c>
      <c r="CK120" s="2">
        <f t="shared" si="389"/>
        <v>0.11377604510413225</v>
      </c>
      <c r="CL120" s="2">
        <f t="shared" si="389"/>
        <v>0.11379690210636589</v>
      </c>
      <c r="CM120" s="2">
        <f t="shared" si="389"/>
        <v>0.11395063496545686</v>
      </c>
      <c r="CN120" s="2">
        <f t="shared" si="389"/>
        <v>0.11433699165897966</v>
      </c>
      <c r="CO120" s="2">
        <f t="shared" si="389"/>
        <v>0.11279755170570602</v>
      </c>
      <c r="CP120" s="2">
        <f t="shared" si="389"/>
        <v>0.11169492611335337</v>
      </c>
      <c r="CQ120" s="2">
        <f t="shared" si="389"/>
        <v>0.11089187990745467</v>
      </c>
      <c r="CR120" s="2">
        <f t="shared" si="389"/>
        <v>0.11029649915608919</v>
      </c>
      <c r="CS120" s="2">
        <f t="shared" si="389"/>
        <v>0.10984625919622941</v>
      </c>
      <c r="CT120" s="2">
        <f t="shared" si="389"/>
        <v>0.10949814661501782</v>
      </c>
      <c r="CU120" s="2">
        <f t="shared" si="389"/>
        <v>0.10922232812746016</v>
      </c>
      <c r="CV120" s="2">
        <f t="shared" si="389"/>
        <v>0.10899798779228291</v>
      </c>
      <c r="CW120" s="2">
        <f t="shared" si="389"/>
        <v>0.10881053647373892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0.14091763992292494</v>
      </c>
      <c r="D121" s="2">
        <f>+AVERAGE($B120:D120)</f>
        <v>0.14034979457574756</v>
      </c>
      <c r="E121" s="2">
        <f>+AVERAGE($B120:E120)</f>
        <v>0.13979664629418187</v>
      </c>
      <c r="F121" s="2">
        <f>+AVERAGE($B120:F120)</f>
        <v>0.13926146903395559</v>
      </c>
      <c r="G121" s="2">
        <f>+AVERAGE($B120:G120)</f>
        <v>0.1387459601178789</v>
      </c>
      <c r="H121" s="2">
        <f>+AVERAGE($B120:H120)</f>
        <v>0.13825086870019712</v>
      </c>
      <c r="I121" s="2">
        <f>+AVERAGE($B120:I120)</f>
        <v>0.13777637502829918</v>
      </c>
      <c r="J121" s="2">
        <f>+AVERAGE($B120:J120)</f>
        <v>0.13732231922563923</v>
      </c>
      <c r="K121" s="2">
        <f>+AVERAGE($B120:K120)</f>
        <v>0.13688833907087264</v>
      </c>
      <c r="L121" s="2">
        <f>+AVERAGE($B120:L120)</f>
        <v>0.1364739528037921</v>
      </c>
      <c r="M121" s="2">
        <f>+AVERAGE($B120:M120)</f>
        <v>0.13607860891107584</v>
      </c>
      <c r="N121" s="2">
        <f>+AVERAGE($B120:N120)</f>
        <v>0.13570171638478243</v>
      </c>
      <c r="O121" s="2">
        <f>+AVERAGE($B120:O120)</f>
        <v>0.13534266390940414</v>
      </c>
      <c r="P121" s="2">
        <f>+AVERAGE($B120:P120)</f>
        <v>0.13500083346445096</v>
      </c>
      <c r="Q121" s="2">
        <f>+AVERAGE($B120:Q120)</f>
        <v>0.13467561235718042</v>
      </c>
      <c r="R121" s="2">
        <f>+AVERAGE($B120:R120)</f>
        <v>0.13436640725185711</v>
      </c>
      <c r="S121" s="2">
        <f>+AVERAGE($B120:S120)</f>
        <v>0.13407266439168461</v>
      </c>
      <c r="T121" s="2">
        <f>+AVERAGE($B120:T120)</f>
        <v>0.13379390217679446</v>
      </c>
      <c r="U121" s="2">
        <f>+AVERAGE($B120:U120)</f>
        <v>0.13352937963364098</v>
      </c>
      <c r="V121" s="2">
        <f>+AVERAGE($B120:V120)</f>
        <v>0.13327824878011033</v>
      </c>
      <c r="W121" s="2">
        <f>+AVERAGE($B120:W120)</f>
        <v>0.13303963144147912</v>
      </c>
      <c r="X121" s="2">
        <f>+AVERAGE($B120:X120)</f>
        <v>0.13281265703305126</v>
      </c>
      <c r="Y121" s="2">
        <f>+AVERAGE($B120:Y120)</f>
        <v>0.13259648020859419</v>
      </c>
      <c r="Z121" s="2">
        <f>+AVERAGE($B120:Z120)</f>
        <v>0.13239028820856732</v>
      </c>
      <c r="AA121" s="2">
        <f>+AVERAGE($B120:AA120)</f>
        <v>0.1321933030364365</v>
      </c>
      <c r="AB121" s="2">
        <f>+AVERAGE($B120:AB120)</f>
        <v>0.13200478112578745</v>
      </c>
      <c r="AC121" s="2">
        <f>+AVERAGE($B120:AC120)</f>
        <v>0.13182401187482792</v>
      </c>
      <c r="AD121" s="2">
        <f>+AVERAGE($B120:AD120)</f>
        <v>0.13165031574564295</v>
      </c>
      <c r="AE121" s="2">
        <f>+AVERAGE($B120:AE120)</f>
        <v>0.13148304226078086</v>
      </c>
      <c r="AF121" s="2">
        <f>+AVERAGE($B120:AF120)</f>
        <v>0.13132156805365638</v>
      </c>
      <c r="AG121" s="2">
        <f>+AVERAGE($B120:AG120)</f>
        <v>0.13116529502520224</v>
      </c>
      <c r="AH121" s="2">
        <f>+AVERAGE($B120:AH120)</f>
        <v>0.1310136486050604</v>
      </c>
      <c r="AI121" s="2">
        <f>+AVERAGE($B120:AI120)</f>
        <v>0.13086607608414536</v>
      </c>
      <c r="AJ121" s="2">
        <f>+AVERAGE($B120:AJ120)</f>
        <v>0.13072204495066064</v>
      </c>
      <c r="AK121" s="2">
        <f>+AVERAGE($B120:AK120)</f>
        <v>0.1305810411183187</v>
      </c>
      <c r="AL121" s="2">
        <f>+AVERAGE($B120:AL120)</f>
        <v>0.13044256686466918</v>
      </c>
      <c r="AM121" s="2">
        <f>+AVERAGE($B120:AM120)</f>
        <v>0.13030613817126946</v>
      </c>
      <c r="AN121" s="2">
        <f>+AVERAGE($B120:AN120)</f>
        <v>0.13017128094703095</v>
      </c>
      <c r="AO121" s="2">
        <f>+AVERAGE($B120:AO120)</f>
        <v>0.13003752523234041</v>
      </c>
      <c r="AP121" s="2">
        <f>+AVERAGE($B120:AP120)</f>
        <v>0.12990439583894836</v>
      </c>
      <c r="AQ121" s="2">
        <f>+AVERAGE($B120:AQ120)</f>
        <v>0.1297713967535975</v>
      </c>
      <c r="AR121" s="2">
        <f>+AVERAGE($B120:AR120)</f>
        <v>0.12963798471319585</v>
      </c>
      <c r="AS121" s="2">
        <f>+AVERAGE($B120:AS120)</f>
        <v>0.12950352407866247</v>
      </c>
      <c r="AT121" s="2">
        <f>+AVERAGE($B120:AT120)</f>
        <v>0.1293672096164247</v>
      </c>
      <c r="AU121" s="2">
        <f>+AVERAGE($B120:AU120)</f>
        <v>0.12922793465124921</v>
      </c>
      <c r="AV121" s="2">
        <f>+AVERAGE($B120:AV120)</f>
        <v>0.12909011283153457</v>
      </c>
      <c r="AW121" s="2">
        <f>+AVERAGE($B120:AW120)</f>
        <v>0.12895388232526286</v>
      </c>
      <c r="AX121" s="2">
        <f>+AVERAGE($B120:AX120)</f>
        <v>0.12881904021912394</v>
      </c>
      <c r="AY121" s="2">
        <f>+AVERAGE($B120:AY120)</f>
        <v>0.12868526812120046</v>
      </c>
      <c r="AZ121" s="2">
        <f>+AVERAGE($B120:AZ120)</f>
        <v>0.1285522417286368</v>
      </c>
      <c r="BA121" s="2">
        <f>+AVERAGE($B120:BA120)</f>
        <v>0.12841967857817835</v>
      </c>
      <c r="BB121" s="2">
        <f>+AVERAGE($B120:BB120)</f>
        <v>0.12828735399573879</v>
      </c>
      <c r="BC121" s="2">
        <f>+AVERAGE($B120:BC120)</f>
        <v>0.12815510161431118</v>
      </c>
      <c r="BD121" s="2">
        <f>+AVERAGE($B120:BD120)</f>
        <v>0.12802280717343817</v>
      </c>
      <c r="BE121" s="2">
        <f>+AVERAGE($B120:BE120)</f>
        <v>0.12789040007155175</v>
      </c>
      <c r="BF121" s="2">
        <f>+AVERAGE($B120:BF120)</f>
        <v>0.12775784483234381</v>
      </c>
      <c r="BG121" s="2">
        <f>+AVERAGE($B120:BG120)</f>
        <v>0.12762513342250356</v>
      </c>
      <c r="BH121" s="2">
        <f>+AVERAGE($B120:BH120)</f>
        <v>0.12749227873136715</v>
      </c>
      <c r="BI121" s="2">
        <f>+AVERAGE($B120:BI120)</f>
        <v>0.12735930922463196</v>
      </c>
      <c r="BJ121" s="2">
        <f>+AVERAGE($B120:BJ120)</f>
        <v>0.12722626465364914</v>
      </c>
      <c r="BK121" s="2">
        <f>+AVERAGE($B120:BK120)</f>
        <v>0.12709319266106259</v>
      </c>
      <c r="BL121" s="2">
        <f>+AVERAGE($B120:BL120)</f>
        <v>0.12696014612362655</v>
      </c>
      <c r="BM121" s="2">
        <f>+AVERAGE($B120:BM120)</f>
        <v>0.12682718108733332</v>
      </c>
      <c r="BN121" s="2">
        <f>+AVERAGE($B120:BN120)</f>
        <v>0.1266943551754558</v>
      </c>
      <c r="BO121" s="2">
        <f>+AVERAGE($B120:BO120)</f>
        <v>0.1265617263699281</v>
      </c>
      <c r="BP121" s="2">
        <f>+AVERAGE($B120:BP120)</f>
        <v>0.12642935208774353</v>
      </c>
      <c r="BQ121" s="2">
        <f>+AVERAGE($B120:BQ120)</f>
        <v>0.12629728848981206</v>
      </c>
      <c r="BR121" s="2">
        <f>+AVERAGE($B120:BR120)</f>
        <v>0.12616558997247462</v>
      </c>
      <c r="BS121" s="2">
        <f>+AVERAGE($B120:BS120)</f>
        <v>0.126034308803677</v>
      </c>
      <c r="BT121" s="2">
        <f>+AVERAGE($B120:BT120)</f>
        <v>0.12590349487463723</v>
      </c>
      <c r="BU121" s="2">
        <f>+AVERAGE($B120:BU120)</f>
        <v>0.12577319554462649</v>
      </c>
      <c r="BV121" s="2">
        <f>+AVERAGE($B120:BV120)</f>
        <v>0.12564345556489942</v>
      </c>
      <c r="BW121" s="2">
        <f>+AVERAGE($B120:BW120)</f>
        <v>0.12551431707141306</v>
      </c>
      <c r="BX121" s="2">
        <f>+AVERAGE($B120:BX120)</f>
        <v>0.12538581964856124</v>
      </c>
      <c r="BY121" s="2">
        <f>+AVERAGE($B120:BY120)</f>
        <v>0.12525800047296526</v>
      </c>
      <c r="BZ121" s="2">
        <f>+AVERAGE($B120:BZ120)</f>
        <v>0.12513089456692578</v>
      </c>
      <c r="CA121" s="2">
        <f>+AVERAGE($B120:CA120)</f>
        <v>0.12500453521668606</v>
      </c>
      <c r="CB121" s="2">
        <f>+AVERAGE($B120:CB120)</f>
        <v>0.12487895465517627</v>
      </c>
      <c r="CC121" s="2">
        <f>+AVERAGE($B120:CC120)</f>
        <v>0.12475418518935248</v>
      </c>
      <c r="CD121" s="2">
        <f>+AVERAGE($B120:CD120)</f>
        <v>0.12463026108173644</v>
      </c>
      <c r="CE121" s="2">
        <f>+AVERAGE($B120:CE120)</f>
        <v>0.12450722172273199</v>
      </c>
      <c r="CF121" s="2">
        <f>+AVERAGE($B120:CF120)</f>
        <v>0.12438511702029426</v>
      </c>
      <c r="CG121" s="2">
        <f>+AVERAGE($B120:CG120)</f>
        <v>0.12426401660396451</v>
      </c>
      <c r="CH121" s="2">
        <f>+AVERAGE($B120:CH120)</f>
        <v>0.12414402559991831</v>
      </c>
      <c r="CI121" s="2">
        <f>+AVERAGE($B120:CI120)</f>
        <v>0.12402531175370522</v>
      </c>
      <c r="CJ121" s="2">
        <f>+AVERAGE($B120:CJ120)</f>
        <v>0.12390815221675779</v>
      </c>
      <c r="CK121" s="2">
        <f>+AVERAGE($B120:CK120)</f>
        <v>0.12379301463593249</v>
      </c>
      <c r="CL121" s="2">
        <f>+AVERAGE($B120:CL120)</f>
        <v>0.12368069876481376</v>
      </c>
      <c r="CM121" s="2">
        <f>+AVERAGE($B120:CM120)</f>
        <v>0.1235725869448209</v>
      </c>
      <c r="CN121" s="2">
        <f>+AVERAGE($B120:CN120)</f>
        <v>0.12347109688673474</v>
      </c>
      <c r="CO121" s="2">
        <f>+AVERAGE($B120:CO120)</f>
        <v>0.12335508009128877</v>
      </c>
      <c r="CP121" s="2">
        <f>+AVERAGE($B120:CP120)</f>
        <v>0.12322970209152603</v>
      </c>
      <c r="CQ121" s="2">
        <f>+AVERAGE($B120:CQ120)</f>
        <v>0.12309844866403589</v>
      </c>
      <c r="CR121" s="2">
        <f>+AVERAGE($B120:CR120)</f>
        <v>0.12296369130079435</v>
      </c>
      <c r="CS121" s="2">
        <f>+AVERAGE($B120:CS120)</f>
        <v>0.12282705138303847</v>
      </c>
      <c r="CT121" s="2">
        <f>+AVERAGE($B120:CT120)</f>
        <v>0.12268963999367744</v>
      </c>
      <c r="CU121" s="2">
        <f>+AVERAGE($B120:CU120)</f>
        <v>0.12255221844402216</v>
      </c>
      <c r="CV121" s="2">
        <f>+AVERAGE($B120:CV120)</f>
        <v>0.1224153070232975</v>
      </c>
      <c r="CW121" s="2">
        <f>+AVERAGE($B120:CW120)</f>
        <v>0.12227925931780191</v>
      </c>
    </row>
    <row r="122" spans="1:101" ht="20.75" customHeight="1" x14ac:dyDescent="0.2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77.749720868259033</v>
      </c>
      <c r="C123" s="3">
        <f>C110-C116</f>
        <v>93.008490755652787</v>
      </c>
      <c r="D123" s="3">
        <f t="shared" ref="D123:AH123" si="390">D110-D116</f>
        <v>109.97477391781641</v>
      </c>
      <c r="E123" s="3">
        <f t="shared" si="390"/>
        <v>128.67648820969885</v>
      </c>
      <c r="F123" s="3">
        <f t="shared" si="390"/>
        <v>149.13567377969352</v>
      </c>
      <c r="G123" s="3">
        <f t="shared" si="390"/>
        <v>171.36919369482194</v>
      </c>
      <c r="H123" s="3">
        <f t="shared" si="390"/>
        <v>195.38927814652226</v>
      </c>
      <c r="I123" s="3">
        <f t="shared" si="390"/>
        <v>221.20394669624858</v>
      </c>
      <c r="J123" s="3">
        <f t="shared" si="390"/>
        <v>248.81733955697791</v>
      </c>
      <c r="K123" s="3">
        <f t="shared" si="390"/>
        <v>278.22998529639244</v>
      </c>
      <c r="L123" s="3">
        <f t="shared" si="390"/>
        <v>309.43902805042046</v>
      </c>
      <c r="M123" s="3">
        <f t="shared" si="390"/>
        <v>342.4384345994697</v>
      </c>
      <c r="N123" s="3">
        <f t="shared" si="390"/>
        <v>377.21920189757532</v>
      </c>
      <c r="O123" s="3">
        <f t="shared" si="390"/>
        <v>413.76958706599601</v>
      </c>
      <c r="P123" s="3">
        <f t="shared" si="390"/>
        <v>452.07539763673412</v>
      </c>
      <c r="Q123" s="3">
        <f t="shared" si="390"/>
        <v>492.12040184981333</v>
      </c>
      <c r="R123" s="3">
        <f t="shared" si="390"/>
        <v>533.88697444863078</v>
      </c>
      <c r="S123" s="3">
        <f t="shared" si="390"/>
        <v>577.3571987647656</v>
      </c>
      <c r="T123" s="3">
        <f t="shared" si="390"/>
        <v>622.52702688778959</v>
      </c>
      <c r="U123" s="3">
        <f t="shared" si="390"/>
        <v>669.388796866858</v>
      </c>
      <c r="V123" s="3">
        <f t="shared" si="390"/>
        <v>717.9314848997293</v>
      </c>
      <c r="W123" s="3">
        <f t="shared" si="390"/>
        <v>768.141532387089</v>
      </c>
      <c r="X123" s="3">
        <f t="shared" si="390"/>
        <v>820.00342782317898</v>
      </c>
      <c r="Y123" s="3">
        <f t="shared" si="390"/>
        <v>873.50013156102591</v>
      </c>
      <c r="Z123" s="3">
        <f t="shared" si="390"/>
        <v>928.61340189582529</v>
      </c>
      <c r="AA123" s="3">
        <f t="shared" si="390"/>
        <v>985.32405929849847</v>
      </c>
      <c r="AB123" s="3">
        <f t="shared" si="390"/>
        <v>1043.6122150726433</v>
      </c>
      <c r="AC123" s="3">
        <f t="shared" si="390"/>
        <v>1103.4574793098075</v>
      </c>
      <c r="AD123" s="3">
        <f t="shared" si="390"/>
        <v>1164.8391554922437</v>
      </c>
      <c r="AE123" s="3">
        <f t="shared" si="390"/>
        <v>1227.7364317342974</v>
      </c>
      <c r="AF123" s="3">
        <f t="shared" si="390"/>
        <v>1292.1285675120346</v>
      </c>
      <c r="AG123" s="3">
        <f t="shared" si="390"/>
        <v>1357.995076909647</v>
      </c>
      <c r="AH123" s="3">
        <f t="shared" si="390"/>
        <v>1425.3159068305181</v>
      </c>
      <c r="AI123" s="3">
        <f t="shared" ref="AI123:BI123" si="391">AI110-AI116</f>
        <v>1494.0716011765744</v>
      </c>
      <c r="AJ123" s="3">
        <f t="shared" si="391"/>
        <v>1564.2434375099488</v>
      </c>
      <c r="AK123" s="3">
        <f t="shared" si="391"/>
        <v>1635.8135093678084</v>
      </c>
      <c r="AL123" s="3">
        <f t="shared" si="391"/>
        <v>1708.7647022614794</v>
      </c>
      <c r="AM123" s="3">
        <f t="shared" si="391"/>
        <v>1783.0804739343985</v>
      </c>
      <c r="AN123" s="3">
        <f t="shared" si="391"/>
        <v>1858.7442592834334</v>
      </c>
      <c r="AO123" s="3">
        <f t="shared" si="391"/>
        <v>1935.7381911034254</v>
      </c>
      <c r="AP123" s="3">
        <f t="shared" si="391"/>
        <v>2014.0405466425559</v>
      </c>
      <c r="AQ123" s="3">
        <f t="shared" si="391"/>
        <v>2093.620859422419</v>
      </c>
      <c r="AR123" s="3">
        <f t="shared" si="391"/>
        <v>2174.4307481620544</v>
      </c>
      <c r="AS123" s="3">
        <f t="shared" si="391"/>
        <v>2256.3869431240141</v>
      </c>
      <c r="AT123" s="3">
        <f t="shared" si="391"/>
        <v>2339.3401481973528</v>
      </c>
      <c r="AU123" s="3">
        <f t="shared" si="391"/>
        <v>2426.5825993808676</v>
      </c>
      <c r="AV123" s="3">
        <f t="shared" si="391"/>
        <v>2514.9039675333388</v>
      </c>
      <c r="AW123" s="3">
        <f t="shared" si="391"/>
        <v>2604.4975500096434</v>
      </c>
      <c r="AX123" s="3">
        <f t="shared" si="391"/>
        <v>2695.4134238190491</v>
      </c>
      <c r="AY123" s="3">
        <f t="shared" si="391"/>
        <v>2787.6265711461397</v>
      </c>
      <c r="AZ123" s="3">
        <f t="shared" si="391"/>
        <v>2881.0709920458567</v>
      </c>
      <c r="BA123" s="3">
        <f t="shared" si="391"/>
        <v>2975.6597318345657</v>
      </c>
      <c r="BB123" s="3">
        <f t="shared" si="391"/>
        <v>3071.2963945298411</v>
      </c>
      <c r="BC123" s="3">
        <f t="shared" si="391"/>
        <v>3167.8815738610156</v>
      </c>
      <c r="BD123" s="3">
        <f t="shared" si="391"/>
        <v>3265.3163046031846</v>
      </c>
      <c r="BE123" s="3">
        <f t="shared" si="391"/>
        <v>3363.503801590633</v>
      </c>
      <c r="BF123" s="3">
        <f t="shared" si="391"/>
        <v>3462.3502465645815</v>
      </c>
      <c r="BG123" s="3">
        <f t="shared" si="391"/>
        <v>3561.7650623050076</v>
      </c>
      <c r="BH123" s="3">
        <f t="shared" si="391"/>
        <v>3661.6609345525239</v>
      </c>
      <c r="BI123" s="3">
        <f t="shared" si="391"/>
        <v>3761.9537164438416</v>
      </c>
      <c r="BJ123" s="3">
        <f t="shared" ref="BJ123:CW123" si="392">BJ110-BJ116</f>
        <v>3862.5622964903596</v>
      </c>
      <c r="BK123" s="3">
        <f t="shared" si="392"/>
        <v>3963.4084670834145</v>
      </c>
      <c r="BL123" s="3">
        <f t="shared" si="392"/>
        <v>4064.4168024614537</v>
      </c>
      <c r="BM123" s="3">
        <f t="shared" si="392"/>
        <v>4165.5145643892674</v>
      </c>
      <c r="BN123" s="3">
        <f t="shared" si="392"/>
        <v>4266.6316225464852</v>
      </c>
      <c r="BO123" s="3">
        <f t="shared" si="392"/>
        <v>4367.700396295143</v>
      </c>
      <c r="BP123" s="3">
        <f t="shared" si="392"/>
        <v>4468.6558086067089</v>
      </c>
      <c r="BQ123" s="3">
        <f t="shared" si="392"/>
        <v>4569.435248460064</v>
      </c>
      <c r="BR123" s="3">
        <f t="shared" si="392"/>
        <v>4669.9785437735009</v>
      </c>
      <c r="BS123" s="3">
        <f t="shared" si="392"/>
        <v>4770.2279407884826</v>
      </c>
      <c r="BT123" s="3">
        <f t="shared" si="392"/>
        <v>4870.128087420826</v>
      </c>
      <c r="BU123" s="3">
        <f t="shared" si="392"/>
        <v>4969.6260299525584</v>
      </c>
      <c r="BV123" s="3">
        <f t="shared" si="392"/>
        <v>5068.6712107430103</v>
      </c>
      <c r="BW123" s="3">
        <f t="shared" si="392"/>
        <v>5167.2155029632422</v>
      </c>
      <c r="BX123" s="3">
        <f t="shared" si="392"/>
        <v>5265.2132684895114</v>
      </c>
      <c r="BY123" s="3">
        <f t="shared" si="392"/>
        <v>5362.6214990665139</v>
      </c>
      <c r="BZ123" s="3">
        <f t="shared" si="392"/>
        <v>5459.4000759786468</v>
      </c>
      <c r="CA123" s="3">
        <f t="shared" si="392"/>
        <v>5555.5122477123841</v>
      </c>
      <c r="CB123" s="3">
        <f t="shared" si="392"/>
        <v>5650.92551637623</v>
      </c>
      <c r="CC123" s="3">
        <f t="shared" si="392"/>
        <v>5745.6132135807857</v>
      </c>
      <c r="CD123" s="3">
        <f t="shared" si="392"/>
        <v>5839.5573152668549</v>
      </c>
      <c r="CE123" s="3">
        <f t="shared" si="392"/>
        <v>5932.7534425215481</v>
      </c>
      <c r="CF123" s="3">
        <f t="shared" si="392"/>
        <v>6025.2197093415707</v>
      </c>
      <c r="CG123" s="3">
        <f t="shared" si="392"/>
        <v>6117.0123542239144</v>
      </c>
      <c r="CH123" s="3">
        <f t="shared" si="392"/>
        <v>6208.2533581423259</v>
      </c>
      <c r="CI123" s="3">
        <f t="shared" si="392"/>
        <v>6299.179209316163</v>
      </c>
      <c r="CJ123" s="3">
        <f t="shared" si="392"/>
        <v>6390.2272170913557</v>
      </c>
      <c r="CK123" s="3">
        <f t="shared" si="392"/>
        <v>6482.1888363082926</v>
      </c>
      <c r="CL123" s="3">
        <f t="shared" si="392"/>
        <v>6576.4840365915607</v>
      </c>
      <c r="CM123" s="3">
        <f t="shared" si="392"/>
        <v>6675.658805441939</v>
      </c>
      <c r="CN123" s="3">
        <f t="shared" si="392"/>
        <v>6628.1324247054908</v>
      </c>
      <c r="CO123" s="3">
        <f t="shared" si="392"/>
        <v>6746.2611314220212</v>
      </c>
      <c r="CP123" s="3">
        <f t="shared" si="392"/>
        <v>6853.5354043223306</v>
      </c>
      <c r="CQ123" s="3">
        <f t="shared" si="392"/>
        <v>6952.7748165944049</v>
      </c>
      <c r="CR123" s="3">
        <f t="shared" si="392"/>
        <v>7045.9747402796429</v>
      </c>
      <c r="CS123" s="3">
        <f t="shared" si="392"/>
        <v>7134.5522737480042</v>
      </c>
      <c r="CT123" s="3">
        <f t="shared" si="392"/>
        <v>7219.5163088153304</v>
      </c>
      <c r="CU123" s="3">
        <f t="shared" si="392"/>
        <v>7301.5863906938512</v>
      </c>
      <c r="CV123" s="3">
        <f t="shared" si="392"/>
        <v>7381.2764145209849</v>
      </c>
      <c r="CW123" s="3">
        <f t="shared" si="392"/>
        <v>7458.9538722312791</v>
      </c>
    </row>
    <row r="124" spans="1:101" ht="20.75" customHeight="1" x14ac:dyDescent="0.2">
      <c r="A124" s="8" t="s">
        <v>89</v>
      </c>
      <c r="B124" s="46">
        <f>+C124</f>
        <v>8.9902092901657173</v>
      </c>
      <c r="C124" s="5">
        <f t="shared" ref="C124:AH124" si="393">+(C117-B117)/(C2-B2)</f>
        <v>8.9902092901657173</v>
      </c>
      <c r="D124" s="5">
        <f t="shared" si="393"/>
        <v>10.099131634927279</v>
      </c>
      <c r="E124" s="5">
        <f t="shared" si="393"/>
        <v>11.242171816999473</v>
      </c>
      <c r="F124" s="5">
        <f t="shared" si="393"/>
        <v>12.417463429175019</v>
      </c>
      <c r="G124" s="5">
        <f t="shared" si="393"/>
        <v>13.623133996032426</v>
      </c>
      <c r="H124" s="5">
        <f t="shared" si="393"/>
        <v>14.85724969035723</v>
      </c>
      <c r="I124" s="5">
        <f t="shared" si="393"/>
        <v>16.117785715378638</v>
      </c>
      <c r="J124" s="5">
        <f t="shared" si="393"/>
        <v>17.402616638722908</v>
      </c>
      <c r="K124" s="5">
        <f t="shared" si="393"/>
        <v>18.709520721186188</v>
      </c>
      <c r="L124" s="5">
        <f t="shared" si="393"/>
        <v>20.036191721364844</v>
      </c>
      <c r="M124" s="5">
        <f t="shared" si="393"/>
        <v>21.38025138340074</v>
      </c>
      <c r="N124" s="5">
        <f t="shared" si="393"/>
        <v>22.739254055727042</v>
      </c>
      <c r="O124" s="5">
        <f t="shared" si="393"/>
        <v>24.110670195447984</v>
      </c>
      <c r="P124" s="5">
        <f t="shared" si="393"/>
        <v>25.491829237121145</v>
      </c>
      <c r="Q124" s="5">
        <f t="shared" si="393"/>
        <v>26.879781146240294</v>
      </c>
      <c r="R124" s="5">
        <f t="shared" si="393"/>
        <v>28.271004968309718</v>
      </c>
      <c r="S124" s="5">
        <f t="shared" si="393"/>
        <v>29.660823039716796</v>
      </c>
      <c r="T124" s="5">
        <f t="shared" si="393"/>
        <v>31.042247958824284</v>
      </c>
      <c r="U124" s="5">
        <f t="shared" si="393"/>
        <v>32.440706329085515</v>
      </c>
      <c r="V124" s="5">
        <f t="shared" si="393"/>
        <v>33.851435899005992</v>
      </c>
      <c r="W124" s="5">
        <f t="shared" si="393"/>
        <v>35.270996988351364</v>
      </c>
      <c r="X124" s="5">
        <f t="shared" si="393"/>
        <v>36.696860662822203</v>
      </c>
      <c r="Y124" s="5">
        <f t="shared" si="393"/>
        <v>38.127139972183883</v>
      </c>
      <c r="Z124" s="5">
        <f t="shared" si="393"/>
        <v>39.560416806057766</v>
      </c>
      <c r="AA124" s="5">
        <f t="shared" si="393"/>
        <v>40.9956317891696</v>
      </c>
      <c r="AB124" s="5">
        <f t="shared" si="393"/>
        <v>42.432016674971599</v>
      </c>
      <c r="AC124" s="5">
        <f t="shared" si="393"/>
        <v>43.869053316249847</v>
      </c>
      <c r="AD124" s="5">
        <f t="shared" si="393"/>
        <v>45.306450442684579</v>
      </c>
      <c r="AE124" s="5">
        <f t="shared" si="393"/>
        <v>46.744134615990696</v>
      </c>
      <c r="AF124" s="5">
        <f t="shared" si="393"/>
        <v>48.182247935811027</v>
      </c>
      <c r="AG124" s="5">
        <f t="shared" si="393"/>
        <v>49.621154575094806</v>
      </c>
      <c r="AH124" s="5">
        <f t="shared" si="393"/>
        <v>51.061456244857979</v>
      </c>
      <c r="AI124" s="5">
        <f t="shared" ref="AI124:BI124" si="394">+(AI117-AH117)/(AI2-AH2)</f>
        <v>52.504019122753014</v>
      </c>
      <c r="AJ124" s="5">
        <f t="shared" si="394"/>
        <v>53.950022508371696</v>
      </c>
      <c r="AK124" s="5">
        <f t="shared" si="394"/>
        <v>55.401045450784842</v>
      </c>
      <c r="AL124" s="5">
        <f t="shared" si="394"/>
        <v>56.859223164001378</v>
      </c>
      <c r="AM124" s="5">
        <f t="shared" si="394"/>
        <v>58.327534513568573</v>
      </c>
      <c r="AN124" s="5">
        <f t="shared" si="394"/>
        <v>59.810327493715519</v>
      </c>
      <c r="AO124" s="5">
        <f t="shared" si="394"/>
        <v>61.314293595332309</v>
      </c>
      <c r="AP124" s="5">
        <f t="shared" si="394"/>
        <v>62.850258237266644</v>
      </c>
      <c r="AQ124" s="5">
        <f t="shared" si="394"/>
        <v>64.436481109113444</v>
      </c>
      <c r="AR124" s="5">
        <f t="shared" si="394"/>
        <v>66.104715492476856</v>
      </c>
      <c r="AS124" s="5">
        <f t="shared" si="394"/>
        <v>67.911311061502232</v>
      </c>
      <c r="AT124" s="5">
        <f t="shared" si="394"/>
        <v>69.957478124013136</v>
      </c>
      <c r="AU124" s="5">
        <f t="shared" si="394"/>
        <v>72.426122612395559</v>
      </c>
      <c r="AV124" s="5">
        <f t="shared" si="394"/>
        <v>69.503051065545876</v>
      </c>
      <c r="AW124" s="5">
        <f t="shared" si="394"/>
        <v>70.232713691147367</v>
      </c>
      <c r="AX124" s="5">
        <f t="shared" si="394"/>
        <v>71.26630626043189</v>
      </c>
      <c r="AY124" s="5">
        <f t="shared" si="394"/>
        <v>72.428023997639315</v>
      </c>
      <c r="AZ124" s="5">
        <f t="shared" si="394"/>
        <v>73.616046727918729</v>
      </c>
      <c r="BA124" s="5">
        <f t="shared" si="394"/>
        <v>74.773211675637498</v>
      </c>
      <c r="BB124" s="5">
        <f t="shared" si="394"/>
        <v>75.868871379386832</v>
      </c>
      <c r="BC124" s="5">
        <f t="shared" si="394"/>
        <v>76.887819744957227</v>
      </c>
      <c r="BD124" s="5">
        <f t="shared" si="394"/>
        <v>77.823626974482607</v>
      </c>
      <c r="BE124" s="5">
        <f t="shared" si="394"/>
        <v>78.674688413708651</v>
      </c>
      <c r="BF124" s="5">
        <f t="shared" si="394"/>
        <v>79.441927521907203</v>
      </c>
      <c r="BG124" s="5">
        <f t="shared" si="394"/>
        <v>80.127490844630671</v>
      </c>
      <c r="BH124" s="5">
        <f t="shared" si="394"/>
        <v>80.734034013270133</v>
      </c>
      <c r="BI124" s="5">
        <f t="shared" si="394"/>
        <v>81.264346662191386</v>
      </c>
      <c r="BJ124" s="5">
        <f t="shared" ref="BJ124" si="395">+(BJ117-BI117)/(BJ2-BI2)</f>
        <v>81.721174683654681</v>
      </c>
      <c r="BK124" s="5">
        <f t="shared" ref="BK124" si="396">+(BK117-BJ117)/(BK2-BJ2)</f>
        <v>82.107146918151187</v>
      </c>
      <c r="BL124" s="5">
        <f t="shared" ref="BL124" si="397">+(BL117-BK117)/(BL2-BK2)</f>
        <v>82.424755547229509</v>
      </c>
      <c r="BM124" s="5">
        <f t="shared" ref="BM124" si="398">+(BM117-BL117)/(BM2-BL2)</f>
        <v>82.676368489595191</v>
      </c>
      <c r="BN124" s="5">
        <f t="shared" ref="BN124" si="399">+(BN117-BM117)/(BN2-BM2)</f>
        <v>82.864245448659489</v>
      </c>
      <c r="BO124" s="5">
        <f t="shared" ref="BO124" si="400">+(BO117-BN117)/(BO2-BN2)</f>
        <v>82.990561068043462</v>
      </c>
      <c r="BP124" s="5">
        <f t="shared" ref="BP124" si="401">+(BP117-BO117)/(BP2-BO2)</f>
        <v>83.057422238188153</v>
      </c>
      <c r="BQ124" s="5">
        <f t="shared" ref="BQ124" si="402">+(BQ117-BP117)/(BQ2-BP2)</f>
        <v>83.066883062075789</v>
      </c>
      <c r="BR124" s="5">
        <f t="shared" ref="BR124" si="403">+(BR117-BQ117)/(BR2-BQ2)</f>
        <v>83.02095737569762</v>
      </c>
      <c r="BS124" s="5">
        <f t="shared" ref="BS124" si="404">+(BS117-BR117)/(BS2-BR2)</f>
        <v>82.921624032302503</v>
      </c>
      <c r="BT124" s="5">
        <f t="shared" ref="BT124" si="405">+(BT117-BS117)/(BT2-BS2)</f>
        <v>82.770826550984197</v>
      </c>
      <c r="BU124" s="5">
        <f t="shared" ref="BU124" si="406">+(BU117-BT117)/(BU2-BT2)</f>
        <v>82.570467888697024</v>
      </c>
      <c r="BV124" s="5">
        <f t="shared" ref="BV124" si="407">+(BV117-BU117)/(BV2-BU2)</f>
        <v>82.322389732198644</v>
      </c>
      <c r="BW124" s="5">
        <f t="shared" ref="BW124" si="408">+(BW117-BV117)/(BW2-BV2)</f>
        <v>82.028346556168984</v>
      </c>
      <c r="BX124" s="5">
        <f t="shared" ref="BX124" si="409">+(BX117-BW117)/(BX2-BW2)</f>
        <v>81.689937735741836</v>
      </c>
      <c r="BY124" s="5">
        <f t="shared" ref="BY124" si="410">+(BY117-BX117)/(BY2-BX2)</f>
        <v>81.30850712883985</v>
      </c>
      <c r="BZ124" s="5">
        <f t="shared" ref="BZ124" si="411">+(BZ117-BY117)/(BZ2-BY2)</f>
        <v>80.884946868622507</v>
      </c>
      <c r="CA124" s="5">
        <f t="shared" ref="CA124" si="412">+(CA117-BZ117)/(CA2-BZ2)</f>
        <v>80.419360560477074</v>
      </c>
      <c r="CB124" s="5">
        <f t="shared" ref="CB124" si="413">+(CB117-CA117)/(CB2-CA2)</f>
        <v>79.910472660398952</v>
      </c>
      <c r="CC124" s="5">
        <f t="shared" ref="CC124" si="414">+(CC117-CB117)/(CC2-CB2)</f>
        <v>79.354568455758994</v>
      </c>
      <c r="CD124" s="5">
        <f t="shared" ref="CD124" si="415">+(CD117-CC117)/(CD2-CC2)</f>
        <v>78.74363804736349</v>
      </c>
      <c r="CE124" s="5">
        <f t="shared" ref="CE124" si="416">+(CE117-CD117)/(CE2-CD2)</f>
        <v>78.062097440443182</v>
      </c>
      <c r="CF124" s="5">
        <f t="shared" ref="CF124" si="417">+(CF117-CE117)/(CF2-CE2)</f>
        <v>77.281001469958568</v>
      </c>
      <c r="CG124" s="5">
        <f t="shared" ref="CG124" si="418">+(CG117-CF117)/(CG2-CF2)</f>
        <v>76.347844184056157</v>
      </c>
      <c r="CH124" s="5">
        <f t="shared" ref="CH124" si="419">+(CH117-CG117)/(CH2-CG2)</f>
        <v>75.168581054515386</v>
      </c>
      <c r="CI124" s="5">
        <f t="shared" ref="CI124" si="420">+(CI117-CH117)/(CI2-CH2)</f>
        <v>73.575910588209084</v>
      </c>
      <c r="CJ124" s="5">
        <f t="shared" ref="CJ124" si="421">+(CJ117-CI117)/(CJ2-CI2)</f>
        <v>71.2732958094537</v>
      </c>
      <c r="CK124" s="5">
        <f t="shared" ref="CK124" si="422">+(CK117-CJ117)/(CK2-CJ2)</f>
        <v>67.735864959988248</v>
      </c>
      <c r="CL124" s="5">
        <f t="shared" ref="CL124" si="423">+(CL117-CK117)/(CL2-CK2)</f>
        <v>62.034167199341027</v>
      </c>
      <c r="CM124" s="5">
        <f t="shared" ref="CM124" si="424">+(CM117-CL117)/(CM2-CL2)</f>
        <v>52.517968570321685</v>
      </c>
      <c r="CN124" s="5">
        <f t="shared" ref="CN124" si="425">+(CN117-CM117)/(CN2-CM2)</f>
        <v>36.240125512591476</v>
      </c>
      <c r="CO124" s="5">
        <f t="shared" ref="CO124" si="426">+(CO117-CN117)/(CO2-CN2)</f>
        <v>164.05458235678452</v>
      </c>
      <c r="CP124" s="5">
        <f t="shared" ref="CP124" si="427">+(CP117-CO117)/(CP2-CO2)</f>
        <v>138.00669356850193</v>
      </c>
      <c r="CQ124" s="5">
        <f t="shared" ref="CQ124" si="428">+(CQ117-CP117)/(CQ2-CP2)</f>
        <v>118.84600679966971</v>
      </c>
      <c r="CR124" s="5">
        <f t="shared" ref="CR124" si="429">+(CR117-CQ117)/(CR2-CQ2)</f>
        <v>104.73395961499918</v>
      </c>
      <c r="CS124" s="5">
        <f t="shared" ref="CS124" si="430">+(CS117-CR117)/(CS2-CR2)</f>
        <v>94.297900668527291</v>
      </c>
      <c r="CT124" s="5">
        <f t="shared" ref="CT124" si="431">+(CT117-CS117)/(CT2-CS2)</f>
        <v>86.525929913522845</v>
      </c>
      <c r="CU124" s="5">
        <f t="shared" ref="CU124" si="432">+(CU117-CT117)/(CU2-CT2)</f>
        <v>80.678387137725082</v>
      </c>
      <c r="CV124" s="5">
        <f t="shared" ref="CV124" si="433">+(CV117-CU117)/(CV2-CU2)</f>
        <v>76.217755761488661</v>
      </c>
      <c r="CW124" s="5">
        <f t="shared" ref="CW124" si="434">+(CW117-CV117)/(CW2-CV2)</f>
        <v>72.755027325792611</v>
      </c>
    </row>
    <row r="125" spans="1:101" ht="20.75" customHeight="1" x14ac:dyDescent="0.2">
      <c r="A125" s="8" t="s">
        <v>165</v>
      </c>
      <c r="B125" s="46">
        <f t="shared" ref="B125:AG125" si="435">+SUM(B123:B124)</f>
        <v>86.739930158424755</v>
      </c>
      <c r="C125" s="5">
        <f t="shared" si="435"/>
        <v>101.99870004581851</v>
      </c>
      <c r="D125" s="5">
        <f t="shared" si="435"/>
        <v>120.07390555274368</v>
      </c>
      <c r="E125" s="5">
        <f t="shared" si="435"/>
        <v>139.91866002669832</v>
      </c>
      <c r="F125" s="5">
        <f t="shared" si="435"/>
        <v>161.55313720886855</v>
      </c>
      <c r="G125" s="5">
        <f t="shared" si="435"/>
        <v>184.99232769085438</v>
      </c>
      <c r="H125" s="5">
        <f t="shared" si="435"/>
        <v>210.24652783687949</v>
      </c>
      <c r="I125" s="5">
        <f t="shared" si="435"/>
        <v>237.32173241162721</v>
      </c>
      <c r="J125" s="5">
        <f t="shared" si="435"/>
        <v>266.21995619570083</v>
      </c>
      <c r="K125" s="5">
        <f t="shared" si="435"/>
        <v>296.93950601757865</v>
      </c>
      <c r="L125" s="5">
        <f t="shared" si="435"/>
        <v>329.47521977178531</v>
      </c>
      <c r="M125" s="5">
        <f t="shared" si="435"/>
        <v>363.81868598287042</v>
      </c>
      <c r="N125" s="5">
        <f t="shared" si="435"/>
        <v>399.95845595330235</v>
      </c>
      <c r="O125" s="5">
        <f t="shared" si="435"/>
        <v>437.880257261444</v>
      </c>
      <c r="P125" s="5">
        <f t="shared" si="435"/>
        <v>477.56722687385525</v>
      </c>
      <c r="Q125" s="5">
        <f t="shared" si="435"/>
        <v>519.00018299605358</v>
      </c>
      <c r="R125" s="5">
        <f t="shared" si="435"/>
        <v>562.15797941694052</v>
      </c>
      <c r="S125" s="5">
        <f t="shared" si="435"/>
        <v>607.01802180448237</v>
      </c>
      <c r="T125" s="5">
        <f t="shared" si="435"/>
        <v>653.56927484661389</v>
      </c>
      <c r="U125" s="5">
        <f t="shared" si="435"/>
        <v>701.82950319594352</v>
      </c>
      <c r="V125" s="5">
        <f t="shared" si="435"/>
        <v>751.78292079873529</v>
      </c>
      <c r="W125" s="5">
        <f t="shared" si="435"/>
        <v>803.41252937544039</v>
      </c>
      <c r="X125" s="5">
        <f t="shared" si="435"/>
        <v>856.70028848600123</v>
      </c>
      <c r="Y125" s="5">
        <f t="shared" si="435"/>
        <v>911.62727153320975</v>
      </c>
      <c r="Z125" s="5">
        <f t="shared" si="435"/>
        <v>968.17381870188308</v>
      </c>
      <c r="AA125" s="5">
        <f t="shared" si="435"/>
        <v>1026.3196910876682</v>
      </c>
      <c r="AB125" s="5">
        <f t="shared" si="435"/>
        <v>1086.044231747615</v>
      </c>
      <c r="AC125" s="5">
        <f t="shared" si="435"/>
        <v>1147.3265326260573</v>
      </c>
      <c r="AD125" s="5">
        <f t="shared" si="435"/>
        <v>1210.1456059349282</v>
      </c>
      <c r="AE125" s="5">
        <f t="shared" si="435"/>
        <v>1274.4805663502882</v>
      </c>
      <c r="AF125" s="5">
        <f t="shared" si="435"/>
        <v>1340.3108154478457</v>
      </c>
      <c r="AG125" s="5">
        <f t="shared" si="435"/>
        <v>1407.6162314847418</v>
      </c>
      <c r="AH125" s="5">
        <f t="shared" ref="AH125:BI125" si="436">+SUM(AH123:AH124)</f>
        <v>1476.377363075376</v>
      </c>
      <c r="AI125" s="5">
        <f t="shared" si="436"/>
        <v>1546.5756202993275</v>
      </c>
      <c r="AJ125" s="5">
        <f t="shared" si="436"/>
        <v>1618.1934600183204</v>
      </c>
      <c r="AK125" s="5">
        <f t="shared" si="436"/>
        <v>1691.2145548185931</v>
      </c>
      <c r="AL125" s="5">
        <f t="shared" si="436"/>
        <v>1765.6239254254808</v>
      </c>
      <c r="AM125" s="5">
        <f t="shared" si="436"/>
        <v>1841.4080084479669</v>
      </c>
      <c r="AN125" s="5">
        <f t="shared" si="436"/>
        <v>1918.5545867771489</v>
      </c>
      <c r="AO125" s="5">
        <f t="shared" si="436"/>
        <v>1997.0524846987578</v>
      </c>
      <c r="AP125" s="5">
        <f t="shared" si="436"/>
        <v>2076.8908048798226</v>
      </c>
      <c r="AQ125" s="5">
        <f t="shared" si="436"/>
        <v>2158.0573405315326</v>
      </c>
      <c r="AR125" s="5">
        <f t="shared" si="436"/>
        <v>2240.5354636545312</v>
      </c>
      <c r="AS125" s="5">
        <f t="shared" si="436"/>
        <v>2324.2982541855163</v>
      </c>
      <c r="AT125" s="5">
        <f t="shared" si="436"/>
        <v>2409.2976263213659</v>
      </c>
      <c r="AU125" s="5">
        <f t="shared" si="436"/>
        <v>2499.008721993263</v>
      </c>
      <c r="AV125" s="5">
        <f t="shared" si="436"/>
        <v>2584.4070185988849</v>
      </c>
      <c r="AW125" s="5">
        <f t="shared" si="436"/>
        <v>2674.7302637007906</v>
      </c>
      <c r="AX125" s="5">
        <f t="shared" si="436"/>
        <v>2766.679730079481</v>
      </c>
      <c r="AY125" s="5">
        <f t="shared" si="436"/>
        <v>2860.0545951437789</v>
      </c>
      <c r="AZ125" s="5">
        <f t="shared" si="436"/>
        <v>2954.6870387737754</v>
      </c>
      <c r="BA125" s="5">
        <f t="shared" si="436"/>
        <v>3050.4329435102031</v>
      </c>
      <c r="BB125" s="5">
        <f t="shared" si="436"/>
        <v>3147.1652659092279</v>
      </c>
      <c r="BC125" s="5">
        <f t="shared" si="436"/>
        <v>3244.7693936059727</v>
      </c>
      <c r="BD125" s="5">
        <f t="shared" si="436"/>
        <v>3343.1399315776671</v>
      </c>
      <c r="BE125" s="5">
        <f t="shared" si="436"/>
        <v>3442.1784900043417</v>
      </c>
      <c r="BF125" s="5">
        <f t="shared" si="436"/>
        <v>3541.7921740864886</v>
      </c>
      <c r="BG125" s="5">
        <f t="shared" si="436"/>
        <v>3641.8925531496384</v>
      </c>
      <c r="BH125" s="5">
        <f t="shared" si="436"/>
        <v>3742.394968565794</v>
      </c>
      <c r="BI125" s="5">
        <f t="shared" si="436"/>
        <v>3843.2180631060328</v>
      </c>
      <c r="BJ125" s="5">
        <f t="shared" ref="BJ125:CW125" si="437">+SUM(BJ123:BJ124)</f>
        <v>3944.2834711740143</v>
      </c>
      <c r="BK125" s="5">
        <f t="shared" si="437"/>
        <v>4045.5156140015656</v>
      </c>
      <c r="BL125" s="5">
        <f t="shared" si="437"/>
        <v>4146.841558008683</v>
      </c>
      <c r="BM125" s="5">
        <f t="shared" si="437"/>
        <v>4248.1909328788624</v>
      </c>
      <c r="BN125" s="5">
        <f t="shared" si="437"/>
        <v>4349.4958679951451</v>
      </c>
      <c r="BO125" s="5">
        <f t="shared" si="437"/>
        <v>4450.6909573631865</v>
      </c>
      <c r="BP125" s="5">
        <f t="shared" si="437"/>
        <v>4551.7132308448972</v>
      </c>
      <c r="BQ125" s="5">
        <f t="shared" si="437"/>
        <v>4652.5021315221402</v>
      </c>
      <c r="BR125" s="5">
        <f t="shared" si="437"/>
        <v>4752.9995011491983</v>
      </c>
      <c r="BS125" s="5">
        <f t="shared" si="437"/>
        <v>4853.1495648207847</v>
      </c>
      <c r="BT125" s="5">
        <f t="shared" si="437"/>
        <v>4952.8989139718105</v>
      </c>
      <c r="BU125" s="5">
        <f t="shared" si="437"/>
        <v>5052.1964978412552</v>
      </c>
      <c r="BV125" s="5">
        <f t="shared" si="437"/>
        <v>5150.993600475209</v>
      </c>
      <c r="BW125" s="5">
        <f t="shared" si="437"/>
        <v>5249.243849519411</v>
      </c>
      <c r="BX125" s="5">
        <f t="shared" si="437"/>
        <v>5346.9032062252536</v>
      </c>
      <c r="BY125" s="5">
        <f t="shared" si="437"/>
        <v>5443.9300061953536</v>
      </c>
      <c r="BZ125" s="5">
        <f t="shared" si="437"/>
        <v>5540.2850228472689</v>
      </c>
      <c r="CA125" s="5">
        <f t="shared" si="437"/>
        <v>5635.931608272861</v>
      </c>
      <c r="CB125" s="5">
        <f t="shared" si="437"/>
        <v>5730.8359890366291</v>
      </c>
      <c r="CC125" s="5">
        <f t="shared" si="437"/>
        <v>5824.967782036545</v>
      </c>
      <c r="CD125" s="5">
        <f t="shared" si="437"/>
        <v>5918.3009533142185</v>
      </c>
      <c r="CE125" s="5">
        <f t="shared" si="437"/>
        <v>6010.8155399619909</v>
      </c>
      <c r="CF125" s="5">
        <f t="shared" si="437"/>
        <v>6102.5007108115296</v>
      </c>
      <c r="CG125" s="5">
        <f t="shared" si="437"/>
        <v>6193.3601984079705</v>
      </c>
      <c r="CH125" s="5">
        <f t="shared" si="437"/>
        <v>6283.4219391968409</v>
      </c>
      <c r="CI125" s="5">
        <f t="shared" si="437"/>
        <v>6372.7551199043719</v>
      </c>
      <c r="CJ125" s="5">
        <f t="shared" si="437"/>
        <v>6461.5005129008096</v>
      </c>
      <c r="CK125" s="5">
        <f t="shared" si="437"/>
        <v>6549.9247012682808</v>
      </c>
      <c r="CL125" s="5">
        <f t="shared" si="437"/>
        <v>6638.5182037909017</v>
      </c>
      <c r="CM125" s="5">
        <f t="shared" si="437"/>
        <v>6728.1767740122605</v>
      </c>
      <c r="CN125" s="5">
        <f t="shared" si="437"/>
        <v>6664.3725502180823</v>
      </c>
      <c r="CO125" s="5">
        <f t="shared" si="437"/>
        <v>6910.3157137788057</v>
      </c>
      <c r="CP125" s="5">
        <f t="shared" si="437"/>
        <v>6991.5420978908323</v>
      </c>
      <c r="CQ125" s="5">
        <f t="shared" si="437"/>
        <v>7071.6208233940743</v>
      </c>
      <c r="CR125" s="5">
        <f t="shared" si="437"/>
        <v>7150.7086998946425</v>
      </c>
      <c r="CS125" s="5">
        <f t="shared" si="437"/>
        <v>7228.8501744165314</v>
      </c>
      <c r="CT125" s="5">
        <f t="shared" si="437"/>
        <v>7306.0422387288536</v>
      </c>
      <c r="CU125" s="5">
        <f t="shared" si="437"/>
        <v>7382.2647778315759</v>
      </c>
      <c r="CV125" s="5">
        <f t="shared" si="437"/>
        <v>7457.4941702824735</v>
      </c>
      <c r="CW125" s="5">
        <f t="shared" si="437"/>
        <v>7531.7088995570721</v>
      </c>
    </row>
    <row r="126" spans="1:101" ht="20.75" customHeight="1" x14ac:dyDescent="0.2">
      <c r="A126" s="8" t="s">
        <v>51</v>
      </c>
      <c r="B126" s="47">
        <f t="shared" ref="B126:AG126" si="438">(B123/B53)*1000</f>
        <v>10.502461281677569</v>
      </c>
      <c r="C126" s="2">
        <f t="shared" si="438"/>
        <v>11.843552119763919</v>
      </c>
      <c r="D126" s="2">
        <f t="shared" si="438"/>
        <v>13.306210481292906</v>
      </c>
      <c r="E126" s="2">
        <f t="shared" si="438"/>
        <v>14.894879173983439</v>
      </c>
      <c r="F126" s="2">
        <f t="shared" si="438"/>
        <v>16.613906105529654</v>
      </c>
      <c r="G126" s="2">
        <f t="shared" si="438"/>
        <v>18.467417412406675</v>
      </c>
      <c r="H126" s="2">
        <f t="shared" si="438"/>
        <v>20.459225670165356</v>
      </c>
      <c r="I126" s="2">
        <f t="shared" si="438"/>
        <v>22.592764262545408</v>
      </c>
      <c r="J126" s="2">
        <f t="shared" si="438"/>
        <v>24.871041953819496</v>
      </c>
      <c r="K126" s="2">
        <f t="shared" si="438"/>
        <v>27.29661364808463</v>
      </c>
      <c r="L126" s="2">
        <f t="shared" si="438"/>
        <v>29.871564509115185</v>
      </c>
      <c r="M126" s="2">
        <f t="shared" si="438"/>
        <v>32.597505503094361</v>
      </c>
      <c r="N126" s="2">
        <f t="shared" si="438"/>
        <v>35.475579273927572</v>
      </c>
      <c r="O126" s="2">
        <f t="shared" si="438"/>
        <v>38.506475979467098</v>
      </c>
      <c r="P126" s="2">
        <f t="shared" si="438"/>
        <v>41.690460599384842</v>
      </c>
      <c r="Q126" s="2">
        <f t="shared" si="438"/>
        <v>45.027415485079111</v>
      </c>
      <c r="R126" s="2">
        <f t="shared" si="438"/>
        <v>48.516907108172845</v>
      </c>
      <c r="S126" s="2">
        <f t="shared" si="438"/>
        <v>52.158295425110069</v>
      </c>
      <c r="T126" s="2">
        <f t="shared" si="438"/>
        <v>55.952016783838694</v>
      </c>
      <c r="U126" s="2">
        <f t="shared" si="438"/>
        <v>59.898004431726804</v>
      </c>
      <c r="V126" s="2">
        <f t="shared" si="438"/>
        <v>63.995739029525076</v>
      </c>
      <c r="W126" s="2">
        <f t="shared" si="438"/>
        <v>68.244345959047479</v>
      </c>
      <c r="X126" s="2">
        <f t="shared" si="438"/>
        <v>72.642666633515873</v>
      </c>
      <c r="Y126" s="2">
        <f t="shared" si="438"/>
        <v>77.189313021076615</v>
      </c>
      <c r="Z126" s="2">
        <f t="shared" si="438"/>
        <v>81.882711315337389</v>
      </c>
      <c r="AA126" s="2">
        <f t="shared" si="438"/>
        <v>86.721138426149736</v>
      </c>
      <c r="AB126" s="2">
        <f t="shared" si="438"/>
        <v>91.702753849794647</v>
      </c>
      <c r="AC126" s="2">
        <f t="shared" si="438"/>
        <v>96.825628380091857</v>
      </c>
      <c r="AD126" s="2">
        <f t="shared" si="438"/>
        <v>102.08777041746622</v>
      </c>
      <c r="AE126" s="2">
        <f t="shared" si="438"/>
        <v>107.48715084532559</v>
      </c>
      <c r="AF126" s="2">
        <f t="shared" si="438"/>
        <v>113.02172645668853</v>
      </c>
      <c r="AG126" s="2">
        <f t="shared" si="438"/>
        <v>118.68946210465752</v>
      </c>
      <c r="AH126" s="2">
        <f t="shared" ref="AH126:BI126" si="439">(AH123/AH53)*1000</f>
        <v>124.48835152340723</v>
      </c>
      <c r="AI126" s="2">
        <f t="shared" si="439"/>
        <v>130.41643611587338</v>
      </c>
      <c r="AJ126" s="2">
        <f t="shared" si="439"/>
        <v>136.47182061346396</v>
      </c>
      <c r="AK126" s="2">
        <f t="shared" si="439"/>
        <v>142.65268334915478</v>
      </c>
      <c r="AL126" s="2">
        <f t="shared" si="439"/>
        <v>148.95727669455826</v>
      </c>
      <c r="AM126" s="2">
        <f t="shared" si="439"/>
        <v>155.38390995036536</v>
      </c>
      <c r="AN126" s="2">
        <f t="shared" si="439"/>
        <v>161.93089912901232</v>
      </c>
      <c r="AO126" s="2">
        <f t="shared" si="439"/>
        <v>168.59645682481778</v>
      </c>
      <c r="AP126" s="2">
        <f t="shared" si="439"/>
        <v>175.37847090238276</v>
      </c>
      <c r="AQ126" s="2">
        <f t="shared" si="439"/>
        <v>182.27407980625694</v>
      </c>
      <c r="AR126" s="2">
        <f t="shared" si="439"/>
        <v>189.27887508963173</v>
      </c>
      <c r="AS126" s="2">
        <f t="shared" si="439"/>
        <v>196.38542508025299</v>
      </c>
      <c r="AT126" s="2">
        <f t="shared" si="439"/>
        <v>203.58056643192577</v>
      </c>
      <c r="AU126" s="2">
        <f t="shared" si="439"/>
        <v>211.15061853646145</v>
      </c>
      <c r="AV126" s="2">
        <f t="shared" si="439"/>
        <v>218.81603235001083</v>
      </c>
      <c r="AW126" s="2">
        <f t="shared" si="439"/>
        <v>226.59349568187918</v>
      </c>
      <c r="AX126" s="2">
        <f t="shared" si="439"/>
        <v>234.48724024611766</v>
      </c>
      <c r="AY126" s="2">
        <f t="shared" si="439"/>
        <v>242.49497316426891</v>
      </c>
      <c r="AZ126" s="2">
        <f t="shared" si="439"/>
        <v>250.61084599736</v>
      </c>
      <c r="BA126" s="2">
        <f t="shared" si="439"/>
        <v>258.82719699902509</v>
      </c>
      <c r="BB126" s="2">
        <f t="shared" si="439"/>
        <v>267.13555212724026</v>
      </c>
      <c r="BC126" s="2">
        <f t="shared" si="439"/>
        <v>275.52718373701617</v>
      </c>
      <c r="BD126" s="2">
        <f t="shared" si="439"/>
        <v>283.99341005366091</v>
      </c>
      <c r="BE126" s="2">
        <f t="shared" si="439"/>
        <v>292.52574574380219</v>
      </c>
      <c r="BF126" s="2">
        <f t="shared" si="439"/>
        <v>301.11596972947831</v>
      </c>
      <c r="BG126" s="2">
        <f t="shared" si="439"/>
        <v>309.75614847175609</v>
      </c>
      <c r="BH126" s="2">
        <f t="shared" si="439"/>
        <v>318.43863737671046</v>
      </c>
      <c r="BI126" s="2">
        <f t="shared" si="439"/>
        <v>327.15607203385929</v>
      </c>
      <c r="BJ126" s="2">
        <f t="shared" ref="BJ126:CW126" si="440">(BJ123/BJ53)*1000</f>
        <v>335.90135632711542</v>
      </c>
      <c r="BK126" s="2">
        <f t="shared" si="440"/>
        <v>344.66765062852164</v>
      </c>
      <c r="BL126" s="2">
        <f t="shared" si="440"/>
        <v>353.4483608469053</v>
      </c>
      <c r="BM126" s="2">
        <f t="shared" si="440"/>
        <v>362.23712991462401</v>
      </c>
      <c r="BN126" s="2">
        <f t="shared" si="440"/>
        <v>371.02783057853452</v>
      </c>
      <c r="BO126" s="2">
        <f t="shared" si="440"/>
        <v>379.81456007273931</v>
      </c>
      <c r="BP126" s="2">
        <f t="shared" si="440"/>
        <v>388.59163586934972</v>
      </c>
      <c r="BQ126" s="2">
        <f t="shared" si="440"/>
        <v>397.35359218484973</v>
      </c>
      <c r="BR126" s="2">
        <f t="shared" si="440"/>
        <v>406.0951774200359</v>
      </c>
      <c r="BS126" s="2">
        <f t="shared" si="440"/>
        <v>414.81135217728217</v>
      </c>
      <c r="BT126" s="2">
        <f t="shared" si="440"/>
        <v>423.49728763796946</v>
      </c>
      <c r="BU126" s="2">
        <f t="shared" si="440"/>
        <v>432.14836511412597</v>
      </c>
      <c r="BV126" s="2">
        <f t="shared" si="440"/>
        <v>440.76017570186247</v>
      </c>
      <c r="BW126" s="2">
        <f t="shared" si="440"/>
        <v>449.3285231665414</v>
      </c>
      <c r="BX126" s="2">
        <f t="shared" si="440"/>
        <v>457.8494288531943</v>
      </c>
      <c r="BY126" s="2">
        <f t="shared" si="440"/>
        <v>466.31914384845101</v>
      </c>
      <c r="BZ126" s="2">
        <f t="shared" si="440"/>
        <v>474.7341714573945</v>
      </c>
      <c r="CA126" s="2">
        <f t="shared" si="440"/>
        <v>483.09130864533847</v>
      </c>
      <c r="CB126" s="2">
        <f t="shared" si="440"/>
        <v>491.38772303226256</v>
      </c>
      <c r="CC126" s="2">
        <f t="shared" si="440"/>
        <v>499.62108984817922</v>
      </c>
      <c r="CD126" s="2">
        <f t="shared" si="440"/>
        <v>507.78983663043232</v>
      </c>
      <c r="CE126" s="2">
        <f t="shared" si="440"/>
        <v>515.89357801371409</v>
      </c>
      <c r="CF126" s="2">
        <f t="shared" si="440"/>
        <v>523.93388504358734</v>
      </c>
      <c r="CG126" s="2">
        <f t="shared" si="440"/>
        <v>531.91564439404215</v>
      </c>
      <c r="CH126" s="2">
        <f t="shared" si="440"/>
        <v>539.84945988523111</v>
      </c>
      <c r="CI126" s="2">
        <f t="shared" si="440"/>
        <v>547.75589285838407</v>
      </c>
      <c r="CJ126" s="2">
        <f t="shared" si="440"/>
        <v>555.67296769674226</v>
      </c>
      <c r="CK126" s="2">
        <f t="shared" si="440"/>
        <v>563.669504351726</v>
      </c>
      <c r="CL126" s="2">
        <f t="shared" si="440"/>
        <v>571.8689765220679</v>
      </c>
      <c r="CM126" s="2">
        <f t="shared" si="440"/>
        <v>580.49277278236457</v>
      </c>
      <c r="CN126" s="2">
        <f t="shared" si="440"/>
        <v>576.35994552226714</v>
      </c>
      <c r="CO126" s="2">
        <f t="shared" si="440"/>
        <v>586.63193533318156</v>
      </c>
      <c r="CP126" s="2">
        <f t="shared" si="440"/>
        <v>595.96006894233699</v>
      </c>
      <c r="CQ126" s="2">
        <f t="shared" si="440"/>
        <v>604.5895261407087</v>
      </c>
      <c r="CR126" s="2">
        <f t="shared" si="440"/>
        <v>612.69381694772403</v>
      </c>
      <c r="CS126" s="2">
        <f t="shared" si="440"/>
        <v>620.39616668509541</v>
      </c>
      <c r="CT126" s="2">
        <f t="shared" si="440"/>
        <v>627.78430446417667</v>
      </c>
      <c r="CU126" s="2">
        <f t="shared" si="440"/>
        <v>634.92079885628607</v>
      </c>
      <c r="CV126" s="2">
        <f t="shared" si="440"/>
        <v>641.85033586242434</v>
      </c>
      <c r="CW126" s="2">
        <f t="shared" si="440"/>
        <v>648.60487081901363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0.45095212078095726</v>
      </c>
      <c r="C127" s="95">
        <f t="shared" ref="C127:BI127" si="441">((C126)^(1-$B$19)-1)/(1-$B$19)-1</f>
        <v>0.49155336483791356</v>
      </c>
      <c r="D127" s="95">
        <f t="shared" si="441"/>
        <v>0.52885547267642874</v>
      </c>
      <c r="E127" s="95">
        <f t="shared" si="441"/>
        <v>0.56316846060801584</v>
      </c>
      <c r="F127" s="95">
        <f t="shared" si="441"/>
        <v>0.59477789384240731</v>
      </c>
      <c r="G127" s="95">
        <f t="shared" si="441"/>
        <v>0.62394190983222209</v>
      </c>
      <c r="H127" s="95">
        <f t="shared" si="441"/>
        <v>0.65089180067503438</v>
      </c>
      <c r="I127" s="95">
        <f t="shared" si="441"/>
        <v>0.67583407536456885</v>
      </c>
      <c r="J127" s="95">
        <f t="shared" si="441"/>
        <v>0.69895299502343544</v>
      </c>
      <c r="K127" s="95">
        <f t="shared" si="441"/>
        <v>0.72041311560790722</v>
      </c>
      <c r="L127" s="95">
        <f t="shared" si="441"/>
        <v>0.74036164104392199</v>
      </c>
      <c r="M127" s="95">
        <f t="shared" si="441"/>
        <v>0.75893052097831082</v>
      </c>
      <c r="N127" s="95">
        <f t="shared" si="441"/>
        <v>0.77623828917850557</v>
      </c>
      <c r="O127" s="95">
        <f t="shared" si="441"/>
        <v>0.7923916642865525</v>
      </c>
      <c r="P127" s="95">
        <f t="shared" si="441"/>
        <v>0.80748694844096414</v>
      </c>
      <c r="Q127" s="95">
        <f t="shared" si="441"/>
        <v>0.8216112615765836</v>
      </c>
      <c r="R127" s="95">
        <f t="shared" si="441"/>
        <v>0.83484365553659035</v>
      </c>
      <c r="S127" s="95">
        <f t="shared" si="441"/>
        <v>0.84725616102827339</v>
      </c>
      <c r="T127" s="95">
        <f t="shared" si="441"/>
        <v>0.85891803703934344</v>
      </c>
      <c r="U127" s="95">
        <f t="shared" si="441"/>
        <v>0.86989035364431988</v>
      </c>
      <c r="V127" s="95">
        <f t="shared" si="441"/>
        <v>0.880227416625329</v>
      </c>
      <c r="W127" s="95">
        <f t="shared" si="441"/>
        <v>0.88997796570775112</v>
      </c>
      <c r="X127" s="95">
        <f t="shared" si="441"/>
        <v>0.89918602732405373</v>
      </c>
      <c r="Y127" s="95">
        <f t="shared" si="441"/>
        <v>0.90789155302573832</v>
      </c>
      <c r="Z127" s="95">
        <f t="shared" si="441"/>
        <v>0.91613091957431303</v>
      </c>
      <c r="AA127" s="95">
        <f t="shared" si="441"/>
        <v>0.92393733540771716</v>
      </c>
      <c r="AB127" s="95">
        <f t="shared" si="441"/>
        <v>0.93134118093953533</v>
      </c>
      <c r="AC127" s="95">
        <f t="shared" si="441"/>
        <v>0.93837029949299389</v>
      </c>
      <c r="AD127" s="95">
        <f t="shared" si="441"/>
        <v>0.94505024961098671</v>
      </c>
      <c r="AE127" s="95">
        <f t="shared" si="441"/>
        <v>0.95140452672443532</v>
      </c>
      <c r="AF127" s="95">
        <f t="shared" si="441"/>
        <v>0.95745475891452969</v>
      </c>
      <c r="AG127" s="95">
        <f t="shared" si="441"/>
        <v>0.9632208807425271</v>
      </c>
      <c r="AH127" s="95">
        <f t="shared" si="441"/>
        <v>0.96872128809614266</v>
      </c>
      <c r="AI127" s="95">
        <f t="shared" si="441"/>
        <v>0.97397297594475973</v>
      </c>
      <c r="AJ127" s="95">
        <f t="shared" si="441"/>
        <v>0.97899166047262565</v>
      </c>
      <c r="AK127" s="95">
        <f t="shared" si="441"/>
        <v>0.98379188620053726</v>
      </c>
      <c r="AL127" s="95">
        <f t="shared" si="441"/>
        <v>0.98838711753170294</v>
      </c>
      <c r="AM127" s="95">
        <f t="shared" si="441"/>
        <v>0.99278981290369361</v>
      </c>
      <c r="AN127" s="95">
        <f t="shared" si="441"/>
        <v>0.99701147634682918</v>
      </c>
      <c r="AO127" s="95">
        <f t="shared" si="441"/>
        <v>1.0010626777677141</v>
      </c>
      <c r="AP127" s="95">
        <f t="shared" si="441"/>
        <v>1.004953024564601</v>
      </c>
      <c r="AQ127" s="95">
        <f t="shared" si="441"/>
        <v>1.0086910546592218</v>
      </c>
      <c r="AR127" s="95">
        <f t="shared" si="441"/>
        <v>1.0122839974898996</v>
      </c>
      <c r="AS127" s="95">
        <f t="shared" si="441"/>
        <v>1.0157373105129333</v>
      </c>
      <c r="AT127" s="95">
        <f t="shared" si="441"/>
        <v>1.019053830403668</v>
      </c>
      <c r="AU127" s="95">
        <f t="shared" si="441"/>
        <v>1.0223645038247997</v>
      </c>
      <c r="AV127" s="95">
        <f t="shared" si="441"/>
        <v>1.0255459927737465</v>
      </c>
      <c r="AW127" s="95">
        <f t="shared" si="441"/>
        <v>1.0286129562156012</v>
      </c>
      <c r="AX127" s="95">
        <f t="shared" si="441"/>
        <v>1.03157352613372</v>
      </c>
      <c r="AY127" s="95">
        <f t="shared" si="441"/>
        <v>1.0344327449245627</v>
      </c>
      <c r="AZ127" s="95">
        <f t="shared" si="441"/>
        <v>1.0371941823517306</v>
      </c>
      <c r="BA127" s="95">
        <f t="shared" si="441"/>
        <v>1.0398607762536489</v>
      </c>
      <c r="BB127" s="95">
        <f t="shared" si="441"/>
        <v>1.042435247143179</v>
      </c>
      <c r="BC127" s="95">
        <f t="shared" si="441"/>
        <v>1.0449202843767025</v>
      </c>
      <c r="BD127" s="95">
        <f t="shared" si="441"/>
        <v>1.0473186143582458</v>
      </c>
      <c r="BE127" s="95">
        <f t="shared" si="441"/>
        <v>1.0496330112051289</v>
      </c>
      <c r="BF127" s="95">
        <f t="shared" si="441"/>
        <v>1.0518662822399119</v>
      </c>
      <c r="BG127" s="95">
        <f t="shared" si="441"/>
        <v>1.0540212447896606</v>
      </c>
      <c r="BH127" s="95">
        <f t="shared" si="441"/>
        <v>1.0561007024467668</v>
      </c>
      <c r="BI127" s="95">
        <f t="shared" si="441"/>
        <v>1.0581074240983441</v>
      </c>
      <c r="BJ127" s="95">
        <f t="shared" ref="BJ127:CW127" si="442">((BJ126)^(1-$B$19)-1)/(1-$B$19)-1</f>
        <v>1.0600441269894092</v>
      </c>
      <c r="BK127" s="95">
        <f t="shared" si="442"/>
        <v>1.0619134638263303</v>
      </c>
      <c r="BL127" s="95">
        <f t="shared" si="442"/>
        <v>1.0637180133381081</v>
      </c>
      <c r="BM127" s="95">
        <f t="shared" si="442"/>
        <v>1.0654602739504608</v>
      </c>
      <c r="BN127" s="95">
        <f t="shared" si="442"/>
        <v>1.0671426597451665</v>
      </c>
      <c r="BO127" s="95">
        <f t="shared" si="442"/>
        <v>1.0687674983564328</v>
      </c>
      <c r="BP127" s="95">
        <f t="shared" si="442"/>
        <v>1.0703370302667778</v>
      </c>
      <c r="BQ127" s="95">
        <f t="shared" si="442"/>
        <v>1.0718534091554983</v>
      </c>
      <c r="BR127" s="95">
        <f t="shared" si="442"/>
        <v>1.0733187031021552</v>
      </c>
      <c r="BS127" s="95">
        <f t="shared" si="442"/>
        <v>1.0747348963963828</v>
      </c>
      <c r="BT127" s="95">
        <f t="shared" si="442"/>
        <v>1.0761038917760914</v>
      </c>
      <c r="BU127" s="95">
        <f t="shared" si="442"/>
        <v>1.07742751310639</v>
      </c>
      <c r="BV127" s="95">
        <f t="shared" si="442"/>
        <v>1.0787075082283404</v>
      </c>
      <c r="BW127" s="95">
        <f t="shared" si="442"/>
        <v>1.0799455523623074</v>
      </c>
      <c r="BX127" s="95">
        <f t="shared" si="442"/>
        <v>1.081143251765635</v>
      </c>
      <c r="BY127" s="95">
        <f t="shared" si="442"/>
        <v>1.0823021482749047</v>
      </c>
      <c r="BZ127" s="95">
        <f t="shared" si="442"/>
        <v>1.0834237249498231</v>
      </c>
      <c r="CA127" s="95">
        <f t="shared" si="442"/>
        <v>1.0845094137095721</v>
      </c>
      <c r="CB127" s="95">
        <f t="shared" si="442"/>
        <v>1.0855606066737762</v>
      </c>
      <c r="CC127" s="95">
        <f t="shared" si="442"/>
        <v>1.0865786735526202</v>
      </c>
      <c r="CD127" s="95">
        <f t="shared" si="442"/>
        <v>1.0875649897891395</v>
      </c>
      <c r="CE127" s="95">
        <f t="shared" si="442"/>
        <v>1.0885209833430398</v>
      </c>
      <c r="CF127" s="95">
        <f t="shared" si="442"/>
        <v>1.0894482136971582</v>
      </c>
      <c r="CG127" s="95">
        <f t="shared" si="442"/>
        <v>1.0903485066983087</v>
      </c>
      <c r="CH127" s="95">
        <f t="shared" si="442"/>
        <v>1.0912241863189558</v>
      </c>
      <c r="CI127" s="95">
        <f t="shared" si="442"/>
        <v>1.0920784741869456</v>
      </c>
      <c r="CJ127" s="95">
        <f t="shared" si="442"/>
        <v>1.0929161812756161</v>
      </c>
      <c r="CK127" s="95">
        <f t="shared" si="442"/>
        <v>1.0937449096804106</v>
      </c>
      <c r="CL127" s="95">
        <f t="shared" si="442"/>
        <v>1.0945771525942272</v>
      </c>
      <c r="CM127" s="95">
        <f t="shared" si="442"/>
        <v>1.0954339981982493</v>
      </c>
      <c r="CN127" s="95">
        <f t="shared" si="442"/>
        <v>1.0950256874376967</v>
      </c>
      <c r="CO127" s="95">
        <f t="shared" si="442"/>
        <v>1.0960328091152363</v>
      </c>
      <c r="CP127" s="95">
        <f t="shared" si="442"/>
        <v>1.0969254845636014</v>
      </c>
      <c r="CQ127" s="95">
        <f t="shared" si="442"/>
        <v>1.0977334431585932</v>
      </c>
      <c r="CR127" s="95">
        <f t="shared" si="442"/>
        <v>1.0984771503363442</v>
      </c>
      <c r="CS127" s="95">
        <f t="shared" si="442"/>
        <v>1.0991708705430079</v>
      </c>
      <c r="CT127" s="95">
        <f t="shared" si="442"/>
        <v>1.0998246560408909</v>
      </c>
      <c r="CU127" s="95">
        <f t="shared" si="442"/>
        <v>1.1004456663782434</v>
      </c>
      <c r="CV127" s="95">
        <f t="shared" si="442"/>
        <v>1.101039057926132</v>
      </c>
      <c r="CW127" s="95">
        <f t="shared" si="442"/>
        <v>1.1016085907222255</v>
      </c>
    </row>
    <row r="128" spans="1:101" ht="20.75" customHeight="1" x14ac:dyDescent="0.2">
      <c r="A128" s="8" t="s">
        <v>167</v>
      </c>
      <c r="B128" s="46">
        <f t="shared" ref="B128:AG128" si="443">B$18*B$53*B127</f>
        <v>3338.3985501414268</v>
      </c>
      <c r="C128" s="5">
        <f t="shared" si="443"/>
        <v>3583.2827895267478</v>
      </c>
      <c r="D128" s="5">
        <f t="shared" si="443"/>
        <v>3766.3031133509489</v>
      </c>
      <c r="E128" s="5">
        <f t="shared" si="443"/>
        <v>3891.4361253149746</v>
      </c>
      <c r="F128" s="5">
        <f t="shared" si="443"/>
        <v>3964.0923421099201</v>
      </c>
      <c r="G128" s="5">
        <f t="shared" si="443"/>
        <v>3990.4299330442077</v>
      </c>
      <c r="H128" s="5">
        <f t="shared" si="443"/>
        <v>3976.8487042600914</v>
      </c>
      <c r="I128" s="5">
        <f t="shared" si="443"/>
        <v>3929.6340365069809</v>
      </c>
      <c r="J128" s="5">
        <f t="shared" si="443"/>
        <v>3854.7209329004522</v>
      </c>
      <c r="K128" s="5">
        <f t="shared" si="443"/>
        <v>3757.5508765679524</v>
      </c>
      <c r="L128" s="5">
        <f t="shared" si="443"/>
        <v>3642.9978592823577</v>
      </c>
      <c r="M128" s="5">
        <f t="shared" si="443"/>
        <v>3515.3440053021077</v>
      </c>
      <c r="N128" s="5">
        <f t="shared" si="443"/>
        <v>3378.289181412189</v>
      </c>
      <c r="O128" s="5">
        <f t="shared" si="443"/>
        <v>3234.9825558486191</v>
      </c>
      <c r="P128" s="5">
        <f t="shared" si="443"/>
        <v>3088.0671374308399</v>
      </c>
      <c r="Q128" s="5">
        <f t="shared" si="443"/>
        <v>2939.7308157415841</v>
      </c>
      <c r="R128" s="5">
        <f t="shared" si="443"/>
        <v>2791.7594123219087</v>
      </c>
      <c r="S128" s="5">
        <f t="shared" si="443"/>
        <v>2645.5887779719114</v>
      </c>
      <c r="T128" s="5">
        <f t="shared" si="443"/>
        <v>2502.3634395010972</v>
      </c>
      <c r="U128" s="5">
        <f t="shared" si="443"/>
        <v>2362.9611816737147</v>
      </c>
      <c r="V128" s="5">
        <f t="shared" si="443"/>
        <v>2228.03807179044</v>
      </c>
      <c r="W128" s="5">
        <f t="shared" si="443"/>
        <v>2098.0671781473825</v>
      </c>
      <c r="X128" s="5">
        <f t="shared" si="443"/>
        <v>1973.3712278689525</v>
      </c>
      <c r="Y128" s="5">
        <f t="shared" si="443"/>
        <v>1854.1502147116501</v>
      </c>
      <c r="Z128" s="5">
        <f t="shared" si="443"/>
        <v>1740.5047125549129</v>
      </c>
      <c r="AA128" s="5">
        <f t="shared" si="443"/>
        <v>1632.4555047190292</v>
      </c>
      <c r="AB128" s="5">
        <f t="shared" si="443"/>
        <v>1529.9600473192911</v>
      </c>
      <c r="AC128" s="5">
        <f t="shared" si="443"/>
        <v>1432.9262157964845</v>
      </c>
      <c r="AD128" s="5">
        <f t="shared" si="443"/>
        <v>1341.2237280593042</v>
      </c>
      <c r="AE128" s="5">
        <f t="shared" si="443"/>
        <v>1254.6935901521797</v>
      </c>
      <c r="AF128" s="5">
        <f t="shared" si="443"/>
        <v>1173.1558646801871</v>
      </c>
      <c r="AG128" s="5">
        <f t="shared" si="443"/>
        <v>1096.4160235749291</v>
      </c>
      <c r="AH128" s="5">
        <f t="shared" ref="AH128:BI128" si="444">AH$18*AH$53*AH127</f>
        <v>1024.270110708733</v>
      </c>
      <c r="AI128" s="5">
        <f t="shared" si="444"/>
        <v>956.50890740388331</v>
      </c>
      <c r="AJ128" s="5">
        <f t="shared" si="444"/>
        <v>892.92126580386491</v>
      </c>
      <c r="AK128" s="5">
        <f t="shared" si="444"/>
        <v>833.29674993568688</v>
      </c>
      <c r="AL128" s="5">
        <f t="shared" si="444"/>
        <v>777.42770232321345</v>
      </c>
      <c r="AM128" s="5">
        <f t="shared" si="444"/>
        <v>725.11083524488924</v>
      </c>
      <c r="AN128" s="5">
        <f t="shared" si="444"/>
        <v>676.14842841422444</v>
      </c>
      <c r="AO128" s="5">
        <f t="shared" si="444"/>
        <v>630.34920090561832</v>
      </c>
      <c r="AP128" s="5">
        <f t="shared" si="444"/>
        <v>587.52891089967181</v>
      </c>
      <c r="AQ128" s="5">
        <f t="shared" si="444"/>
        <v>547.51072465302389</v>
      </c>
      <c r="AR128" s="5">
        <f t="shared" si="444"/>
        <v>510.12538268005756</v>
      </c>
      <c r="AS128" s="5">
        <f t="shared" si="444"/>
        <v>475.21117699233344</v>
      </c>
      <c r="AT128" s="5">
        <f t="shared" si="444"/>
        <v>442.61373521613962</v>
      </c>
      <c r="AU128" s="5">
        <f t="shared" si="444"/>
        <v>412.23890653079917</v>
      </c>
      <c r="AV128" s="5">
        <f t="shared" si="444"/>
        <v>383.89078886074083</v>
      </c>
      <c r="AW128" s="5">
        <f t="shared" si="444"/>
        <v>357.44446431427434</v>
      </c>
      <c r="AX128" s="5">
        <f t="shared" si="444"/>
        <v>332.77923562363009</v>
      </c>
      <c r="AY128" s="5">
        <f t="shared" si="444"/>
        <v>309.78027703985259</v>
      </c>
      <c r="AZ128" s="5">
        <f t="shared" si="444"/>
        <v>288.33914548604321</v>
      </c>
      <c r="BA128" s="5">
        <f t="shared" si="444"/>
        <v>268.35382017181286</v>
      </c>
      <c r="BB128" s="5">
        <f t="shared" si="444"/>
        <v>249.72851921255926</v>
      </c>
      <c r="BC128" s="5">
        <f t="shared" si="444"/>
        <v>232.37341931644343</v>
      </c>
      <c r="BD128" s="5">
        <f t="shared" si="444"/>
        <v>216.20434097138238</v>
      </c>
      <c r="BE128" s="5">
        <f t="shared" si="444"/>
        <v>201.1424288606284</v>
      </c>
      <c r="BF128" s="5">
        <f t="shared" si="444"/>
        <v>187.11384085683238</v>
      </c>
      <c r="BG128" s="5">
        <f t="shared" si="444"/>
        <v>174.0494509014668</v>
      </c>
      <c r="BH128" s="5">
        <f t="shared" si="444"/>
        <v>161.88456738681816</v>
      </c>
      <c r="BI128" s="5">
        <f t="shared" si="444"/>
        <v>150.55866697288869</v>
      </c>
      <c r="BJ128" s="5">
        <f t="shared" ref="BJ128:CW128" si="445">BJ$18*BJ$53*BJ127</f>
        <v>140.01514319903586</v>
      </c>
      <c r="BK128" s="5">
        <f t="shared" si="445"/>
        <v>130.20106904907374</v>
      </c>
      <c r="BL128" s="5">
        <f t="shared" si="445"/>
        <v>121.06697263056569</v>
      </c>
      <c r="BM128" s="5">
        <f t="shared" si="445"/>
        <v>112.56662525290639</v>
      </c>
      <c r="BN128" s="5">
        <f t="shared" si="445"/>
        <v>104.65684120575789</v>
      </c>
      <c r="BO128" s="5">
        <f t="shared" si="445"/>
        <v>97.29728866299368</v>
      </c>
      <c r="BP128" s="5">
        <f t="shared" si="445"/>
        <v>90.450311158142185</v>
      </c>
      <c r="BQ128" s="5">
        <f t="shared" si="445"/>
        <v>84.080759132230952</v>
      </c>
      <c r="BR128" s="5">
        <f t="shared" si="445"/>
        <v>78.155831089454693</v>
      </c>
      <c r="BS128" s="5">
        <f t="shared" si="445"/>
        <v>72.644923906846174</v>
      </c>
      <c r="BT128" s="5">
        <f t="shared" si="445"/>
        <v>67.519491864358486</v>
      </c>
      <c r="BU128" s="5">
        <f t="shared" si="445"/>
        <v>62.752913985182744</v>
      </c>
      <c r="BV128" s="5">
        <f t="shared" si="445"/>
        <v>58.320369266960171</v>
      </c>
      <c r="BW128" s="5">
        <f t="shared" si="445"/>
        <v>54.198719434613899</v>
      </c>
      <c r="BX128" s="5">
        <f t="shared" si="445"/>
        <v>50.366398810776971</v>
      </c>
      <c r="BY128" s="5">
        <f t="shared" si="445"/>
        <v>46.803310960757528</v>
      </c>
      <c r="BZ128" s="5">
        <f t="shared" si="445"/>
        <v>43.490731748102988</v>
      </c>
      <c r="CA128" s="5">
        <f t="shared" si="445"/>
        <v>40.411218473085114</v>
      </c>
      <c r="CB128" s="5">
        <f t="shared" si="445"/>
        <v>37.548524792960755</v>
      </c>
      <c r="CC128" s="5">
        <f t="shared" si="445"/>
        <v>34.887521130569986</v>
      </c>
      <c r="CD128" s="5">
        <f t="shared" si="445"/>
        <v>32.414120333244107</v>
      </c>
      <c r="CE128" s="5">
        <f t="shared" si="445"/>
        <v>30.115208387619141</v>
      </c>
      <c r="CF128" s="5">
        <f t="shared" si="445"/>
        <v>27.978580067868929</v>
      </c>
      <c r="CG128" s="5">
        <f t="shared" si="445"/>
        <v>25.992879507672559</v>
      </c>
      <c r="CH128" s="5">
        <f t="shared" si="445"/>
        <v>24.147545860088975</v>
      </c>
      <c r="CI128" s="5">
        <f t="shared" si="445"/>
        <v>22.432764468100387</v>
      </c>
      <c r="CJ128" s="5">
        <f t="shared" si="445"/>
        <v>20.839424418726331</v>
      </c>
      <c r="CK128" s="5">
        <f t="shared" si="445"/>
        <v>19.359084064565316</v>
      </c>
      <c r="CL128" s="5">
        <f t="shared" si="445"/>
        <v>17.983947345497516</v>
      </c>
      <c r="CM128" s="5">
        <f t="shared" si="445"/>
        <v>16.706856001115618</v>
      </c>
      <c r="CN128" s="5">
        <f t="shared" si="445"/>
        <v>15.502533553382463</v>
      </c>
      <c r="CO128" s="5">
        <f t="shared" si="445"/>
        <v>14.403624052060163</v>
      </c>
      <c r="CP128" s="5">
        <f t="shared" si="445"/>
        <v>13.381203969352542</v>
      </c>
      <c r="CQ128" s="5">
        <f t="shared" si="445"/>
        <v>12.43039113069192</v>
      </c>
      <c r="CR128" s="5">
        <f t="shared" si="445"/>
        <v>11.546457321242622</v>
      </c>
      <c r="CS128" s="5">
        <f t="shared" si="445"/>
        <v>10.724887880481617</v>
      </c>
      <c r="CT128" s="5">
        <f t="shared" si="445"/>
        <v>9.961410107592453</v>
      </c>
      <c r="CU128" s="5">
        <f t="shared" si="445"/>
        <v>9.2520034840021275</v>
      </c>
      <c r="CV128" s="5">
        <f t="shared" si="445"/>
        <v>8.5928992434852454</v>
      </c>
      <c r="CW128" s="5">
        <f t="shared" si="445"/>
        <v>7.9805737674054331</v>
      </c>
    </row>
    <row r="129" spans="1:101" ht="20.75" customHeight="1" x14ac:dyDescent="0.2">
      <c r="A129" s="22" t="s">
        <v>168</v>
      </c>
      <c r="B129" s="56">
        <f>SUM(B128:CW128)*5*B49+B50</f>
        <v>4491.0726061412552</v>
      </c>
      <c r="C129" s="7">
        <v>4485.7434548264955</v>
      </c>
      <c r="D129" s="7">
        <f>+B129-C129</f>
        <v>5.3291513147596561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6" thickTop="1" x14ac:dyDescent="0.2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1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5" customHeight="1" x14ac:dyDescent="0.2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7" customHeight="1" x14ac:dyDescent="0.1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5" customHeight="1" x14ac:dyDescent="0.2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5" customHeight="1" x14ac:dyDescent="0.2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2">
      <c r="A138" s="62" t="s">
        <v>208</v>
      </c>
      <c r="B138" s="63">
        <f>+C154</f>
        <v>5.0996813540021613E-2</v>
      </c>
      <c r="C138" s="63">
        <f t="shared" ref="C138:BH138" si="455">+D154</f>
        <v>4.9861578191324307E-2</v>
      </c>
      <c r="D138" s="63">
        <f t="shared" si="455"/>
        <v>4.8747636243368753E-2</v>
      </c>
      <c r="E138" s="63">
        <f t="shared" si="455"/>
        <v>4.7664250486296966E-2</v>
      </c>
      <c r="F138" s="63">
        <f t="shared" si="455"/>
        <v>4.6615162747034811E-2</v>
      </c>
      <c r="G138" s="63">
        <f t="shared" si="455"/>
        <v>4.5601313521152598E-2</v>
      </c>
      <c r="H138" s="63">
        <f t="shared" si="455"/>
        <v>4.4622302944076875E-2</v>
      </c>
      <c r="I138" s="63">
        <f t="shared" si="455"/>
        <v>4.367715888548962E-2</v>
      </c>
      <c r="J138" s="63">
        <f t="shared" si="455"/>
        <v>4.2764727082357679E-2</v>
      </c>
      <c r="K138" s="63">
        <f t="shared" si="455"/>
        <v>4.1883857184123574E-2</v>
      </c>
      <c r="L138" s="63">
        <f t="shared" si="455"/>
        <v>4.1033482193160165E-2</v>
      </c>
      <c r="M138" s="63">
        <f t="shared" si="455"/>
        <v>4.0212646562350685E-2</v>
      </c>
      <c r="N138" s="63">
        <f t="shared" si="455"/>
        <v>3.942051255694512E-2</v>
      </c>
      <c r="O138" s="63">
        <f t="shared" si="455"/>
        <v>3.8656369151921277E-2</v>
      </c>
      <c r="P138" s="63">
        <f t="shared" si="455"/>
        <v>3.791965666578756E-2</v>
      </c>
      <c r="Q138" s="63">
        <f t="shared" si="455"/>
        <v>3.7210029606943085E-2</v>
      </c>
      <c r="R138" s="63">
        <f t="shared" si="455"/>
        <v>3.6527488962274202E-2</v>
      </c>
      <c r="S138" s="63">
        <f t="shared" si="455"/>
        <v>3.5878514480004897E-2</v>
      </c>
      <c r="T138" s="63">
        <f t="shared" si="455"/>
        <v>3.5259104796304008E-2</v>
      </c>
      <c r="U138" s="63">
        <f t="shared" si="455"/>
        <v>3.4666211283693737E-2</v>
      </c>
      <c r="V138" s="63">
        <f t="shared" si="455"/>
        <v>3.4097697747677458E-2</v>
      </c>
      <c r="W138" s="63">
        <f t="shared" si="455"/>
        <v>3.3551976737795197E-2</v>
      </c>
      <c r="X138" s="63">
        <f t="shared" si="455"/>
        <v>3.3027796341227322E-2</v>
      </c>
      <c r="Y138" s="63">
        <f t="shared" si="455"/>
        <v>3.2524114928291326E-2</v>
      </c>
      <c r="Z138" s="63">
        <f t="shared" si="455"/>
        <v>3.2040026921026588E-2</v>
      </c>
      <c r="AA138" s="63">
        <f t="shared" si="455"/>
        <v>3.1574719326695977E-2</v>
      </c>
      <c r="AB138" s="63">
        <f t="shared" si="455"/>
        <v>3.112744567152026E-2</v>
      </c>
      <c r="AC138" s="63">
        <f t="shared" si="455"/>
        <v>3.0697509736851813E-2</v>
      </c>
      <c r="AD138" s="63">
        <f t="shared" si="455"/>
        <v>3.0284256641166296E-2</v>
      </c>
      <c r="AE138" s="63">
        <f t="shared" si="455"/>
        <v>2.9887066274909779E-2</v>
      </c>
      <c r="AF138" s="63">
        <f t="shared" si="455"/>
        <v>2.9505348898158479E-2</v>
      </c>
      <c r="AG138" s="63">
        <f t="shared" si="455"/>
        <v>2.9138541693363829E-2</v>
      </c>
      <c r="AH138" s="63">
        <f t="shared" si="455"/>
        <v>2.878610451232011E-2</v>
      </c>
      <c r="AI138" s="63">
        <f t="shared" si="455"/>
        <v>2.8447514298601817E-2</v>
      </c>
      <c r="AJ138" s="63">
        <f t="shared" si="455"/>
        <v>2.8122256281230884E-2</v>
      </c>
      <c r="AK138" s="63">
        <f t="shared" si="455"/>
        <v>2.7809808750798082E-2</v>
      </c>
      <c r="AL138" s="63">
        <f t="shared" si="455"/>
        <v>2.7509617462555758E-2</v>
      </c>
      <c r="AM138" s="63">
        <f t="shared" si="455"/>
        <v>2.7221048887439148E-2</v>
      </c>
      <c r="AN138" s="63">
        <f t="shared" si="455"/>
        <v>2.6943309655525605E-2</v>
      </c>
      <c r="AO138" s="63">
        <f t="shared" si="455"/>
        <v>2.6675302020103597E-2</v>
      </c>
      <c r="AP138" s="63">
        <f t="shared" si="455"/>
        <v>2.6415369349614526E-2</v>
      </c>
      <c r="AQ138" s="63">
        <f t="shared" si="455"/>
        <v>2.6160845278914824E-2</v>
      </c>
      <c r="AR138" s="63">
        <f t="shared" si="455"/>
        <v>2.5907260142213007E-2</v>
      </c>
      <c r="AS138" s="63">
        <f t="shared" si="455"/>
        <v>2.5646945978072377E-2</v>
      </c>
      <c r="AT138" s="63">
        <f t="shared" si="455"/>
        <v>2.5803776826077707E-2</v>
      </c>
      <c r="AU138" s="63">
        <f t="shared" si="455"/>
        <v>2.5550873226012127E-2</v>
      </c>
      <c r="AV138" s="63">
        <f t="shared" si="455"/>
        <v>2.5332797292288545E-2</v>
      </c>
      <c r="AW138" s="63">
        <f t="shared" si="455"/>
        <v>2.512979728938558E-2</v>
      </c>
      <c r="AX138" s="63">
        <f t="shared" si="455"/>
        <v>2.4932499794149798E-2</v>
      </c>
      <c r="AY138" s="63">
        <f t="shared" si="455"/>
        <v>2.4736505047756596E-2</v>
      </c>
      <c r="AZ138" s="63">
        <f t="shared" si="455"/>
        <v>2.454008726948298E-2</v>
      </c>
      <c r="BA138" s="63">
        <f t="shared" si="455"/>
        <v>2.4342893644039076E-2</v>
      </c>
      <c r="BB138" s="63">
        <f t="shared" si="455"/>
        <v>2.4145222445252301E-2</v>
      </c>
      <c r="BC138" s="63">
        <f t="shared" si="455"/>
        <v>2.3947634341677349E-2</v>
      </c>
      <c r="BD138" s="63">
        <f t="shared" si="455"/>
        <v>2.3750751838936823E-2</v>
      </c>
      <c r="BE138" s="63">
        <f t="shared" si="455"/>
        <v>2.3555163387454003E-2</v>
      </c>
      <c r="BF138" s="63">
        <f t="shared" si="455"/>
        <v>2.3361383284490556E-2</v>
      </c>
      <c r="BG138" s="63">
        <f t="shared" si="455"/>
        <v>2.3169841088969578E-2</v>
      </c>
      <c r="BH138" s="63">
        <f t="shared" si="455"/>
        <v>2.2980884376671007E-2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0.70223007954152794</v>
      </c>
      <c r="E141" s="3">
        <f>+(E87-Parameters!$B$82)/(E87+E89+E90-Parameters!$B$82-Parameters!$B$83-Parameters!$B$84)</f>
        <v>0.70460708850959564</v>
      </c>
      <c r="F141" s="3">
        <f>+(F87-Parameters!$B$82)/(F87+F89+F90-Parameters!$B$82-Parameters!$B$83-Parameters!$B$84)</f>
        <v>0.70506388327466152</v>
      </c>
      <c r="G141" s="3">
        <f>+(G87-Parameters!$B$82)/(G87+G89+G90-Parameters!$B$82-Parameters!$B$83-Parameters!$B$84)</f>
        <v>0.70426888678232857</v>
      </c>
      <c r="H141" s="3">
        <f>+(H87-Parameters!$B$82)/(H87+H89+H90-Parameters!$B$82-Parameters!$B$83-Parameters!$B$84)</f>
        <v>0.70264474063452476</v>
      </c>
      <c r="I141" s="3">
        <f>+(I87-Parameters!$B$82)/(I87+I89+I90-Parameters!$B$82-Parameters!$B$83-Parameters!$B$84)</f>
        <v>0.70046535961217871</v>
      </c>
      <c r="J141" s="3">
        <f>+(J87-Parameters!$B$82)/(J87+J89+J90-Parameters!$B$82-Parameters!$B$83-Parameters!$B$84)</f>
        <v>0.69791278092254994</v>
      </c>
      <c r="K141" s="3">
        <f>+(K87-Parameters!$B$82)/(K87+K89+K90-Parameters!$B$82-Parameters!$B$83-Parameters!$B$84)</f>
        <v>0.69511091799244507</v>
      </c>
      <c r="L141" s="3">
        <f>+(L87-Parameters!$B$82)/(L87+L89+L90-Parameters!$B$82-Parameters!$B$83-Parameters!$B$84)</f>
        <v>0.69214594071600521</v>
      </c>
      <c r="M141" s="3">
        <f>+(M87-Parameters!$B$82)/(M87+M89+M90-Parameters!$B$82-Parameters!$B$83-Parameters!$B$84)</f>
        <v>0.68907883048440943</v>
      </c>
      <c r="N141" s="3">
        <f>+(N87-Parameters!$B$82)/(N87+N89+N90-Parameters!$B$82-Parameters!$B$83-Parameters!$B$84)</f>
        <v>0.68595329554589346</v>
      </c>
      <c r="O141" s="3">
        <f>+(O87-Parameters!$B$82)/(O87+O89+O90-Parameters!$B$82-Parameters!$B$83-Parameters!$B$84)</f>
        <v>0.68280089028689794</v>
      </c>
      <c r="P141" s="3">
        <f>+(P87-Parameters!$B$82)/(P87+P89+P90-Parameters!$B$82-Parameters!$B$83-Parameters!$B$84)</f>
        <v>0.67964441623391447</v>
      </c>
      <c r="Q141" s="3">
        <f>+(Q87-Parameters!$B$82)/(Q87+Q89+Q90-Parameters!$B$82-Parameters!$B$83-Parameters!$B$84)</f>
        <v>0.67650024281200671</v>
      </c>
      <c r="R141" s="3">
        <f>+(R87-Parameters!$B$82)/(R87+R89+R90-Parameters!$B$82-Parameters!$B$83-Parameters!$B$84)</f>
        <v>0.67337993106442495</v>
      </c>
      <c r="S141" s="3">
        <f>+(S87-Parameters!$B$82)/(S87+S89+S90-Parameters!$B$82-Parameters!$B$83-Parameters!$B$84)</f>
        <v>0.67029139419879868</v>
      </c>
      <c r="T141" s="3">
        <f>+(T87-Parameters!$B$82)/(T87+T89+T90-Parameters!$B$82-Parameters!$B$83-Parameters!$B$84)</f>
        <v>0.66723973974441031</v>
      </c>
      <c r="U141" s="3">
        <f>+(U87-Parameters!$B$82)/(U87+U89+U90-Parameters!$B$82-Parameters!$B$83-Parameters!$B$84)</f>
        <v>0.66422788341111605</v>
      </c>
      <c r="V141" s="3">
        <f>+(V87-Parameters!$B$82)/(V87+V89+V90-Parameters!$B$82-Parameters!$B$83-Parameters!$B$84)</f>
        <v>0.66125740109737929</v>
      </c>
      <c r="W141" s="3">
        <f>+(W87-Parameters!$B$82)/(W87+W89+W90-Parameters!$B$82-Parameters!$B$83-Parameters!$B$84)</f>
        <v>0.65832863825347443</v>
      </c>
      <c r="X141" s="3">
        <f>+(X87-Parameters!$B$82)/(X87+X89+X90-Parameters!$B$82-Parameters!$B$83-Parameters!$B$84)</f>
        <v>0.65544089152895102</v>
      </c>
      <c r="Y141" s="3">
        <f>+(Y87-Parameters!$B$82)/(Y87+Y89+Y90-Parameters!$B$82-Parameters!$B$83-Parameters!$B$84)</f>
        <v>0.65259259643045953</v>
      </c>
      <c r="Z141" s="3">
        <f>+(Z87-Parameters!$B$82)/(Z87+Z89+Z90-Parameters!$B$82-Parameters!$B$83-Parameters!$B$84)</f>
        <v>0.64978149401017748</v>
      </c>
      <c r="AA141" s="3">
        <f>+(AA87-Parameters!$B$82)/(AA87+AA89+AA90-Parameters!$B$82-Parameters!$B$83-Parameters!$B$84)</f>
        <v>0.6470047681083092</v>
      </c>
      <c r="AB141" s="3">
        <f>+(AB87-Parameters!$B$82)/(AB87+AB89+AB90-Parameters!$B$82-Parameters!$B$83-Parameters!$B$84)</f>
        <v>0.64425915290409608</v>
      </c>
      <c r="AC141" s="3">
        <f>+(AC87-Parameters!$B$82)/(AC87+AC89+AC90-Parameters!$B$82-Parameters!$B$83-Parameters!$B$84)</f>
        <v>0.64154101373086936</v>
      </c>
      <c r="AD141" s="3">
        <f>+(AD87-Parameters!$B$82)/(AD87+AD89+AD90-Parameters!$B$82-Parameters!$B$83-Parameters!$B$84)</f>
        <v>0.63884640496823553</v>
      </c>
      <c r="AE141" s="3">
        <f>+(AE87-Parameters!$B$82)/(AE87+AE89+AE90-Parameters!$B$82-Parameters!$B$83-Parameters!$B$84)</f>
        <v>0.63617110867091986</v>
      </c>
      <c r="AF141" s="3">
        <f>+(AF87-Parameters!$B$82)/(AF87+AF89+AF90-Parameters!$B$82-Parameters!$B$83-Parameters!$B$84)</f>
        <v>0.63351065705999743</v>
      </c>
      <c r="AG141" s="3">
        <f>+(AG87-Parameters!$B$82)/(AG87+AG89+AG90-Parameters!$B$82-Parameters!$B$83-Parameters!$B$84)</f>
        <v>0.63086034133285285</v>
      </c>
      <c r="AH141" s="3">
        <f>+(AH87-Parameters!$B$82)/(AH87+AH89+AH90-Parameters!$B$82-Parameters!$B$83-Parameters!$B$84)</f>
        <v>0.62821520864168523</v>
      </c>
      <c r="AI141" s="3">
        <f>+(AI87-Parameters!$B$82)/(AI87+AI89+AI90-Parameters!$B$82-Parameters!$B$83-Parameters!$B$84)</f>
        <v>0.62557004851472875</v>
      </c>
      <c r="AJ141" s="3">
        <f>+(AJ87-Parameters!$B$82)/(AJ87+AJ89+AJ90-Parameters!$B$82-Parameters!$B$83-Parameters!$B$84)</f>
        <v>0.6229193694880284</v>
      </c>
      <c r="AK141" s="3">
        <f>+(AK87-Parameters!$B$82)/(AK87+AK89+AK90-Parameters!$B$82-Parameters!$B$83-Parameters!$B$84)</f>
        <v>0.62025736627507067</v>
      </c>
      <c r="AL141" s="3">
        <f>+(AL87-Parameters!$B$82)/(AL87+AL89+AL90-Parameters!$B$82-Parameters!$B$83-Parameters!$B$84)</f>
        <v>0.61757787737369763</v>
      </c>
      <c r="AM141" s="3">
        <f>+(AM87-Parameters!$B$82)/(AM87+AM89+AM90-Parameters!$B$82-Parameters!$B$83-Parameters!$B$84)</f>
        <v>0.6148743326040178</v>
      </c>
      <c r="AN141" s="3">
        <f>+(AN87-Parameters!$B$82)/(AN87+AN89+AN90-Parameters!$B$82-Parameters!$B$83-Parameters!$B$84)</f>
        <v>0.61213968963422072</v>
      </c>
      <c r="AO141" s="3">
        <f>+(AO87-Parameters!$B$82)/(AO87+AO89+AO90-Parameters!$B$82-Parameters!$B$83-Parameters!$B$84)</f>
        <v>0.60936635805768213</v>
      </c>
      <c r="AP141" s="3">
        <f>+(AP87-Parameters!$B$82)/(AP87+AP89+AP90-Parameters!$B$82-Parameters!$B$83-Parameters!$B$84)</f>
        <v>0.60654610895024397</v>
      </c>
      <c r="AQ141" s="3">
        <f>+(AQ87-Parameters!$B$82)/(AQ87+AQ89+AQ90-Parameters!$B$82-Parameters!$B$83-Parameters!$B$84)</f>
        <v>0.60366996695312047</v>
      </c>
      <c r="AR141" s="3">
        <f>+(AR87-Parameters!$B$82)/(AR87+AR89+AR90-Parameters!$B$82-Parameters!$B$83-Parameters!$B$84)</f>
        <v>0.60072808057303995</v>
      </c>
      <c r="AS141" s="3">
        <f>+(AS87-Parameters!$B$82)/(AS87+AS89+AS90-Parameters!$B$82-Parameters!$B$83-Parameters!$B$84)</f>
        <v>0.59770956403180608</v>
      </c>
      <c r="AT141" s="3">
        <f>+(AT87-Parameters!$B$82)/(AT87+AT89+AT90-Parameters!$B$82-Parameters!$B$83-Parameters!$B$84)</f>
        <v>0.59460229995595948</v>
      </c>
      <c r="AU141" s="3">
        <f>+(AU87-Parameters!$B$82)/(AU87+AU89+AU90-Parameters!$B$82-Parameters!$B$83-Parameters!$B$84)</f>
        <v>0.59139268434879044</v>
      </c>
      <c r="AV141" s="3">
        <f>+(AV87-Parameters!$B$82)/(AV87+AV89+AV90-Parameters!$B$82-Parameters!$B$83-Parameters!$B$84)</f>
        <v>0.58605712459243642</v>
      </c>
      <c r="AW141" s="3">
        <f>+(AW87-Parameters!$B$82)/(AW87+AW89+AW90-Parameters!$B$82-Parameters!$B$83-Parameters!$B$84)</f>
        <v>0.58191191639269968</v>
      </c>
      <c r="AX141" s="3">
        <f>+(AX87-Parameters!$B$82)/(AX87+AX89+AX90-Parameters!$B$82-Parameters!$B$83-Parameters!$B$84)</f>
        <v>0.57858170165081391</v>
      </c>
      <c r="AY141" s="3">
        <f>+(AY87-Parameters!$B$82)/(AY87+AY89+AY90-Parameters!$B$82-Parameters!$B$83-Parameters!$B$84)</f>
        <v>0.57580999616991868</v>
      </c>
      <c r="AZ141" s="3">
        <f>+(AZ87-Parameters!$B$82)/(AZ87+AZ89+AZ90-Parameters!$B$82-Parameters!$B$83-Parameters!$B$84)</f>
        <v>0.57342159129949322</v>
      </c>
      <c r="BA141" s="3">
        <f>+(BA87-Parameters!$B$82)/(BA87+BA89+BA90-Parameters!$B$82-Parameters!$B$83-Parameters!$B$84)</f>
        <v>0.5712968338817711</v>
      </c>
      <c r="BB141" s="3">
        <f>+(BB87-Parameters!$B$82)/(BB87+BB89+BB90-Parameters!$B$82-Parameters!$B$83-Parameters!$B$84)</f>
        <v>0.56935403622603808</v>
      </c>
      <c r="BC141" s="3">
        <f>+(BC87-Parameters!$B$82)/(BC87+BC89+BC90-Parameters!$B$82-Parameters!$B$83-Parameters!$B$84)</f>
        <v>0.56753744927124927</v>
      </c>
      <c r="BD141" s="3">
        <f>+(BD87-Parameters!$B$82)/(BD87+BD89+BD90-Parameters!$B$82-Parameters!$B$83-Parameters!$B$84)</f>
        <v>0.56580904149188049</v>
      </c>
      <c r="BE141" s="3">
        <f>+(BE87-Parameters!$B$82)/(BE87+BE89+BE90-Parameters!$B$82-Parameters!$B$83-Parameters!$B$84)</f>
        <v>0.56414288058552819</v>
      </c>
      <c r="BF141" s="3">
        <f>+(BF87-Parameters!$B$82)/(BF87+BF89+BF90-Parameters!$B$82-Parameters!$B$83-Parameters!$B$84)</f>
        <v>0.56252129475854362</v>
      </c>
      <c r="BG141" s="3">
        <f>+(BG87-Parameters!$B$82)/(BG87+BG89+BG90-Parameters!$B$82-Parameters!$B$83-Parameters!$B$84)</f>
        <v>0.56093225047021145</v>
      </c>
      <c r="BH141" s="3">
        <f>+(BH87-Parameters!$B$82)/(BH87+BH89+BH90-Parameters!$B$82-Parameters!$B$83-Parameters!$B$84)</f>
        <v>0.55936756150121847</v>
      </c>
      <c r="BI141" s="3">
        <f>+(BI87-Parameters!$B$82)/(BI87+BI89+BI90-Parameters!$B$82-Parameters!$B$83-Parameters!$B$84)</f>
        <v>0.55782166602082228</v>
      </c>
      <c r="BJ141" s="3">
        <f>+(BJ87-Parameters!$B$82)/(BJ87+BJ89+BJ90-Parameters!$B$82-Parameters!$B$83-Parameters!$B$84)</f>
        <v>0.5562907916569203</v>
      </c>
      <c r="BK141" s="3">
        <f>+(BK87-Parameters!$B$82)/(BK87+BK89+BK90-Parameters!$B$82-Parameters!$B$83-Parameters!$B$84)</f>
        <v>0.55477238556124964</v>
      </c>
      <c r="BL141" s="3">
        <f>+(BL87-Parameters!$B$82)/(BL87+BL89+BL90-Parameters!$B$82-Parameters!$B$83-Parameters!$B$84)</f>
        <v>0.55326472542643701</v>
      </c>
      <c r="BM141" s="3">
        <f>+(BM87-Parameters!$B$82)/(BM87+BM89+BM90-Parameters!$B$82-Parameters!$B$83-Parameters!$B$84)</f>
        <v>0.5517666540454178</v>
      </c>
      <c r="BN141" s="3">
        <f>+(BN87-Parameters!$B$82)/(BN87+BN89+BN90-Parameters!$B$82-Parameters!$B$83-Parameters!$B$84)</f>
        <v>0.55027739820387156</v>
      </c>
      <c r="BO141" s="3">
        <f>+(BO87-Parameters!$B$82)/(BO87+BO89+BO90-Parameters!$B$82-Parameters!$B$83-Parameters!$B$84)</f>
        <v>0.54879644513303094</v>
      </c>
      <c r="BP141" s="3">
        <f>+(BP87-Parameters!$B$82)/(BP87+BP89+BP90-Parameters!$B$82-Parameters!$B$83-Parameters!$B$84)</f>
        <v>0.54732345824402007</v>
      </c>
      <c r="BQ141" s="3">
        <f>+(BQ87-Parameters!$B$82)/(BQ87+BQ89+BQ90-Parameters!$B$82-Parameters!$B$83-Parameters!$B$84)</f>
        <v>0.54585821966701698</v>
      </c>
      <c r="BR141" s="3">
        <f>+(BR87-Parameters!$B$82)/(BR87+BR89+BR90-Parameters!$B$82-Parameters!$B$83-Parameters!$B$84)</f>
        <v>0.54440059107974637</v>
      </c>
      <c r="BS141" s="3">
        <f>+(BS87-Parameters!$B$82)/(BS87+BS89+BS90-Parameters!$B$82-Parameters!$B$83-Parameters!$B$84)</f>
        <v>0.54295048701422832</v>
      </c>
      <c r="BT141" s="3">
        <f>+(BT87-Parameters!$B$82)/(BT87+BT89+BT90-Parameters!$B$82-Parameters!$B$83-Parameters!$B$84)</f>
        <v>0.54150785667724055</v>
      </c>
      <c r="BU141" s="3">
        <f>+(BU87-Parameters!$B$82)/(BU87+BU89+BU90-Parameters!$B$82-Parameters!$B$83-Parameters!$B$84)</f>
        <v>0.54007267157998207</v>
      </c>
      <c r="BV141" s="3">
        <f>+(BV87-Parameters!$B$82)/(BV87+BV89+BV90-Parameters!$B$82-Parameters!$B$83-Parameters!$B$84)</f>
        <v>0.53864491713214147</v>
      </c>
      <c r="BW141" s="3">
        <f>+(BW87-Parameters!$B$82)/(BW87+BW89+BW90-Parameters!$B$82-Parameters!$B$83-Parameters!$B$84)</f>
        <v>0.53722458694298547</v>
      </c>
      <c r="BX141" s="3">
        <f>+(BX87-Parameters!$B$82)/(BX87+BX89+BX90-Parameters!$B$82-Parameters!$B$83-Parameters!$B$84)</f>
        <v>0.5358116789717241</v>
      </c>
      <c r="BY141" s="3">
        <f>+(BY87-Parameters!$B$82)/(BY87+BY89+BY90-Parameters!$B$82-Parameters!$B$83-Parameters!$B$84)</f>
        <v>0.53440619294463698</v>
      </c>
      <c r="BZ141" s="3">
        <f>+(BZ87-Parameters!$B$82)/(BZ87+BZ89+BZ90-Parameters!$B$82-Parameters!$B$83-Parameters!$B$84)</f>
        <v>0.53300812864266378</v>
      </c>
      <c r="CA141" s="3">
        <f>+(CA87-Parameters!$B$82)/(CA87+CA89+CA90-Parameters!$B$82-Parameters!$B$83-Parameters!$B$84)</f>
        <v>0.53161748479379445</v>
      </c>
      <c r="CB141" s="3">
        <f>+(CB87-Parameters!$B$82)/(CB87+CB89+CB90-Parameters!$B$82-Parameters!$B$83-Parameters!$B$84)</f>
        <v>0.53023425839478211</v>
      </c>
      <c r="CC141" s="3">
        <f>+(CC87-Parameters!$B$82)/(CC87+CC89+CC90-Parameters!$B$82-Parameters!$B$83-Parameters!$B$84)</f>
        <v>0.52885844435271412</v>
      </c>
      <c r="CD141" s="3">
        <f>+(CD87-Parameters!$B$82)/(CD87+CD89+CD90-Parameters!$B$82-Parameters!$B$83-Parameters!$B$84)</f>
        <v>0.52749003539034989</v>
      </c>
      <c r="CE141" s="3">
        <f>+(CE87-Parameters!$B$82)/(CE87+CE89+CE90-Parameters!$B$82-Parameters!$B$83-Parameters!$B$84)</f>
        <v>0.52612902220636582</v>
      </c>
      <c r="CF141" s="3">
        <f>+(CF87-Parameters!$B$82)/(CF87+CF89+CF90-Parameters!$B$82-Parameters!$B$83-Parameters!$B$84)</f>
        <v>0.52477539393536154</v>
      </c>
      <c r="CG141" s="3">
        <f>+(CG87-Parameters!$B$82)/(CG87+CG89+CG90-Parameters!$B$82-Parameters!$B$83-Parameters!$B$84)</f>
        <v>0.52342913902407284</v>
      </c>
      <c r="CH141" s="3">
        <f>+(CH87-Parameters!$B$82)/(CH87+CH89+CH90-Parameters!$B$82-Parameters!$B$83-Parameters!$B$84)</f>
        <v>0.52209024674777027</v>
      </c>
      <c r="CI141" s="3">
        <f>+(CI87-Parameters!$B$82)/(CI87+CI89+CI90-Parameters!$B$82-Parameters!$B$83-Parameters!$B$84)</f>
        <v>0.52075870976407268</v>
      </c>
      <c r="CJ141" s="3">
        <f>+(CJ87-Parameters!$B$82)/(CJ87+CJ89+CJ90-Parameters!$B$82-Parameters!$B$83-Parameters!$B$84)</f>
        <v>0.51943452839037441</v>
      </c>
      <c r="CK141" s="3">
        <f>+(CK87-Parameters!$B$82)/(CK87+CK89+CK90-Parameters!$B$82-Parameters!$B$83-Parameters!$B$84)</f>
        <v>0.5181177177795282</v>
      </c>
      <c r="CL141" s="3">
        <f>+(CL87-Parameters!$B$82)/(CL87+CL89+CL90-Parameters!$B$82-Parameters!$B$83-Parameters!$B$84)</f>
        <v>0.51680832001424448</v>
      </c>
      <c r="CM141" s="3">
        <f>+(CM87-Parameters!$B$82)/(CM87+CM89+CM90-Parameters!$B$82-Parameters!$B$83-Parameters!$B$84)</f>
        <v>0.51550642463526275</v>
      </c>
      <c r="CN141" s="3">
        <f>+(CN87-Parameters!$B$82)/(CN87+CN89+CN90-Parameters!$B$82-Parameters!$B$83-Parameters!$B$84)</f>
        <v>0.51421220385909094</v>
      </c>
      <c r="CO141" s="3">
        <f>+(CO87-Parameters!$B$82)/(CO87+CO89+CO90-Parameters!$B$82-Parameters!$B$83-Parameters!$B$84)</f>
        <v>0.51292597405033868</v>
      </c>
      <c r="CP141" s="3">
        <f>+(CP87-Parameters!$B$82)/(CP87+CP89+CP90-Parameters!$B$82-Parameters!$B$83-Parameters!$B$84)</f>
        <v>0.51164328127665293</v>
      </c>
      <c r="CQ141" s="3">
        <f>+(CQ87-Parameters!$B$82)/(CQ87+CQ89+CQ90-Parameters!$B$82-Parameters!$B$83-Parameters!$B$84)</f>
        <v>0.51036605096447396</v>
      </c>
      <c r="CR141" s="3">
        <f>+(CR87-Parameters!$B$82)/(CR87+CR89+CR90-Parameters!$B$82-Parameters!$B$83-Parameters!$B$84)</f>
        <v>0.50909531544931363</v>
      </c>
      <c r="CS141" s="3">
        <f>+(CS87-Parameters!$B$82)/(CS87+CS89+CS90-Parameters!$B$82-Parameters!$B$83-Parameters!$B$84)</f>
        <v>0.50783158457195587</v>
      </c>
      <c r="CT141" s="3">
        <f>+(CT87-Parameters!$B$82)/(CT87+CT89+CT90-Parameters!$B$82-Parameters!$B$83-Parameters!$B$84)</f>
        <v>0.50657506966339094</v>
      </c>
      <c r="CU141" s="3">
        <f>+(CU87-Parameters!$B$82)/(CU87+CU89+CU90-Parameters!$B$82-Parameters!$B$83-Parameters!$B$84)</f>
        <v>0.50532581729164538</v>
      </c>
      <c r="CV141" s="3">
        <f>+(CV87-Parameters!$B$82)/(CV87+CV89+CV90-Parameters!$B$82-Parameters!$B$83-Parameters!$B$84)</f>
        <v>0.50408378780274876</v>
      </c>
      <c r="CW141" s="3">
        <f>+(CW87-Parameters!$B$82)/(CW87+CW89+CW90-Parameters!$B$82-Parameters!$B$83-Parameters!$B$84)</f>
        <v>0.50284890038569885</v>
      </c>
    </row>
    <row r="142" spans="1:101" ht="20.75" customHeight="1" x14ac:dyDescent="0.2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0.75677936348945107</v>
      </c>
      <c r="E142" s="3">
        <f t="shared" ref="E142:BI142" si="457">+(E87-$B$87)/(E92-$B$92)</f>
        <v>0.74487209626993611</v>
      </c>
      <c r="F142" s="3">
        <f t="shared" si="457"/>
        <v>0.73487204431281372</v>
      </c>
      <c r="G142" s="3">
        <f t="shared" si="457"/>
        <v>0.72627904553394707</v>
      </c>
      <c r="H142" s="3">
        <f t="shared" si="457"/>
        <v>0.71874135487130253</v>
      </c>
      <c r="I142" s="3">
        <f t="shared" si="457"/>
        <v>0.71200964663810984</v>
      </c>
      <c r="J142" s="3">
        <f t="shared" si="457"/>
        <v>0.70590548460786096</v>
      </c>
      <c r="K142" s="3">
        <f t="shared" si="457"/>
        <v>0.70029969402247161</v>
      </c>
      <c r="L142" s="3">
        <f t="shared" si="457"/>
        <v>0.69509750056612862</v>
      </c>
      <c r="M142" s="3">
        <f t="shared" si="457"/>
        <v>0.69022829317043388</v>
      </c>
      <c r="N142" s="3">
        <f t="shared" si="457"/>
        <v>0.68563854894872234</v>
      </c>
      <c r="O142" s="3">
        <f t="shared" si="457"/>
        <v>0.68128692406275015</v>
      </c>
      <c r="P142" s="3">
        <f t="shared" si="457"/>
        <v>0.67714083119769419</v>
      </c>
      <c r="Q142" s="3">
        <f t="shared" si="457"/>
        <v>0.67317403971658463</v>
      </c>
      <c r="R142" s="3">
        <f t="shared" si="457"/>
        <v>0.66936498064612537</v>
      </c>
      <c r="S142" s="3">
        <f t="shared" si="457"/>
        <v>0.66569553767317458</v>
      </c>
      <c r="T142" s="3">
        <f t="shared" si="457"/>
        <v>0.66215017204210069</v>
      </c>
      <c r="U142" s="3">
        <f t="shared" si="457"/>
        <v>0.65871527348583991</v>
      </c>
      <c r="V142" s="3">
        <f t="shared" si="457"/>
        <v>0.65537917318496475</v>
      </c>
      <c r="W142" s="3">
        <f t="shared" si="457"/>
        <v>0.65213147025623563</v>
      </c>
      <c r="X142" s="3">
        <f t="shared" si="457"/>
        <v>0.64896265675884224</v>
      </c>
      <c r="Y142" s="3">
        <f t="shared" si="457"/>
        <v>0.64586389340837125</v>
      </c>
      <c r="Z142" s="3">
        <f t="shared" si="457"/>
        <v>0.64282686251215382</v>
      </c>
      <c r="AA142" s="3">
        <f t="shared" si="457"/>
        <v>0.63984366126245529</v>
      </c>
      <c r="AB142" s="3">
        <f t="shared" si="457"/>
        <v>0.63690671668145249</v>
      </c>
      <c r="AC142" s="3">
        <f t="shared" si="457"/>
        <v>0.63400871249156077</v>
      </c>
      <c r="AD142" s="3">
        <f t="shared" si="457"/>
        <v>0.63114252262432369</v>
      </c>
      <c r="AE142" s="3">
        <f t="shared" si="457"/>
        <v>0.62830114827947048</v>
      </c>
      <c r="AF142" s="3">
        <f t="shared" si="457"/>
        <v>0.62547765652945708</v>
      </c>
      <c r="AG142" s="3">
        <f t="shared" si="457"/>
        <v>0.62266511893905174</v>
      </c>
      <c r="AH142" s="3">
        <f t="shared" si="457"/>
        <v>0.61985654890020792</v>
      </c>
      <c r="AI142" s="3">
        <f t="shared" si="457"/>
        <v>0.61704483641634267</v>
      </c>
      <c r="AJ142" s="3">
        <f t="shared" si="457"/>
        <v>0.61422267901054284</v>
      </c>
      <c r="AK142" s="3">
        <f t="shared" si="457"/>
        <v>0.61138250731462795</v>
      </c>
      <c r="AL142" s="3">
        <f t="shared" si="457"/>
        <v>0.60851640368652049</v>
      </c>
      <c r="AM142" s="3">
        <f t="shared" si="457"/>
        <v>0.60561601193241688</v>
      </c>
      <c r="AN142" s="3">
        <f t="shared" si="457"/>
        <v>0.60267243582835717</v>
      </c>
      <c r="AO142" s="3">
        <f t="shared" si="457"/>
        <v>0.5996761236200443</v>
      </c>
      <c r="AP142" s="3">
        <f t="shared" si="457"/>
        <v>0.59661673493399303</v>
      </c>
      <c r="AQ142" s="3">
        <f t="shared" si="457"/>
        <v>0.59348298542788447</v>
      </c>
      <c r="AR142" s="3">
        <f t="shared" si="457"/>
        <v>0.59026246277534911</v>
      </c>
      <c r="AS142" s="3">
        <f t="shared" si="457"/>
        <v>0.58694140457894284</v>
      </c>
      <c r="AT142" s="3">
        <f t="shared" si="457"/>
        <v>0.5835044237083018</v>
      </c>
      <c r="AU142" s="3">
        <f t="shared" si="457"/>
        <v>0.57993415683306615</v>
      </c>
      <c r="AV142" s="3">
        <f t="shared" si="457"/>
        <v>0.57389515371775612</v>
      </c>
      <c r="AW142" s="3">
        <f t="shared" si="457"/>
        <v>0.56918543653286136</v>
      </c>
      <c r="AX142" s="3">
        <f t="shared" si="457"/>
        <v>0.56538614114148678</v>
      </c>
      <c r="AY142" s="3">
        <f t="shared" si="457"/>
        <v>0.56221090927879824</v>
      </c>
      <c r="AZ142" s="3">
        <f t="shared" si="457"/>
        <v>0.55946403404142009</v>
      </c>
      <c r="BA142" s="3">
        <f t="shared" si="457"/>
        <v>0.55701181031553859</v>
      </c>
      <c r="BB142" s="3">
        <f t="shared" si="457"/>
        <v>0.55476292890354861</v>
      </c>
      <c r="BC142" s="3">
        <f t="shared" si="457"/>
        <v>0.55265506297072697</v>
      </c>
      <c r="BD142" s="3">
        <f t="shared" si="457"/>
        <v>0.55064569331737057</v>
      </c>
      <c r="BE142" s="3">
        <f t="shared" si="457"/>
        <v>0.54870583446252619</v>
      </c>
      <c r="BF142" s="3">
        <f t="shared" si="457"/>
        <v>0.54681574535017197</v>
      </c>
      <c r="BG142" s="3">
        <f t="shared" si="457"/>
        <v>0.54496199751096752</v>
      </c>
      <c r="BH142" s="3">
        <f t="shared" si="457"/>
        <v>0.54313547148289687</v>
      </c>
      <c r="BI142" s="3">
        <f t="shared" si="457"/>
        <v>0.54132998785289077</v>
      </c>
      <c r="BJ142" s="3">
        <f t="shared" ref="BJ142:CW142" si="458">+(BJ87-$B$87)/(BJ92-$B$92)</f>
        <v>0.53954137207779262</v>
      </c>
      <c r="BK142" s="3">
        <f t="shared" si="458"/>
        <v>0.53776681574571839</v>
      </c>
      <c r="BL142" s="3">
        <f t="shared" si="458"/>
        <v>0.53600444038523187</v>
      </c>
      <c r="BM142" s="3">
        <f t="shared" si="458"/>
        <v>0.53425299964577466</v>
      </c>
      <c r="BN142" s="3">
        <f t="shared" si="458"/>
        <v>0.53251167599171279</v>
      </c>
      <c r="BO142" s="3">
        <f t="shared" si="458"/>
        <v>0.53077994194551925</v>
      </c>
      <c r="BP142" s="3">
        <f t="shared" si="458"/>
        <v>0.52905746540980636</v>
      </c>
      <c r="BQ142" s="3">
        <f t="shared" si="458"/>
        <v>0.52734404508736099</v>
      </c>
      <c r="BR142" s="3">
        <f t="shared" si="458"/>
        <v>0.52563956645138765</v>
      </c>
      <c r="BS142" s="3">
        <f t="shared" si="458"/>
        <v>0.52394397174648422</v>
      </c>
      <c r="BT142" s="3">
        <f t="shared" si="458"/>
        <v>0.5222572395697892</v>
      </c>
      <c r="BU142" s="3">
        <f t="shared" si="458"/>
        <v>0.52057937099431317</v>
      </c>
      <c r="BV142" s="3">
        <f t="shared" si="458"/>
        <v>0.51891038016083124</v>
      </c>
      <c r="BW142" s="3">
        <f t="shared" si="458"/>
        <v>0.51725028792402639</v>
      </c>
      <c r="BX142" s="3">
        <f t="shared" si="458"/>
        <v>0.51559911758736987</v>
      </c>
      <c r="BY142" s="3">
        <f t="shared" si="458"/>
        <v>0.51395689207062178</v>
      </c>
      <c r="BZ142" s="3">
        <f t="shared" si="458"/>
        <v>0.51232363206326503</v>
      </c>
      <c r="CA142" s="3">
        <f t="shared" si="458"/>
        <v>0.51069935486442919</v>
      </c>
      <c r="CB142" s="3">
        <f t="shared" si="458"/>
        <v>0.50908407371173459</v>
      </c>
      <c r="CC142" s="3">
        <f t="shared" si="458"/>
        <v>0.50747779747646704</v>
      </c>
      <c r="CD142" s="3">
        <f t="shared" si="458"/>
        <v>0.50588053066377459</v>
      </c>
      <c r="CE142" s="3">
        <f t="shared" si="458"/>
        <v>0.50429227371161567</v>
      </c>
      <c r="CF142" s="3">
        <f t="shared" si="458"/>
        <v>0.50271302364583614</v>
      </c>
      <c r="CG142" s="3">
        <f t="shared" si="458"/>
        <v>0.50114277523467643</v>
      </c>
      <c r="CH142" s="3">
        <f t="shared" si="458"/>
        <v>0.49958152291604252</v>
      </c>
      <c r="CI142" s="3">
        <f t="shared" si="458"/>
        <v>0.49802926398108482</v>
      </c>
      <c r="CJ142" s="3">
        <f t="shared" si="458"/>
        <v>0.49648600384884595</v>
      </c>
      <c r="CK142" s="3">
        <f t="shared" si="458"/>
        <v>0.49495176486085274</v>
      </c>
      <c r="CL142" s="3">
        <f t="shared" si="458"/>
        <v>0.4934266010535327</v>
      </c>
      <c r="CM142" s="3">
        <f t="shared" si="458"/>
        <v>0.49191062318436624</v>
      </c>
      <c r="CN142" s="3">
        <f t="shared" si="458"/>
        <v>0.49040404161962636</v>
      </c>
      <c r="CO142" s="3">
        <f t="shared" si="458"/>
        <v>0.48890724113917072</v>
      </c>
      <c r="CP142" s="3">
        <f t="shared" si="458"/>
        <v>0.48741491103113188</v>
      </c>
      <c r="CQ142" s="3">
        <f t="shared" si="458"/>
        <v>0.48592929423630543</v>
      </c>
      <c r="CR142" s="3">
        <f t="shared" si="458"/>
        <v>0.48445159955571282</v>
      </c>
      <c r="CS142" s="3">
        <f t="shared" si="458"/>
        <v>0.48298242860879753</v>
      </c>
      <c r="CT142" s="3">
        <f t="shared" si="458"/>
        <v>0.4815220343934124</v>
      </c>
      <c r="CU142" s="3">
        <f t="shared" si="458"/>
        <v>0.48007047607001596</v>
      </c>
      <c r="CV142" s="3">
        <f t="shared" si="458"/>
        <v>0.47862771016051942</v>
      </c>
      <c r="CW142" s="3">
        <f t="shared" si="458"/>
        <v>0.47719364311639373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196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AH150" si="463">+((C126/B126)^($B$19))^0.2</f>
        <v>1.0354648409261298</v>
      </c>
      <c r="D150" s="3">
        <f t="shared" si="463"/>
        <v>1.0343463824545067</v>
      </c>
      <c r="E150" s="3">
        <f t="shared" si="463"/>
        <v>1.0332489027028264</v>
      </c>
      <c r="F150" s="3">
        <f t="shared" si="463"/>
        <v>1.0321815275727064</v>
      </c>
      <c r="G150" s="3">
        <f t="shared" si="463"/>
        <v>1.0311479435931379</v>
      </c>
      <c r="H150" s="3">
        <f t="shared" si="463"/>
        <v>1.0301490773607416</v>
      </c>
      <c r="I150" s="3">
        <f t="shared" si="463"/>
        <v>1.0291845349202728</v>
      </c>
      <c r="J150" s="3">
        <f t="shared" si="463"/>
        <v>1.0282533585078717</v>
      </c>
      <c r="K150" s="3">
        <f t="shared" si="463"/>
        <v>1.027354410918579</v>
      </c>
      <c r="L150" s="3">
        <f t="shared" si="463"/>
        <v>1.0264865588020924</v>
      </c>
      <c r="M150" s="3">
        <f t="shared" si="463"/>
        <v>1.025648750929222</v>
      </c>
      <c r="N150" s="3">
        <f t="shared" si="463"/>
        <v>1.0248400458742373</v>
      </c>
      <c r="O150" s="3">
        <f t="shared" si="463"/>
        <v>1.0240596182827046</v>
      </c>
      <c r="P150" s="3">
        <f t="shared" si="463"/>
        <v>1.0233067676373611</v>
      </c>
      <c r="Q150" s="3">
        <f t="shared" si="463"/>
        <v>1.0225809425278696</v>
      </c>
      <c r="R150" s="3">
        <f t="shared" si="463"/>
        <v>1.0218818025684169</v>
      </c>
      <c r="S150" s="3">
        <f t="shared" si="463"/>
        <v>1.0212093487313048</v>
      </c>
      <c r="T150" s="3">
        <f t="shared" si="463"/>
        <v>1.0205699650049311</v>
      </c>
      <c r="U150" s="3">
        <f t="shared" si="463"/>
        <v>1.0199597091589203</v>
      </c>
      <c r="V150" s="3">
        <f t="shared" si="463"/>
        <v>1.0193755776194029</v>
      </c>
      <c r="W150" s="3">
        <f t="shared" si="463"/>
        <v>1.0188154657612587</v>
      </c>
      <c r="X150" s="3">
        <f t="shared" si="463"/>
        <v>1.0182778095938869</v>
      </c>
      <c r="Y150" s="3">
        <f t="shared" si="463"/>
        <v>1.0177613757056427</v>
      </c>
      <c r="Z150" s="3">
        <f t="shared" si="463"/>
        <v>1.0172651378603856</v>
      </c>
      <c r="AA150" s="3">
        <f t="shared" si="463"/>
        <v>1.0167882038630804</v>
      </c>
      <c r="AB150" s="3">
        <f t="shared" si="463"/>
        <v>1.0163297727356611</v>
      </c>
      <c r="AC150" s="3">
        <f t="shared" si="463"/>
        <v>1.0158891090359807</v>
      </c>
      <c r="AD150" s="3">
        <f t="shared" si="463"/>
        <v>1.0154655268343369</v>
      </c>
      <c r="AE150" s="3">
        <f t="shared" si="463"/>
        <v>1.0150583809272575</v>
      </c>
      <c r="AF150" s="3">
        <f t="shared" si="463"/>
        <v>1.0146670603693693</v>
      </c>
      <c r="AG150" s="3">
        <f t="shared" si="463"/>
        <v>1.0142909841361167</v>
      </c>
      <c r="AH150" s="3">
        <f t="shared" si="463"/>
        <v>1.0139295977274521</v>
      </c>
      <c r="AI150" s="3">
        <f t="shared" ref="AI150:BI150" si="464">+((AI126/AH126)^($B$19))^0.2</f>
        <v>1.0135823689776553</v>
      </c>
      <c r="AJ150" s="3">
        <f t="shared" si="464"/>
        <v>1.013248782560199</v>
      </c>
      <c r="AK150" s="3">
        <f t="shared" si="464"/>
        <v>1.0129283313115576</v>
      </c>
      <c r="AL150" s="3">
        <f t="shared" si="464"/>
        <v>1.0126205012323135</v>
      </c>
      <c r="AM150" s="3">
        <f t="shared" si="464"/>
        <v>1.0123247462685279</v>
      </c>
      <c r="AN150" s="3">
        <f t="shared" si="464"/>
        <v>1.0120404422536347</v>
      </c>
      <c r="AO150" s="3">
        <f t="shared" si="464"/>
        <v>1.0117668075423898</v>
      </c>
      <c r="AP150" s="3">
        <f t="shared" si="464"/>
        <v>1.0115027606109397</v>
      </c>
      <c r="AQ150" s="3">
        <f t="shared" si="464"/>
        <v>1.0112466693099651</v>
      </c>
      <c r="AR150" s="3">
        <f t="shared" si="464"/>
        <v>1.010995906678734</v>
      </c>
      <c r="AS150" s="3">
        <f t="shared" si="464"/>
        <v>1.0107460691056287</v>
      </c>
      <c r="AT150" s="3">
        <f t="shared" si="464"/>
        <v>1.0104896019488399</v>
      </c>
      <c r="AU150" s="3">
        <f t="shared" si="464"/>
        <v>1.010644115099584</v>
      </c>
      <c r="AV150" s="3">
        <f t="shared" si="464"/>
        <v>1.010394948991145</v>
      </c>
      <c r="AW150" s="3">
        <f t="shared" si="464"/>
        <v>1.0101800958544715</v>
      </c>
      <c r="AX150" s="3">
        <f t="shared" si="464"/>
        <v>1.0099800958516114</v>
      </c>
      <c r="AY150" s="3">
        <f t="shared" si="464"/>
        <v>1.0097857140829063</v>
      </c>
      <c r="AZ150" s="3">
        <f t="shared" si="464"/>
        <v>1.0095926158105977</v>
      </c>
      <c r="BA150" s="3">
        <f t="shared" si="464"/>
        <v>1.0093991007581113</v>
      </c>
      <c r="BB150" s="3">
        <f t="shared" si="464"/>
        <v>1.0092048213241764</v>
      </c>
      <c r="BC150" s="3">
        <f t="shared" si="464"/>
        <v>1.0090100713746328</v>
      </c>
      <c r="BD150" s="3">
        <f t="shared" si="464"/>
        <v>1.0088154032922931</v>
      </c>
      <c r="BE150" s="3">
        <f t="shared" si="464"/>
        <v>1.0086214303831891</v>
      </c>
      <c r="BF150" s="3">
        <f t="shared" si="464"/>
        <v>1.0084287324014327</v>
      </c>
      <c r="BG150" s="3">
        <f t="shared" si="464"/>
        <v>1.0082378160438332</v>
      </c>
      <c r="BH150" s="3">
        <f t="shared" si="464"/>
        <v>1.0080491045211524</v>
      </c>
      <c r="BI150" s="3">
        <f t="shared" si="464"/>
        <v>1.0078629402725823</v>
      </c>
    </row>
    <row r="151" spans="1:101" ht="20.75" customHeight="1" x14ac:dyDescent="0.2">
      <c r="A151" s="9" t="s">
        <v>177</v>
      </c>
      <c r="B151" s="47"/>
      <c r="C151" s="3">
        <f>+C150*C149</f>
        <v>1.0509968135400216</v>
      </c>
      <c r="D151" s="3">
        <f t="shared" ref="D151:BI151" si="465">+D150*D149</f>
        <v>1.0498615781913243</v>
      </c>
      <c r="E151" s="3">
        <f t="shared" si="465"/>
        <v>1.0487476362433688</v>
      </c>
      <c r="F151" s="3">
        <f t="shared" si="465"/>
        <v>1.047664250486297</v>
      </c>
      <c r="G151" s="3">
        <f t="shared" si="465"/>
        <v>1.0466151627470348</v>
      </c>
      <c r="H151" s="3">
        <f t="shared" si="465"/>
        <v>1.0456013135211526</v>
      </c>
      <c r="I151" s="3">
        <f t="shared" si="465"/>
        <v>1.0446223029440769</v>
      </c>
      <c r="J151" s="3">
        <f t="shared" si="465"/>
        <v>1.0436771588854896</v>
      </c>
      <c r="K151" s="3">
        <f t="shared" si="465"/>
        <v>1.0427647270823577</v>
      </c>
      <c r="L151" s="3">
        <f t="shared" si="465"/>
        <v>1.0418838571841236</v>
      </c>
      <c r="M151" s="3">
        <f t="shared" si="465"/>
        <v>1.0410334821931602</v>
      </c>
      <c r="N151" s="3">
        <f t="shared" si="465"/>
        <v>1.0402126465623507</v>
      </c>
      <c r="O151" s="3">
        <f t="shared" si="465"/>
        <v>1.0394205125569451</v>
      </c>
      <c r="P151" s="3">
        <f t="shared" si="465"/>
        <v>1.0386563691519213</v>
      </c>
      <c r="Q151" s="3">
        <f t="shared" si="465"/>
        <v>1.0379196566657876</v>
      </c>
      <c r="R151" s="3">
        <f t="shared" si="465"/>
        <v>1.0372100296069431</v>
      </c>
      <c r="S151" s="3">
        <f t="shared" si="465"/>
        <v>1.0365274889622742</v>
      </c>
      <c r="T151" s="3">
        <f t="shared" si="465"/>
        <v>1.0358785144800049</v>
      </c>
      <c r="U151" s="3">
        <f t="shared" si="465"/>
        <v>1.035259104796304</v>
      </c>
      <c r="V151" s="3">
        <f t="shared" si="465"/>
        <v>1.0346662112836937</v>
      </c>
      <c r="W151" s="3">
        <f t="shared" si="465"/>
        <v>1.0340976977476775</v>
      </c>
      <c r="X151" s="3">
        <f t="shared" si="465"/>
        <v>1.0335519767377952</v>
      </c>
      <c r="Y151" s="3">
        <f t="shared" si="465"/>
        <v>1.0330277963412273</v>
      </c>
      <c r="Z151" s="3">
        <f t="shared" si="465"/>
        <v>1.0325241149282913</v>
      </c>
      <c r="AA151" s="3">
        <f t="shared" si="465"/>
        <v>1.0320400269210266</v>
      </c>
      <c r="AB151" s="3">
        <f t="shared" si="465"/>
        <v>1.031574719326696</v>
      </c>
      <c r="AC151" s="3">
        <f t="shared" si="465"/>
        <v>1.0311274456715203</v>
      </c>
      <c r="AD151" s="3">
        <f t="shared" si="465"/>
        <v>1.0306975097368518</v>
      </c>
      <c r="AE151" s="3">
        <f t="shared" si="465"/>
        <v>1.0302842566411663</v>
      </c>
      <c r="AF151" s="3">
        <f t="shared" si="465"/>
        <v>1.0298870662749098</v>
      </c>
      <c r="AG151" s="3">
        <f t="shared" si="465"/>
        <v>1.0295053488981585</v>
      </c>
      <c r="AH151" s="3">
        <f t="shared" si="465"/>
        <v>1.0291385416933638</v>
      </c>
      <c r="AI151" s="3">
        <f t="shared" si="465"/>
        <v>1.0287861045123201</v>
      </c>
      <c r="AJ151" s="3">
        <f t="shared" si="465"/>
        <v>1.0284475142986018</v>
      </c>
      <c r="AK151" s="3">
        <f t="shared" si="465"/>
        <v>1.0281222562812309</v>
      </c>
      <c r="AL151" s="3">
        <f t="shared" si="465"/>
        <v>1.0278098087507981</v>
      </c>
      <c r="AM151" s="3">
        <f t="shared" si="465"/>
        <v>1.0275096174625558</v>
      </c>
      <c r="AN151" s="3">
        <f t="shared" si="465"/>
        <v>1.0272210488874391</v>
      </c>
      <c r="AO151" s="3">
        <f t="shared" si="465"/>
        <v>1.0269433096555256</v>
      </c>
      <c r="AP151" s="3">
        <f t="shared" si="465"/>
        <v>1.0266753020201036</v>
      </c>
      <c r="AQ151" s="3">
        <f t="shared" si="465"/>
        <v>1.0264153693496145</v>
      </c>
      <c r="AR151" s="3">
        <f t="shared" si="465"/>
        <v>1.0261608452789148</v>
      </c>
      <c r="AS151" s="3">
        <f t="shared" si="465"/>
        <v>1.025907260142213</v>
      </c>
      <c r="AT151" s="3">
        <f t="shared" si="465"/>
        <v>1.0256469459780724</v>
      </c>
      <c r="AU151" s="3">
        <f t="shared" si="465"/>
        <v>1.0258037768260777</v>
      </c>
      <c r="AV151" s="3">
        <f t="shared" si="465"/>
        <v>1.0255508732260121</v>
      </c>
      <c r="AW151" s="3">
        <f t="shared" si="465"/>
        <v>1.0253327972922885</v>
      </c>
      <c r="AX151" s="3">
        <f t="shared" si="465"/>
        <v>1.0251297972893856</v>
      </c>
      <c r="AY151" s="3">
        <f t="shared" si="465"/>
        <v>1.0249324997941498</v>
      </c>
      <c r="AZ151" s="3">
        <f t="shared" si="465"/>
        <v>1.0247365050477566</v>
      </c>
      <c r="BA151" s="3">
        <f t="shared" si="465"/>
        <v>1.024540087269483</v>
      </c>
      <c r="BB151" s="3">
        <f t="shared" si="465"/>
        <v>1.0243428936440391</v>
      </c>
      <c r="BC151" s="3">
        <f t="shared" si="465"/>
        <v>1.0241452224452523</v>
      </c>
      <c r="BD151" s="3">
        <f t="shared" si="465"/>
        <v>1.0239476343416773</v>
      </c>
      <c r="BE151" s="3">
        <f t="shared" si="465"/>
        <v>1.0237507518389368</v>
      </c>
      <c r="BF151" s="3">
        <f t="shared" si="465"/>
        <v>1.023555163387454</v>
      </c>
      <c r="BG151" s="3">
        <f t="shared" si="465"/>
        <v>1.0233613832844906</v>
      </c>
      <c r="BH151" s="3">
        <f t="shared" si="465"/>
        <v>1.0231698410889696</v>
      </c>
      <c r="BI151" s="3">
        <f t="shared" si="465"/>
        <v>1.022980884376671</v>
      </c>
    </row>
    <row r="152" spans="1:101" ht="20.75" customHeight="1" x14ac:dyDescent="0.2">
      <c r="A152" s="9" t="s">
        <v>3</v>
      </c>
      <c r="B152" s="47"/>
      <c r="C152" s="3">
        <f>+C151-1</f>
        <v>5.0996813540021613E-2</v>
      </c>
      <c r="D152" s="3">
        <f t="shared" ref="D152" si="466">+D151-1</f>
        <v>4.9861578191324307E-2</v>
      </c>
      <c r="E152" s="3">
        <f t="shared" ref="E152" si="467">+E151-1</f>
        <v>4.8747636243368753E-2</v>
      </c>
      <c r="F152" s="3">
        <f t="shared" ref="F152" si="468">+F151-1</f>
        <v>4.7664250486296966E-2</v>
      </c>
      <c r="G152" s="3">
        <f t="shared" ref="G152" si="469">+G151-1</f>
        <v>4.6615162747034811E-2</v>
      </c>
      <c r="H152" s="3">
        <f t="shared" ref="H152" si="470">+H151-1</f>
        <v>4.5601313521152598E-2</v>
      </c>
      <c r="I152" s="3">
        <f t="shared" ref="I152" si="471">+I151-1</f>
        <v>4.4622302944076875E-2</v>
      </c>
      <c r="J152" s="3">
        <f t="shared" ref="J152" si="472">+J151-1</f>
        <v>4.367715888548962E-2</v>
      </c>
      <c r="K152" s="3">
        <f t="shared" ref="K152" si="473">+K151-1</f>
        <v>4.2764727082357679E-2</v>
      </c>
      <c r="L152" s="3">
        <f t="shared" ref="L152" si="474">+L151-1</f>
        <v>4.1883857184123574E-2</v>
      </c>
      <c r="M152" s="3">
        <f t="shared" ref="M152" si="475">+M151-1</f>
        <v>4.1033482193160165E-2</v>
      </c>
      <c r="N152" s="3">
        <f t="shared" ref="N152" si="476">+N151-1</f>
        <v>4.0212646562350685E-2</v>
      </c>
      <c r="O152" s="3">
        <f t="shared" ref="O152" si="477">+O151-1</f>
        <v>3.942051255694512E-2</v>
      </c>
      <c r="P152" s="3">
        <f t="shared" ref="P152" si="478">+P151-1</f>
        <v>3.8656369151921277E-2</v>
      </c>
      <c r="Q152" s="3">
        <f t="shared" ref="Q152" si="479">+Q151-1</f>
        <v>3.791965666578756E-2</v>
      </c>
      <c r="R152" s="3">
        <f t="shared" ref="R152" si="480">+R151-1</f>
        <v>3.7210029606943085E-2</v>
      </c>
      <c r="S152" s="3">
        <f t="shared" ref="S152" si="481">+S151-1</f>
        <v>3.6527488962274202E-2</v>
      </c>
      <c r="T152" s="3">
        <f t="shared" ref="T152" si="482">+T151-1</f>
        <v>3.5878514480004897E-2</v>
      </c>
      <c r="U152" s="3">
        <f t="shared" ref="U152" si="483">+U151-1</f>
        <v>3.5259104796304008E-2</v>
      </c>
      <c r="V152" s="3">
        <f t="shared" ref="V152" si="484">+V151-1</f>
        <v>3.4666211283693737E-2</v>
      </c>
      <c r="W152" s="3">
        <f t="shared" ref="W152" si="485">+W151-1</f>
        <v>3.4097697747677458E-2</v>
      </c>
      <c r="X152" s="3">
        <f t="shared" ref="X152" si="486">+X151-1</f>
        <v>3.3551976737795197E-2</v>
      </c>
      <c r="Y152" s="3">
        <f t="shared" ref="Y152" si="487">+Y151-1</f>
        <v>3.3027796341227322E-2</v>
      </c>
      <c r="Z152" s="3">
        <f t="shared" ref="Z152" si="488">+Z151-1</f>
        <v>3.2524114928291326E-2</v>
      </c>
      <c r="AA152" s="3">
        <f t="shared" ref="AA152" si="489">+AA151-1</f>
        <v>3.2040026921026588E-2</v>
      </c>
      <c r="AB152" s="3">
        <f t="shared" ref="AB152" si="490">+AB151-1</f>
        <v>3.1574719326695977E-2</v>
      </c>
      <c r="AC152" s="3">
        <f t="shared" ref="AC152" si="491">+AC151-1</f>
        <v>3.112744567152026E-2</v>
      </c>
      <c r="AD152" s="3">
        <f t="shared" ref="AD152" si="492">+AD151-1</f>
        <v>3.0697509736851813E-2</v>
      </c>
      <c r="AE152" s="3">
        <f t="shared" ref="AE152" si="493">+AE151-1</f>
        <v>3.0284256641166296E-2</v>
      </c>
      <c r="AF152" s="3">
        <f t="shared" ref="AF152" si="494">+AF151-1</f>
        <v>2.9887066274909779E-2</v>
      </c>
      <c r="AG152" s="3">
        <f t="shared" ref="AG152" si="495">+AG151-1</f>
        <v>2.9505348898158479E-2</v>
      </c>
      <c r="AH152" s="3">
        <f t="shared" ref="AH152" si="496">+AH151-1</f>
        <v>2.9138541693363829E-2</v>
      </c>
      <c r="AI152" s="3">
        <f t="shared" ref="AI152" si="497">+AI151-1</f>
        <v>2.878610451232011E-2</v>
      </c>
      <c r="AJ152" s="3">
        <f t="shared" ref="AJ152" si="498">+AJ151-1</f>
        <v>2.8447514298601817E-2</v>
      </c>
      <c r="AK152" s="3">
        <f t="shared" ref="AK152" si="499">+AK151-1</f>
        <v>2.8122256281230884E-2</v>
      </c>
      <c r="AL152" s="3">
        <f t="shared" ref="AL152" si="500">+AL151-1</f>
        <v>2.7809808750798082E-2</v>
      </c>
      <c r="AM152" s="3">
        <f t="shared" ref="AM152" si="501">+AM151-1</f>
        <v>2.7509617462555758E-2</v>
      </c>
      <c r="AN152" s="3">
        <f t="shared" ref="AN152" si="502">+AN151-1</f>
        <v>2.7221048887439148E-2</v>
      </c>
      <c r="AO152" s="3">
        <f t="shared" ref="AO152" si="503">+AO151-1</f>
        <v>2.6943309655525605E-2</v>
      </c>
      <c r="AP152" s="3">
        <f t="shared" ref="AP152" si="504">+AP151-1</f>
        <v>2.6675302020103597E-2</v>
      </c>
      <c r="AQ152" s="3">
        <f t="shared" ref="AQ152" si="505">+AQ151-1</f>
        <v>2.6415369349614526E-2</v>
      </c>
      <c r="AR152" s="3">
        <f t="shared" ref="AR152" si="506">+AR151-1</f>
        <v>2.6160845278914824E-2</v>
      </c>
      <c r="AS152" s="3">
        <f t="shared" ref="AS152" si="507">+AS151-1</f>
        <v>2.5907260142213007E-2</v>
      </c>
      <c r="AT152" s="3">
        <f t="shared" ref="AT152" si="508">+AT151-1</f>
        <v>2.5646945978072377E-2</v>
      </c>
      <c r="AU152" s="3">
        <f t="shared" ref="AU152" si="509">+AU151-1</f>
        <v>2.5803776826077707E-2</v>
      </c>
      <c r="AV152" s="3">
        <f t="shared" ref="AV152" si="510">+AV151-1</f>
        <v>2.5550873226012127E-2</v>
      </c>
      <c r="AW152" s="3">
        <f t="shared" ref="AW152" si="511">+AW151-1</f>
        <v>2.5332797292288545E-2</v>
      </c>
      <c r="AX152" s="3">
        <f t="shared" ref="AX152" si="512">+AX151-1</f>
        <v>2.512979728938558E-2</v>
      </c>
      <c r="AY152" s="3">
        <f t="shared" ref="AY152" si="513">+AY151-1</f>
        <v>2.4932499794149798E-2</v>
      </c>
      <c r="AZ152" s="3">
        <f t="shared" ref="AZ152" si="514">+AZ151-1</f>
        <v>2.4736505047756596E-2</v>
      </c>
      <c r="BA152" s="3">
        <f t="shared" ref="BA152" si="515">+BA151-1</f>
        <v>2.454008726948298E-2</v>
      </c>
      <c r="BB152" s="3">
        <f t="shared" ref="BB152" si="516">+BB151-1</f>
        <v>2.4342893644039076E-2</v>
      </c>
      <c r="BC152" s="3">
        <f t="shared" ref="BC152" si="517">+BC151-1</f>
        <v>2.4145222445252301E-2</v>
      </c>
      <c r="BD152" s="3">
        <f t="shared" ref="BD152" si="518">+BD151-1</f>
        <v>2.3947634341677349E-2</v>
      </c>
      <c r="BE152" s="3">
        <f t="shared" ref="BE152" si="519">+BE151-1</f>
        <v>2.3750751838936823E-2</v>
      </c>
      <c r="BF152" s="3">
        <f t="shared" ref="BF152" si="520">+BF151-1</f>
        <v>2.3555163387454003E-2</v>
      </c>
      <c r="BG152" s="3">
        <f t="shared" ref="BG152" si="521">+BG151-1</f>
        <v>2.3361383284490556E-2</v>
      </c>
      <c r="BH152" s="3">
        <f t="shared" ref="BH152" si="522">+BH151-1</f>
        <v>2.3169841088969578E-2</v>
      </c>
      <c r="BI152" s="3">
        <f t="shared" ref="BI152" si="523">+BI151-1</f>
        <v>2.2980884376671007E-2</v>
      </c>
    </row>
    <row r="153" spans="1:101" ht="20.75" customHeight="1" x14ac:dyDescent="0.2">
      <c r="A153" s="9" t="s">
        <v>178</v>
      </c>
      <c r="B153" s="47"/>
      <c r="C153" s="3">
        <f>+C151/(1+$B$17)-1</f>
        <v>5.0996813540021613E-2</v>
      </c>
      <c r="D153" s="3">
        <f>+D151/(1+$B$17)-1</f>
        <v>4.9861578191324307E-2</v>
      </c>
      <c r="E153" s="3">
        <f t="shared" ref="E153:BI153" si="524">+E151/(1+$B$17)-1</f>
        <v>4.8747636243368753E-2</v>
      </c>
      <c r="F153" s="3">
        <f t="shared" si="524"/>
        <v>4.7664250486296966E-2</v>
      </c>
      <c r="G153" s="3">
        <f t="shared" si="524"/>
        <v>4.6615162747034811E-2</v>
      </c>
      <c r="H153" s="3">
        <f t="shared" si="524"/>
        <v>4.5601313521152598E-2</v>
      </c>
      <c r="I153" s="3">
        <f t="shared" si="524"/>
        <v>4.4622302944076875E-2</v>
      </c>
      <c r="J153" s="3">
        <f t="shared" si="524"/>
        <v>4.367715888548962E-2</v>
      </c>
      <c r="K153" s="3">
        <f t="shared" si="524"/>
        <v>4.2764727082357679E-2</v>
      </c>
      <c r="L153" s="3">
        <f t="shared" si="524"/>
        <v>4.1883857184123574E-2</v>
      </c>
      <c r="M153" s="3">
        <f t="shared" si="524"/>
        <v>4.1033482193160165E-2</v>
      </c>
      <c r="N153" s="3">
        <f t="shared" si="524"/>
        <v>4.0212646562350685E-2</v>
      </c>
      <c r="O153" s="3">
        <f t="shared" si="524"/>
        <v>3.942051255694512E-2</v>
      </c>
      <c r="P153" s="3">
        <f t="shared" si="524"/>
        <v>3.8656369151921277E-2</v>
      </c>
      <c r="Q153" s="3">
        <f t="shared" si="524"/>
        <v>3.791965666578756E-2</v>
      </c>
      <c r="R153" s="3">
        <f t="shared" si="524"/>
        <v>3.7210029606943085E-2</v>
      </c>
      <c r="S153" s="3">
        <f t="shared" si="524"/>
        <v>3.6527488962274202E-2</v>
      </c>
      <c r="T153" s="3">
        <f t="shared" si="524"/>
        <v>3.5878514480004897E-2</v>
      </c>
      <c r="U153" s="3">
        <f t="shared" si="524"/>
        <v>3.5259104796304008E-2</v>
      </c>
      <c r="V153" s="3">
        <f t="shared" si="524"/>
        <v>3.4666211283693737E-2</v>
      </c>
      <c r="W153" s="3">
        <f t="shared" si="524"/>
        <v>3.4097697747677458E-2</v>
      </c>
      <c r="X153" s="3">
        <f t="shared" si="524"/>
        <v>3.3551976737795197E-2</v>
      </c>
      <c r="Y153" s="3">
        <f t="shared" si="524"/>
        <v>3.3027796341227322E-2</v>
      </c>
      <c r="Z153" s="3">
        <f t="shared" si="524"/>
        <v>3.2524114928291326E-2</v>
      </c>
      <c r="AA153" s="3">
        <f t="shared" si="524"/>
        <v>3.2040026921026588E-2</v>
      </c>
      <c r="AB153" s="3">
        <f t="shared" si="524"/>
        <v>3.1574719326695977E-2</v>
      </c>
      <c r="AC153" s="3">
        <f t="shared" si="524"/>
        <v>3.112744567152026E-2</v>
      </c>
      <c r="AD153" s="3">
        <f t="shared" si="524"/>
        <v>3.0697509736851813E-2</v>
      </c>
      <c r="AE153" s="3">
        <f t="shared" si="524"/>
        <v>3.0284256641166296E-2</v>
      </c>
      <c r="AF153" s="3">
        <f t="shared" si="524"/>
        <v>2.9887066274909779E-2</v>
      </c>
      <c r="AG153" s="3">
        <f t="shared" si="524"/>
        <v>2.9505348898158479E-2</v>
      </c>
      <c r="AH153" s="3">
        <f t="shared" si="524"/>
        <v>2.9138541693363829E-2</v>
      </c>
      <c r="AI153" s="3">
        <f t="shared" si="524"/>
        <v>2.878610451232011E-2</v>
      </c>
      <c r="AJ153" s="3">
        <f t="shared" si="524"/>
        <v>2.8447514298601817E-2</v>
      </c>
      <c r="AK153" s="3">
        <f t="shared" si="524"/>
        <v>2.8122256281230884E-2</v>
      </c>
      <c r="AL153" s="3">
        <f t="shared" si="524"/>
        <v>2.7809808750798082E-2</v>
      </c>
      <c r="AM153" s="3">
        <f t="shared" si="524"/>
        <v>2.7509617462555758E-2</v>
      </c>
      <c r="AN153" s="3">
        <f t="shared" si="524"/>
        <v>2.7221048887439148E-2</v>
      </c>
      <c r="AO153" s="3">
        <f t="shared" si="524"/>
        <v>2.6943309655525605E-2</v>
      </c>
      <c r="AP153" s="3">
        <f t="shared" si="524"/>
        <v>2.6675302020103597E-2</v>
      </c>
      <c r="AQ153" s="3">
        <f t="shared" si="524"/>
        <v>2.6415369349614526E-2</v>
      </c>
      <c r="AR153" s="3">
        <f t="shared" si="524"/>
        <v>2.6160845278914824E-2</v>
      </c>
      <c r="AS153" s="3">
        <f t="shared" si="524"/>
        <v>2.5907260142213007E-2</v>
      </c>
      <c r="AT153" s="3">
        <f t="shared" si="524"/>
        <v>2.5646945978072377E-2</v>
      </c>
      <c r="AU153" s="3">
        <f t="shared" si="524"/>
        <v>2.5803776826077707E-2</v>
      </c>
      <c r="AV153" s="3">
        <f t="shared" si="524"/>
        <v>2.5550873226012127E-2</v>
      </c>
      <c r="AW153" s="3">
        <f t="shared" si="524"/>
        <v>2.5332797292288545E-2</v>
      </c>
      <c r="AX153" s="3">
        <f t="shared" si="524"/>
        <v>2.512979728938558E-2</v>
      </c>
      <c r="AY153" s="3">
        <f t="shared" si="524"/>
        <v>2.4932499794149798E-2</v>
      </c>
      <c r="AZ153" s="3">
        <f t="shared" si="524"/>
        <v>2.4736505047756596E-2</v>
      </c>
      <c r="BA153" s="3">
        <f t="shared" si="524"/>
        <v>2.454008726948298E-2</v>
      </c>
      <c r="BB153" s="3">
        <f t="shared" si="524"/>
        <v>2.4342893644039076E-2</v>
      </c>
      <c r="BC153" s="3">
        <f t="shared" si="524"/>
        <v>2.4145222445252301E-2</v>
      </c>
      <c r="BD153" s="3">
        <f t="shared" si="524"/>
        <v>2.3947634341677349E-2</v>
      </c>
      <c r="BE153" s="3">
        <f t="shared" si="524"/>
        <v>2.3750751838936823E-2</v>
      </c>
      <c r="BF153" s="3">
        <f t="shared" si="524"/>
        <v>2.3555163387454003E-2</v>
      </c>
      <c r="BG153" s="3">
        <f t="shared" si="524"/>
        <v>2.3361383284490556E-2</v>
      </c>
      <c r="BH153" s="3">
        <f t="shared" si="524"/>
        <v>2.3169841088969578E-2</v>
      </c>
      <c r="BI153" s="3">
        <f t="shared" si="524"/>
        <v>2.2980884376671007E-2</v>
      </c>
    </row>
    <row r="154" spans="1:101" ht="20.75" customHeight="1" x14ac:dyDescent="0.2">
      <c r="A154" s="9" t="s">
        <v>179</v>
      </c>
      <c r="B154" s="47"/>
      <c r="C154" s="3">
        <f>+C151*(1+$B$9)-1</f>
        <v>5.0996813540021613E-2</v>
      </c>
      <c r="D154" s="3">
        <f>+D151*(1+$B$9)-1</f>
        <v>4.9861578191324307E-2</v>
      </c>
      <c r="E154" s="3">
        <f t="shared" ref="E154:BI154" si="525">+E151*(1+$B$9)-1</f>
        <v>4.8747636243368753E-2</v>
      </c>
      <c r="F154" s="3">
        <f t="shared" si="525"/>
        <v>4.7664250486296966E-2</v>
      </c>
      <c r="G154" s="3">
        <f t="shared" si="525"/>
        <v>4.6615162747034811E-2</v>
      </c>
      <c r="H154" s="3">
        <f t="shared" si="525"/>
        <v>4.5601313521152598E-2</v>
      </c>
      <c r="I154" s="3">
        <f t="shared" si="525"/>
        <v>4.4622302944076875E-2</v>
      </c>
      <c r="J154" s="3">
        <f t="shared" si="525"/>
        <v>4.367715888548962E-2</v>
      </c>
      <c r="K154" s="3">
        <f t="shared" si="525"/>
        <v>4.2764727082357679E-2</v>
      </c>
      <c r="L154" s="3">
        <f t="shared" si="525"/>
        <v>4.1883857184123574E-2</v>
      </c>
      <c r="M154" s="3">
        <f t="shared" si="525"/>
        <v>4.1033482193160165E-2</v>
      </c>
      <c r="N154" s="3">
        <f t="shared" si="525"/>
        <v>4.0212646562350685E-2</v>
      </c>
      <c r="O154" s="3">
        <f t="shared" si="525"/>
        <v>3.942051255694512E-2</v>
      </c>
      <c r="P154" s="3">
        <f t="shared" si="525"/>
        <v>3.8656369151921277E-2</v>
      </c>
      <c r="Q154" s="3">
        <f t="shared" si="525"/>
        <v>3.791965666578756E-2</v>
      </c>
      <c r="R154" s="3">
        <f t="shared" si="525"/>
        <v>3.7210029606943085E-2</v>
      </c>
      <c r="S154" s="3">
        <f t="shared" si="525"/>
        <v>3.6527488962274202E-2</v>
      </c>
      <c r="T154" s="3">
        <f t="shared" si="525"/>
        <v>3.5878514480004897E-2</v>
      </c>
      <c r="U154" s="3">
        <f t="shared" si="525"/>
        <v>3.5259104796304008E-2</v>
      </c>
      <c r="V154" s="3">
        <f t="shared" si="525"/>
        <v>3.4666211283693737E-2</v>
      </c>
      <c r="W154" s="3">
        <f t="shared" si="525"/>
        <v>3.4097697747677458E-2</v>
      </c>
      <c r="X154" s="3">
        <f t="shared" si="525"/>
        <v>3.3551976737795197E-2</v>
      </c>
      <c r="Y154" s="3">
        <f t="shared" si="525"/>
        <v>3.3027796341227322E-2</v>
      </c>
      <c r="Z154" s="3">
        <f t="shared" si="525"/>
        <v>3.2524114928291326E-2</v>
      </c>
      <c r="AA154" s="3">
        <f t="shared" si="525"/>
        <v>3.2040026921026588E-2</v>
      </c>
      <c r="AB154" s="3">
        <f t="shared" si="525"/>
        <v>3.1574719326695977E-2</v>
      </c>
      <c r="AC154" s="3">
        <f t="shared" si="525"/>
        <v>3.112744567152026E-2</v>
      </c>
      <c r="AD154" s="3">
        <f t="shared" si="525"/>
        <v>3.0697509736851813E-2</v>
      </c>
      <c r="AE154" s="3">
        <f t="shared" si="525"/>
        <v>3.0284256641166296E-2</v>
      </c>
      <c r="AF154" s="3">
        <f t="shared" si="525"/>
        <v>2.9887066274909779E-2</v>
      </c>
      <c r="AG154" s="3">
        <f t="shared" si="525"/>
        <v>2.9505348898158479E-2</v>
      </c>
      <c r="AH154" s="3">
        <f t="shared" si="525"/>
        <v>2.9138541693363829E-2</v>
      </c>
      <c r="AI154" s="3">
        <f t="shared" si="525"/>
        <v>2.878610451232011E-2</v>
      </c>
      <c r="AJ154" s="3">
        <f t="shared" si="525"/>
        <v>2.8447514298601817E-2</v>
      </c>
      <c r="AK154" s="3">
        <f t="shared" si="525"/>
        <v>2.8122256281230884E-2</v>
      </c>
      <c r="AL154" s="3">
        <f t="shared" si="525"/>
        <v>2.7809808750798082E-2</v>
      </c>
      <c r="AM154" s="3">
        <f t="shared" si="525"/>
        <v>2.7509617462555758E-2</v>
      </c>
      <c r="AN154" s="3">
        <f t="shared" si="525"/>
        <v>2.7221048887439148E-2</v>
      </c>
      <c r="AO154" s="3">
        <f t="shared" si="525"/>
        <v>2.6943309655525605E-2</v>
      </c>
      <c r="AP154" s="3">
        <f t="shared" si="525"/>
        <v>2.6675302020103597E-2</v>
      </c>
      <c r="AQ154" s="3">
        <f t="shared" si="525"/>
        <v>2.6415369349614526E-2</v>
      </c>
      <c r="AR154" s="3">
        <f t="shared" si="525"/>
        <v>2.6160845278914824E-2</v>
      </c>
      <c r="AS154" s="3">
        <f t="shared" si="525"/>
        <v>2.5907260142213007E-2</v>
      </c>
      <c r="AT154" s="3">
        <f t="shared" si="525"/>
        <v>2.5646945978072377E-2</v>
      </c>
      <c r="AU154" s="3">
        <f t="shared" si="525"/>
        <v>2.5803776826077707E-2</v>
      </c>
      <c r="AV154" s="3">
        <f t="shared" si="525"/>
        <v>2.5550873226012127E-2</v>
      </c>
      <c r="AW154" s="3">
        <f t="shared" si="525"/>
        <v>2.5332797292288545E-2</v>
      </c>
      <c r="AX154" s="3">
        <f t="shared" si="525"/>
        <v>2.512979728938558E-2</v>
      </c>
      <c r="AY154" s="3">
        <f t="shared" si="525"/>
        <v>2.4932499794149798E-2</v>
      </c>
      <c r="AZ154" s="3">
        <f t="shared" si="525"/>
        <v>2.4736505047756596E-2</v>
      </c>
      <c r="BA154" s="3">
        <f t="shared" si="525"/>
        <v>2.454008726948298E-2</v>
      </c>
      <c r="BB154" s="3">
        <f t="shared" si="525"/>
        <v>2.4342893644039076E-2</v>
      </c>
      <c r="BC154" s="3">
        <f t="shared" si="525"/>
        <v>2.4145222445252301E-2</v>
      </c>
      <c r="BD154" s="3">
        <f t="shared" si="525"/>
        <v>2.3947634341677349E-2</v>
      </c>
      <c r="BE154" s="3">
        <f t="shared" si="525"/>
        <v>2.3750751838936823E-2</v>
      </c>
      <c r="BF154" s="3">
        <f t="shared" si="525"/>
        <v>2.3555163387454003E-2</v>
      </c>
      <c r="BG154" s="3">
        <f t="shared" si="525"/>
        <v>2.3361383284490556E-2</v>
      </c>
      <c r="BH154" s="3">
        <f t="shared" si="525"/>
        <v>2.3169841088969578E-2</v>
      </c>
      <c r="BI154" s="3">
        <f t="shared" si="525"/>
        <v>2.2980884376671007E-2</v>
      </c>
    </row>
    <row r="155" spans="1:101" ht="20.75" customHeight="1" x14ac:dyDescent="0.2">
      <c r="A155" s="197" t="s">
        <v>181</v>
      </c>
      <c r="B155" s="46">
        <v>1</v>
      </c>
      <c r="C155" s="27">
        <f>+B155/(1+C152)^5</f>
        <v>0.77981754738505282</v>
      </c>
      <c r="D155" s="27">
        <f t="shared" ref="D155:BI155" si="526">+C155/(1+D152)^5</f>
        <v>0.61141035924005849</v>
      </c>
      <c r="E155" s="27">
        <f t="shared" si="526"/>
        <v>0.48192318214370033</v>
      </c>
      <c r="F155" s="27">
        <f t="shared" si="526"/>
        <v>0.3818274915191493</v>
      </c>
      <c r="G155" s="27">
        <f t="shared" si="526"/>
        <v>0.3040409515415482</v>
      </c>
      <c r="H155" s="27">
        <f t="shared" si="526"/>
        <v>0.24327724126026806</v>
      </c>
      <c r="I155" s="27">
        <f t="shared" si="526"/>
        <v>0.19557125056734578</v>
      </c>
      <c r="J155" s="27">
        <f t="shared" si="526"/>
        <v>0.15793344842482543</v>
      </c>
      <c r="K155" s="27">
        <f t="shared" si="526"/>
        <v>0.12809803193260971</v>
      </c>
      <c r="L155" s="27">
        <f t="shared" si="526"/>
        <v>0.10433881775625946</v>
      </c>
      <c r="M155" s="27">
        <f t="shared" si="526"/>
        <v>8.5334062766179067E-2</v>
      </c>
      <c r="N155" s="27">
        <f t="shared" si="526"/>
        <v>7.0066718063133776E-2</v>
      </c>
      <c r="O155" s="27">
        <f t="shared" si="526"/>
        <v>5.7750448253297192E-2</v>
      </c>
      <c r="P155" s="27">
        <f t="shared" si="526"/>
        <v>4.7774474267006588E-2</v>
      </c>
      <c r="Q155" s="27">
        <f t="shared" si="526"/>
        <v>3.966223943184554E-2</v>
      </c>
      <c r="R155" s="27">
        <f t="shared" si="526"/>
        <v>3.304027806534738E-2</v>
      </c>
      <c r="S155" s="27">
        <f t="shared" si="526"/>
        <v>2.7614651883005378E-2</v>
      </c>
      <c r="T155" s="27">
        <f t="shared" si="526"/>
        <v>2.3152369568408718E-2</v>
      </c>
      <c r="U155" s="27">
        <f t="shared" si="526"/>
        <v>1.9469291736159879E-2</v>
      </c>
      <c r="V155" s="27">
        <f t="shared" si="526"/>
        <v>1.6419080011093982E-2</v>
      </c>
      <c r="W155" s="27">
        <f t="shared" si="526"/>
        <v>1.3884842666886374E-2</v>
      </c>
      <c r="X155" s="27">
        <f t="shared" si="526"/>
        <v>1.1772788809343933E-2</v>
      </c>
      <c r="Y155" s="27">
        <f t="shared" si="526"/>
        <v>1.0007355220425358E-2</v>
      </c>
      <c r="Z155" s="27">
        <f t="shared" si="526"/>
        <v>8.5274326513232225E-3</v>
      </c>
      <c r="AA155" s="27">
        <f t="shared" si="526"/>
        <v>7.2834239689133782E-3</v>
      </c>
      <c r="AB155" s="27">
        <f t="shared" si="526"/>
        <v>6.2349379973464132E-3</v>
      </c>
      <c r="AC155" s="27">
        <f t="shared" si="526"/>
        <v>5.3489729984447761E-3</v>
      </c>
      <c r="AD155" s="27">
        <f t="shared" si="526"/>
        <v>4.5984796809754591E-3</v>
      </c>
      <c r="AE155" s="27">
        <f t="shared" si="526"/>
        <v>3.9612199154746269E-3</v>
      </c>
      <c r="AF155" s="27">
        <f t="shared" si="526"/>
        <v>3.4188569774948837E-3</v>
      </c>
      <c r="AG155" s="27">
        <f t="shared" si="526"/>
        <v>2.9562277967238098E-3</v>
      </c>
      <c r="AH155" s="27">
        <f t="shared" si="526"/>
        <v>2.5607588429430771E-3</v>
      </c>
      <c r="AI155" s="27">
        <f t="shared" si="526"/>
        <v>2.2219957933721506E-3</v>
      </c>
      <c r="AJ155" s="27">
        <f t="shared" si="526"/>
        <v>1.9312236364576478E-3</v>
      </c>
      <c r="AK155" s="27">
        <f t="shared" si="526"/>
        <v>1.6811589033492831E-3</v>
      </c>
      <c r="AL155" s="27">
        <f t="shared" si="526"/>
        <v>1.4656996190642619E-3</v>
      </c>
      <c r="AM155" s="27">
        <f t="shared" si="526"/>
        <v>1.2797215908490413E-3</v>
      </c>
      <c r="AN155" s="27">
        <f t="shared" si="526"/>
        <v>1.1189120405296754E-3</v>
      </c>
      <c r="AO155" s="27">
        <f t="shared" si="526"/>
        <v>9.7963343170782893E-4</v>
      </c>
      <c r="AP155" s="27">
        <f t="shared" si="526"/>
        <v>8.5881184268088234E-4</v>
      </c>
      <c r="AQ155" s="27">
        <f t="shared" si="526"/>
        <v>7.5384540550482661E-4</v>
      </c>
      <c r="AR155" s="27">
        <f t="shared" si="526"/>
        <v>6.6252930828504476E-4</v>
      </c>
      <c r="AS155" s="27">
        <f t="shared" si="526"/>
        <v>5.8299466252008771E-4</v>
      </c>
      <c r="AT155" s="27">
        <f t="shared" si="526"/>
        <v>5.1365926117652786E-4</v>
      </c>
      <c r="AU155" s="27">
        <f t="shared" si="526"/>
        <v>4.5222404898880784E-4</v>
      </c>
      <c r="AV155" s="27">
        <f t="shared" si="526"/>
        <v>3.9862782534973336E-4</v>
      </c>
      <c r="AW155" s="27">
        <f t="shared" si="526"/>
        <v>3.5175749803834045E-4</v>
      </c>
      <c r="AX155" s="27">
        <f t="shared" si="526"/>
        <v>3.1070559742820049E-4</v>
      </c>
      <c r="AY155" s="27">
        <f t="shared" si="526"/>
        <v>2.7470891577011851E-4</v>
      </c>
      <c r="AZ155" s="27">
        <f t="shared" si="526"/>
        <v>2.4311497813410898E-4</v>
      </c>
      <c r="BA155" s="27">
        <f t="shared" si="526"/>
        <v>2.1536093967722934E-4</v>
      </c>
      <c r="BB155" s="27">
        <f t="shared" si="526"/>
        <v>1.9095900500642682E-4</v>
      </c>
      <c r="BC155" s="27">
        <f t="shared" si="526"/>
        <v>1.6948545208915941E-4</v>
      </c>
      <c r="BD155" s="27">
        <f t="shared" si="526"/>
        <v>1.5057181702378013E-4</v>
      </c>
      <c r="BE155" s="27">
        <f t="shared" si="526"/>
        <v>1.3389751675252015E-4</v>
      </c>
      <c r="BF155" s="27">
        <f t="shared" si="526"/>
        <v>1.1918353305680081E-4</v>
      </c>
      <c r="BG155" s="27">
        <f t="shared" si="526"/>
        <v>1.0618694628716896E-4</v>
      </c>
      <c r="BH155" s="27">
        <f t="shared" si="526"/>
        <v>9.4696184230213851E-5</v>
      </c>
      <c r="BI155" s="27">
        <f t="shared" si="526"/>
        <v>8.452688939290829E-5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198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3776.287010546152</v>
      </c>
      <c r="C160" s="3">
        <v>3776.4221217090844</v>
      </c>
      <c r="D160" s="3">
        <f>+B160-C160</f>
        <v>-0.13511116293238956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4374.5081135951459</v>
      </c>
      <c r="C161" s="3">
        <v>4377.5172061638978</v>
      </c>
      <c r="D161" s="3">
        <f t="shared" ref="D161:D163" si="527">+B161-C161</f>
        <v>-3.0090925687518393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4466.1359909896219</v>
      </c>
      <c r="C162" s="3">
        <v>4470.6228008417265</v>
      </c>
      <c r="D162" s="3">
        <f t="shared" si="527"/>
        <v>-4.4868098521046704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4467.7259222180774</v>
      </c>
      <c r="C163" s="3">
        <v>4472.2469382806266</v>
      </c>
      <c r="D163" s="38">
        <f t="shared" si="527"/>
        <v>-4.521016062549279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4491.0726061412552</v>
      </c>
      <c r="C164" s="3">
        <f>+B164-B163</f>
        <v>23.346683923177807</v>
      </c>
      <c r="D164" s="38"/>
      <c r="E164" s="58"/>
      <c r="G164" s="4"/>
    </row>
    <row r="165" spans="1:61" ht="20.75" customHeight="1" thickBot="1" x14ac:dyDescent="0.25">
      <c r="A165" s="198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528">+B117/B104</f>
        <v>2.120226906227388</v>
      </c>
      <c r="C166" s="3">
        <f t="shared" si="528"/>
        <v>2.1376505865316582</v>
      </c>
      <c r="D166" s="3">
        <f t="shared" si="528"/>
        <v>2.1549540717195796</v>
      </c>
      <c r="E166" s="3">
        <f t="shared" si="528"/>
        <v>2.1717538566879582</v>
      </c>
      <c r="F166" s="3">
        <f t="shared" si="528"/>
        <v>2.1878525178478041</v>
      </c>
      <c r="G166" s="3">
        <f t="shared" si="528"/>
        <v>2.2031540781011119</v>
      </c>
      <c r="H166" s="3">
        <f t="shared" si="528"/>
        <v>2.2176174595798304</v>
      </c>
      <c r="I166" s="3">
        <f t="shared" si="528"/>
        <v>2.2312311182517566</v>
      </c>
      <c r="J166" s="3">
        <f t="shared" si="528"/>
        <v>2.2439994421942244</v>
      </c>
      <c r="K166" s="3">
        <f t="shared" si="528"/>
        <v>2.2559356315276835</v>
      </c>
      <c r="L166" s="3">
        <f t="shared" si="528"/>
        <v>2.2670580795230446</v>
      </c>
      <c r="M166" s="3">
        <f t="shared" si="528"/>
        <v>2.2773885679641648</v>
      </c>
      <c r="N166" s="3">
        <f t="shared" si="528"/>
        <v>2.2869513117182949</v>
      </c>
      <c r="O166" s="3">
        <f t="shared" si="528"/>
        <v>2.295772274306016</v>
      </c>
      <c r="P166" s="3">
        <f t="shared" si="528"/>
        <v>2.3038783746536082</v>
      </c>
      <c r="Q166" s="3">
        <f t="shared" si="528"/>
        <v>2.3112962274819981</v>
      </c>
      <c r="R166" s="3">
        <f t="shared" si="528"/>
        <v>2.3180499689392708</v>
      </c>
      <c r="S166" s="3">
        <f t="shared" si="528"/>
        <v>2.3241574296964616</v>
      </c>
      <c r="T166" s="3">
        <f t="shared" si="528"/>
        <v>2.3296233404456554</v>
      </c>
      <c r="U166" s="3">
        <f t="shared" si="528"/>
        <v>2.3345676472734405</v>
      </c>
      <c r="V166" s="3">
        <f t="shared" si="528"/>
        <v>2.3390785730135315</v>
      </c>
      <c r="W166" s="3">
        <f t="shared" si="528"/>
        <v>2.3432252030415359</v>
      </c>
      <c r="X166" s="3">
        <f t="shared" si="528"/>
        <v>2.3470648615144829</v>
      </c>
      <c r="Y166" s="3">
        <f t="shared" si="528"/>
        <v>2.3506474378185729</v>
      </c>
      <c r="Z166" s="3">
        <f t="shared" si="528"/>
        <v>2.3540179281263867</v>
      </c>
      <c r="AA166" s="3">
        <f t="shared" si="528"/>
        <v>2.3572179327411389</v>
      </c>
      <c r="AB166" s="3">
        <f t="shared" si="528"/>
        <v>2.3602865465014795</v>
      </c>
      <c r="AC166" s="3">
        <f t="shared" si="528"/>
        <v>2.3632608954971022</v>
      </c>
      <c r="AD166" s="3">
        <f t="shared" si="528"/>
        <v>2.3661764703249508</v>
      </c>
      <c r="AE166" s="3">
        <f t="shared" si="528"/>
        <v>2.3690673491710768</v>
      </c>
      <c r="AF166" s="3">
        <f t="shared" si="528"/>
        <v>2.3719663588415658</v>
      </c>
      <c r="AG166" s="3">
        <f t="shared" si="528"/>
        <v>2.374905209894433</v>
      </c>
      <c r="AH166" s="3">
        <f t="shared" si="528"/>
        <v>2.3779146297281617</v>
      </c>
      <c r="AI166" s="3">
        <f t="shared" si="528"/>
        <v>2.3810245128815684</v>
      </c>
      <c r="AJ166" s="3">
        <f t="shared" si="528"/>
        <v>2.3842641160099425</v>
      </c>
      <c r="AK166" s="3">
        <f t="shared" si="528"/>
        <v>2.3876623377201533</v>
      </c>
      <c r="AL166" s="3">
        <f t="shared" si="528"/>
        <v>2.3912481516471118</v>
      </c>
      <c r="AM166" s="3">
        <f t="shared" si="528"/>
        <v>2.3950513159338009</v>
      </c>
      <c r="AN166" s="3">
        <f t="shared" si="528"/>
        <v>2.3991035715731694</v>
      </c>
      <c r="AO166" s="3">
        <f t="shared" si="528"/>
        <v>2.4034407203696748</v>
      </c>
      <c r="AP166" s="3">
        <f t="shared" si="528"/>
        <v>2.4081062616327347</v>
      </c>
      <c r="AQ166" s="3">
        <f t="shared" si="528"/>
        <v>2.4131578055957967</v>
      </c>
      <c r="AR166" s="3">
        <f t="shared" si="528"/>
        <v>2.4186784081612385</v>
      </c>
      <c r="AS166" s="3">
        <f t="shared" si="528"/>
        <v>2.4247966143257611</v>
      </c>
      <c r="AT166" s="3">
        <f t="shared" si="528"/>
        <v>2.4317218449677256</v>
      </c>
      <c r="AU166" s="3">
        <f t="shared" si="528"/>
        <v>2.4398066910841831</v>
      </c>
    </row>
    <row r="167" spans="1:61" ht="20.75" customHeight="1" x14ac:dyDescent="0.2">
      <c r="A167" s="9" t="s">
        <v>189</v>
      </c>
      <c r="C167" s="3">
        <f t="shared" ref="C167:AU167" si="529">+C124/(C124+C123)</f>
        <v>8.814043008516044E-2</v>
      </c>
      <c r="D167" s="3">
        <f t="shared" si="529"/>
        <v>8.4107630116946039E-2</v>
      </c>
      <c r="E167" s="3">
        <f t="shared" si="529"/>
        <v>8.0347909384311703E-2</v>
      </c>
      <c r="F167" s="3">
        <f t="shared" si="529"/>
        <v>7.6863028745277479E-2</v>
      </c>
      <c r="G167" s="3">
        <f t="shared" si="529"/>
        <v>7.3641616201502197E-2</v>
      </c>
      <c r="H167" s="3">
        <f t="shared" si="529"/>
        <v>7.0665850433850111E-2</v>
      </c>
      <c r="I167" s="3">
        <f t="shared" si="529"/>
        <v>6.7915338184970087E-2</v>
      </c>
      <c r="J167" s="3">
        <f t="shared" si="529"/>
        <v>6.5369316738712394E-2</v>
      </c>
      <c r="K167" s="3">
        <f t="shared" si="529"/>
        <v>6.3007852919640117E-2</v>
      </c>
      <c r="L167" s="3">
        <f t="shared" si="529"/>
        <v>6.0812439051541226E-2</v>
      </c>
      <c r="M167" s="3">
        <f t="shared" si="529"/>
        <v>5.876622671438976E-2</v>
      </c>
      <c r="N167" s="3">
        <f t="shared" si="529"/>
        <v>5.6854040006550061E-2</v>
      </c>
      <c r="O167" s="3">
        <f t="shared" si="529"/>
        <v>5.5062245432664692E-2</v>
      </c>
      <c r="P167" s="3">
        <f t="shared" si="529"/>
        <v>5.3378514694130311E-2</v>
      </c>
      <c r="Q167" s="3">
        <f t="shared" si="529"/>
        <v>5.1791467569568629E-2</v>
      </c>
      <c r="R167" s="3">
        <f t="shared" si="529"/>
        <v>5.0290142635050494E-2</v>
      </c>
      <c r="S167" s="3">
        <f t="shared" si="529"/>
        <v>4.8863167112475625E-2</v>
      </c>
      <c r="T167" s="3">
        <f t="shared" si="529"/>
        <v>4.7496492190685656E-2</v>
      </c>
      <c r="U167" s="3">
        <f t="shared" si="529"/>
        <v>4.6223058707790469E-2</v>
      </c>
      <c r="V167" s="3">
        <f t="shared" si="529"/>
        <v>4.502820556636266E-2</v>
      </c>
      <c r="W167" s="3">
        <f t="shared" si="529"/>
        <v>4.3901477383941789E-2</v>
      </c>
      <c r="X167" s="3">
        <f t="shared" si="529"/>
        <v>4.2835121169008269E-2</v>
      </c>
      <c r="Y167" s="3">
        <f t="shared" si="529"/>
        <v>4.1823167387325083E-2</v>
      </c>
      <c r="Z167" s="3">
        <f t="shared" si="529"/>
        <v>4.0860862008332291E-2</v>
      </c>
      <c r="AA167" s="3">
        <f t="shared" si="529"/>
        <v>3.9944309892099454E-2</v>
      </c>
      <c r="AB167" s="3">
        <f t="shared" si="529"/>
        <v>3.9070247264875992E-2</v>
      </c>
      <c r="AC167" s="3">
        <f t="shared" si="529"/>
        <v>3.8235891935524409E-2</v>
      </c>
      <c r="AD167" s="3">
        <f t="shared" si="529"/>
        <v>3.7438842252112255E-2</v>
      </c>
      <c r="AE167" s="3">
        <f t="shared" si="529"/>
        <v>3.6677008539919294E-2</v>
      </c>
      <c r="AF167" s="3">
        <f t="shared" si="529"/>
        <v>3.5948563109752731E-2</v>
      </c>
      <c r="AG167" s="3">
        <f t="shared" si="529"/>
        <v>3.5251905643880525E-2</v>
      </c>
      <c r="AH167" s="3">
        <f t="shared" si="529"/>
        <v>3.4585640177043984E-2</v>
      </c>
      <c r="AI167" s="3">
        <f t="shared" si="529"/>
        <v>3.394856251037455E-2</v>
      </c>
      <c r="AJ167" s="3">
        <f t="shared" si="529"/>
        <v>3.3339661691477174E-2</v>
      </c>
      <c r="AK167" s="3">
        <f t="shared" si="529"/>
        <v>3.2758141356421445E-2</v>
      </c>
      <c r="AL167" s="3">
        <f t="shared" si="529"/>
        <v>3.2203473426709157E-2</v>
      </c>
      <c r="AM167" s="3">
        <f t="shared" si="529"/>
        <v>3.1675508223041784E-2</v>
      </c>
      <c r="AN167" s="3">
        <f t="shared" si="529"/>
        <v>3.1174681140653325E-2</v>
      </c>
      <c r="AO167" s="3">
        <f t="shared" si="529"/>
        <v>3.0702394686728109E-2</v>
      </c>
      <c r="AP167" s="3">
        <f t="shared" si="529"/>
        <v>3.0261705665793739E-2</v>
      </c>
      <c r="AQ167" s="3">
        <f t="shared" si="529"/>
        <v>2.9858558389019751E-2</v>
      </c>
      <c r="AR167" s="3">
        <f t="shared" si="529"/>
        <v>2.9503980885289643E-2</v>
      </c>
      <c r="AS167" s="3">
        <f t="shared" si="529"/>
        <v>2.921798480001862E-2</v>
      </c>
      <c r="AT167" s="3">
        <f t="shared" si="529"/>
        <v>2.9036461647466798E-2</v>
      </c>
      <c r="AU167" s="3">
        <f t="shared" si="529"/>
        <v>2.8981940709125228E-2</v>
      </c>
    </row>
    <row r="169" spans="1:61" ht="20.75" customHeight="1" x14ac:dyDescent="0.2">
      <c r="A169" s="9" t="s">
        <v>366</v>
      </c>
      <c r="B169" s="47">
        <f>+B107/B53*1000</f>
        <v>14.184104162516906</v>
      </c>
      <c r="C169" s="47">
        <f>+C107/C53*1000</f>
        <v>15.924235154102341</v>
      </c>
      <c r="D169" s="47">
        <f t="shared" ref="D169:BI169" si="530">+D107/D53*1000</f>
        <v>17.822291329126866</v>
      </c>
      <c r="E169" s="47">
        <f t="shared" si="530"/>
        <v>19.884423514465844</v>
      </c>
      <c r="F169" s="47">
        <f t="shared" si="530"/>
        <v>22.116664474070987</v>
      </c>
      <c r="G169" s="47">
        <f t="shared" si="530"/>
        <v>24.524763502234066</v>
      </c>
      <c r="H169" s="47">
        <f t="shared" si="530"/>
        <v>27.114067813566304</v>
      </c>
      <c r="I169" s="47">
        <f t="shared" si="530"/>
        <v>29.889438089809605</v>
      </c>
      <c r="J169" s="47">
        <f t="shared" si="530"/>
        <v>32.85518994061497</v>
      </c>
      <c r="K169" s="47">
        <f t="shared" si="530"/>
        <v>36.015055677823057</v>
      </c>
      <c r="L169" s="47">
        <f t="shared" si="530"/>
        <v>39.37216231197521</v>
      </c>
      <c r="M169" s="47">
        <f t="shared" si="530"/>
        <v>42.929022504673434</v>
      </c>
      <c r="N169" s="47">
        <f t="shared" si="530"/>
        <v>46.68753552842302</v>
      </c>
      <c r="O169" s="47">
        <f t="shared" si="530"/>
        <v>50.648995102089351</v>
      </c>
      <c r="P169" s="47">
        <f t="shared" si="530"/>
        <v>54.814100325610546</v>
      </c>
      <c r="Q169" s="47">
        <f t="shared" si="530"/>
        <v>59.182964063762036</v>
      </c>
      <c r="R169" s="47">
        <f t="shared" si="530"/>
        <v>63.755109627649865</v>
      </c>
      <c r="S169" s="47">
        <f t="shared" si="530"/>
        <v>68.529439458718144</v>
      </c>
      <c r="T169" s="47">
        <f t="shared" si="530"/>
        <v>73.508562894184536</v>
      </c>
      <c r="U169" s="47">
        <f t="shared" si="530"/>
        <v>78.69274236240831</v>
      </c>
      <c r="V169" s="47">
        <f t="shared" si="530"/>
        <v>84.081701075448919</v>
      </c>
      <c r="W169" s="47">
        <f t="shared" si="530"/>
        <v>89.674736820937966</v>
      </c>
      <c r="X169" s="47">
        <f t="shared" si="530"/>
        <v>95.470807058878108</v>
      </c>
      <c r="Y169" s="47">
        <f t="shared" si="530"/>
        <v>101.46859566533927</v>
      </c>
      <c r="Z169" s="47">
        <f t="shared" si="530"/>
        <v>107.66656791587094</v>
      </c>
      <c r="AA169" s="47">
        <f t="shared" si="530"/>
        <v>114.06301789336084</v>
      </c>
      <c r="AB169" s="47">
        <f t="shared" si="530"/>
        <v>120.65611104341595</v>
      </c>
      <c r="AC169" s="47">
        <f t="shared" si="530"/>
        <v>127.44392355673567</v>
      </c>
      <c r="AD169" s="47">
        <f t="shared" si="530"/>
        <v>134.42447969088406</v>
      </c>
      <c r="AE169" s="47">
        <f t="shared" si="530"/>
        <v>141.59578789666384</v>
      </c>
      <c r="AF169" s="47">
        <f t="shared" si="530"/>
        <v>148.95587620221164</v>
      </c>
      <c r="AG169" s="47">
        <f t="shared" si="530"/>
        <v>156.50282740440599</v>
      </c>
      <c r="AH169" s="47">
        <f t="shared" si="530"/>
        <v>164.23481461389099</v>
      </c>
      <c r="AI169" s="47">
        <f t="shared" si="530"/>
        <v>172.15013782204528</v>
      </c>
      <c r="AJ169" s="47">
        <f t="shared" si="530"/>
        <v>180.24726266177737</v>
      </c>
      <c r="AK169" s="47">
        <f t="shared" si="530"/>
        <v>188.52486331481154</v>
      </c>
      <c r="AL169" s="47">
        <f t="shared" si="530"/>
        <v>196.9818730372713</v>
      </c>
      <c r="AM169" s="47">
        <f t="shared" si="530"/>
        <v>205.6175486826312</v>
      </c>
      <c r="AN169" s="47">
        <f t="shared" si="530"/>
        <v>214.43156062740732</v>
      </c>
      <c r="AO169" s="47">
        <f t="shared" si="530"/>
        <v>223.42412939663777</v>
      </c>
      <c r="AP169" s="47">
        <f t="shared" si="530"/>
        <v>232.59624736625577</v>
      </c>
      <c r="AQ169" s="47">
        <f t="shared" si="530"/>
        <v>241.95005608027537</v>
      </c>
      <c r="AR169" s="47">
        <f t="shared" si="530"/>
        <v>251.48950722091868</v>
      </c>
      <c r="AS169" s="47">
        <f t="shared" si="530"/>
        <v>261.22153970423926</v>
      </c>
      <c r="AT169" s="47">
        <f t="shared" si="530"/>
        <v>271.15819170651309</v>
      </c>
      <c r="AU169" s="47">
        <f t="shared" si="530"/>
        <v>281.32039674256913</v>
      </c>
      <c r="AV169" s="47">
        <f t="shared" si="530"/>
        <v>291.49218127265311</v>
      </c>
      <c r="AW169" s="47">
        <f t="shared" si="530"/>
        <v>301.8298998139561</v>
      </c>
      <c r="AX169" s="47">
        <f t="shared" si="530"/>
        <v>312.33329407620016</v>
      </c>
      <c r="AY169" s="47">
        <f t="shared" si="530"/>
        <v>322.99573518026909</v>
      </c>
      <c r="AZ169" s="47">
        <f t="shared" si="530"/>
        <v>333.80728806701461</v>
      </c>
      <c r="BA169" s="47">
        <f t="shared" si="530"/>
        <v>344.75647201081978</v>
      </c>
      <c r="BB169" s="47">
        <f t="shared" si="530"/>
        <v>355.83124559418223</v>
      </c>
      <c r="BC169" s="47">
        <f t="shared" si="530"/>
        <v>367.01953690236525</v>
      </c>
      <c r="BD169" s="47">
        <f t="shared" si="530"/>
        <v>378.3095123966574</v>
      </c>
      <c r="BE169" s="47">
        <f t="shared" si="530"/>
        <v>389.68969966528232</v>
      </c>
      <c r="BF169" s="47">
        <f t="shared" si="530"/>
        <v>401.14903172839684</v>
      </c>
      <c r="BG169" s="47">
        <f t="shared" si="530"/>
        <v>412.67685168167145</v>
      </c>
      <c r="BH169" s="47">
        <f t="shared" si="530"/>
        <v>424.26289950140142</v>
      </c>
      <c r="BI169" s="47">
        <f t="shared" si="530"/>
        <v>435.89729249738104</v>
      </c>
    </row>
    <row r="170" spans="1:61" ht="20.75" customHeight="1" x14ac:dyDescent="0.2">
      <c r="C170" s="98">
        <f>+(C169/$B169)^(1/(C2-$B2))-1</f>
        <v>2.3413953735088144E-2</v>
      </c>
      <c r="D170" s="98">
        <f t="shared" ref="D170:AS170" si="531">+(D169/$B169)^(1/(D2-$B2))-1</f>
        <v>2.3095472201429157E-2</v>
      </c>
      <c r="E170" s="98">
        <f t="shared" si="531"/>
        <v>2.2776496894256315E-2</v>
      </c>
      <c r="F170" s="98">
        <f t="shared" si="531"/>
        <v>2.2458961859058046E-2</v>
      </c>
      <c r="G170" s="98">
        <f t="shared" si="531"/>
        <v>2.2144077624649539E-2</v>
      </c>
      <c r="H170" s="98">
        <f t="shared" si="531"/>
        <v>2.1832611296779714E-2</v>
      </c>
      <c r="I170" s="98">
        <f t="shared" si="531"/>
        <v>2.1525057112675272E-2</v>
      </c>
      <c r="J170" s="98">
        <f t="shared" si="531"/>
        <v>2.1221740397266986E-2</v>
      </c>
      <c r="K170" s="98">
        <f t="shared" si="531"/>
        <v>2.092288085361349E-2</v>
      </c>
      <c r="L170" s="98">
        <f t="shared" si="531"/>
        <v>2.0628630915491941E-2</v>
      </c>
      <c r="M170" s="98">
        <f t="shared" si="531"/>
        <v>2.0339098767591768E-2</v>
      </c>
      <c r="N170" s="98">
        <f t="shared" si="531"/>
        <v>2.005436190144283E-2</v>
      </c>
      <c r="O170" s="98">
        <f t="shared" si="531"/>
        <v>1.9774474749335802E-2</v>
      </c>
      <c r="P170" s="98">
        <f t="shared" si="531"/>
        <v>1.9499472502016779E-2</v>
      </c>
      <c r="Q170" s="98">
        <f t="shared" si="531"/>
        <v>1.9229372152721025E-2</v>
      </c>
      <c r="R170" s="98">
        <f t="shared" si="531"/>
        <v>1.8964171063868607E-2</v>
      </c>
      <c r="S170" s="98">
        <f t="shared" si="531"/>
        <v>1.8703842561312856E-2</v>
      </c>
      <c r="T170" s="98">
        <f t="shared" si="531"/>
        <v>1.8449007101872805E-2</v>
      </c>
      <c r="U170" s="98">
        <f t="shared" si="531"/>
        <v>1.819972758924826E-2</v>
      </c>
      <c r="V170" s="98">
        <f t="shared" si="531"/>
        <v>1.7955974821424858E-2</v>
      </c>
      <c r="W170" s="98">
        <f t="shared" si="531"/>
        <v>1.7717672839055343E-2</v>
      </c>
      <c r="X170" s="98">
        <f t="shared" si="531"/>
        <v>1.7484722687899135E-2</v>
      </c>
      <c r="Y170" s="98">
        <f t="shared" si="531"/>
        <v>1.7257014868961473E-2</v>
      </c>
      <c r="Z170" s="98">
        <f t="shared" si="531"/>
        <v>1.7034435838439776E-2</v>
      </c>
      <c r="AA170" s="98">
        <f t="shared" si="531"/>
        <v>1.6816871374893738E-2</v>
      </c>
      <c r="AB170" s="98">
        <f t="shared" si="531"/>
        <v>1.6604208305707413E-2</v>
      </c>
      <c r="AC170" s="98">
        <f t="shared" si="531"/>
        <v>1.6396335377004023E-2</v>
      </c>
      <c r="AD170" s="98">
        <f t="shared" si="531"/>
        <v>1.6193143684010147E-2</v>
      </c>
      <c r="AE170" s="98">
        <f t="shared" si="531"/>
        <v>1.5994526887587845E-2</v>
      </c>
      <c r="AF170" s="98">
        <f t="shared" si="531"/>
        <v>1.5800381325020929E-2</v>
      </c>
      <c r="AG170" s="98">
        <f t="shared" si="531"/>
        <v>1.5610606080130207E-2</v>
      </c>
      <c r="AH170" s="98">
        <f t="shared" si="531"/>
        <v>1.5425103046956767E-2</v>
      </c>
      <c r="AI170" s="98">
        <f t="shared" si="531"/>
        <v>1.5243777007675208E-2</v>
      </c>
      <c r="AJ170" s="98">
        <f t="shared" si="531"/>
        <v>1.5066535749296506E-2</v>
      </c>
      <c r="AK170" s="98">
        <f t="shared" si="531"/>
        <v>1.4893290251187574E-2</v>
      </c>
      <c r="AL170" s="98">
        <f t="shared" si="531"/>
        <v>1.4723954996417321E-2</v>
      </c>
      <c r="AM170" s="98">
        <f t="shared" si="531"/>
        <v>1.4558448501332144E-2</v>
      </c>
      <c r="AN170" s="98">
        <f t="shared" si="531"/>
        <v>1.4396694221098683E-2</v>
      </c>
      <c r="AO170" s="98">
        <f t="shared" si="531"/>
        <v>1.4238622118197153E-2</v>
      </c>
      <c r="AP170" s="98">
        <f t="shared" si="531"/>
        <v>1.4084171376166132E-2</v>
      </c>
      <c r="AQ170" s="98">
        <f t="shared" si="531"/>
        <v>1.3933295105927668E-2</v>
      </c>
      <c r="AR170" s="98">
        <f t="shared" si="531"/>
        <v>1.3785968495308332E-2</v>
      </c>
      <c r="AS170" s="98">
        <f t="shared" si="531"/>
        <v>1.3642202895631561E-2</v>
      </c>
      <c r="AT170" s="98">
        <f t="shared" ref="AT170:BH170" si="532">+(AT169/AS169)^(1/(AT2-AS2))-1</f>
        <v>7.494650431201233E-3</v>
      </c>
      <c r="AU170" s="98">
        <f t="shared" si="532"/>
        <v>7.3855068969193027E-3</v>
      </c>
      <c r="AV170" s="98">
        <f t="shared" si="532"/>
        <v>7.1290840480764395E-3</v>
      </c>
      <c r="AW170" s="98">
        <f t="shared" si="532"/>
        <v>6.9944335857612394E-3</v>
      </c>
      <c r="AX170" s="98">
        <f t="shared" si="532"/>
        <v>6.8649071540385354E-3</v>
      </c>
      <c r="AY170" s="98">
        <f t="shared" si="532"/>
        <v>6.7362373648391927E-3</v>
      </c>
      <c r="AZ170" s="98">
        <f t="shared" si="532"/>
        <v>6.606673470793023E-3</v>
      </c>
      <c r="BA170" s="98">
        <f t="shared" si="532"/>
        <v>6.4757666786339207E-3</v>
      </c>
      <c r="BB170" s="98">
        <f t="shared" si="532"/>
        <v>6.3436964864698187E-3</v>
      </c>
      <c r="BC170" s="98">
        <f t="shared" si="532"/>
        <v>6.2109064810331738E-3</v>
      </c>
      <c r="BD170" s="98">
        <f t="shared" si="532"/>
        <v>6.0779151709651202E-3</v>
      </c>
      <c r="BE170" s="98">
        <f t="shared" si="532"/>
        <v>5.9452239310111565E-3</v>
      </c>
      <c r="BF170" s="98">
        <f t="shared" si="532"/>
        <v>5.8132774783881125E-3</v>
      </c>
      <c r="BG170" s="98">
        <f t="shared" si="532"/>
        <v>5.6824515824682731E-3</v>
      </c>
      <c r="BH170" s="98">
        <f t="shared" si="532"/>
        <v>5.553054129303403E-3</v>
      </c>
    </row>
    <row r="171" spans="1:61" ht="20.75" customHeight="1" x14ac:dyDescent="0.2">
      <c r="B171" s="98"/>
      <c r="C171" s="98">
        <f>+(C169/B169)^(1/(C2-B2))-1</f>
        <v>2.3413953735088144E-2</v>
      </c>
      <c r="D171" s="98">
        <f t="shared" ref="D171:AS171" si="533">+(D169/C169)^(1/(D2-C2))-1</f>
        <v>2.2777089777702431E-2</v>
      </c>
      <c r="E171" s="98">
        <f t="shared" si="533"/>
        <v>2.2138844594218776E-2</v>
      </c>
      <c r="F171" s="98">
        <f t="shared" si="533"/>
        <v>2.1506948129769388E-2</v>
      </c>
      <c r="G171" s="98">
        <f t="shared" si="533"/>
        <v>2.0885510129837304E-2</v>
      </c>
      <c r="H171" s="98">
        <f t="shared" si="533"/>
        <v>2.0276702722970885E-2</v>
      </c>
      <c r="I171" s="98">
        <f t="shared" si="533"/>
        <v>1.9681674973003771E-2</v>
      </c>
      <c r="J171" s="98">
        <f t="shared" si="533"/>
        <v>1.9101043640487703E-2</v>
      </c>
      <c r="K171" s="98">
        <f t="shared" si="533"/>
        <v>1.8535150949633428E-2</v>
      </c>
      <c r="L171" s="98">
        <f t="shared" si="533"/>
        <v>1.7984194927033847E-2</v>
      </c>
      <c r="M171" s="98">
        <f t="shared" si="533"/>
        <v>1.7448290846063585E-2</v>
      </c>
      <c r="N171" s="98">
        <f t="shared" si="533"/>
        <v>1.6927495789924807E-2</v>
      </c>
      <c r="O171" s="98">
        <f t="shared" si="533"/>
        <v>1.6421813044934064E-2</v>
      </c>
      <c r="P171" s="98">
        <f t="shared" si="533"/>
        <v>1.5931184551432054E-2</v>
      </c>
      <c r="Q171" s="98">
        <f t="shared" si="533"/>
        <v>1.5455472321467711E-2</v>
      </c>
      <c r="R171" s="98">
        <f t="shared" si="533"/>
        <v>1.4994425248912702E-2</v>
      </c>
      <c r="S171" s="98">
        <f t="shared" si="533"/>
        <v>1.4547620285690677E-2</v>
      </c>
      <c r="T171" s="98">
        <f t="shared" si="533"/>
        <v>1.4126544851673417E-2</v>
      </c>
      <c r="U171" s="98">
        <f t="shared" si="533"/>
        <v>1.3723115404340014E-2</v>
      </c>
      <c r="V171" s="98">
        <f t="shared" si="533"/>
        <v>1.3335743468894989E-2</v>
      </c>
      <c r="W171" s="98">
        <f t="shared" si="533"/>
        <v>1.2963330930332528E-2</v>
      </c>
      <c r="X171" s="98">
        <f t="shared" si="533"/>
        <v>1.2605067900583578E-2</v>
      </c>
      <c r="Y171" s="98">
        <f t="shared" si="533"/>
        <v>1.2260315515024711E-2</v>
      </c>
      <c r="Z171" s="98">
        <f t="shared" si="533"/>
        <v>1.1928538067139449E-2</v>
      </c>
      <c r="AA171" s="98">
        <f t="shared" si="533"/>
        <v>1.1609263823842753E-2</v>
      </c>
      <c r="AB171" s="98">
        <f t="shared" si="533"/>
        <v>1.1302062641319166E-2</v>
      </c>
      <c r="AC171" s="98">
        <f t="shared" si="533"/>
        <v>1.1006533230071058E-2</v>
      </c>
      <c r="AD171" s="98">
        <f t="shared" si="533"/>
        <v>1.0722296077321891E-2</v>
      </c>
      <c r="AE171" s="98">
        <f t="shared" si="533"/>
        <v>1.0448989824023647E-2</v>
      </c>
      <c r="AF171" s="98">
        <f t="shared" si="533"/>
        <v>1.0186269381094126E-2</v>
      </c>
      <c r="AG171" s="98">
        <f t="shared" si="533"/>
        <v>9.9338053178199548E-3</v>
      </c>
      <c r="AH171" s="98">
        <f t="shared" si="533"/>
        <v>9.6912840583673887E-3</v>
      </c>
      <c r="AI171" s="98">
        <f t="shared" si="533"/>
        <v>9.4584087129985228E-3</v>
      </c>
      <c r="AJ171" s="98">
        <f t="shared" si="533"/>
        <v>9.2349008399177368E-3</v>
      </c>
      <c r="AK171" s="98">
        <f t="shared" si="533"/>
        <v>9.0205035927330979E-3</v>
      </c>
      <c r="AL171" s="98">
        <f t="shared" si="533"/>
        <v>8.8149872593517031E-3</v>
      </c>
      <c r="AM171" s="98">
        <f t="shared" si="533"/>
        <v>8.6181591362082255E-3</v>
      </c>
      <c r="AN171" s="98">
        <f t="shared" si="533"/>
        <v>8.4298808816982707E-3</v>
      </c>
      <c r="AO171" s="98">
        <f t="shared" si="533"/>
        <v>8.2500996143981542E-3</v>
      </c>
      <c r="AP171" s="98">
        <f t="shared" si="533"/>
        <v>8.0789028066510227E-3</v>
      </c>
      <c r="AQ171" s="98">
        <f t="shared" si="533"/>
        <v>7.9166156903913709E-3</v>
      </c>
      <c r="AR171" s="98">
        <f t="shared" si="533"/>
        <v>7.763973110593847E-3</v>
      </c>
      <c r="AS171" s="98">
        <f t="shared" si="533"/>
        <v>7.6224219801412918E-3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 s="64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1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1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1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1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1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1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1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1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1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1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15">
      <c r="A129" t="s">
        <v>332</v>
      </c>
      <c r="B129">
        <v>2668.2118865870998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1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1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1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1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1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1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1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1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1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1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1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1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1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1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1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1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1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1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1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1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1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1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1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1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1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1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1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1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1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1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1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0.85018726591760296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1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1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1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1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1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1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1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1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1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1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1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1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1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1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1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1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1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1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1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1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1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1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1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1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1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1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1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1.0952319046825352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1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1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1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1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1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1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1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1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1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1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1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1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1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1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1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1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1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1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1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1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1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1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1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1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1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1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1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1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1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1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1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1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1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1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1.0323411112276855</v>
      </c>
      <c r="F87" s="40">
        <f>IFERROR(Base!E87/GAMSbase!E87,"")</f>
        <v>1.0345026054705284</v>
      </c>
      <c r="G87" s="40">
        <f>IFERROR(Base!F87/GAMSbase!F87,"")</f>
        <v>1.0356391361693742</v>
      </c>
      <c r="H87" s="40">
        <f>IFERROR(Base!G87/GAMSbase!G87,"")</f>
        <v>1.0358082631430929</v>
      </c>
      <c r="I87" s="40">
        <f>IFERROR(Base!H87/GAMSbase!H87,"")</f>
        <v>1.0350912042905529</v>
      </c>
      <c r="J87" s="40">
        <f>IFERROR(Base!I87/GAMSbase!I87,"")</f>
        <v>1.0335882361227717</v>
      </c>
      <c r="K87" s="40">
        <f>IFERROR(Base!J87/GAMSbase!J87,"")</f>
        <v>1.0314116448496045</v>
      </c>
      <c r="L87" s="40">
        <f>IFERROR(Base!K87/GAMSbase!K87,"")</f>
        <v>1.0286785632645443</v>
      </c>
      <c r="M87" s="40">
        <f>IFERROR(Base!L87/GAMSbase!L87,"")</f>
        <v>1.0255048849375343</v>
      </c>
      <c r="N87" s="40">
        <f>IFERROR(Base!M87/GAMSbase!M87,"")</f>
        <v>1.0220007075617725</v>
      </c>
      <c r="O87" s="40">
        <f>IFERROR(Base!N87/GAMSbase!N87,"")</f>
        <v>1.0182673214513971</v>
      </c>
      <c r="P87" s="40">
        <f>IFERROR(Base!O87/GAMSbase!O87,"")</f>
        <v>1.0143955373236464</v>
      </c>
      <c r="Q87" s="40">
        <f>IFERROR(Base!P87/GAMSbase!P87,"")</f>
        <v>1.0104650639382635</v>
      </c>
      <c r="R87" s="40">
        <f>IFERROR(Base!Q87/GAMSbase!Q87,"")</f>
        <v>1.0065446431903677</v>
      </c>
      <c r="S87" s="40">
        <f>IFERROR(Base!R87/GAMSbase!R87,"")</f>
        <v>1.0026926870974642</v>
      </c>
      <c r="T87" s="40">
        <f>IFERROR(Base!S87/GAMSbase!S87,"")</f>
        <v>0.99895821256517803</v>
      </c>
      <c r="U87" s="40">
        <f>IFERROR(Base!T87/GAMSbase!T87,"")</f>
        <v>0.9953819211423337</v>
      </c>
      <c r="V87" s="40">
        <f>IFERROR(Base!U87/GAMSbase!U87,"")</f>
        <v>0.99199731498248545</v>
      </c>
      <c r="W87" s="40">
        <f>IFERROR(Base!V87/GAMSbase!V87,"")</f>
        <v>0.98883304013825057</v>
      </c>
      <c r="X87" s="40">
        <f>IFERROR(Base!W87/GAMSbase!W87,"")</f>
        <v>0.98591200486712094</v>
      </c>
      <c r="Y87" s="40">
        <f>IFERROR(Base!X87/GAMSbase!X87,"")</f>
        <v>0.98325267109804992</v>
      </c>
      <c r="Z87" s="40">
        <f>IFERROR(Base!Y87/GAMSbase!Y87,"")</f>
        <v>0.98087012828008802</v>
      </c>
      <c r="AA87" s="40">
        <f>IFERROR(Base!Z87/GAMSbase!Z87,"")</f>
        <v>0.97877699532802964</v>
      </c>
      <c r="AB87" s="40">
        <f>IFERROR(Base!AA87/GAMSbase!AA87,"")</f>
        <v>0.97698418703088086</v>
      </c>
      <c r="AC87" s="40">
        <f>IFERROR(Base!AB87/GAMSbase!AB87,"")</f>
        <v>0.97550157442724639</v>
      </c>
      <c r="AD87" s="40">
        <f>IFERROR(Base!AC87/GAMSbase!AC87,"")</f>
        <v>0.97433856359805393</v>
      </c>
      <c r="AE87" s="40">
        <f>IFERROR(Base!AD87/GAMSbase!AD87,"")</f>
        <v>0.97350461362425234</v>
      </c>
      <c r="AF87" s="40">
        <f>IFERROR(Base!AE87/GAMSbase!AE87,"")</f>
        <v>0.97300971186018648</v>
      </c>
      <c r="AG87" s="40">
        <f>IFERROR(Base!AF87/GAMSbase!AF87,"")</f>
        <v>0.97286482294750798</v>
      </c>
      <c r="AH87" s="40">
        <f>IFERROR(Base!AG87/GAMSbase!AG87,"")</f>
        <v>0.97308232687322815</v>
      </c>
      <c r="AI87" s="40">
        <f>IFERROR(Base!AH87/GAMSbase!AH87,"")</f>
        <v>0.97367646101294747</v>
      </c>
      <c r="AJ87" s="40">
        <f>IFERROR(Base!AI87/GAMSbase!AI87,"")</f>
        <v>0.97466378127625686</v>
      </c>
      <c r="AK87" s="40">
        <f>IFERROR(Base!AJ87/GAMSbase!AJ87,"")</f>
        <v>0.97606365830084429</v>
      </c>
      <c r="AL87" s="40">
        <f>IFERROR(Base!AK87/GAMSbase!AK87,"")</f>
        <v>0.97789882623110613</v>
      </c>
      <c r="AM87" s="40">
        <f>IFERROR(Base!AL87/GAMSbase!AL87,"")</f>
        <v>0.98019600399381424</v>
      </c>
      <c r="AN87" s="40">
        <f>IFERROR(Base!AM87/GAMSbase!AM87,"")</f>
        <v>0.98298661245198893</v>
      </c>
      <c r="AO87" s="40">
        <f>IFERROR(Base!AN87/GAMSbase!AN87,"")</f>
        <v>0.98630761565824399</v>
      </c>
      <c r="AP87" s="40">
        <f>IFERROR(Base!AO87/GAMSbase!AO87,"")</f>
        <v>0.99020252128602793</v>
      </c>
      <c r="AQ87" s="40">
        <f>IFERROR(Base!AP87/GAMSbase!AP87,"")</f>
        <v>0.99472258523046886</v>
      </c>
      <c r="AR87" s="40">
        <f>IFERROR(Base!AQ87/GAMSbase!AQ87,"")</f>
        <v>0.99992828046646887</v>
      </c>
      <c r="AS87" s="40">
        <f>IFERROR(Base!AR87/GAMSbase!AR87,"")</f>
        <v>1.0058911147191498</v>
      </c>
      <c r="AT87" s="40">
        <f>IFERROR(Base!AS87/GAMSbase!AS87,"")</f>
        <v>1.0126959235821844</v>
      </c>
      <c r="AU87" s="40">
        <f>IFERROR(Base!AT87/GAMSbase!AT87,"")</f>
        <v>1.0204438437287535</v>
      </c>
      <c r="AV87" s="40">
        <f>IFERROR(Base!AU87/GAMSbase!AU87,"")</f>
        <v>1.0292563205237832</v>
      </c>
      <c r="AW87" s="40">
        <f>IFERROR(Base!AV87/GAMSbase!AV87,"")</f>
        <v>1.0579135719607595</v>
      </c>
      <c r="AX87" s="40">
        <f>IFERROR(Base!AW87/GAMSbase!AW87,"")</f>
        <v>1.0858574895690625</v>
      </c>
      <c r="AY87" s="40">
        <f>IFERROR(Base!AX87/GAMSbase!AX87,"")</f>
        <v>1.1126730188836955</v>
      </c>
      <c r="AZ87" s="40">
        <f>IFERROR(Base!AY87/GAMSbase!AY87,"")</f>
        <v>1.1380848519886058</v>
      </c>
      <c r="BA87" s="40">
        <f>IFERROR(Base!AZ87/GAMSbase!AZ87,"")</f>
        <v>1.1619215434842596</v>
      </c>
      <c r="BB87" s="40">
        <f>IFERROR(Base!BA87/GAMSbase!BA87,"")</f>
        <v>1.1840851147242764</v>
      </c>
      <c r="BC87" s="40">
        <f>IFERROR(Base!BB87/GAMSbase!BB87,"")</f>
        <v>1.2047251669562811</v>
      </c>
      <c r="BD87" s="40">
        <f>IFERROR(Base!BC87/GAMSbase!BC87,"")</f>
        <v>1.2238239103193906</v>
      </c>
      <c r="BE87" s="40">
        <f>IFERROR(Base!BD87/GAMSbase!BD87,"")</f>
        <v>1.2414045814700128</v>
      </c>
      <c r="BF87" s="40">
        <f>IFERROR(Base!BE87/GAMSbase!BE87,"")</f>
        <v>1.2575189879995676</v>
      </c>
      <c r="BG87" s="40">
        <f>IFERROR(Base!BF87/GAMSbase!BF87,"")</f>
        <v>1.2722379597856781</v>
      </c>
      <c r="BH87" s="40">
        <f>IFERROR(Base!BG87/GAMSbase!BG87,"")</f>
        <v>1.2819475710941943</v>
      </c>
      <c r="BI87" s="40">
        <f>IFERROR(Base!BH87/GAMSbase!BH87,"")</f>
        <v>1.2587277501449086</v>
      </c>
      <c r="BJ87" s="40">
        <f>IFERROR(Base!BI87/GAMSbase!BI87,"")</f>
        <v>1.2037720433135815</v>
      </c>
    </row>
    <row r="88" spans="1:62" x14ac:dyDescent="0.1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1.0323411112278214</v>
      </c>
      <c r="F88" s="40">
        <f>IFERROR(Base!E88/GAMSbase!E88,"")</f>
        <v>1.0345026054705997</v>
      </c>
      <c r="G88" s="40">
        <f>IFERROR(Base!F88/GAMSbase!F88,"")</f>
        <v>1.0356391361694077</v>
      </c>
      <c r="H88" s="40">
        <f>IFERROR(Base!G88/GAMSbase!G88,"")</f>
        <v>1.035808263143122</v>
      </c>
      <c r="I88" s="40">
        <f>IFERROR(Base!H88/GAMSbase!H88,"")</f>
        <v>1.0350912042905385</v>
      </c>
      <c r="J88" s="40">
        <f>IFERROR(Base!I88/GAMSbase!I88,"")</f>
        <v>1.0335882361227118</v>
      </c>
      <c r="K88" s="40">
        <f>IFERROR(Base!J88/GAMSbase!J88,"")</f>
        <v>1.0314116448496689</v>
      </c>
      <c r="L88" s="40">
        <f>IFERROR(Base!K88/GAMSbase!K88,"")</f>
        <v>1.028678563264489</v>
      </c>
      <c r="M88" s="40">
        <f>IFERROR(Base!L88/GAMSbase!L88,"")</f>
        <v>1.0255048849374528</v>
      </c>
      <c r="N88" s="40">
        <f>IFERROR(Base!M88/GAMSbase!M88,"")</f>
        <v>1.0220007075617639</v>
      </c>
      <c r="O88" s="40">
        <f>IFERROR(Base!N88/GAMSbase!N88,"")</f>
        <v>1.0182673214514106</v>
      </c>
      <c r="P88" s="40">
        <f>IFERROR(Base!O88/GAMSbase!O88,"")</f>
        <v>1.0143955373235998</v>
      </c>
      <c r="Q88" s="40">
        <f>IFERROR(Base!P88/GAMSbase!P88,"")</f>
        <v>1.0104650639383093</v>
      </c>
      <c r="R88" s="40">
        <f>IFERROR(Base!Q88/GAMSbase!Q88,"")</f>
        <v>1.0065446431903406</v>
      </c>
      <c r="S88" s="40">
        <f>IFERROR(Base!R88/GAMSbase!R88,"")</f>
        <v>1.0026926870974446</v>
      </c>
      <c r="T88" s="40">
        <f>IFERROR(Base!S88/GAMSbase!S88,"")</f>
        <v>0.99895821256521933</v>
      </c>
      <c r="U88" s="40">
        <f>IFERROR(Base!T88/GAMSbase!T88,"")</f>
        <v>0.99538192114239477</v>
      </c>
      <c r="V88" s="40">
        <f>IFERROR(Base!U88/GAMSbase!U88,"")</f>
        <v>0.99199731498249755</v>
      </c>
      <c r="W88" s="40">
        <f>IFERROR(Base!V88/GAMSbase!V88,"")</f>
        <v>0.98883304013824502</v>
      </c>
      <c r="X88" s="40">
        <f>IFERROR(Base!W88/GAMSbase!W88,"")</f>
        <v>0.98591200486714925</v>
      </c>
      <c r="Y88" s="40">
        <f>IFERROR(Base!X88/GAMSbase!X88,"")</f>
        <v>0.98325267109806369</v>
      </c>
      <c r="Z88" s="40">
        <f>IFERROR(Base!Y88/GAMSbase!Y88,"")</f>
        <v>0.98087012828004971</v>
      </c>
      <c r="AA88" s="40">
        <f>IFERROR(Base!Z88/GAMSbase!Z88,"")</f>
        <v>0.97877699532801821</v>
      </c>
      <c r="AB88" s="40">
        <f>IFERROR(Base!AA88/GAMSbase!AA88,"")</f>
        <v>0.97698418703088419</v>
      </c>
      <c r="AC88" s="40">
        <f>IFERROR(Base!AB88/GAMSbase!AB88,"")</f>
        <v>0.9755015744272415</v>
      </c>
      <c r="AD88" s="40">
        <f>IFERROR(Base!AC88/GAMSbase!AC88,"")</f>
        <v>0.97433856359807969</v>
      </c>
      <c r="AE88" s="40">
        <f>IFERROR(Base!AD88/GAMSbase!AD88,"")</f>
        <v>0.9735046136242721</v>
      </c>
      <c r="AF88" s="40">
        <f>IFERROR(Base!AE88/GAMSbase!AE88,"")</f>
        <v>0.97300971186019325</v>
      </c>
      <c r="AG88" s="40">
        <f>IFERROR(Base!AF88/GAMSbase!AF88,"")</f>
        <v>0.97286482294749721</v>
      </c>
      <c r="AH88" s="40">
        <f>IFERROR(Base!AG88/GAMSbase!AG88,"")</f>
        <v>0.97308232687322438</v>
      </c>
      <c r="AI88" s="40">
        <f>IFERROR(Base!AH88/GAMSbase!AH88,"")</f>
        <v>0.97367646101291816</v>
      </c>
      <c r="AJ88" s="40">
        <f>IFERROR(Base!AI88/GAMSbase!AI88,"")</f>
        <v>0.97466378127622555</v>
      </c>
      <c r="AK88" s="40">
        <f>IFERROR(Base!AJ88/GAMSbase!AJ88,"")</f>
        <v>0.97606365830079833</v>
      </c>
      <c r="AL88" s="40">
        <f>IFERROR(Base!AK88/GAMSbase!AK88,"")</f>
        <v>0.97789882623112778</v>
      </c>
      <c r="AM88" s="40">
        <f>IFERROR(Base!AL88/GAMSbase!AL88,"")</f>
        <v>0.98019600399378104</v>
      </c>
      <c r="AN88" s="40">
        <f>IFERROR(Base!AM88/GAMSbase!AM88,"")</f>
        <v>0.98298661245198549</v>
      </c>
      <c r="AO88" s="40">
        <f>IFERROR(Base!AN88/GAMSbase!AN88,"")</f>
        <v>0.986307615658231</v>
      </c>
      <c r="AP88" s="40">
        <f>IFERROR(Base!AO88/GAMSbase!AO88,"")</f>
        <v>0.99020252128603015</v>
      </c>
      <c r="AQ88" s="40">
        <f>IFERROR(Base!AP88/GAMSbase!AP88,"")</f>
        <v>0.99472258523048096</v>
      </c>
      <c r="AR88" s="40">
        <f>IFERROR(Base!AQ88/GAMSbase!AQ88,"")</f>
        <v>0.9999282804664319</v>
      </c>
      <c r="AS88" s="40">
        <f>IFERROR(Base!AR88/GAMSbase!AR88,"")</f>
        <v>1.0058911147191498</v>
      </c>
      <c r="AT88" s="40">
        <f>IFERROR(Base!AS88/GAMSbase!AS88,"")</f>
        <v>1.0126959235821977</v>
      </c>
      <c r="AU88" s="40">
        <f>IFERROR(Base!AT88/GAMSbase!AT88,"")</f>
        <v>1.0204438437287724</v>
      </c>
      <c r="AV88" s="40">
        <f>IFERROR(Base!AU88/GAMSbase!AU88,"")</f>
        <v>1.0292563205237804</v>
      </c>
      <c r="AW88" s="40">
        <f>IFERROR(Base!AV88/GAMSbase!AV88,"")</f>
        <v>1.0579135719607764</v>
      </c>
      <c r="AX88" s="40">
        <f>IFERROR(Base!AW88/GAMSbase!AW88,"")</f>
        <v>1.0858574895690352</v>
      </c>
      <c r="AY88" s="40">
        <f>IFERROR(Base!AX88/GAMSbase!AX88,"")</f>
        <v>1.1126730188836891</v>
      </c>
      <c r="AZ88" s="40">
        <f>IFERROR(Base!AY88/GAMSbase!AY88,"")</f>
        <v>1.1380848519886342</v>
      </c>
      <c r="BA88" s="40">
        <f>IFERROR(Base!AZ88/GAMSbase!AZ88,"")</f>
        <v>1.1619215434842518</v>
      </c>
      <c r="BB88" s="40">
        <f>IFERROR(Base!BA88/GAMSbase!BA88,"")</f>
        <v>1.1840851147243114</v>
      </c>
      <c r="BC88" s="40">
        <f>IFERROR(Base!BB88/GAMSbase!BB88,"")</f>
        <v>1.2047251669562913</v>
      </c>
      <c r="BD88" s="40">
        <f>IFERROR(Base!BC88/GAMSbase!BC88,"")</f>
        <v>1.223823910319402</v>
      </c>
      <c r="BE88" s="40">
        <f>IFERROR(Base!BD88/GAMSbase!BD88,"")</f>
        <v>1.241404581470017</v>
      </c>
      <c r="BF88" s="40">
        <f>IFERROR(Base!BE88/GAMSbase!BE88,"")</f>
        <v>1.2575189879995219</v>
      </c>
      <c r="BG88" s="40">
        <f>IFERROR(Base!BF88/GAMSbase!BF88,"")</f>
        <v>1.2722379597857485</v>
      </c>
      <c r="BH88" s="40">
        <f>IFERROR(Base!BG88/GAMSbase!BG88,"")</f>
        <v>1.2819475710941701</v>
      </c>
      <c r="BI88" s="40">
        <f>IFERROR(Base!BH88/GAMSbase!BH88,"")</f>
        <v>1.2587277501449525</v>
      </c>
      <c r="BJ88" s="40">
        <f>IFERROR(Base!BI88/GAMSbase!BI88,"")</f>
        <v>1.2037720433136097</v>
      </c>
    </row>
    <row r="89" spans="1:62" x14ac:dyDescent="0.1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0.31780967313348041</v>
      </c>
      <c r="G89" s="40">
        <f>IFERROR(Base!F89/GAMSbase!F89,"")</f>
        <v>0.32475809781075177</v>
      </c>
      <c r="H89" s="40">
        <f>IFERROR(Base!G89/GAMSbase!G89,"")</f>
        <v>0.33208311576111615</v>
      </c>
      <c r="I89" s="40">
        <f>IFERROR(Base!H89/GAMSbase!H89,"")</f>
        <v>0.33962141976380744</v>
      </c>
      <c r="J89" s="40">
        <f>IFERROR(Base!I89/GAMSbase!I89,"")</f>
        <v>0.34722558336076248</v>
      </c>
      <c r="K89" s="40">
        <f>IFERROR(Base!J89/GAMSbase!J89,"")</f>
        <v>0.35476194606907424</v>
      </c>
      <c r="L89" s="40">
        <f>IFERROR(Base!K89/GAMSbase!K89,"")</f>
        <v>0.36211032662329218</v>
      </c>
      <c r="M89" s="40">
        <f>IFERROR(Base!L89/GAMSbase!L89,"")</f>
        <v>0.36916461815536422</v>
      </c>
      <c r="N89" s="40">
        <f>IFERROR(Base!M89/GAMSbase!M89,"")</f>
        <v>0.37583362277327881</v>
      </c>
      <c r="O89" s="40">
        <f>IFERROR(Base!N89/GAMSbase!N89,"")</f>
        <v>0.38204171707900814</v>
      </c>
      <c r="P89" s="40">
        <f>IFERROR(Base!O89/GAMSbase!O89,"")</f>
        <v>0.38772912015379807</v>
      </c>
      <c r="Q89" s="40">
        <f>IFERROR(Base!P89/GAMSbase!P89,"")</f>
        <v>0.39285167058937404</v>
      </c>
      <c r="R89" s="40">
        <f>IFERROR(Base!Q89/GAMSbase!Q89,"")</f>
        <v>0.39738011544016077</v>
      </c>
      <c r="S89" s="40">
        <f>IFERROR(Base!R89/GAMSbase!R89,"")</f>
        <v>0.40129897684058208</v>
      </c>
      <c r="T89" s="40">
        <f>IFERROR(Base!S89/GAMSbase!S89,"")</f>
        <v>0.40460509690514945</v>
      </c>
      <c r="U89" s="40">
        <f>IFERROR(Base!T89/GAMSbase!T89,"")</f>
        <v>0.40730597421194931</v>
      </c>
      <c r="V89" s="40">
        <f>IFERROR(Base!U89/GAMSbase!U89,"")</f>
        <v>0.40941800151512747</v>
      </c>
      <c r="W89" s="40">
        <f>IFERROR(Base!V89/GAMSbase!V89,"")</f>
        <v>0.41096469978703987</v>
      </c>
      <c r="X89" s="40">
        <f>IFERROR(Base!W89/GAMSbase!W89,"")</f>
        <v>0.41197514269887736</v>
      </c>
      <c r="Y89" s="40">
        <f>IFERROR(Base!X89/GAMSbase!X89,"")</f>
        <v>0.41248240376226053</v>
      </c>
      <c r="Z89" s="40">
        <f>IFERROR(Base!Y89/GAMSbase!Y89,"")</f>
        <v>0.41252216294711025</v>
      </c>
      <c r="AA89" s="40">
        <f>IFERROR(Base!Z89/GAMSbase!Z89,"")</f>
        <v>0.41213150398389742</v>
      </c>
      <c r="AB89" s="40">
        <f>IFERROR(Base!AA89/GAMSbase!AA89,"")</f>
        <v>0.41134791107439928</v>
      </c>
      <c r="AC89" s="40">
        <f>IFERROR(Base!AB89/GAMSbase!AB89,"")</f>
        <v>0.41020845912888337</v>
      </c>
      <c r="AD89" s="40">
        <f>IFERROR(Base!AC89/GAMSbase!AC89,"")</f>
        <v>0.40874918267024635</v>
      </c>
      <c r="AE89" s="40">
        <f>IFERROR(Base!AD89/GAMSbase!AD89,"")</f>
        <v>0.40700460359695673</v>
      </c>
      <c r="AF89" s="40">
        <f>IFERROR(Base!AE89/GAMSbase!AE89,"")</f>
        <v>0.4050073958938758</v>
      </c>
      <c r="AG89" s="40">
        <f>IFERROR(Base!AF89/GAMSbase!AF89,"")</f>
        <v>0.40278816522993349</v>
      </c>
      <c r="AH89" s="40">
        <f>IFERROR(Base!AG89/GAMSbase!AG89,"")</f>
        <v>0.40037532250496394</v>
      </c>
      <c r="AI89" s="40">
        <f>IFERROR(Base!AH89/GAMSbase!AH89,"")</f>
        <v>0.39779503228008539</v>
      </c>
      <c r="AJ89" s="40">
        <f>IFERROR(Base!AI89/GAMSbase!AI89,"")</f>
        <v>0.39507121928642192</v>
      </c>
      <c r="AK89" s="40">
        <f>IFERROR(Base!AJ89/GAMSbase!AJ89,"")</f>
        <v>0.39222561858082811</v>
      </c>
      <c r="AL89" s="40">
        <f>IFERROR(Base!AK89/GAMSbase!AK89,"")</f>
        <v>0.38927785723003633</v>
      </c>
      <c r="AM89" s="40">
        <f>IFERROR(Base!AL89/GAMSbase!AL89,"")</f>
        <v>0.38624555754943929</v>
      </c>
      <c r="AN89" s="40">
        <f>IFERROR(Base!AM89/GAMSbase!AM89,"")</f>
        <v>0.38314445383251305</v>
      </c>
      <c r="AO89" s="40">
        <f>IFERROR(Base!AN89/GAMSbase!AN89,"")</f>
        <v>0.37998851615679152</v>
      </c>
      <c r="AP89" s="40">
        <f>IFERROR(Base!AO89/GAMSbase!AO89,"")</f>
        <v>0.37679007623767158</v>
      </c>
      <c r="AQ89" s="40">
        <f>IFERROR(Base!AP89/GAMSbase!AP89,"")</f>
        <v>0.37355995143179305</v>
      </c>
      <c r="AR89" s="40">
        <f>IFERROR(Base!AQ89/GAMSbase!AQ89,"")</f>
        <v>0.37030756388722286</v>
      </c>
      <c r="AS89" s="40">
        <f>IFERROR(Base!AR89/GAMSbase!AR89,"")</f>
        <v>0.36704105252602892</v>
      </c>
      <c r="AT89" s="40">
        <f>IFERROR(Base!AS89/GAMSbase!AS89,"")</f>
        <v>0.36376737607241633</v>
      </c>
      <c r="AU89" s="40">
        <f>IFERROR(Base!AT89/GAMSbase!AT89,"")</f>
        <v>0.36049240575403646</v>
      </c>
      <c r="AV89" s="40">
        <f>IFERROR(Base!AU89/GAMSbase!AU89,"")</f>
        <v>0.35722100676744722</v>
      </c>
      <c r="AW89" s="40">
        <f>IFERROR(Base!AV89/GAMSbase!AV89,"")</f>
        <v>0.35395710829363347</v>
      </c>
      <c r="AX89" s="40">
        <f>IFERROR(Base!AW89/GAMSbase!AW89,"")</f>
        <v>0.35066691350496743</v>
      </c>
      <c r="AY89" s="40">
        <f>IFERROR(Base!AX89/GAMSbase!AX89,"")</f>
        <v>0.34752982593091492</v>
      </c>
      <c r="AZ89" s="40">
        <f>IFERROR(Base!AY89/GAMSbase!AY89,"")</f>
        <v>0.3446399949139326</v>
      </c>
      <c r="BA89" s="40">
        <f>IFERROR(Base!AZ89/GAMSbase!AZ89,"")</f>
        <v>0.34203979348427899</v>
      </c>
      <c r="BB89" s="40">
        <f>IFERROR(Base!BA89/GAMSbase!BA89,"")</f>
        <v>0.33974064163070672</v>
      </c>
      <c r="BC89" s="40">
        <f>IFERROR(Base!BB89/GAMSbase!BB89,"")</f>
        <v>0.33773593218493247</v>
      </c>
      <c r="BD89" s="40">
        <f>IFERROR(Base!BC89/GAMSbase!BC89,"")</f>
        <v>0.33601124051219405</v>
      </c>
      <c r="BE89" s="40">
        <f>IFERROR(Base!BD89/GAMSbase!BD89,"")</f>
        <v>0.33454660053726309</v>
      </c>
      <c r="BF89" s="40">
        <f>IFERROR(Base!BE89/GAMSbase!BE89,"")</f>
        <v>0.33331977920778272</v>
      </c>
      <c r="BG89" s="40">
        <f>IFERROR(Base!BF89/GAMSbase!BF89,"")</f>
        <v>0.33230822182751141</v>
      </c>
      <c r="BH89" s="40">
        <f>IFERROR(Base!BG89/GAMSbase!BG89,"")</f>
        <v>0.33149016261133629</v>
      </c>
      <c r="BI89" s="40">
        <f>IFERROR(Base!BH89/GAMSbase!BH89,"")</f>
        <v>0.33080973928512941</v>
      </c>
      <c r="BJ89" s="40">
        <f>IFERROR(Base!BI89/GAMSbase!BI89,"")</f>
        <v>0.32994352621697925</v>
      </c>
    </row>
    <row r="90" spans="1:62" x14ac:dyDescent="0.1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0.17411317886048688</v>
      </c>
      <c r="H90" s="40">
        <f>IFERROR(Base!G90/GAMSbase!G90,"")</f>
        <v>0.17421044684171885</v>
      </c>
      <c r="I90" s="40">
        <f>IFERROR(Base!H90/GAMSbase!H90,"")</f>
        <v>0.17432047960032845</v>
      </c>
      <c r="J90" s="40">
        <f>IFERROR(Base!I90/GAMSbase!I90,"")</f>
        <v>0.17444435610589873</v>
      </c>
      <c r="K90" s="40">
        <f>IFERROR(Base!J90/GAMSbase!J90,"")</f>
        <v>0.17458306546688943</v>
      </c>
      <c r="L90" s="40">
        <f>IFERROR(Base!K90/GAMSbase!K90,"")</f>
        <v>0.17473751137857399</v>
      </c>
      <c r="M90" s="40">
        <f>IFERROR(Base!L90/GAMSbase!L90,"")</f>
        <v>0.17490851344414232</v>
      </c>
      <c r="N90" s="40">
        <f>IFERROR(Base!M90/GAMSbase!M90,"")</f>
        <v>0.1750968068848269</v>
      </c>
      <c r="O90" s="40">
        <f>IFERROR(Base!N90/GAMSbase!N90,"")</f>
        <v>0.17530304159165544</v>
      </c>
      <c r="P90" s="40">
        <f>IFERROR(Base!O90/GAMSbase!O90,"")</f>
        <v>0.17552778109665715</v>
      </c>
      <c r="Q90" s="40">
        <f>IFERROR(Base!P90/GAMSbase!P90,"")</f>
        <v>0.17577150179482215</v>
      </c>
      <c r="R90" s="40">
        <f>IFERROR(Base!Q90/GAMSbase!Q90,"")</f>
        <v>0.17603459258842835</v>
      </c>
      <c r="S90" s="40">
        <f>IFERROR(Base!R90/GAMSbase!R90,"")</f>
        <v>0.17631735502405252</v>
      </c>
      <c r="T90" s="40">
        <f>IFERROR(Base!S90/GAMSbase!S90,"")</f>
        <v>0.17662000393007354</v>
      </c>
      <c r="U90" s="40">
        <f>IFERROR(Base!T90/GAMSbase!T90,"")</f>
        <v>0.17694266852515991</v>
      </c>
      <c r="V90" s="40">
        <f>IFERROR(Base!U90/GAMSbase!U90,"")</f>
        <v>0.1772853939468674</v>
      </c>
      <c r="W90" s="40">
        <f>IFERROR(Base!V90/GAMSbase!V90,"")</f>
        <v>0.17764814313721514</v>
      </c>
      <c r="X90" s="40">
        <f>IFERROR(Base!W90/GAMSbase!W90,"")</f>
        <v>0.17803079901371766</v>
      </c>
      <c r="Y90" s="40">
        <f>IFERROR(Base!X90/GAMSbase!X90,"")</f>
        <v>0.17843316705269852</v>
      </c>
      <c r="Z90" s="40">
        <f>IFERROR(Base!Y90/GAMSbase!Y90,"")</f>
        <v>0.1788549781230723</v>
      </c>
      <c r="AA90" s="40">
        <f>IFERROR(Base!Z90/GAMSbase!Z90,"")</f>
        <v>0.17929589147789968</v>
      </c>
      <c r="AB90" s="40">
        <f>IFERROR(Base!AA90/GAMSbase!AA90,"")</f>
        <v>0.17975549784153297</v>
      </c>
      <c r="AC90" s="40">
        <f>IFERROR(Base!AB90/GAMSbase!AB90,"")</f>
        <v>0.18023332254815555</v>
      </c>
      <c r="AD90" s="40">
        <f>IFERROR(Base!AC90/GAMSbase!AC90,"")</f>
        <v>0.1807288286985744</v>
      </c>
      <c r="AE90" s="40">
        <f>IFERROR(Base!AD90/GAMSbase!AD90,"")</f>
        <v>0.1812414203089687</v>
      </c>
      <c r="AF90" s="40">
        <f>IFERROR(Base!AE90/GAMSbase!AE90,"")</f>
        <v>0.18177044543002208</v>
      </c>
      <c r="AG90" s="40">
        <f>IFERROR(Base!AF90/GAMSbase!AF90,"")</f>
        <v>0.1823151992181464</v>
      </c>
      <c r="AH90" s="40">
        <f>IFERROR(Base!AG90/GAMSbase!AG90,"")</f>
        <v>0.18287492694298596</v>
      </c>
      <c r="AI90" s="40">
        <f>IFERROR(Base!AH90/GAMSbase!AH90,"")</f>
        <v>0.18344882691734837</v>
      </c>
      <c r="AJ90" s="40">
        <f>IFERROR(Base!AI90/GAMSbase!AI90,"")</f>
        <v>0.18403605333740011</v>
      </c>
      <c r="AK90" s="40">
        <f>IFERROR(Base!AJ90/GAMSbase!AJ90,"")</f>
        <v>0.18463571902227527</v>
      </c>
      <c r="AL90" s="40">
        <f>IFERROR(Base!AK90/GAMSbase!AK90,"")</f>
        <v>0.18524689804349481</v>
      </c>
      <c r="AM90" s="40">
        <f>IFERROR(Base!AL90/GAMSbase!AL90,"")</f>
        <v>0.1858686282356207</v>
      </c>
      <c r="AN90" s="40">
        <f>IFERROR(Base!AM90/GAMSbase!AM90,"")</f>
        <v>0.18649991358052953</v>
      </c>
      <c r="AO90" s="40">
        <f>IFERROR(Base!AN90/GAMSbase!AN90,"")</f>
        <v>0.18713972645843527</v>
      </c>
      <c r="AP90" s="40">
        <f>IFERROR(Base!AO90/GAMSbase!AO90,"")</f>
        <v>0.18778700975961649</v>
      </c>
      <c r="AQ90" s="40">
        <f>IFERROR(Base!AP90/GAMSbase!AP90,"")</f>
        <v>0.18844067885129523</v>
      </c>
      <c r="AR90" s="40">
        <f>IFERROR(Base!AQ90/GAMSbase!AQ90,"")</f>
        <v>0.18909962339469016</v>
      </c>
      <c r="AS90" s="40">
        <f>IFERROR(Base!AR90/GAMSbase!AR90,"")</f>
        <v>0.18976270900744249</v>
      </c>
      <c r="AT90" s="40">
        <f>IFERROR(Base!AS90/GAMSbase!AS90,"")</f>
        <v>0.19042877876655395</v>
      </c>
      <c r="AU90" s="40">
        <f>IFERROR(Base!AT90/GAMSbase!AT90,"")</f>
        <v>0.19109665454610528</v>
      </c>
      <c r="AV90" s="40">
        <f>IFERROR(Base!AU90/GAMSbase!AU90,"")</f>
        <v>0.19176513818171653</v>
      </c>
      <c r="AW90" s="40">
        <f>IFERROR(Base!AV90/GAMSbase!AV90,"")</f>
        <v>0.19243301244857738</v>
      </c>
      <c r="AX90" s="40">
        <f>IFERROR(Base!AW90/GAMSbase!AW90,"")</f>
        <v>0.19309904182899651</v>
      </c>
      <c r="AY90" s="40">
        <f>IFERROR(Base!AX90/GAMSbase!AX90,"")</f>
        <v>0.19376080422590886</v>
      </c>
      <c r="AZ90" s="40">
        <f>IFERROR(Base!AY90/GAMSbase!AY90,"")</f>
        <v>0.19441679932529901</v>
      </c>
      <c r="BA90" s="40">
        <f>IFERROR(Base!AZ90/GAMSbase!AZ90,"")</f>
        <v>0.19506614035404679</v>
      </c>
      <c r="BB90" s="40">
        <f>IFERROR(Base!BA90/GAMSbase!BA90,"")</f>
        <v>0.19570834602106277</v>
      </c>
      <c r="BC90" s="40">
        <f>IFERROR(Base!BB90/GAMSbase!BB90,"")</f>
        <v>0.19634320037252867</v>
      </c>
      <c r="BD90" s="40">
        <f>IFERROR(Base!BC90/GAMSbase!BC90,"")</f>
        <v>0.19697065862020424</v>
      </c>
      <c r="BE90" s="40">
        <f>IFERROR(Base!BD90/GAMSbase!BD90,"")</f>
        <v>0.19759078553012796</v>
      </c>
      <c r="BF90" s="40">
        <f>IFERROR(Base!BE90/GAMSbase!BE90,"")</f>
        <v>0.19820371309204377</v>
      </c>
      <c r="BG90" s="40">
        <f>IFERROR(Base!BF90/GAMSbase!BF90,"")</f>
        <v>0.1988096125245179</v>
      </c>
      <c r="BH90" s="40">
        <f>IFERROR(Base!BG90/GAMSbase!BG90,"")</f>
        <v>0.19940867592548972</v>
      </c>
      <c r="BI90" s="40">
        <f>IFERROR(Base!BH90/GAMSbase!BH90,"")</f>
        <v>0.20000110439341737</v>
      </c>
      <c r="BJ90" s="40">
        <f>IFERROR(Base!BI90/GAMSbase!BI90,"")</f>
        <v>0.2005870764450628</v>
      </c>
    </row>
    <row r="91" spans="1:62" x14ac:dyDescent="0.1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1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3.2479332019504534</v>
      </c>
      <c r="F92" s="40">
        <f>IFERROR(Base!E92/GAMSbase!E92,"")</f>
        <v>2.7304244516100273</v>
      </c>
      <c r="G92" s="40">
        <f>IFERROR(Base!F92/GAMSbase!F92,"")</f>
        <v>2.375343296728766</v>
      </c>
      <c r="H92" s="40">
        <f>IFERROR(Base!G92/GAMSbase!G92,"")</f>
        <v>2.1172687767244684</v>
      </c>
      <c r="I92" s="40">
        <f>IFERROR(Base!H92/GAMSbase!H92,"")</f>
        <v>1.9215898573383137</v>
      </c>
      <c r="J92" s="40">
        <f>IFERROR(Base!I92/GAMSbase!I92,"")</f>
        <v>1.7682993003145142</v>
      </c>
      <c r="K92" s="40">
        <f>IFERROR(Base!J92/GAMSbase!J92,"")</f>
        <v>1.6450439819188603</v>
      </c>
      <c r="L92" s="40">
        <f>IFERROR(Base!K92/GAMSbase!K92,"")</f>
        <v>1.5437979643129875</v>
      </c>
      <c r="M92" s="40">
        <f>IFERROR(Base!L92/GAMSbase!L92,"")</f>
        <v>1.4591305999289927</v>
      </c>
      <c r="N92" s="40">
        <f>IFERROR(Base!M92/GAMSbase!M92,"")</f>
        <v>1.3872433832116311</v>
      </c>
      <c r="O92" s="40">
        <f>IFERROR(Base!N92/GAMSbase!N92,"")</f>
        <v>1.3254049227475262</v>
      </c>
      <c r="P92" s="40">
        <f>IFERROR(Base!O92/GAMSbase!O92,"")</f>
        <v>1.2716045290349252</v>
      </c>
      <c r="Q92" s="40">
        <f>IFERROR(Base!P92/GAMSbase!P92,"")</f>
        <v>1.224331833425562</v>
      </c>
      <c r="R92" s="40">
        <f>IFERROR(Base!Q92/GAMSbase!Q92,"")</f>
        <v>1.1824321080045577</v>
      </c>
      <c r="S92" s="40">
        <f>IFERROR(Base!R92/GAMSbase!R92,"")</f>
        <v>1.1450086781101831</v>
      </c>
      <c r="T92" s="40">
        <f>IFERROR(Base!S92/GAMSbase!S92,"")</f>
        <v>1.1113555308665348</v>
      </c>
      <c r="U92" s="40">
        <f>IFERROR(Base!T92/GAMSbase!T92,"")</f>
        <v>1.0809098019745464</v>
      </c>
      <c r="V92" s="40">
        <f>IFERROR(Base!U92/GAMSbase!U92,"")</f>
        <v>1.053217652533293</v>
      </c>
      <c r="W92" s="40">
        <f>IFERROR(Base!V92/GAMSbase!V92,"")</f>
        <v>1.0279105286503267</v>
      </c>
      <c r="X92" s="40">
        <f>IFERROR(Base!W92/GAMSbase!W92,"")</f>
        <v>1.0046848885926662</v>
      </c>
      <c r="Y92" s="40">
        <f>IFERROR(Base!X92/GAMSbase!X92,"")</f>
        <v>0.98328883154400903</v>
      </c>
      <c r="Z92" s="40">
        <f>IFERROR(Base!Y92/GAMSbase!Y92,"")</f>
        <v>0.96351181526088414</v>
      </c>
      <c r="AA92" s="40">
        <f>IFERROR(Base!Z92/GAMSbase!Z92,"")</f>
        <v>0.94517669715506303</v>
      </c>
      <c r="AB92" s="40">
        <f>IFERROR(Base!AA92/GAMSbase!AA92,"")</f>
        <v>0.92813353072088456</v>
      </c>
      <c r="AC92" s="40">
        <f>IFERROR(Base!AB92/GAMSbase!AB92,"")</f>
        <v>0.91225469619765487</v>
      </c>
      <c r="AD92" s="40">
        <f>IFERROR(Base!AC92/GAMSbase!AC92,"")</f>
        <v>0.89743105254059774</v>
      </c>
      <c r="AE92" s="40">
        <f>IFERROR(Base!AD92/GAMSbase!AD92,"")</f>
        <v>0.88356887712827581</v>
      </c>
      <c r="AF92" s="40">
        <f>IFERROR(Base!AE92/GAMSbase!AE92,"")</f>
        <v>0.87058741796121586</v>
      </c>
      <c r="AG92" s="40">
        <f>IFERROR(Base!AF92/GAMSbase!AF92,"")</f>
        <v>0.85841692613470133</v>
      </c>
      <c r="AH92" s="40">
        <f>IFERROR(Base!AG92/GAMSbase!AG92,"")</f>
        <v>0.84699706821542275</v>
      </c>
      <c r="AI92" s="40">
        <f>IFERROR(Base!AH92/GAMSbase!AH92,"")</f>
        <v>0.8362756420006856</v>
      </c>
      <c r="AJ92" s="40">
        <f>IFERROR(Base!AI92/GAMSbase!AI92,"")</f>
        <v>0.82620753704134753</v>
      </c>
      <c r="AK92" s="40">
        <f>IFERROR(Base!AJ92/GAMSbase!AJ92,"")</f>
        <v>0.81675389490425832</v>
      </c>
      <c r="AL92" s="40">
        <f>IFERROR(Base!AK92/GAMSbase!AK92,"")</f>
        <v>0.8078814346016856</v>
      </c>
      <c r="AM92" s="40">
        <f>IFERROR(Base!AL92/GAMSbase!AL92,"")</f>
        <v>0.7995619166972322</v>
      </c>
      <c r="AN92" s="40">
        <f>IFERROR(Base!AM92/GAMSbase!AM92,"")</f>
        <v>0.79177172599201262</v>
      </c>
      <c r="AO92" s="40">
        <f>IFERROR(Base!AN92/GAMSbase!AN92,"")</f>
        <v>0.78449155784744928</v>
      </c>
      <c r="AP92" s="40">
        <f>IFERROR(Base!AO92/GAMSbase!AO92,"")</f>
        <v>0.7777061975632531</v>
      </c>
      <c r="AQ92" s="40">
        <f>IFERROR(Base!AP92/GAMSbase!AP92,"")</f>
        <v>0.77140438622577112</v>
      </c>
      <c r="AR92" s="40">
        <f>IFERROR(Base!AQ92/GAMSbase!AQ92,"")</f>
        <v>0.7655787707407542</v>
      </c>
      <c r="AS92" s="40">
        <f>IFERROR(Base!AR92/GAMSbase!AR92,"")</f>
        <v>0.76022594151333167</v>
      </c>
      <c r="AT92" s="40">
        <f>IFERROR(Base!AS92/GAMSbase!AS92,"")</f>
        <v>0.75534657050067588</v>
      </c>
      <c r="AU92" s="40">
        <f>IFERROR(Base!AT92/GAMSbase!AT92,"")</f>
        <v>0.7509456799821479</v>
      </c>
      <c r="AV92" s="40">
        <f>IFERROR(Base!AU92/GAMSbase!AU92,"")</f>
        <v>0.74703310684644053</v>
      </c>
      <c r="AW92" s="40">
        <f>IFERROR(Base!AV92/GAMSbase!AV92,"")</f>
        <v>0.74949072065744626</v>
      </c>
      <c r="AX92" s="40">
        <f>IFERROR(Base!AW92/GAMSbase!AW92,"")</f>
        <v>0.75200830485511794</v>
      </c>
      <c r="AY92" s="40">
        <f>IFERROR(Base!AX92/GAMSbase!AX92,"")</f>
        <v>0.7545832746140323</v>
      </c>
      <c r="AZ92" s="40">
        <f>IFERROR(Base!AY92/GAMSbase!AY92,"")</f>
        <v>0.75721250929498818</v>
      </c>
      <c r="BA92" s="40">
        <f>IFERROR(Base!AZ92/GAMSbase!AZ92,"")</f>
        <v>0.75989159123712136</v>
      </c>
      <c r="BB92" s="40">
        <f>IFERROR(Base!BA92/GAMSbase!BA92,"")</f>
        <v>0.76261368587928002</v>
      </c>
      <c r="BC92" s="40">
        <f>IFERROR(Base!BB92/GAMSbase!BB92,"")</f>
        <v>0.76542590300161739</v>
      </c>
      <c r="BD92" s="40">
        <f>IFERROR(Base!BC92/GAMSbase!BC92,"")</f>
        <v>0.76831507089693507</v>
      </c>
      <c r="BE92" s="40">
        <f>IFERROR(Base!BD92/GAMSbase!BD92,"")</f>
        <v>0.77127119860665971</v>
      </c>
      <c r="BF92" s="40">
        <f>IFERROR(Base!BE92/GAMSbase!BE92,"")</f>
        <v>0.77428645785506101</v>
      </c>
      <c r="BG92" s="40">
        <f>IFERROR(Base!BF92/GAMSbase!BF92,"")</f>
        <v>0.77735449554486369</v>
      </c>
      <c r="BH92" s="40">
        <f>IFERROR(Base!BG92/GAMSbase!BG92,"")</f>
        <v>0.77950183559303909</v>
      </c>
      <c r="BI92" s="40">
        <f>IFERROR(Base!BH92/GAMSbase!BH92,"")</f>
        <v>0.77326790015340352</v>
      </c>
      <c r="BJ92" s="40">
        <f>IFERROR(Base!BI92/GAMSbase!BI92,"")</f>
        <v>0.75771468987078516</v>
      </c>
    </row>
    <row r="93" spans="1:62" x14ac:dyDescent="0.1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3.2479332020526277</v>
      </c>
      <c r="F93" s="40">
        <f>IFERROR(Base!E93/GAMSbase!E93,"")</f>
        <v>2.7304244487768634</v>
      </c>
      <c r="G93" s="40">
        <f>IFERROR(Base!F93/GAMSbase!F93,"")</f>
        <v>2.3753432972668107</v>
      </c>
      <c r="H93" s="40">
        <f>IFERROR(Base!G93/GAMSbase!G93,"")</f>
        <v>2.1172687767383729</v>
      </c>
      <c r="I93" s="40">
        <f>IFERROR(Base!H93/GAMSbase!H93,"")</f>
        <v>1.9215898582054449</v>
      </c>
      <c r="J93" s="40">
        <f>IFERROR(Base!I93/GAMSbase!I93,"")</f>
        <v>1.7682992993570612</v>
      </c>
      <c r="K93" s="40">
        <f>IFERROR(Base!J93/GAMSbase!J93,"")</f>
        <v>1.6450439822726215</v>
      </c>
      <c r="L93" s="40">
        <f>IFERROR(Base!K93/GAMSbase!K93,"")</f>
        <v>1.5437979637447796</v>
      </c>
      <c r="M93" s="40">
        <f>IFERROR(Base!L93/GAMSbase!L93,"")</f>
        <v>1.459130600122569</v>
      </c>
      <c r="N93" s="40">
        <f>IFERROR(Base!M93/GAMSbase!M93,"")</f>
        <v>1.3872433829779574</v>
      </c>
      <c r="O93" s="40">
        <f>IFERROR(Base!N93/GAMSbase!N93,"")</f>
        <v>1.3254049223827189</v>
      </c>
      <c r="P93" s="40">
        <f>IFERROR(Base!O93/GAMSbase!O93,"")</f>
        <v>1.271604529254506</v>
      </c>
      <c r="Q93" s="40">
        <f>IFERROR(Base!P93/GAMSbase!P93,"")</f>
        <v>1.2243318331487552</v>
      </c>
      <c r="R93" s="40">
        <f>IFERROR(Base!Q93/GAMSbase!Q93,"")</f>
        <v>1.1824321080761939</v>
      </c>
      <c r="S93" s="40">
        <f>IFERROR(Base!R93/GAMSbase!R93,"")</f>
        <v>1.1450086780303701</v>
      </c>
      <c r="T93" s="40">
        <f>IFERROR(Base!S93/GAMSbase!S93,"")</f>
        <v>1.111355530926831</v>
      </c>
      <c r="U93" s="40">
        <f>IFERROR(Base!T93/GAMSbase!T93,"")</f>
        <v>1.0809098018563548</v>
      </c>
      <c r="V93" s="40">
        <f>IFERROR(Base!U93/GAMSbase!U93,"")</f>
        <v>1.0532176524018084</v>
      </c>
      <c r="W93" s="40">
        <f>IFERROR(Base!V93/GAMSbase!V93,"")</f>
        <v>1.0279105286935866</v>
      </c>
      <c r="X93" s="40">
        <f>IFERROR(Base!W93/GAMSbase!W93,"")</f>
        <v>1.0046848886269932</v>
      </c>
      <c r="Y93" s="40">
        <f>IFERROR(Base!X93/GAMSbase!X93,"")</f>
        <v>0.98328883165041103</v>
      </c>
      <c r="Z93" s="40">
        <f>IFERROR(Base!Y93/GAMSbase!Y93,"")</f>
        <v>0.96351181530280372</v>
      </c>
      <c r="AA93" s="40">
        <f>IFERROR(Base!Z93/GAMSbase!Z93,"")</f>
        <v>0.94517669725839515</v>
      </c>
      <c r="AB93" s="40">
        <f>IFERROR(Base!AA93/GAMSbase!AA93,"")</f>
        <v>0.92813353067752036</v>
      </c>
      <c r="AC93" s="40">
        <f>IFERROR(Base!AB93/GAMSbase!AB93,"")</f>
        <v>0.9122546961768343</v>
      </c>
      <c r="AD93" s="40">
        <f>IFERROR(Base!AC93/GAMSbase!AC93,"")</f>
        <v>0.89743105256621059</v>
      </c>
      <c r="AE93" s="40">
        <f>IFERROR(Base!AD93/GAMSbase!AD93,"")</f>
        <v>0.88356887710608856</v>
      </c>
      <c r="AF93" s="40">
        <f>IFERROR(Base!AE93/GAMSbase!AE93,"")</f>
        <v>0.87058741795086525</v>
      </c>
      <c r="AG93" s="40">
        <f>IFERROR(Base!AF93/GAMSbase!AF93,"")</f>
        <v>0.85841692613016141</v>
      </c>
      <c r="AH93" s="40">
        <f>IFERROR(Base!AG93/GAMSbase!AG93,"")</f>
        <v>0.84699706816966336</v>
      </c>
      <c r="AI93" s="40">
        <f>IFERROR(Base!AH93/GAMSbase!AH93,"")</f>
        <v>0.8362756419515186</v>
      </c>
      <c r="AJ93" s="40">
        <f>IFERROR(Base!AI93/GAMSbase!AI93,"")</f>
        <v>0.82620753699741123</v>
      </c>
      <c r="AK93" s="40">
        <f>IFERROR(Base!AJ93/GAMSbase!AJ93,"")</f>
        <v>0.81675389495640438</v>
      </c>
      <c r="AL93" s="40">
        <f>IFERROR(Base!AK93/GAMSbase!AK93,"")</f>
        <v>0.80788143464340467</v>
      </c>
      <c r="AM93" s="40">
        <f>IFERROR(Base!AL93/GAMSbase!AL93,"")</f>
        <v>0.79956191667564758</v>
      </c>
      <c r="AN93" s="40">
        <f>IFERROR(Base!AM93/GAMSbase!AM93,"")</f>
        <v>0.79177172601795132</v>
      </c>
      <c r="AO93" s="40">
        <f>IFERROR(Base!AN93/GAMSbase!AN93,"")</f>
        <v>0.78449155785931768</v>
      </c>
      <c r="AP93" s="40">
        <f>IFERROR(Base!AO93/GAMSbase!AO93,"")</f>
        <v>0.77770619753010262</v>
      </c>
      <c r="AQ93" s="40">
        <f>IFERROR(Base!AP93/GAMSbase!AP93,"")</f>
        <v>0.7714043861963088</v>
      </c>
      <c r="AR93" s="40">
        <f>IFERROR(Base!AQ93/GAMSbase!AQ93,"")</f>
        <v>0.76557877078521719</v>
      </c>
      <c r="AS93" s="40">
        <f>IFERROR(Base!AR93/GAMSbase!AR93,"")</f>
        <v>0.76022594155707013</v>
      </c>
      <c r="AT93" s="40">
        <f>IFERROR(Base!AS93/GAMSbase!AS93,"")</f>
        <v>0.75534657049211296</v>
      </c>
      <c r="AU93" s="40">
        <f>IFERROR(Base!AT93/GAMSbase!AT93,"")</f>
        <v>0.75094568001358031</v>
      </c>
      <c r="AV93" s="40">
        <f>IFERROR(Base!AU93/GAMSbase!AU93,"")</f>
        <v>0.74703310681330626</v>
      </c>
      <c r="AW93" s="40">
        <f>IFERROR(Base!AV93/GAMSbase!AV93,"")</f>
        <v>0.7494907206924466</v>
      </c>
      <c r="AX93" s="40">
        <f>IFERROR(Base!AW93/GAMSbase!AW93,"")</f>
        <v>0.75200830482771741</v>
      </c>
      <c r="AY93" s="40">
        <f>IFERROR(Base!AX93/GAMSbase!AX93,"")</f>
        <v>0.75458327463262775</v>
      </c>
      <c r="AZ93" s="40">
        <f>IFERROR(Base!AY93/GAMSbase!AY93,"")</f>
        <v>0.75721250925309269</v>
      </c>
      <c r="BA93" s="40">
        <f>IFERROR(Base!AZ93/GAMSbase!AZ93,"")</f>
        <v>0.75989159123782546</v>
      </c>
      <c r="BB93" s="40">
        <f>IFERROR(Base!BA93/GAMSbase!BA93,"")</f>
        <v>0.76261368591834666</v>
      </c>
      <c r="BC93" s="40">
        <f>IFERROR(Base!BB93/GAMSbase!BB93,"")</f>
        <v>0.76542590299626556</v>
      </c>
      <c r="BD93" s="40">
        <f>IFERROR(Base!BC93/GAMSbase!BC93,"")</f>
        <v>0.76831507090046081</v>
      </c>
      <c r="BE93" s="40">
        <f>IFERROR(Base!BD93/GAMSbase!BD93,"")</f>
        <v>0.77127119864074645</v>
      </c>
      <c r="BF93" s="40">
        <f>IFERROR(Base!BE93/GAMSbase!BE93,"")</f>
        <v>0.77428645788745587</v>
      </c>
      <c r="BG93" s="40">
        <f>IFERROR(Base!BF93/GAMSbase!BF93,"")</f>
        <v>0.77735449557843606</v>
      </c>
      <c r="BH93" s="40">
        <f>IFERROR(Base!BG93/GAMSbase!BG93,"")</f>
        <v>0.77950183560577635</v>
      </c>
      <c r="BI93" s="40">
        <f>IFERROR(Base!BH93/GAMSbase!BH93,"")</f>
        <v>0.77326790015686764</v>
      </c>
      <c r="BJ93" s="40">
        <f>IFERROR(Base!BI93/GAMSbase!BI93,"")</f>
        <v>0.75771468982459389</v>
      </c>
    </row>
    <row r="94" spans="1:62" x14ac:dyDescent="0.1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1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1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1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1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1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1.1223973386734156</v>
      </c>
      <c r="F99" s="40">
        <f>IFERROR(Base!E99/GAMSbase!E99,"")</f>
        <v>1.1382887277166116</v>
      </c>
      <c r="G99" s="40">
        <f>IFERROR(Base!F99/GAMSbase!F99,"")</f>
        <v>1.1481554383678414</v>
      </c>
      <c r="H99" s="40">
        <f>IFERROR(Base!G99/GAMSbase!G99,"")</f>
        <v>1.1536248345419597</v>
      </c>
      <c r="I99" s="40">
        <f>IFERROR(Base!H99/GAMSbase!H99,"")</f>
        <v>1.1558862046668852</v>
      </c>
      <c r="J99" s="40">
        <f>IFERROR(Base!I99/GAMSbase!I99,"")</f>
        <v>1.1558229695497984</v>
      </c>
      <c r="K99" s="40">
        <f>IFERROR(Base!J99/GAMSbase!J99,"")</f>
        <v>1.1540990747237276</v>
      </c>
      <c r="L99" s="40">
        <f>IFERROR(Base!K99/GAMSbase!K99,"")</f>
        <v>1.1512170224951812</v>
      </c>
      <c r="M99" s="40">
        <f>IFERROR(Base!L99/GAMSbase!L99,"")</f>
        <v>1.1475581880717709</v>
      </c>
      <c r="N99" s="40">
        <f>IFERROR(Base!M99/GAMSbase!M99,"")</f>
        <v>1.1434117818450391</v>
      </c>
      <c r="O99" s="40">
        <f>IFERROR(Base!N99/GAMSbase!N99,"")</f>
        <v>1.1389962635335866</v>
      </c>
      <c r="P99" s="40">
        <f>IFERROR(Base!O99/GAMSbase!O99,"")</f>
        <v>1.1344755296301179</v>
      </c>
      <c r="Q99" s="40">
        <f>IFERROR(Base!P99/GAMSbase!P99,"")</f>
        <v>1.1299713384569603</v>
      </c>
      <c r="R99" s="40">
        <f>IFERROR(Base!Q99/GAMSbase!Q99,"")</f>
        <v>1.1255729387233526</v>
      </c>
      <c r="S99" s="40">
        <f>IFERROR(Base!R99/GAMSbase!R99,"")</f>
        <v>1.1213445702338505</v>
      </c>
      <c r="T99" s="40">
        <f>IFERROR(Base!S99/GAMSbase!S99,"")</f>
        <v>1.1173313202130821</v>
      </c>
      <c r="U99" s="40">
        <f>IFERROR(Base!T99/GAMSbase!T99,"")</f>
        <v>1.1127968531791133</v>
      </c>
      <c r="V99" s="40">
        <f>IFERROR(Base!U99/GAMSbase!U99,"")</f>
        <v>1.1086298771875611</v>
      </c>
      <c r="W99" s="40">
        <f>IFERROR(Base!V99/GAMSbase!V99,"")</f>
        <v>1.1048107752040919</v>
      </c>
      <c r="X99" s="40">
        <f>IFERROR(Base!W99/GAMSbase!W99,"")</f>
        <v>1.1013230838926871</v>
      </c>
      <c r="Y99" s="40">
        <f>IFERROR(Base!X99/GAMSbase!X99,"")</f>
        <v>1.0981524656497521</v>
      </c>
      <c r="Z99" s="40">
        <f>IFERROR(Base!Y99/GAMSbase!Y99,"")</f>
        <v>1.0952861250419377</v>
      </c>
      <c r="AA99" s="40">
        <f>IFERROR(Base!Z99/GAMSbase!Z99,"")</f>
        <v>1.0927124942638606</v>
      </c>
      <c r="AB99" s="40">
        <f>IFERROR(Base!AA99/GAMSbase!AA99,"")</f>
        <v>1.090421080982533</v>
      </c>
      <c r="AC99" s="40">
        <f>IFERROR(Base!AB99/GAMSbase!AB99,"")</f>
        <v>1.0884024137741484</v>
      </c>
      <c r="AD99" s="40">
        <f>IFERROR(Base!AC99/GAMSbase!AC99,"")</f>
        <v>1.0866480464628394</v>
      </c>
      <c r="AE99" s="40">
        <f>IFERROR(Base!AD99/GAMSbase!AD99,"")</f>
        <v>1.0851505983487426</v>
      </c>
      <c r="AF99" s="40">
        <f>IFERROR(Base!AE99/GAMSbase!AE99,"")</f>
        <v>1.0839038168308797</v>
      </c>
      <c r="AG99" s="40">
        <f>IFERROR(Base!AF99/GAMSbase!AF99,"")</f>
        <v>1.0829026564474187</v>
      </c>
      <c r="AH99" s="40">
        <f>IFERROR(Base!AG99/GAMSbase!AG99,"")</f>
        <v>1.082143371201516</v>
      </c>
      <c r="AI99" s="40">
        <f>IFERROR(Base!AH99/GAMSbase!AH99,"")</f>
        <v>1.0816236206301386</v>
      </c>
      <c r="AJ99" s="40">
        <f>IFERROR(Base!AI99/GAMSbase!AI99,"")</f>
        <v>1.0813425916850812</v>
      </c>
      <c r="AK99" s="40">
        <f>IFERROR(Base!AJ99/GAMSbase!AJ99,"")</f>
        <v>1.0813011400590764</v>
      </c>
      <c r="AL99" s="40">
        <f>IFERROR(Base!AK99/GAMSbase!AK99,"")</f>
        <v>1.0815019559821257</v>
      </c>
      <c r="AM99" s="40">
        <f>IFERROR(Base!AL99/GAMSbase!AL99,"")</f>
        <v>1.0819497609798774</v>
      </c>
      <c r="AN99" s="40">
        <f>IFERROR(Base!AM99/GAMSbase!AM99,"")</f>
        <v>1.0826515434168786</v>
      </c>
      <c r="AO99" s="40">
        <f>IFERROR(Base!AN99/GAMSbase!AN99,"")</f>
        <v>1.0836168431176065</v>
      </c>
      <c r="AP99" s="40">
        <f>IFERROR(Base!AO99/GAMSbase!AO99,"")</f>
        <v>1.0848580972200941</v>
      </c>
      <c r="AQ99" s="40">
        <f>IFERROR(Base!AP99/GAMSbase!AP99,"")</f>
        <v>1.0863910633973846</v>
      </c>
      <c r="AR99" s="40">
        <f>IFERROR(Base!AQ99/GAMSbase!AQ99,"")</f>
        <v>1.088235341114538</v>
      </c>
      <c r="AS99" s="40">
        <f>IFERROR(Base!AR99/GAMSbase!AR99,"")</f>
        <v>1.090415018396238</v>
      </c>
      <c r="AT99" s="40">
        <f>IFERROR(Base!AS99/GAMSbase!AS99,"")</f>
        <v>1.0929594824107616</v>
      </c>
      <c r="AU99" s="40">
        <f>IFERROR(Base!AT99/GAMSbase!AT99,"")</f>
        <v>1.0959044494501318</v>
      </c>
      <c r="AV99" s="40">
        <f>IFERROR(Base!AU99/GAMSbase!AU99,"")</f>
        <v>1.0992932998075382</v>
      </c>
      <c r="AW99" s="40">
        <f>IFERROR(Base!AV99/GAMSbase!AV99,"")</f>
        <v>1.1048629947130884</v>
      </c>
      <c r="AX99" s="40">
        <f>IFERROR(Base!AW99/GAMSbase!AW99,"")</f>
        <v>1.1122160257723783</v>
      </c>
      <c r="AY99" s="40">
        <f>IFERROR(Base!AX99/GAMSbase!AX99,"")</f>
        <v>1.1210067501317127</v>
      </c>
      <c r="AZ99" s="40">
        <f>IFERROR(Base!AY99/GAMSbase!AY99,"")</f>
        <v>1.1309337281874641</v>
      </c>
      <c r="BA99" s="40">
        <f>IFERROR(Base!AZ99/GAMSbase!AZ99,"")</f>
        <v>1.1417334910993351</v>
      </c>
      <c r="BB99" s="40">
        <f>IFERROR(Base!BA99/GAMSbase!BA99,"")</f>
        <v>1.1531751923030966</v>
      </c>
      <c r="BC99" s="40">
        <f>IFERROR(Base!BB99/GAMSbase!BB99,"")</f>
        <v>1.1650725896251815</v>
      </c>
      <c r="BD99" s="40">
        <f>IFERROR(Base!BC99/GAMSbase!BC99,"")</f>
        <v>1.177261534144407</v>
      </c>
      <c r="BE99" s="40">
        <f>IFERROR(Base!BD99/GAMSbase!BD99,"")</f>
        <v>1.1895987164529631</v>
      </c>
      <c r="BF99" s="40">
        <f>IFERROR(Base!BE99/GAMSbase!BE99,"")</f>
        <v>1.2019603103677992</v>
      </c>
      <c r="BG99" s="40">
        <f>IFERROR(Base!BF99/GAMSbase!BF99,"")</f>
        <v>1.2142405737638486</v>
      </c>
      <c r="BH99" s="40">
        <f>IFERROR(Base!BG99/GAMSbase!BG99,"")</f>
        <v>1.226025864627448</v>
      </c>
      <c r="BI99" s="40">
        <f>IFERROR(Base!BH99/GAMSbase!BH99,"")</f>
        <v>1.2344209085560589</v>
      </c>
      <c r="BJ99" s="40">
        <f>IFERROR(Base!BI99/GAMSbase!BI99,"")</f>
        <v>1.2367335793851277</v>
      </c>
    </row>
    <row r="100" spans="1:62" x14ac:dyDescent="0.1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1.1331337180425176</v>
      </c>
      <c r="F100" s="40">
        <f>IFERROR(Base!E100/GAMSbase!E100,"")</f>
        <v>1.1236478992635166</v>
      </c>
      <c r="G100" s="40">
        <f>IFERROR(Base!F100/GAMSbase!F100,"")</f>
        <v>1.1138402346307159</v>
      </c>
      <c r="H100" s="40">
        <f>IFERROR(Base!G100/GAMSbase!G100,"")</f>
        <v>1.103967723955688</v>
      </c>
      <c r="I100" s="40">
        <f>IFERROR(Base!H100/GAMSbase!H100,"")</f>
        <v>1.0942400826797831</v>
      </c>
      <c r="J100" s="40">
        <f>IFERROR(Base!I100/GAMSbase!I100,"")</f>
        <v>1.0848201393258208</v>
      </c>
      <c r="K100" s="40">
        <f>IFERROR(Base!J100/GAMSbase!J100,"")</f>
        <v>1.0758268407876292</v>
      </c>
      <c r="L100" s="40">
        <f>IFERROR(Base!K100/GAMSbase!K100,"")</f>
        <v>1.0673406615340406</v>
      </c>
      <c r="M100" s="40">
        <f>IFERROR(Base!L100/GAMSbase!L100,"")</f>
        <v>1.0594102343570551</v>
      </c>
      <c r="N100" s="40">
        <f>IFERROR(Base!M100/GAMSbase!M100,"")</f>
        <v>1.0520591218388997</v>
      </c>
      <c r="O100" s="40">
        <f>IFERROR(Base!N100/GAMSbase!N100,"")</f>
        <v>1.0452920286406682</v>
      </c>
      <c r="P100" s="40">
        <f>IFERROR(Base!O100/GAMSbase!O100,"")</f>
        <v>1.0391001107472175</v>
      </c>
      <c r="Q100" s="40">
        <f>IFERROR(Base!P100/GAMSbase!P100,"")</f>
        <v>1.0334652877150936</v>
      </c>
      <c r="R100" s="40">
        <f>IFERROR(Base!Q100/GAMSbase!Q100,"")</f>
        <v>1.0283636108608718</v>
      </c>
      <c r="S100" s="40">
        <f>IFERROR(Base!R100/GAMSbase!R100,"")</f>
        <v>1.0237678098835254</v>
      </c>
      <c r="T100" s="40">
        <f>IFERROR(Base!S100/GAMSbase!S100,"")</f>
        <v>1.019649163059827</v>
      </c>
      <c r="U100" s="40">
        <f>IFERROR(Base!T100/GAMSbase!T100,"")</f>
        <v>1.0117280778508286</v>
      </c>
      <c r="V100" s="40">
        <f>IFERROR(Base!U100/GAMSbase!U100,"")</f>
        <v>1.0080178990570845</v>
      </c>
      <c r="W100" s="40">
        <f>IFERROR(Base!V100/GAMSbase!V100,"")</f>
        <v>1.0047008345554311</v>
      </c>
      <c r="X100" s="40">
        <f>IFERROR(Base!W100/GAMSbase!W100,"")</f>
        <v>1.0017545012603102</v>
      </c>
      <c r="Y100" s="40">
        <f>IFERROR(Base!X100/GAMSbase!X100,"")</f>
        <v>0.99915782573093159</v>
      </c>
      <c r="Z100" s="40">
        <f>IFERROR(Base!Y100/GAMSbase!Y100,"")</f>
        <v>0.99689147231399533</v>
      </c>
      <c r="AA100" s="40">
        <f>IFERROR(Base!Z100/GAMSbase!Z100,"")</f>
        <v>0.99493809280800571</v>
      </c>
      <c r="AB100" s="40">
        <f>IFERROR(Base!AA100/GAMSbase!AA100,"")</f>
        <v>0.99328246644452656</v>
      </c>
      <c r="AC100" s="40">
        <f>IFERROR(Base!AB100/GAMSbase!AB100,"")</f>
        <v>0.99191157592305867</v>
      </c>
      <c r="AD100" s="40">
        <f>IFERROR(Base!AC100/GAMSbase!AC100,"")</f>
        <v>0.99081465046681527</v>
      </c>
      <c r="AE100" s="40">
        <f>IFERROR(Base!AD100/GAMSbase!AD100,"")</f>
        <v>0.98998319750718422</v>
      </c>
      <c r="AF100" s="40">
        <f>IFERROR(Base!AE100/GAMSbase!AE100,"")</f>
        <v>0.98941103834043065</v>
      </c>
      <c r="AG100" s="40">
        <f>IFERROR(Base!AF100/GAMSbase!AF100,"")</f>
        <v>0.98909436015707219</v>
      </c>
      <c r="AH100" s="40">
        <f>IFERROR(Base!AG100/GAMSbase!AG100,"")</f>
        <v>0.98903179387827045</v>
      </c>
      <c r="AI100" s="40">
        <f>IFERROR(Base!AH100/GAMSbase!AH100,"")</f>
        <v>0.98922452749733547</v>
      </c>
      <c r="AJ100" s="40">
        <f>IFERROR(Base!AI100/GAMSbase!AI100,"")</f>
        <v>0.98967646400133047</v>
      </c>
      <c r="AK100" s="40">
        <f>IFERROR(Base!AJ100/GAMSbase!AJ100,"")</f>
        <v>0.99039443440766417</v>
      </c>
      <c r="AL100" s="40">
        <f>IFERROR(Base!AK100/GAMSbase!AK100,"")</f>
        <v>0.9913884783510184</v>
      </c>
      <c r="AM100" s="40">
        <f>IFERROR(Base!AL100/GAMSbase!AL100,"")</f>
        <v>0.99267220726631233</v>
      </c>
      <c r="AN100" s="40">
        <f>IFERROR(Base!AM100/GAMSbase!AM100,"")</f>
        <v>0.99426326971933698</v>
      </c>
      <c r="AO100" s="40">
        <f>IFERROR(Base!AN100/GAMSbase!AN100,"")</f>
        <v>0.99618394349295813</v>
      </c>
      <c r="AP100" s="40">
        <f>IFERROR(Base!AO100/GAMSbase!AO100,"")</f>
        <v>0.99846188765627308</v>
      </c>
      <c r="AQ100" s="40">
        <f>IFERROR(Base!AP100/GAMSbase!AP100,"")</f>
        <v>1.0011310982000809</v>
      </c>
      <c r="AR100" s="40">
        <f>IFERROR(Base!AQ100/GAMSbase!AQ100,"")</f>
        <v>1.0042331281931756</v>
      </c>
      <c r="AS100" s="40">
        <f>IFERROR(Base!AR100/GAMSbase!AR100,"")</f>
        <v>1.007818658103095</v>
      </c>
      <c r="AT100" s="40">
        <f>IFERROR(Base!AS100/GAMSbase!AS100,"")</f>
        <v>1.011949543671266</v>
      </c>
      <c r="AU100" s="40">
        <f>IFERROR(Base!AT100/GAMSbase!AT100,"")</f>
        <v>1.0167015401175139</v>
      </c>
      <c r="AV100" s="40">
        <f>IFERROR(Base!AU100/GAMSbase!AU100,"")</f>
        <v>1.0221680306008791</v>
      </c>
      <c r="AW100" s="40">
        <f>IFERROR(Base!AV100/GAMSbase!AV100,"")</f>
        <v>1.0402439815254751</v>
      </c>
      <c r="AX100" s="40">
        <f>IFERROR(Base!AW100/GAMSbase!AW100,"")</f>
        <v>1.0581646596172807</v>
      </c>
      <c r="AY100" s="40">
        <f>IFERROR(Base!AX100/GAMSbase!AX100,"")</f>
        <v>1.0756439380970588</v>
      </c>
      <c r="AZ100" s="40">
        <f>IFERROR(Base!AY100/GAMSbase!AY100,"")</f>
        <v>1.0924803136055106</v>
      </c>
      <c r="BA100" s="40">
        <f>IFERROR(Base!AZ100/GAMSbase!AZ100,"")</f>
        <v>1.1085355794111773</v>
      </c>
      <c r="BB100" s="40">
        <f>IFERROR(Base!BA100/GAMSbase!BA100,"")</f>
        <v>1.1237166471755782</v>
      </c>
      <c r="BC100" s="40">
        <f>IFERROR(Base!BB100/GAMSbase!BB100,"")</f>
        <v>1.1380936436385942</v>
      </c>
      <c r="BD100" s="40">
        <f>IFERROR(Base!BC100/GAMSbase!BC100,"")</f>
        <v>1.1516279734814421</v>
      </c>
      <c r="BE100" s="40">
        <f>IFERROR(Base!BD100/GAMSbase!BD100,"")</f>
        <v>1.1643081561396726</v>
      </c>
      <c r="BF100" s="40">
        <f>IFERROR(Base!BE100/GAMSbase!BE100,"")</f>
        <v>1.1761427183977533</v>
      </c>
      <c r="BG100" s="40">
        <f>IFERROR(Base!BF100/GAMSbase!BF100,"")</f>
        <v>1.1871546276130531</v>
      </c>
      <c r="BH100" s="40">
        <f>IFERROR(Base!BG100/GAMSbase!BG100,"")</f>
        <v>1.1947737564140757</v>
      </c>
      <c r="BI100" s="40">
        <f>IFERROR(Base!BH100/GAMSbase!BH100,"")</f>
        <v>1.1792568427081047</v>
      </c>
      <c r="BJ100" s="40">
        <f>IFERROR(Base!BI100/GAMSbase!BI100,"")</f>
        <v>1.1417652988685121</v>
      </c>
    </row>
    <row r="101" spans="1:62" x14ac:dyDescent="0.1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1.0893719938445348</v>
      </c>
      <c r="G101" s="40">
        <f>IFERROR(Base!F101/GAMSbase!F101,"")</f>
        <v>1.1037033962650107</v>
      </c>
      <c r="H101" s="40">
        <f>IFERROR(Base!G101/GAMSbase!G101,"")</f>
        <v>1.1149311213409803</v>
      </c>
      <c r="I101" s="40">
        <f>IFERROR(Base!H101/GAMSbase!H101,"")</f>
        <v>1.1236090417370574</v>
      </c>
      <c r="J101" s="40">
        <f>IFERROR(Base!I101/GAMSbase!I101,"")</f>
        <v>1.1301655549466258</v>
      </c>
      <c r="K101" s="40">
        <f>IFERROR(Base!J101/GAMSbase!J101,"")</f>
        <v>1.1349530456533028</v>
      </c>
      <c r="L101" s="40">
        <f>IFERROR(Base!K101/GAMSbase!K101,"")</f>
        <v>1.1382688802394962</v>
      </c>
      <c r="M101" s="40">
        <f>IFERROR(Base!L101/GAMSbase!L101,"")</f>
        <v>1.1403666341251486</v>
      </c>
      <c r="N101" s="40">
        <f>IFERROR(Base!M101/GAMSbase!M101,"")</f>
        <v>1.1414632538424887</v>
      </c>
      <c r="O101" s="40">
        <f>IFERROR(Base!N101/GAMSbase!N101,"")</f>
        <v>1.1417442703136815</v>
      </c>
      <c r="P101" s="40">
        <f>IFERROR(Base!O101/GAMSbase!O101,"")</f>
        <v>1.141367966011313</v>
      </c>
      <c r="Q101" s="40">
        <f>IFERROR(Base!P101/GAMSbase!P101,"")</f>
        <v>1.1404688968833481</v>
      </c>
      <c r="R101" s="40">
        <f>IFERROR(Base!Q101/GAMSbase!Q101,"")</f>
        <v>1.1391609775965539</v>
      </c>
      <c r="S101" s="40">
        <f>IFERROR(Base!R101/GAMSbase!R101,"")</f>
        <v>1.1375402155405734</v>
      </c>
      <c r="T101" s="40">
        <f>IFERROR(Base!S101/GAMSbase!S101,"")</f>
        <v>1.1356871521141902</v>
      </c>
      <c r="U101" s="40">
        <f>IFERROR(Base!T101/GAMSbase!T101,"")</f>
        <v>1.1336690322921232</v>
      </c>
      <c r="V101" s="40">
        <f>IFERROR(Base!U101/GAMSbase!U101,"")</f>
        <v>1.1314605889017491</v>
      </c>
      <c r="W101" s="40">
        <f>IFERROR(Base!V101/GAMSbase!V101,"")</f>
        <v>1.1291338838363001</v>
      </c>
      <c r="X101" s="40">
        <f>IFERROR(Base!W101/GAMSbase!W101,"")</f>
        <v>1.1267442736340978</v>
      </c>
      <c r="Y101" s="40">
        <f>IFERROR(Base!X101/GAMSbase!X101,"")</f>
        <v>1.1243344622818652</v>
      </c>
      <c r="Z101" s="40">
        <f>IFERROR(Base!Y101/GAMSbase!Y101,"")</f>
        <v>1.1219374901066739</v>
      </c>
      <c r="AA101" s="40">
        <f>IFERROR(Base!Z101/GAMSbase!Z101,"")</f>
        <v>1.1195789622699746</v>
      </c>
      <c r="AB101" s="40">
        <f>IFERROR(Base!AA101/GAMSbase!AA101,"")</f>
        <v>1.117278728342884</v>
      </c>
      <c r="AC101" s="40">
        <f>IFERROR(Base!AB101/GAMSbase!AB101,"")</f>
        <v>1.1150521631906636</v>
      </c>
      <c r="AD101" s="40">
        <f>IFERROR(Base!AC101/GAMSbase!AC101,"")</f>
        <v>1.1129111533749874</v>
      </c>
      <c r="AE101" s="40">
        <f>IFERROR(Base!AD101/GAMSbase!AD101,"")</f>
        <v>1.1108648655274871</v>
      </c>
      <c r="AF101" s="40">
        <f>IFERROR(Base!AE101/GAMSbase!AE101,"")</f>
        <v>1.1089203508650096</v>
      </c>
      <c r="AG101" s="40">
        <f>IFERROR(Base!AF101/GAMSbase!AF101,"")</f>
        <v>1.107083025451199</v>
      </c>
      <c r="AH101" s="40">
        <f>IFERROR(Base!AG101/GAMSbase!AG101,"")</f>
        <v>1.1053570560418042</v>
      </c>
      <c r="AI101" s="40">
        <f>IFERROR(Base!AH101/GAMSbase!AH101,"")</f>
        <v>1.1037456732894475</v>
      </c>
      <c r="AJ101" s="40">
        <f>IFERROR(Base!AI101/GAMSbase!AI101,"")</f>
        <v>1.1022514289467864</v>
      </c>
      <c r="AK101" s="40">
        <f>IFERROR(Base!AJ101/GAMSbase!AJ101,"")</f>
        <v>1.1008764103695856</v>
      </c>
      <c r="AL101" s="40">
        <f>IFERROR(Base!AK101/GAMSbase!AK101,"")</f>
        <v>1.0996224216213746</v>
      </c>
      <c r="AM101" s="40">
        <f>IFERROR(Base!AL101/GAMSbase!AL101,"")</f>
        <v>1.0984911401681769</v>
      </c>
      <c r="AN101" s="40">
        <f>IFERROR(Base!AM101/GAMSbase!AM101,"")</f>
        <v>1.097484254646194</v>
      </c>
      <c r="AO101" s="40">
        <f>IFERROR(Base!AN101/GAMSbase!AN101,"")</f>
        <v>1.0966035900682727</v>
      </c>
      <c r="AP101" s="40">
        <f>IFERROR(Base!AO101/GAMSbase!AO101,"")</f>
        <v>1.0958512242912681</v>
      </c>
      <c r="AQ101" s="40">
        <f>IFERROR(Base!AP101/GAMSbase!AP101,"")</f>
        <v>1.0952296009492444</v>
      </c>
      <c r="AR101" s="40">
        <f>IFERROR(Base!AQ101/GAMSbase!AQ101,"")</f>
        <v>1.0947416416711349</v>
      </c>
      <c r="AS101" s="40">
        <f>IFERROR(Base!AR101/GAMSbase!AR101,"")</f>
        <v>1.0943908625509633</v>
      </c>
      <c r="AT101" s="40">
        <f>IFERROR(Base!AS101/GAMSbase!AS101,"")</f>
        <v>1.0941814979662825</v>
      </c>
      <c r="AU101" s="40">
        <f>IFERROR(Base!AT101/GAMSbase!AT101,"")</f>
        <v>1.0941186372436231</v>
      </c>
      <c r="AV101" s="40">
        <f>IFERROR(Base!AU101/GAMSbase!AU101,"")</f>
        <v>1.0942083792159261</v>
      </c>
      <c r="AW101" s="40">
        <f>IFERROR(Base!AV101/GAMSbase!AV101,"")</f>
        <v>1.0944580121929912</v>
      </c>
      <c r="AX101" s="40">
        <f>IFERROR(Base!AW101/GAMSbase!AW101,"")</f>
        <v>1.094956042764448</v>
      </c>
      <c r="AY101" s="40">
        <f>IFERROR(Base!AX101/GAMSbase!AX101,"")</f>
        <v>1.0957604949203748</v>
      </c>
      <c r="AZ101" s="40">
        <f>IFERROR(Base!AY101/GAMSbase!AY101,"")</f>
        <v>1.0969054585370077</v>
      </c>
      <c r="BA101" s="40">
        <f>IFERROR(Base!AZ101/GAMSbase!AZ101,"")</f>
        <v>1.0984066903336895</v>
      </c>
      <c r="BB101" s="40">
        <f>IFERROR(Base!BA101/GAMSbase!BA101,"")</f>
        <v>1.1002662219146822</v>
      </c>
      <c r="BC101" s="40">
        <f>IFERROR(Base!BB101/GAMSbase!BB101,"")</f>
        <v>1.1024760393434478</v>
      </c>
      <c r="BD101" s="40">
        <f>IFERROR(Base!BC101/GAMSbase!BC101,"")</f>
        <v>1.105021594281016</v>
      </c>
      <c r="BE101" s="40">
        <f>IFERROR(Base!BD101/GAMSbase!BD101,"")</f>
        <v>1.107883820579963</v>
      </c>
      <c r="BF101" s="40">
        <f>IFERROR(Base!BE101/GAMSbase!BE101,"")</f>
        <v>1.1110407201676238</v>
      </c>
      <c r="BG101" s="40">
        <f>IFERROR(Base!BF101/GAMSbase!BF101,"")</f>
        <v>1.1144685893444644</v>
      </c>
      <c r="BH101" s="40">
        <f>IFERROR(Base!BG101/GAMSbase!BG101,"")</f>
        <v>1.1181429513647234</v>
      </c>
      <c r="BI101" s="40">
        <f>IFERROR(Base!BH101/GAMSbase!BH101,"")</f>
        <v>1.1220285581048863</v>
      </c>
      <c r="BJ101" s="40">
        <f>IFERROR(Base!BI101/GAMSbase!BI101,"")</f>
        <v>1.1260010270262106</v>
      </c>
    </row>
    <row r="102" spans="1:62" x14ac:dyDescent="0.1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1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1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1.6523740594589582</v>
      </c>
      <c r="E104" s="40">
        <f>IFERROR(Base!D104/GAMSbase!D104,"")</f>
        <v>1.6494728979447115</v>
      </c>
      <c r="F104" s="40">
        <f>IFERROR(Base!E104/GAMSbase!E104,"")</f>
        <v>1.6463448999663979</v>
      </c>
      <c r="G104" s="40">
        <f>IFERROR(Base!F104/GAMSbase!F104,"")</f>
        <v>1.6434548200092536</v>
      </c>
      <c r="H104" s="40">
        <f>IFERROR(Base!G104/GAMSbase!G104,"")</f>
        <v>1.641051550687959</v>
      </c>
      <c r="I104" s="40">
        <f>IFERROR(Base!H104/GAMSbase!H104,"")</f>
        <v>1.6392626014028795</v>
      </c>
      <c r="J104" s="40">
        <f>IFERROR(Base!I104/GAMSbase!I104,"")</f>
        <v>1.6381473620649634</v>
      </c>
      <c r="K104" s="40">
        <f>IFERROR(Base!J104/GAMSbase!J104,"")</f>
        <v>1.6377270468822405</v>
      </c>
      <c r="L104" s="40">
        <f>IFERROR(Base!K104/GAMSbase!K104,"")</f>
        <v>1.6380015188420216</v>
      </c>
      <c r="M104" s="40">
        <f>IFERROR(Base!L104/GAMSbase!L104,"")</f>
        <v>1.6389587384699718</v>
      </c>
      <c r="N104" s="40">
        <f>IFERROR(Base!M104/GAMSbase!M104,"")</f>
        <v>1.6405800591371464</v>
      </c>
      <c r="O104" s="40">
        <f>IFERROR(Base!N104/GAMSbase!N104,"")</f>
        <v>1.6428431757119761</v>
      </c>
      <c r="P104" s="40">
        <f>IFERROR(Base!O104/GAMSbase!O104,"")</f>
        <v>1.6457237366019857</v>
      </c>
      <c r="Q104" s="40">
        <f>IFERROR(Base!P104/GAMSbase!P104,"")</f>
        <v>1.6491961805514037</v>
      </c>
      <c r="R104" s="40">
        <f>IFERROR(Base!Q104/GAMSbase!Q104,"")</f>
        <v>1.6532340883547365</v>
      </c>
      <c r="S104" s="40">
        <f>IFERROR(Base!R104/GAMSbase!R104,"")</f>
        <v>1.6578101714421698</v>
      </c>
      <c r="T104" s="40">
        <f>IFERROR(Base!S104/GAMSbase!S104,"")</f>
        <v>1.6628958817625961</v>
      </c>
      <c r="U104" s="40">
        <f>IFERROR(Base!T104/GAMSbase!T104,"")</f>
        <v>1.6684604780942163</v>
      </c>
      <c r="V104" s="40">
        <f>IFERROR(Base!U104/GAMSbase!U104,"")</f>
        <v>1.6745123503746009</v>
      </c>
      <c r="W104" s="40">
        <f>IFERROR(Base!V104/GAMSbase!V104,"")</f>
        <v>1.6810188085584969</v>
      </c>
      <c r="X104" s="40">
        <f>IFERROR(Base!W104/GAMSbase!W104,"")</f>
        <v>1.6879504931685354</v>
      </c>
      <c r="Y104" s="40">
        <f>IFERROR(Base!X104/GAMSbase!X104,"")</f>
        <v>1.6952801543500455</v>
      </c>
      <c r="Z104" s="40">
        <f>IFERROR(Base!Y104/GAMSbase!Y104,"")</f>
        <v>1.7029819559039188</v>
      </c>
      <c r="AA104" s="40">
        <f>IFERROR(Base!Z104/GAMSbase!Z104,"")</f>
        <v>1.7110310853770199</v>
      </c>
      <c r="AB104" s="40">
        <f>IFERROR(Base!AA104/GAMSbase!AA104,"")</f>
        <v>1.7194035426198635</v>
      </c>
      <c r="AC104" s="40">
        <f>IFERROR(Base!AB104/GAMSbase!AB104,"")</f>
        <v>1.7280760338648384</v>
      </c>
      <c r="AD104" s="40">
        <f>IFERROR(Base!AC104/GAMSbase!AC104,"")</f>
        <v>1.7370259274144342</v>
      </c>
      <c r="AE104" s="40">
        <f>IFERROR(Base!AD104/GAMSbase!AD104,"")</f>
        <v>1.7462312461858269</v>
      </c>
      <c r="AF104" s="40">
        <f>IFERROR(Base!AE104/GAMSbase!AE104,"")</f>
        <v>1.7556706842434633</v>
      </c>
      <c r="AG104" s="40">
        <f>IFERROR(Base!AF104/GAMSbase!AF104,"")</f>
        <v>1.7653236374468999</v>
      </c>
      <c r="AH104" s="40">
        <f>IFERROR(Base!AG104/GAMSbase!AG104,"")</f>
        <v>1.7751702437786974</v>
      </c>
      <c r="AI104" s="40">
        <f>IFERROR(Base!AH104/GAMSbase!AH104,"")</f>
        <v>1.7851914287034072</v>
      </c>
      <c r="AJ104" s="40">
        <f>IFERROR(Base!AI104/GAMSbase!AI104,"")</f>
        <v>1.7953689482311084</v>
      </c>
      <c r="AK104" s="40">
        <f>IFERROR(Base!AJ104/GAMSbase!AJ104,"")</f>
        <v>1.8056854180740241</v>
      </c>
      <c r="AL104" s="40">
        <f>IFERROR(Base!AK104/GAMSbase!AK104,"")</f>
        <v>1.8161243060570829</v>
      </c>
      <c r="AM104" s="40">
        <f>IFERROR(Base!AL104/GAMSbase!AL104,"")</f>
        <v>1.8266698448311709</v>
      </c>
      <c r="AN104" s="40">
        <f>IFERROR(Base!AM104/GAMSbase!AM104,"")</f>
        <v>1.8373067865069854</v>
      </c>
      <c r="AO104" s="40">
        <f>IFERROR(Base!AN104/GAMSbase!AN104,"")</f>
        <v>1.8480198546812805</v>
      </c>
      <c r="AP104" s="40">
        <f>IFERROR(Base!AO104/GAMSbase!AO104,"")</f>
        <v>1.8587926387222984</v>
      </c>
      <c r="AQ104" s="40">
        <f>IFERROR(Base!AP104/GAMSbase!AP104,"")</f>
        <v>1.869605472076372</v>
      </c>
      <c r="AR104" s="40">
        <f>IFERROR(Base!AQ104/GAMSbase!AQ104,"")</f>
        <v>1.8804314923074259</v>
      </c>
      <c r="AS104" s="40">
        <f>IFERROR(Base!AR104/GAMSbase!AR104,"")</f>
        <v>1.8912294820748246</v>
      </c>
      <c r="AT104" s="40">
        <f>IFERROR(Base!AS104/GAMSbase!AS104,"")</f>
        <v>1.9019310895655044</v>
      </c>
      <c r="AU104" s="40">
        <f>IFERROR(Base!AT104/GAMSbase!AT104,"")</f>
        <v>1.9124184082445104</v>
      </c>
      <c r="AV104" s="40">
        <f>IFERROR(Base!AU104/GAMSbase!AU104,"")</f>
        <v>1.9224855074973131</v>
      </c>
      <c r="AW104" s="40">
        <f>IFERROR(Base!AV104/GAMSbase!AV104,"")</f>
        <v>1.9350063640871589</v>
      </c>
      <c r="AX104" s="40">
        <f>IFERROR(Base!AW104/GAMSbase!AW104,"")</f>
        <v>1.9475542505856323</v>
      </c>
      <c r="AY104" s="40">
        <f>IFERROR(Base!AX104/GAMSbase!AX104,"")</f>
        <v>1.960334262199509</v>
      </c>
      <c r="AZ104" s="40">
        <f>IFERROR(Base!AY104/GAMSbase!AY104,"")</f>
        <v>1.9737922950807061</v>
      </c>
      <c r="BA104" s="40">
        <f>IFERROR(Base!AZ104/GAMSbase!AZ104,"")</f>
        <v>1.9887599715933852</v>
      </c>
      <c r="BB104" s="40">
        <f>IFERROR(Base!BA104/GAMSbase!BA104,"")</f>
        <v>1.9866204337454494</v>
      </c>
      <c r="BC104" s="40">
        <f>IFERROR(Base!BB104/GAMSbase!BB104,"")</f>
        <v>1.9882304725562123</v>
      </c>
      <c r="BD104" s="40">
        <f>IFERROR(Base!BC104/GAMSbase!BC104,"")</f>
        <v>1.9924040505041263</v>
      </c>
      <c r="BE104" s="40">
        <f>IFERROR(Base!BD104/GAMSbase!BD104,"")</f>
        <v>1.9983504992514607</v>
      </c>
      <c r="BF104" s="40">
        <f>IFERROR(Base!BE104/GAMSbase!BE104,"")</f>
        <v>2.0055364474403343</v>
      </c>
      <c r="BG104" s="40">
        <f>IFERROR(Base!BF104/GAMSbase!BF104,"")</f>
        <v>2.0135989660712861</v>
      </c>
      <c r="BH104" s="40">
        <f>IFERROR(Base!BG104/GAMSbase!BG104,"")</f>
        <v>2.0222382711498805</v>
      </c>
      <c r="BI104" s="40">
        <f>IFERROR(Base!BH104/GAMSbase!BH104,"")</f>
        <v>2.0310400235847745</v>
      </c>
      <c r="BJ104" s="40">
        <f>IFERROR(Base!BI104/GAMSbase!BI104,"")</f>
        <v>2.0402609993806293</v>
      </c>
    </row>
    <row r="105" spans="1:62" x14ac:dyDescent="0.1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0.95978171816479396</v>
      </c>
      <c r="D105" s="40">
        <f>IFERROR(Base!C105/GAMSbase!C105,"")</f>
        <v>1.0253825310715801</v>
      </c>
      <c r="E105" s="40">
        <f>IFERROR(Base!D105/GAMSbase!D105,"")</f>
        <v>1.0710453270834512</v>
      </c>
      <c r="F105" s="40">
        <f>IFERROR(Base!E105/GAMSbase!E105,"")</f>
        <v>1.1015886746035357</v>
      </c>
      <c r="G105" s="40">
        <f>IFERROR(Base!F105/GAMSbase!F105,"")</f>
        <v>1.1207686383531601</v>
      </c>
      <c r="H105" s="40">
        <f>IFERROR(Base!G105/GAMSbase!G105,"")</f>
        <v>1.131471934136963</v>
      </c>
      <c r="I105" s="40">
        <f>IFERROR(Base!H105/GAMSbase!H105,"")</f>
        <v>1.1359121848888087</v>
      </c>
      <c r="J105" s="40">
        <f>IFERROR(Base!I105/GAMSbase!I105,"")</f>
        <v>1.1357878987198498</v>
      </c>
      <c r="K105" s="40">
        <f>IFERROR(Base!J105/GAMSbase!J105,"")</f>
        <v>1.1324023974605193</v>
      </c>
      <c r="L105" s="40">
        <f>IFERROR(Base!K105/GAMSbase!K105,"")</f>
        <v>1.1267537229426681</v>
      </c>
      <c r="M105" s="40">
        <f>IFERROR(Base!L105/GAMSbase!L105,"")</f>
        <v>1.1196029318032268</v>
      </c>
      <c r="N105" s="40">
        <f>IFERROR(Base!M105/GAMSbase!M105,"")</f>
        <v>1.1115267546103211</v>
      </c>
      <c r="O105" s="40">
        <f>IFERROR(Base!N105/GAMSbase!N105,"")</f>
        <v>1.1029585600944909</v>
      </c>
      <c r="P105" s="40">
        <f>IFERROR(Base!O105/GAMSbase!O105,"")</f>
        <v>1.0942205382823533</v>
      </c>
      <c r="Q105" s="40">
        <f>IFERROR(Base!P105/GAMSbase!P105,"")</f>
        <v>1.0855490488204553</v>
      </c>
      <c r="R105" s="40">
        <f>IFERROR(Base!Q105/GAMSbase!Q105,"")</f>
        <v>1.0771145259214208</v>
      </c>
      <c r="S105" s="40">
        <f>IFERROR(Base!R105/GAMSbase!R105,"")</f>
        <v>1.0690370694517728</v>
      </c>
      <c r="T105" s="40">
        <f>IFERROR(Base!S105/GAMSbase!S105,"")</f>
        <v>1.0613986745050188</v>
      </c>
      <c r="U105" s="40">
        <f>IFERROR(Base!T105/GAMSbase!T105,"")</f>
        <v>1.0528012062111858</v>
      </c>
      <c r="V105" s="40">
        <f>IFERROR(Base!U105/GAMSbase!U105,"")</f>
        <v>1.0449313359746706</v>
      </c>
      <c r="W105" s="40">
        <f>IFERROR(Base!V105/GAMSbase!V105,"")</f>
        <v>1.037744400310646</v>
      </c>
      <c r="X105" s="40">
        <f>IFERROR(Base!W105/GAMSbase!W105,"")</f>
        <v>1.0312027927791991</v>
      </c>
      <c r="Y105" s="40">
        <f>IFERROR(Base!X105/GAMSbase!X105,"")</f>
        <v>1.0252738434369186</v>
      </c>
      <c r="Z105" s="40">
        <f>IFERROR(Base!Y105/GAMSbase!Y105,"")</f>
        <v>1.0199285960777094</v>
      </c>
      <c r="AA105" s="40">
        <f>IFERROR(Base!Z105/GAMSbase!Z105,"")</f>
        <v>1.0151411047646288</v>
      </c>
      <c r="AB105" s="40">
        <f>IFERROR(Base!AA105/GAMSbase!AA105,"")</f>
        <v>1.0108880770525703</v>
      </c>
      <c r="AC105" s="40">
        <f>IFERROR(Base!AB105/GAMSbase!AB105,"")</f>
        <v>1.0071486813773043</v>
      </c>
      <c r="AD105" s="40">
        <f>IFERROR(Base!AC105/GAMSbase!AC105,"")</f>
        <v>1.0039045050412307</v>
      </c>
      <c r="AE105" s="40">
        <f>IFERROR(Base!AD105/GAMSbase!AD105,"")</f>
        <v>1.0011395637552605</v>
      </c>
      <c r="AF105" s="40">
        <f>IFERROR(Base!AE105/GAMSbase!AE105,"")</f>
        <v>0.99884036990962066</v>
      </c>
      <c r="AG105" s="40">
        <f>IFERROR(Base!AF105/GAMSbase!AF105,"")</f>
        <v>0.99699604107848072</v>
      </c>
      <c r="AH105" s="40">
        <f>IFERROR(Base!AG105/GAMSbase!AG105,"")</f>
        <v>0.99559842873880722</v>
      </c>
      <c r="AI105" s="40">
        <f>IFERROR(Base!AH105/GAMSbase!AH105,"")</f>
        <v>0.99464229281919558</v>
      </c>
      <c r="AJ105" s="40">
        <f>IFERROR(Base!AI105/GAMSbase!AI105,"")</f>
        <v>0.99412550040122427</v>
      </c>
      <c r="AK105" s="40">
        <f>IFERROR(Base!AJ105/GAMSbase!AJ105,"")</f>
        <v>0.99404928537643855</v>
      </c>
      <c r="AL105" s="40">
        <f>IFERROR(Base!AK105/GAMSbase!AK105,"")</f>
        <v>0.99441854353138215</v>
      </c>
      <c r="AM105" s="40">
        <f>IFERROR(Base!AL105/GAMSbase!AL105,"")</f>
        <v>0.99524220923019813</v>
      </c>
      <c r="AN105" s="40">
        <f>IFERROR(Base!AM105/GAMSbase!AM105,"")</f>
        <v>0.99653371074328057</v>
      </c>
      <c r="AO105" s="40">
        <f>IFERROR(Base!AN105/GAMSbase!AN105,"")</f>
        <v>0.99831153569430597</v>
      </c>
      <c r="AP105" s="40">
        <f>IFERROR(Base!AO105/GAMSbase!AO105,"")</f>
        <v>1.000599924020845</v>
      </c>
      <c r="AQ105" s="40">
        <f>IFERROR(Base!AP105/GAMSbase!AP105,"")</f>
        <v>1.0034297310569358</v>
      </c>
      <c r="AR105" s="40">
        <f>IFERROR(Base!AQ105/GAMSbase!AQ105,"")</f>
        <v>1.0068395047768866</v>
      </c>
      <c r="AS105" s="40">
        <f>IFERROR(Base!AR105/GAMSbase!AR105,"")</f>
        <v>1.010876835539176</v>
      </c>
      <c r="AT105" s="40">
        <f>IFERROR(Base!AS105/GAMSbase!AS105,"")</f>
        <v>1.015600066303</v>
      </c>
      <c r="AU105" s="40">
        <f>IFERROR(Base!AT105/GAMSbase!AT105,"")</f>
        <v>1.0210804859490634</v>
      </c>
      <c r="AV105" s="40">
        <f>IFERROR(Base!AU105/GAMSbase!AU105,"")</f>
        <v>1.027405195866024</v>
      </c>
      <c r="AW105" s="40">
        <f>IFERROR(Base!AV105/GAMSbase!AV105,"")</f>
        <v>1.0378425009714274</v>
      </c>
      <c r="AX105" s="40">
        <f>IFERROR(Base!AW105/GAMSbase!AW105,"")</f>
        <v>1.0517024672326678</v>
      </c>
      <c r="AY105" s="40">
        <f>IFERROR(Base!AX105/GAMSbase!AX105,"")</f>
        <v>1.0683930430879212</v>
      </c>
      <c r="AZ105" s="40">
        <f>IFERROR(Base!AY105/GAMSbase!AY105,"")</f>
        <v>1.0873989483477551</v>
      </c>
      <c r="BA105" s="40">
        <f>IFERROR(Base!AZ105/GAMSbase!AZ105,"")</f>
        <v>1.1082661719261193</v>
      </c>
      <c r="BB105" s="40">
        <f>IFERROR(Base!BA105/GAMSbase!BA105,"")</f>
        <v>1.1305900993573725</v>
      </c>
      <c r="BC105" s="40">
        <f>IFERROR(Base!BB105/GAMSbase!BB105,"")</f>
        <v>1.1540392114707843</v>
      </c>
      <c r="BD105" s="40">
        <f>IFERROR(Base!BC105/GAMSbase!BC105,"")</f>
        <v>1.1783125516777648</v>
      </c>
      <c r="BE105" s="40">
        <f>IFERROR(Base!BD105/GAMSbase!BD105,"")</f>
        <v>1.2031383482638558</v>
      </c>
      <c r="BF105" s="40">
        <f>IFERROR(Base!BE105/GAMSbase!BE105,"")</f>
        <v>1.2282728436047168</v>
      </c>
      <c r="BG105" s="40">
        <f>IFERROR(Base!BF105/GAMSbase!BF105,"")</f>
        <v>1.2534992470043327</v>
      </c>
      <c r="BH105" s="40">
        <f>IFERROR(Base!BG105/GAMSbase!BG105,"")</f>
        <v>1.2779499941049732</v>
      </c>
      <c r="BI105" s="40">
        <f>IFERROR(Base!BH105/GAMSbase!BH105,"")</f>
        <v>1.2955110871744824</v>
      </c>
      <c r="BJ105" s="40">
        <f>IFERROR(Base!BI105/GAMSbase!BI105,"")</f>
        <v>1.300369879886204</v>
      </c>
    </row>
    <row r="106" spans="1:62" x14ac:dyDescent="0.1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1.5876724179932438</v>
      </c>
      <c r="D106" s="40">
        <f>IFERROR(Base!C106/GAMSbase!C106,"")</f>
        <v>1.6943155247352082</v>
      </c>
      <c r="E106" s="40">
        <f>IFERROR(Base!D106/GAMSbase!D106,"")</f>
        <v>1.7666602463884908</v>
      </c>
      <c r="F106" s="40">
        <f>IFERROR(Base!E106/GAMSbase!E106,"")</f>
        <v>1.8135949119361046</v>
      </c>
      <c r="G106" s="40">
        <f>IFERROR(Base!F106/GAMSbase!F106,"")</f>
        <v>1.8419326224515213</v>
      </c>
      <c r="H106" s="40">
        <f>IFERROR(Base!G106/GAMSbase!G106,"")</f>
        <v>1.8568037866952194</v>
      </c>
      <c r="I106" s="40">
        <f>IFERROR(Base!H106/GAMSbase!H106,"")</f>
        <v>1.8620583573232961</v>
      </c>
      <c r="J106" s="40">
        <f>IFERROR(Base!I106/GAMSbase!I106,"")</f>
        <v>1.8605879520958071</v>
      </c>
      <c r="K106" s="40">
        <f>IFERROR(Base!J106/GAMSbase!J106,"")</f>
        <v>1.8545660400557709</v>
      </c>
      <c r="L106" s="40">
        <f>IFERROR(Base!K106/GAMSbase!K106,"")</f>
        <v>1.8456243073155105</v>
      </c>
      <c r="M106" s="40">
        <f>IFERROR(Base!L106/GAMSbase!L106,"")</f>
        <v>1.8349830128473774</v>
      </c>
      <c r="N106" s="40">
        <f>IFERROR(Base!M106/GAMSbase!M106,"")</f>
        <v>1.8235486329355168</v>
      </c>
      <c r="O106" s="40">
        <f>IFERROR(Base!N106/GAMSbase!N106,"")</f>
        <v>1.8119879392448983</v>
      </c>
      <c r="P106" s="40">
        <f>IFERROR(Base!O106/GAMSbase!O106,"")</f>
        <v>1.8007847090593305</v>
      </c>
      <c r="Q106" s="40">
        <f>IFERROR(Base!P106/GAMSbase!P106,"")</f>
        <v>1.790283346386949</v>
      </c>
      <c r="R106" s="40">
        <f>IFERROR(Base!Q106/GAMSbase!Q106,"")</f>
        <v>1.780722448551628</v>
      </c>
      <c r="S106" s="40">
        <f>IFERROR(Base!R106/GAMSbase!R106,"")</f>
        <v>1.7722605268449196</v>
      </c>
      <c r="T106" s="40">
        <f>IFERROR(Base!S106/GAMSbase!S106,"")</f>
        <v>1.7649954863970339</v>
      </c>
      <c r="U106" s="40">
        <f>IFERROR(Base!T106/GAMSbase!T106,"")</f>
        <v>1.7565572026926095</v>
      </c>
      <c r="V106" s="40">
        <f>IFERROR(Base!U106/GAMSbase!U106,"")</f>
        <v>1.7497504256931236</v>
      </c>
      <c r="W106" s="40">
        <f>IFERROR(Base!V106/GAMSbase!V106,"")</f>
        <v>1.744467854392189</v>
      </c>
      <c r="X106" s="40">
        <f>IFERROR(Base!W106/GAMSbase!W106,"")</f>
        <v>1.7406192613954894</v>
      </c>
      <c r="Y106" s="40">
        <f>IFERROR(Base!X106/GAMSbase!X106,"")</f>
        <v>1.738126399468066</v>
      </c>
      <c r="Z106" s="40">
        <f>IFERROR(Base!Y106/GAMSbase!Y106,"")</f>
        <v>1.7369199939644087</v>
      </c>
      <c r="AA106" s="40">
        <f>IFERROR(Base!Z106/GAMSbase!Z106,"")</f>
        <v>1.7369379870947352</v>
      </c>
      <c r="AB106" s="40">
        <f>IFERROR(Base!AA106/GAMSbase!AA106,"")</f>
        <v>1.738124539676742</v>
      </c>
      <c r="AC106" s="40">
        <f>IFERROR(Base!AB106/GAMSbase!AB106,"")</f>
        <v>1.7404294982779918</v>
      </c>
      <c r="AD106" s="40">
        <f>IFERROR(Base!AC106/GAMSbase!AC106,"")</f>
        <v>1.7438081533106862</v>
      </c>
      <c r="AE106" s="40">
        <f>IFERROR(Base!AD106/GAMSbase!AD106,"")</f>
        <v>1.7482211871263815</v>
      </c>
      <c r="AF106" s="40">
        <f>IFERROR(Base!AE106/GAMSbase!AE106,"")</f>
        <v>1.7536347565483827</v>
      </c>
      <c r="AG106" s="40">
        <f>IFERROR(Base!AF106/GAMSbase!AF106,"")</f>
        <v>1.7600206784669505</v>
      </c>
      <c r="AH106" s="40">
        <f>IFERROR(Base!AG106/GAMSbase!AG106,"")</f>
        <v>1.7673567063750057</v>
      </c>
      <c r="AI106" s="40">
        <f>IFERROR(Base!AH106/GAMSbase!AH106,"")</f>
        <v>1.7756268950289245</v>
      </c>
      <c r="AJ106" s="40">
        <f>IFERROR(Base!AI106/GAMSbase!AI106,"")</f>
        <v>1.7848220549427607</v>
      </c>
      <c r="AK106" s="40">
        <f>IFERROR(Base!AJ106/GAMSbase!AJ106,"")</f>
        <v>1.7949403001593449</v>
      </c>
      <c r="AL106" s="40">
        <f>IFERROR(Base!AK106/GAMSbase!AK106,"")</f>
        <v>1.8059876874479566</v>
      </c>
      <c r="AM106" s="40">
        <f>IFERROR(Base!AL106/GAMSbase!AL106,"")</f>
        <v>1.8179789311658572</v>
      </c>
      <c r="AN106" s="40">
        <f>IFERROR(Base!AM106/GAMSbase!AM106,"")</f>
        <v>1.8309381494811721</v>
      </c>
      <c r="AO106" s="40">
        <f>IFERROR(Base!AN106/GAMSbase!AN106,"")</f>
        <v>1.8448995391327956</v>
      </c>
      <c r="AP106" s="40">
        <f>IFERROR(Base!AO106/GAMSbase!AO106,"")</f>
        <v>1.8599077728573536</v>
      </c>
      <c r="AQ106" s="40">
        <f>IFERROR(Base!AP106/GAMSbase!AP106,"")</f>
        <v>1.8760177159369025</v>
      </c>
      <c r="AR106" s="40">
        <f>IFERROR(Base!AQ106/GAMSbase!AQ106,"")</f>
        <v>1.8932927125619026</v>
      </c>
      <c r="AS106" s="40">
        <f>IFERROR(Base!AR106/GAMSbase!AR106,"")</f>
        <v>1.9118000741950605</v>
      </c>
      <c r="AT106" s="40">
        <f>IFERROR(Base!AS106/GAMSbase!AS106,"")</f>
        <v>1.9316013403247203</v>
      </c>
      <c r="AU106" s="40">
        <f>IFERROR(Base!AT106/GAMSbase!AT106,"")</f>
        <v>1.9527331169081967</v>
      </c>
      <c r="AV106" s="40">
        <f>IFERROR(Base!AU106/GAMSbase!AU106,"")</f>
        <v>1.9751715993673837</v>
      </c>
      <c r="AW106" s="40">
        <f>IFERROR(Base!AV106/GAMSbase!AV106,"")</f>
        <v>2.0082318447064016</v>
      </c>
      <c r="AX106" s="40">
        <f>IFERROR(Base!AW106/GAMSbase!AW106,"")</f>
        <v>2.0482476105883718</v>
      </c>
      <c r="AY106" s="40">
        <f>IFERROR(Base!AX106/GAMSbase!AX106,"")</f>
        <v>2.0944074869901508</v>
      </c>
      <c r="AZ106" s="40">
        <f>IFERROR(Base!AY106/GAMSbase!AY106,"")</f>
        <v>2.1462996654251105</v>
      </c>
      <c r="BA106" s="40">
        <f>IFERROR(Base!AZ106/GAMSbase!AZ106,"")</f>
        <v>2.2040753996881586</v>
      </c>
      <c r="BB106" s="40">
        <f>IFERROR(Base!BA106/GAMSbase!BA106,"")</f>
        <v>2.2460533931994391</v>
      </c>
      <c r="BC106" s="40">
        <f>IFERROR(Base!BB106/GAMSbase!BB106,"")</f>
        <v>2.2944959275876426</v>
      </c>
      <c r="BD106" s="40">
        <f>IFERROR(Base!BC106/GAMSbase!BC106,"")</f>
        <v>2.3476747014327835</v>
      </c>
      <c r="BE106" s="40">
        <f>IFERROR(Base!BD106/GAMSbase!BD106,"")</f>
        <v>2.4042921198401928</v>
      </c>
      <c r="BF106" s="40">
        <f>IFERROR(Base!BE106/GAMSbase!BE106,"")</f>
        <v>2.4633459565132418</v>
      </c>
      <c r="BG106" s="40">
        <f>IFERROR(Base!BF106/GAMSbase!BF106,"")</f>
        <v>2.5240447866990547</v>
      </c>
      <c r="BH106" s="40">
        <f>IFERROR(Base!BG106/GAMSbase!BG106,"")</f>
        <v>2.5843193873501114</v>
      </c>
      <c r="BI106" s="40">
        <f>IFERROR(Base!BH106/GAMSbase!BH106,"")</f>
        <v>2.6312348695311734</v>
      </c>
      <c r="BJ106" s="40">
        <f>IFERROR(Base!BI106/GAMSbase!BI106,"")</f>
        <v>2.6530939499090147</v>
      </c>
    </row>
    <row r="107" spans="1:62" x14ac:dyDescent="0.1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1.6543154426082405</v>
      </c>
      <c r="D107" s="40">
        <f>IFERROR(Base!C107/GAMSbase!C107,"")</f>
        <v>1.6522779291650178</v>
      </c>
      <c r="E107" s="40">
        <f>IFERROR(Base!D107/GAMSbase!D107,"")</f>
        <v>1.6491205763602237</v>
      </c>
      <c r="F107" s="40">
        <f>IFERROR(Base!E107/GAMSbase!E107,"")</f>
        <v>1.6456974908390296</v>
      </c>
      <c r="G107" s="40">
        <f>IFERROR(Base!F107/GAMSbase!F107,"")</f>
        <v>1.6424820991311035</v>
      </c>
      <c r="H107" s="40">
        <f>IFERROR(Base!G107/GAMSbase!G107,"")</f>
        <v>1.6397330050733558</v>
      </c>
      <c r="I107" s="40">
        <f>IFERROR(Base!H107/GAMSbase!H107,"")</f>
        <v>1.6375880696398613</v>
      </c>
      <c r="J107" s="40">
        <f>IFERROR(Base!I107/GAMSbase!I107,"")</f>
        <v>1.636117238767216</v>
      </c>
      <c r="K107" s="40">
        <f>IFERROR(Base!J107/GAMSbase!J107,"")</f>
        <v>1.6353520481061858</v>
      </c>
      <c r="L107" s="40">
        <f>IFERROR(Base!K107/GAMSbase!K107,"")</f>
        <v>1.6353020403025469</v>
      </c>
      <c r="M107" s="40">
        <f>IFERROR(Base!L107/GAMSbase!L107,"")</f>
        <v>1.6359638657115074</v>
      </c>
      <c r="N107" s="40">
        <f>IFERROR(Base!M107/GAMSbase!M107,"")</f>
        <v>1.6373263053357952</v>
      </c>
      <c r="O107" s="40">
        <f>IFERROR(Base!N107/GAMSbase!N107,"")</f>
        <v>1.6393730288552935</v>
      </c>
      <c r="P107" s="40">
        <f>IFERROR(Base!O107/GAMSbase!O107,"")</f>
        <v>1.642084095386626</v>
      </c>
      <c r="Q107" s="40">
        <f>IFERROR(Base!P107/GAMSbase!P107,"")</f>
        <v>1.6454367500679756</v>
      </c>
      <c r="R107" s="40">
        <f>IFERROR(Base!Q107/GAMSbase!Q107,"")</f>
        <v>1.6494057949717236</v>
      </c>
      <c r="S107" s="40">
        <f>IFERROR(Base!R107/GAMSbase!R107,"")</f>
        <v>1.6539636433935578</v>
      </c>
      <c r="T107" s="40">
        <f>IFERROR(Base!S107/GAMSbase!S107,"")</f>
        <v>1.6590800292849779</v>
      </c>
      <c r="U107" s="40">
        <f>IFERROR(Base!T107/GAMSbase!T107,"")</f>
        <v>1.6648212380499592</v>
      </c>
      <c r="V107" s="40">
        <f>IFERROR(Base!U107/GAMSbase!U107,"")</f>
        <v>1.6711008540633263</v>
      </c>
      <c r="W107" s="40">
        <f>IFERROR(Base!V107/GAMSbase!V107,"")</f>
        <v>1.6778808909666105</v>
      </c>
      <c r="X107" s="40">
        <f>IFERROR(Base!W107/GAMSbase!W107,"")</f>
        <v>1.6851258208968929</v>
      </c>
      <c r="Y107" s="40">
        <f>IFERROR(Base!X107/GAMSbase!X107,"")</f>
        <v>1.6928014942564751</v>
      </c>
      <c r="Z107" s="40">
        <f>IFERROR(Base!Y107/GAMSbase!Y107,"")</f>
        <v>1.7008745676128247</v>
      </c>
      <c r="AA107" s="40">
        <f>IFERROR(Base!Z107/GAMSbase!Z107,"")</f>
        <v>1.7093122207075668</v>
      </c>
      <c r="AB107" s="40">
        <f>IFERROR(Base!AA107/GAMSbase!AA107,"")</f>
        <v>1.7180820353930248</v>
      </c>
      <c r="AC107" s="40">
        <f>IFERROR(Base!AB107/GAMSbase!AB107,"")</f>
        <v>1.7271519642404183</v>
      </c>
      <c r="AD107" s="40">
        <f>IFERROR(Base!AC107/GAMSbase!AC107,"")</f>
        <v>1.7364903457813188</v>
      </c>
      <c r="AE107" s="40">
        <f>IFERROR(Base!AD107/GAMSbase!AD107,"")</f>
        <v>1.7460659425655132</v>
      </c>
      <c r="AF107" s="40">
        <f>IFERROR(Base!AE107/GAMSbase!AE107,"")</f>
        <v>1.7558479901078086</v>
      </c>
      <c r="AG107" s="40">
        <f>IFERROR(Base!AF107/GAMSbase!AF107,"")</f>
        <v>1.7658062477481797</v>
      </c>
      <c r="AH107" s="40">
        <f>IFERROR(Base!AG107/GAMSbase!AG107,"")</f>
        <v>1.7759110477883251</v>
      </c>
      <c r="AI107" s="40">
        <f>IFERROR(Base!AH107/GAMSbase!AH107,"")</f>
        <v>1.7861333389513769</v>
      </c>
      <c r="AJ107" s="40">
        <f>IFERROR(Base!AI107/GAMSbase!AI107,"")</f>
        <v>1.7964447173827367</v>
      </c>
      <c r="AK107" s="40">
        <f>IFERROR(Base!AJ107/GAMSbase!AJ107,"")</f>
        <v>1.806817433990326</v>
      </c>
      <c r="AL107" s="40">
        <f>IFERROR(Base!AK107/GAMSbase!AK107,"")</f>
        <v>1.8172243555356453</v>
      </c>
      <c r="AM107" s="40">
        <f>IFERROR(Base!AL107/GAMSbase!AL107,"")</f>
        <v>1.8276388366646872</v>
      </c>
      <c r="AN107" s="40">
        <f>IFERROR(Base!AM107/GAMSbase!AM107,"")</f>
        <v>1.8380344245828655</v>
      </c>
      <c r="AO107" s="40">
        <f>IFERROR(Base!AN107/GAMSbase!AN107,"")</f>
        <v>1.8483842520630216</v>
      </c>
      <c r="AP107" s="40">
        <f>IFERROR(Base!AO107/GAMSbase!AO107,"")</f>
        <v>1.8586598643997565</v>
      </c>
      <c r="AQ107" s="40">
        <f>IFERROR(Base!AP107/GAMSbase!AP107,"")</f>
        <v>1.8688290241443828</v>
      </c>
      <c r="AR107" s="40">
        <f>IFERROR(Base!AQ107/GAMSbase!AQ107,"")</f>
        <v>1.8788516964493807</v>
      </c>
      <c r="AS107" s="40">
        <f>IFERROR(Base!AR107/GAMSbase!AR107,"")</f>
        <v>1.8886728257401673</v>
      </c>
      <c r="AT107" s="40">
        <f>IFERROR(Base!AS107/GAMSbase!AS107,"")</f>
        <v>1.8982095267907337</v>
      </c>
      <c r="AU107" s="40">
        <f>IFERROR(Base!AT107/GAMSbase!AT107,"")</f>
        <v>1.9073287202080302</v>
      </c>
      <c r="AV107" s="40">
        <f>IFERROR(Base!AU107/GAMSbase!AU107,"")</f>
        <v>1.9158089020006863</v>
      </c>
      <c r="AW107" s="40">
        <f>IFERROR(Base!AV107/GAMSbase!AV107,"")</f>
        <v>1.9257604225073557</v>
      </c>
      <c r="AX107" s="40">
        <f>IFERROR(Base!AW107/GAMSbase!AW107,"")</f>
        <v>1.9349595326623577</v>
      </c>
      <c r="AY107" s="40">
        <f>IFERROR(Base!AX107/GAMSbase!AX107,"")</f>
        <v>1.9437975098966986</v>
      </c>
      <c r="AZ107" s="40">
        <f>IFERROR(Base!AY107/GAMSbase!AY107,"")</f>
        <v>1.9528842271387983</v>
      </c>
      <c r="BA107" s="40">
        <f>IFERROR(Base!AZ107/GAMSbase!AZ107,"")</f>
        <v>1.96318389285202</v>
      </c>
      <c r="BB107" s="40">
        <f>IFERROR(Base!BA107/GAMSbase!BA107,"")</f>
        <v>1.9564762533198983</v>
      </c>
      <c r="BC107" s="40">
        <f>IFERROR(Base!BB107/GAMSbase!BB107,"")</f>
        <v>1.9534681703770023</v>
      </c>
      <c r="BD107" s="40">
        <f>IFERROR(Base!BC107/GAMSbase!BC107,"")</f>
        <v>1.9530473146759197</v>
      </c>
      <c r="BE107" s="40">
        <f>IFERROR(Base!BD107/GAMSbase!BD107,"")</f>
        <v>1.9544814307045193</v>
      </c>
      <c r="BF107" s="40">
        <f>IFERROR(Base!BE107/GAMSbase!BE107,"")</f>
        <v>1.9572818262967069</v>
      </c>
      <c r="BG107" s="40">
        <f>IFERROR(Base!BF107/GAMSbase!BF107,"")</f>
        <v>1.9611183001984758</v>
      </c>
      <c r="BH107" s="40">
        <f>IFERROR(Base!BG107/GAMSbase!BG107,"")</f>
        <v>1.9658195395039568</v>
      </c>
      <c r="BI107" s="40">
        <f>IFERROR(Base!BH107/GAMSbase!BH107,"")</f>
        <v>1.9718688301332654</v>
      </c>
      <c r="BJ107" s="40">
        <f>IFERROR(Base!BI107/GAMSbase!BI107,"")</f>
        <v>1.9802823939954579</v>
      </c>
    </row>
    <row r="108" spans="1:62" x14ac:dyDescent="0.1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1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1.7107573616660261</v>
      </c>
      <c r="E109" s="40">
        <f>IFERROR(Base!D109/GAMSbase!D109,"")</f>
        <v>1.6785708575022107</v>
      </c>
      <c r="F109" s="40">
        <f>IFERROR(Base!E109/GAMSbase!E109,"")</f>
        <v>1.6469704603878774</v>
      </c>
      <c r="G109" s="40">
        <f>IFERROR(Base!F109/GAMSbase!F109,"")</f>
        <v>1.6164006172096395</v>
      </c>
      <c r="H109" s="40">
        <f>IFERROR(Base!G109/GAMSbase!G109,"")</f>
        <v>1.587066953739614</v>
      </c>
      <c r="I109" s="40">
        <f>IFERROR(Base!H109/GAMSbase!H109,"")</f>
        <v>1.5590447500592759</v>
      </c>
      <c r="J109" s="40">
        <f>IFERROR(Base!I109/GAMSbase!I109,"")</f>
        <v>1.5323394530427559</v>
      </c>
      <c r="K109" s="40">
        <f>IFERROR(Base!J109/GAMSbase!J109,"")</f>
        <v>1.5069199195323821</v>
      </c>
      <c r="L109" s="40">
        <f>IFERROR(Base!K109/GAMSbase!K109,"")</f>
        <v>1.4827365959519925</v>
      </c>
      <c r="M109" s="40">
        <f>IFERROR(Base!L109/GAMSbase!L109,"")</f>
        <v>1.4597312961361246</v>
      </c>
      <c r="N109" s="40">
        <f>IFERROR(Base!M109/GAMSbase!M109,"")</f>
        <v>1.4378426904764452</v>
      </c>
      <c r="O109" s="40">
        <f>IFERROR(Base!N109/GAMSbase!N109,"")</f>
        <v>1.4170093132397605</v>
      </c>
      <c r="P109" s="40">
        <f>IFERROR(Base!O109/GAMSbase!O109,"")</f>
        <v>1.3971708212774274</v>
      </c>
      <c r="Q109" s="40">
        <f>IFERROR(Base!P109/GAMSbase!P109,"")</f>
        <v>1.3782688251318089</v>
      </c>
      <c r="R109" s="40">
        <f>IFERROR(Base!Q109/GAMSbase!Q109,"")</f>
        <v>1.3602470745994721</v>
      </c>
      <c r="S109" s="40">
        <f>IFERROR(Base!R109/GAMSbase!R109,"")</f>
        <v>1.3430513595671258</v>
      </c>
      <c r="T109" s="40">
        <f>IFERROR(Base!S109/GAMSbase!S109,"")</f>
        <v>1.3266291043355751</v>
      </c>
      <c r="U109" s="40">
        <f>IFERROR(Base!T109/GAMSbase!T109,"")</f>
        <v>1.3109286125061437</v>
      </c>
      <c r="V109" s="40">
        <f>IFERROR(Base!U109/GAMSbase!U109,"")</f>
        <v>1.2959310062420082</v>
      </c>
      <c r="W109" s="40">
        <f>IFERROR(Base!V109/GAMSbase!V109,"")</f>
        <v>1.281586719476951</v>
      </c>
      <c r="X109" s="40">
        <f>IFERROR(Base!W109/GAMSbase!W109,"")</f>
        <v>1.2678511462837065</v>
      </c>
      <c r="Y109" s="40">
        <f>IFERROR(Base!X109/GAMSbase!X109,"")</f>
        <v>1.2546834194658809</v>
      </c>
      <c r="Z109" s="40">
        <f>IFERROR(Base!Y109/GAMSbase!Y109,"")</f>
        <v>1.2420456885480169</v>
      </c>
      <c r="AA109" s="40">
        <f>IFERROR(Base!Z109/GAMSbase!Z109,"")</f>
        <v>1.2299026652448253</v>
      </c>
      <c r="AB109" s="40">
        <f>IFERROR(Base!AA109/GAMSbase!AA109,"")</f>
        <v>1.2182213307863807</v>
      </c>
      <c r="AC109" s="40">
        <f>IFERROR(Base!AB109/GAMSbase!AB109,"")</f>
        <v>1.2069707345299134</v>
      </c>
      <c r="AD109" s="40">
        <f>IFERROR(Base!AC109/GAMSbase!AC109,"")</f>
        <v>1.1961218552545887</v>
      </c>
      <c r="AE109" s="40">
        <f>IFERROR(Base!AD109/GAMSbase!AD109,"")</f>
        <v>1.1856474876696528</v>
      </c>
      <c r="AF109" s="40">
        <f>IFERROR(Base!AE109/GAMSbase!AE109,"")</f>
        <v>1.1755221581753881</v>
      </c>
      <c r="AG109" s="40">
        <f>IFERROR(Base!AF109/GAMSbase!AF109,"")</f>
        <v>1.1657220510517903</v>
      </c>
      <c r="AH109" s="40">
        <f>IFERROR(Base!AG109/GAMSbase!AG109,"")</f>
        <v>1.1562249439817029</v>
      </c>
      <c r="AI109" s="40">
        <f>IFERROR(Base!AH109/GAMSbase!AH109,"")</f>
        <v>1.1470101500025891</v>
      </c>
      <c r="AJ109" s="40">
        <f>IFERROR(Base!AI109/GAMSbase!AI109,"")</f>
        <v>1.1380584613339022</v>
      </c>
      <c r="AK109" s="40">
        <f>IFERROR(Base!AJ109/GAMSbase!AJ109,"")</f>
        <v>1.1293520857598007</v>
      </c>
      <c r="AL109" s="40">
        <f>IFERROR(Base!AK109/GAMSbase!AK109,"")</f>
        <v>1.1208745651541656</v>
      </c>
      <c r="AM109" s="40">
        <f>IFERROR(Base!AL109/GAMSbase!AL109,"")</f>
        <v>1.1126106466616812</v>
      </c>
      <c r="AN109" s="40">
        <f>IFERROR(Base!AM109/GAMSbase!AM109,"")</f>
        <v>1.1045460717651285</v>
      </c>
      <c r="AO109" s="40">
        <f>IFERROR(Base!AN109/GAMSbase!AN109,"")</f>
        <v>1.0966671956605389</v>
      </c>
      <c r="AP109" s="40">
        <f>IFERROR(Base!AO109/GAMSbase!AO109,"")</f>
        <v>1.0889603122112377</v>
      </c>
      <c r="AQ109" s="40">
        <f>IFERROR(Base!AP109/GAMSbase!AP109,"")</f>
        <v>1.0814104402244789</v>
      </c>
      <c r="AR109" s="40">
        <f>IFERROR(Base!AQ109/GAMSbase!AQ109,"")</f>
        <v>1.0739991578292321</v>
      </c>
      <c r="AS109" s="40">
        <f>IFERROR(Base!AR109/GAMSbase!AR109,"")</f>
        <v>1.0667007964898525</v>
      </c>
      <c r="AT109" s="40">
        <f>IFERROR(Base!AS109/GAMSbase!AS109,"")</f>
        <v>1.0594757703616395</v>
      </c>
      <c r="AU109" s="40">
        <f>IFERROR(Base!AT109/GAMSbase!AT109,"")</f>
        <v>1.0522591164060158</v>
      </c>
      <c r="AV109" s="40">
        <f>IFERROR(Base!AU109/GAMSbase!AU109,"")</f>
        <v>0.71232037538572779</v>
      </c>
      <c r="AW109" s="40">
        <f>IFERROR(Base!AV109/GAMSbase!AV109,"")</f>
        <v>0.7022296044698253</v>
      </c>
      <c r="AX109" s="40">
        <f>IFERROR(Base!AW109/GAMSbase!AW109,"")</f>
        <v>0.69233411578422299</v>
      </c>
      <c r="AY109" s="40">
        <f>IFERROR(Base!AX109/GAMSbase!AX109,"")</f>
        <v>0.6827009293349805</v>
      </c>
      <c r="AZ109" s="40">
        <f>IFERROR(Base!AY109/GAMSbase!AY109,"")</f>
        <v>0.67347355602646419</v>
      </c>
      <c r="BA109" s="40">
        <f>IFERROR(Base!AZ109/GAMSbase!AZ109,"")</f>
        <v>0.66491253620707602</v>
      </c>
      <c r="BB109" s="40">
        <f>IFERROR(Base!BA109/GAMSbase!BA109,"")</f>
        <v>0.65088490260495413</v>
      </c>
      <c r="BC109" s="40">
        <f>IFERROR(Base!BB109/GAMSbase!BB109,"")</f>
        <v>0.63842083377321612</v>
      </c>
      <c r="BD109" s="40">
        <f>IFERROR(Base!BC109/GAMSbase!BC109,"")</f>
        <v>0.6270648023165114</v>
      </c>
      <c r="BE109" s="40">
        <f>IFERROR(Base!BD109/GAMSbase!BD109,"")</f>
        <v>0.61651662739598789</v>
      </c>
      <c r="BF109" s="40">
        <f>IFERROR(Base!BE109/GAMSbase!BE109,"")</f>
        <v>0.60657573754209382</v>
      </c>
      <c r="BG109" s="40">
        <f>IFERROR(Base!BF109/GAMSbase!BF109,"")</f>
        <v>0.64607880650559557</v>
      </c>
      <c r="BH109" s="40">
        <f>IFERROR(Base!BG109/GAMSbase!BG109,"")</f>
        <v>1.437494233622683</v>
      </c>
      <c r="BI109" s="40">
        <f>IFERROR(Base!BH109/GAMSbase!BH109,"")</f>
        <v>5.9518760948175853</v>
      </c>
      <c r="BJ109" s="40" t="str">
        <f>IFERROR(Base!BI109/GAMSbase!BI109,"")</f>
        <v/>
      </c>
    </row>
    <row r="110" spans="1:62" x14ac:dyDescent="0.1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1.6543147662180018</v>
      </c>
      <c r="D110" s="40">
        <f>IFERROR(Base!C110/GAMSbase!C110,"")</f>
        <v>1.6522774249660832</v>
      </c>
      <c r="E110" s="40">
        <f>IFERROR(Base!D110/GAMSbase!D110,"")</f>
        <v>1.6491202903440776</v>
      </c>
      <c r="F110" s="40">
        <f>IFERROR(Base!E110/GAMSbase!E110,"")</f>
        <v>1.6456974769092307</v>
      </c>
      <c r="G110" s="40">
        <f>IFERROR(Base!F110/GAMSbase!F110,"")</f>
        <v>1.6424824209117483</v>
      </c>
      <c r="H110" s="40">
        <f>IFERROR(Base!G110/GAMSbase!G110,"")</f>
        <v>1.6397337378933245</v>
      </c>
      <c r="I110" s="40">
        <f>IFERROR(Base!H110/GAMSbase!H110,"")</f>
        <v>1.6375893027548807</v>
      </c>
      <c r="J110" s="40">
        <f>IFERROR(Base!I110/GAMSbase!I110,"")</f>
        <v>1.6361190779269186</v>
      </c>
      <c r="K110" s="40">
        <f>IFERROR(Base!J110/GAMSbase!J110,"")</f>
        <v>1.6353546185389718</v>
      </c>
      <c r="L110" s="40">
        <f>IFERROR(Base!K110/GAMSbase!K110,"")</f>
        <v>1.6353054901916417</v>
      </c>
      <c r="M110" s="40">
        <f>IFERROR(Base!L110/GAMSbase!L110,"")</f>
        <v>1.6359683702598848</v>
      </c>
      <c r="N110" s="40">
        <f>IFERROR(Base!M110/GAMSbase!M110,"")</f>
        <v>1.6373320715072552</v>
      </c>
      <c r="O110" s="40">
        <f>IFERROR(Base!N110/GAMSbase!N110,"")</f>
        <v>1.6393803009088193</v>
      </c>
      <c r="P110" s="40">
        <f>IFERROR(Base!O110/GAMSbase!O110,"")</f>
        <v>1.6420931613288343</v>
      </c>
      <c r="Q110" s="40">
        <f>IFERROR(Base!P110/GAMSbase!P110,"")</f>
        <v>1.6454479491652403</v>
      </c>
      <c r="R110" s="40">
        <f>IFERROR(Base!Q110/GAMSbase!Q110,"")</f>
        <v>1.6494195264940767</v>
      </c>
      <c r="S110" s="40">
        <f>IFERROR(Base!R110/GAMSbase!R110,"")</f>
        <v>1.6539803767762766</v>
      </c>
      <c r="T110" s="40">
        <f>IFERROR(Base!S110/GAMSbase!S110,"")</f>
        <v>1.6591003159202751</v>
      </c>
      <c r="U110" s="40">
        <f>IFERROR(Base!T110/GAMSbase!T110,"")</f>
        <v>1.6648457318696173</v>
      </c>
      <c r="V110" s="40">
        <f>IFERROR(Base!U110/GAMSbase!U110,"")</f>
        <v>1.6711303152126236</v>
      </c>
      <c r="W110" s="40">
        <f>IFERROR(Base!V110/GAMSbase!V110,"")</f>
        <v>1.6779162094789706</v>
      </c>
      <c r="X110" s="40">
        <f>IFERROR(Base!W110/GAMSbase!W110,"")</f>
        <v>1.6851680379403176</v>
      </c>
      <c r="Y110" s="40">
        <f>IFERROR(Base!X110/GAMSbase!X110,"")</f>
        <v>1.6928518267048007</v>
      </c>
      <c r="Z110" s="40">
        <f>IFERROR(Base!Y110/GAMSbase!Y110,"")</f>
        <v>1.7009344364403958</v>
      </c>
      <c r="AA110" s="40">
        <f>IFERROR(Base!Z110/GAMSbase!Z110,"")</f>
        <v>1.7093832837733771</v>
      </c>
      <c r="AB110" s="40">
        <f>IFERROR(Base!AA110/GAMSbase!AA110,"")</f>
        <v>1.718166225268793</v>
      </c>
      <c r="AC110" s="40">
        <f>IFERROR(Base!AB110/GAMSbase!AB110,"")</f>
        <v>1.7272515318237964</v>
      </c>
      <c r="AD110" s="40">
        <f>IFERROR(Base!AC110/GAMSbase!AC110,"")</f>
        <v>1.736607910538545</v>
      </c>
      <c r="AE110" s="40">
        <f>IFERROR(Base!AD110/GAMSbase!AD110,"")</f>
        <v>1.7462045503681307</v>
      </c>
      <c r="AF110" s="40">
        <f>IFERROR(Base!AE110/GAMSbase!AE110,"")</f>
        <v>1.7560111797561919</v>
      </c>
      <c r="AG110" s="40">
        <f>IFERROR(Base!AF110/GAMSbase!AF110,"")</f>
        <v>1.7659981274252301</v>
      </c>
      <c r="AH110" s="40">
        <f>IFERROR(Base!AG110/GAMSbase!AG110,"")</f>
        <v>1.7761363828566499</v>
      </c>
      <c r="AI110" s="40">
        <f>IFERROR(Base!AH110/GAMSbase!AH110,"")</f>
        <v>1.7863976526884409</v>
      </c>
      <c r="AJ110" s="40">
        <f>IFERROR(Base!AI110/GAMSbase!AI110,"")</f>
        <v>1.796754406464232</v>
      </c>
      <c r="AK110" s="40">
        <f>IFERROR(Base!AJ110/GAMSbase!AJ110,"")</f>
        <v>1.8071799007585103</v>
      </c>
      <c r="AL110" s="40">
        <f>IFERROR(Base!AK110/GAMSbase!AK110,"")</f>
        <v>1.8176481593448606</v>
      </c>
      <c r="AM110" s="40">
        <f>IFERROR(Base!AL110/GAMSbase!AL110,"")</f>
        <v>1.8281338668597298</v>
      </c>
      <c r="AN110" s="40">
        <f>IFERROR(Base!AM110/GAMSbase!AM110,"")</f>
        <v>1.8386120979287934</v>
      </c>
      <c r="AO110" s="40">
        <f>IFERROR(Base!AN110/GAMSbase!AN110,"")</f>
        <v>1.8490577376715354</v>
      </c>
      <c r="AP110" s="40">
        <f>IFERROR(Base!AO110/GAMSbase!AO110,"")</f>
        <v>1.8594443392911308</v>
      </c>
      <c r="AQ110" s="40">
        <f>IFERROR(Base!AP110/GAMSbase!AP110,"")</f>
        <v>1.8697419623942313</v>
      </c>
      <c r="AR110" s="40">
        <f>IFERROR(Base!AQ110/GAMSbase!AQ110,"")</f>
        <v>1.8799131940376053</v>
      </c>
      <c r="AS110" s="40">
        <f>IFERROR(Base!AR110/GAMSbase!AR110,"")</f>
        <v>1.8899059610085271</v>
      </c>
      <c r="AT110" s="40">
        <f>IFERROR(Base!AS110/GAMSbase!AS110,"")</f>
        <v>1.8996407515241369</v>
      </c>
      <c r="AU110" s="40">
        <f>IFERROR(Base!AT110/GAMSbase!AT110,"")</f>
        <v>1.9089882659425503</v>
      </c>
      <c r="AV110" s="40">
        <f>IFERROR(Base!AU110/GAMSbase!AU110,"")</f>
        <v>1.922316416628576</v>
      </c>
      <c r="AW110" s="40">
        <f>IFERROR(Base!AV110/GAMSbase!AV110,"")</f>
        <v>1.9319538285191959</v>
      </c>
      <c r="AX110" s="40">
        <f>IFERROR(Base!AW110/GAMSbase!AW110,"")</f>
        <v>1.9408453928021283</v>
      </c>
      <c r="AY110" s="40">
        <f>IFERROR(Base!AX110/GAMSbase!AX110,"")</f>
        <v>1.9493854772367503</v>
      </c>
      <c r="AZ110" s="40">
        <f>IFERROR(Base!AY110/GAMSbase!AY110,"")</f>
        <v>1.9581868244815359</v>
      </c>
      <c r="BA110" s="40">
        <f>IFERROR(Base!AZ110/GAMSbase!AZ110,"")</f>
        <v>1.968216598526743</v>
      </c>
      <c r="BB110" s="40">
        <f>IFERROR(Base!BA110/GAMSbase!BA110,"")</f>
        <v>1.9612101958414501</v>
      </c>
      <c r="BC110" s="40">
        <f>IFERROR(Base!BB110/GAMSbase!BB110,"")</f>
        <v>1.9579287171808764</v>
      </c>
      <c r="BD110" s="40">
        <f>IFERROR(Base!BC110/GAMSbase!BC110,"")</f>
        <v>1.957255450972593</v>
      </c>
      <c r="BE110" s="40">
        <f>IFERROR(Base!BD110/GAMSbase!BD110,"")</f>
        <v>1.9584551206503953</v>
      </c>
      <c r="BF110" s="40">
        <f>IFERROR(Base!BE110/GAMSbase!BE110,"")</f>
        <v>1.9610368505245581</v>
      </c>
      <c r="BG110" s="40">
        <f>IFERROR(Base!BF110/GAMSbase!BF110,"")</f>
        <v>1.9642812251708281</v>
      </c>
      <c r="BH110" s="40">
        <f>IFERROR(Base!BG110/GAMSbase!BG110,"")</f>
        <v>1.9663456539005792</v>
      </c>
      <c r="BI110" s="40">
        <f>IFERROR(Base!BH110/GAMSbase!BH110,"")</f>
        <v>1.970985657263554</v>
      </c>
      <c r="BJ110" s="40">
        <f>IFERROR(Base!BI110/GAMSbase!BI110,"")</f>
        <v>1.9790613976346789</v>
      </c>
    </row>
    <row r="111" spans="1:62" x14ac:dyDescent="0.1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1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1.0264667756544865</v>
      </c>
      <c r="E112" s="40">
        <f>IFERROR(Base!D112/GAMSbase!D112,"")</f>
        <v>1.0072578517435451</v>
      </c>
      <c r="F112" s="40">
        <f>IFERROR(Base!E112/GAMSbase!E112,"")</f>
        <v>0.98521588610480237</v>
      </c>
      <c r="G112" s="40">
        <f>IFERROR(Base!F112/GAMSbase!F112,"")</f>
        <v>0.96187775412969811</v>
      </c>
      <c r="H112" s="40">
        <f>IFERROR(Base!G112/GAMSbase!G112,"")</f>
        <v>0.93819944500965446</v>
      </c>
      <c r="I112" s="40">
        <f>IFERROR(Base!H112/GAMSbase!H112,"")</f>
        <v>0.91475755894692845</v>
      </c>
      <c r="J112" s="40">
        <f>IFERROR(Base!I112/GAMSbase!I112,"")</f>
        <v>0.89188693925076534</v>
      </c>
      <c r="K112" s="40">
        <f>IFERROR(Base!J112/GAMSbase!J112,"")</f>
        <v>0.8697706601102505</v>
      </c>
      <c r="L112" s="40">
        <f>IFERROR(Base!K112/GAMSbase!K112,"")</f>
        <v>0.84849752498264797</v>
      </c>
      <c r="M112" s="40">
        <f>IFERROR(Base!L112/GAMSbase!L112,"")</f>
        <v>0.82809836859683095</v>
      </c>
      <c r="N112" s="40">
        <f>IFERROR(Base!M112/GAMSbase!M112,"")</f>
        <v>0.80856883512267275</v>
      </c>
      <c r="O112" s="40">
        <f>IFERROR(Base!N112/GAMSbase!N112,"")</f>
        <v>0.78988361720845857</v>
      </c>
      <c r="P112" s="40">
        <f>IFERROR(Base!O112/GAMSbase!O112,"")</f>
        <v>0.77200532038353331</v>
      </c>
      <c r="Q112" s="40">
        <f>IFERROR(Base!P112/GAMSbase!P112,"")</f>
        <v>0.75488994001533249</v>
      </c>
      <c r="R112" s="40">
        <f>IFERROR(Base!Q112/GAMSbase!Q112,"")</f>
        <v>0.73849018512216946</v>
      </c>
      <c r="S112" s="40">
        <f>IFERROR(Base!R112/GAMSbase!R112,"")</f>
        <v>0.72275740748858608</v>
      </c>
      <c r="T112" s="40">
        <f>IFERROR(Base!S112/GAMSbase!S112,"")</f>
        <v>0.7076425834494281</v>
      </c>
      <c r="U112" s="40">
        <f>IFERROR(Base!T112/GAMSbase!T112,"")</f>
        <v>0.69309657860346829</v>
      </c>
      <c r="V112" s="40">
        <f>IFERROR(Base!U112/GAMSbase!U112,"")</f>
        <v>0.67908719884397473</v>
      </c>
      <c r="W112" s="40">
        <f>IFERROR(Base!V112/GAMSbase!V112,"")</f>
        <v>0.66556565963626435</v>
      </c>
      <c r="X112" s="40">
        <f>IFERROR(Base!W112/GAMSbase!W112,"")</f>
        <v>0.65248558832768955</v>
      </c>
      <c r="Y112" s="40">
        <f>IFERROR(Base!X112/GAMSbase!X112,"")</f>
        <v>0.63980211552042776</v>
      </c>
      <c r="Z112" s="40">
        <f>IFERROR(Base!Y112/GAMSbase!Y112,"")</f>
        <v>0.62747113112033104</v>
      </c>
      <c r="AA112" s="40">
        <f>IFERROR(Base!Z112/GAMSbase!Z112,"")</f>
        <v>0.61544858592019147</v>
      </c>
      <c r="AB112" s="40">
        <f>IFERROR(Base!AA112/GAMSbase!AA112,"")</f>
        <v>0.60368975828202975</v>
      </c>
      <c r="AC112" s="40">
        <f>IFERROR(Base!AB112/GAMSbase!AB112,"")</f>
        <v>0.59214841931341178</v>
      </c>
      <c r="AD112" s="40">
        <f>IFERROR(Base!AC112/GAMSbase!AC112,"")</f>
        <v>0.58077582818738138</v>
      </c>
      <c r="AE112" s="40">
        <f>IFERROR(Base!AD112/GAMSbase!AD112,"")</f>
        <v>0.56951947549082071</v>
      </c>
      <c r="AF112" s="40">
        <f>IFERROR(Base!AE112/GAMSbase!AE112,"")</f>
        <v>0.55832146452787645</v>
      </c>
      <c r="AG112" s="40">
        <f>IFERROR(Base!AF112/GAMSbase!AF112,"")</f>
        <v>0.54711637125353929</v>
      </c>
      <c r="AH112" s="40">
        <f>IFERROR(Base!AG112/GAMSbase!AG112,"")</f>
        <v>0.53582834853869699</v>
      </c>
      <c r="AI112" s="40">
        <f>IFERROR(Base!AH112/GAMSbase!AH112,"")</f>
        <v>0.52436711497252153</v>
      </c>
      <c r="AJ112" s="40">
        <f>IFERROR(Base!AI112/GAMSbase!AI112,"")</f>
        <v>0.51262226324816929</v>
      </c>
      <c r="AK112" s="40">
        <f>IFERROR(Base!AJ112/GAMSbase!AJ112,"")</f>
        <v>0.5004549761565541</v>
      </c>
      <c r="AL112" s="40">
        <f>IFERROR(Base!AK112/GAMSbase!AK112,"")</f>
        <v>0.48768562784353187</v>
      </c>
      <c r="AM112" s="40">
        <f>IFERROR(Base!AL112/GAMSbase!AL112,"")</f>
        <v>0.47407464011013051</v>
      </c>
      <c r="AN112" s="40">
        <f>IFERROR(Base!AM112/GAMSbase!AM112,"")</f>
        <v>0.45929185581902199</v>
      </c>
      <c r="AO112" s="40">
        <f>IFERROR(Base!AN112/GAMSbase!AN112,"")</f>
        <v>0.44286547578205926</v>
      </c>
      <c r="AP112" s="40">
        <f>IFERROR(Base!AO112/GAMSbase!AO112,"")</f>
        <v>0.42409264081242781</v>
      </c>
      <c r="AQ112" s="40">
        <f>IFERROR(Base!AP112/GAMSbase!AP112,"")</f>
        <v>0.40187323398625885</v>
      </c>
      <c r="AR112" s="40">
        <f>IFERROR(Base!AQ112/GAMSbase!AQ112,"")</f>
        <v>0.37437714172835895</v>
      </c>
      <c r="AS112" s="40">
        <f>IFERROR(Base!AR112/GAMSbase!AR112,"")</f>
        <v>0.33831113649778777</v>
      </c>
      <c r="AT112" s="40">
        <f>IFERROR(Base!AS112/GAMSbase!AS112,"")</f>
        <v>0.28708169708359604</v>
      </c>
      <c r="AU112" s="40">
        <f>IFERROR(Base!AT112/GAMSbase!AT112,"")</f>
        <v>0.20526016649303105</v>
      </c>
      <c r="AV112" s="40">
        <f>IFERROR(Base!AU112/GAMSbase!AU112,"")</f>
        <v>0.42868239016432386</v>
      </c>
      <c r="AW112" s="40">
        <f>IFERROR(Base!AV112/GAMSbase!AV112,"")</f>
        <v>0.42264460989497682</v>
      </c>
      <c r="AX112" s="40">
        <f>IFERROR(Base!AW112/GAMSbase!AW112,"")</f>
        <v>0.41671999561649481</v>
      </c>
      <c r="AY112" s="40">
        <f>IFERROR(Base!AX112/GAMSbase!AX112,"")</f>
        <v>0.41094942038261345</v>
      </c>
      <c r="AZ112" s="40">
        <f>IFERROR(Base!AY112/GAMSbase!AY112,"")</f>
        <v>0.40541973677371662</v>
      </c>
      <c r="BA112" s="40">
        <f>IFERROR(Base!AZ112/GAMSbase!AZ112,"")</f>
        <v>0.40028820925397773</v>
      </c>
      <c r="BB112" s="40">
        <f>IFERROR(Base!BA112/GAMSbase!BA112,"")</f>
        <v>0.39186288745875547</v>
      </c>
      <c r="BC112" s="40">
        <f>IFERROR(Base!BB112/GAMSbase!BB112,"")</f>
        <v>0.38437630087009916</v>
      </c>
      <c r="BD112" s="40">
        <f>IFERROR(Base!BC112/GAMSbase!BC112,"")</f>
        <v>0.37755458482667287</v>
      </c>
      <c r="BE112" s="40">
        <f>IFERROR(Base!BD112/GAMSbase!BD112,"")</f>
        <v>0.37121731720369405</v>
      </c>
      <c r="BF112" s="40">
        <f>IFERROR(Base!BE112/GAMSbase!BE112,"")</f>
        <v>0.36524398906673639</v>
      </c>
      <c r="BG112" s="40">
        <f>IFERROR(Base!BF112/GAMSbase!BF112,"")</f>
        <v>0.43140723015703691</v>
      </c>
      <c r="BH112" s="40">
        <f>IFERROR(Base!BG112/GAMSbase!BG112,"")</f>
        <v>-0.55335362424352807</v>
      </c>
      <c r="BI112" s="40">
        <f>IFERROR(Base!BH112/GAMSbase!BH112,"")</f>
        <v>-0.14596442472510149</v>
      </c>
      <c r="BJ112" s="40">
        <f>IFERROR(Base!BI112/GAMSbase!BI112,"")</f>
        <v>-6.8717530942900229E-2</v>
      </c>
    </row>
    <row r="113" spans="1:62" x14ac:dyDescent="0.1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1.0372350354932727</v>
      </c>
      <c r="E113" s="40">
        <f>IFERROR(Base!D113/GAMSbase!D113,"")</f>
        <v>1.0093960542973532</v>
      </c>
      <c r="F113" s="40">
        <f>IFERROR(Base!E113/GAMSbase!E113,"")</f>
        <v>0.98230021574594817</v>
      </c>
      <c r="G113" s="40">
        <f>IFERROR(Base!F113/GAMSbase!F113,"")</f>
        <v>0.9561955698707818</v>
      </c>
      <c r="H113" s="40">
        <f>IFERROR(Base!G113/GAMSbase!G113,"")</f>
        <v>0.93118142964633577</v>
      </c>
      <c r="I113" s="40">
        <f>IFERROR(Base!H113/GAMSbase!H113,"")</f>
        <v>0.90727769291960647</v>
      </c>
      <c r="J113" s="40">
        <f>IFERROR(Base!I113/GAMSbase!I113,"")</f>
        <v>0.88446274859334995</v>
      </c>
      <c r="K113" s="40">
        <f>IFERROR(Base!J113/GAMSbase!J113,"")</f>
        <v>0.86269409816326004</v>
      </c>
      <c r="L113" s="40">
        <f>IFERROR(Base!K113/GAMSbase!K113,"")</f>
        <v>0.84191951364644091</v>
      </c>
      <c r="M113" s="40">
        <f>IFERROR(Base!L113/GAMSbase!L113,"")</f>
        <v>0.82208301834940511</v>
      </c>
      <c r="N113" s="40">
        <f>IFERROR(Base!M113/GAMSbase!M113,"")</f>
        <v>0.80312803322467929</v>
      </c>
      <c r="O113" s="40">
        <f>IFERROR(Base!N113/GAMSbase!N113,"")</f>
        <v>0.78499896930345792</v>
      </c>
      <c r="P113" s="40">
        <f>IFERROR(Base!O113/GAMSbase!O113,"")</f>
        <v>0.76764196444521249</v>
      </c>
      <c r="Q113" s="40">
        <f>IFERROR(Base!P113/GAMSbase!P113,"")</f>
        <v>0.75100514406177643</v>
      </c>
      <c r="R113" s="40">
        <f>IFERROR(Base!Q113/GAMSbase!Q113,"")</f>
        <v>0.73503860272428134</v>
      </c>
      <c r="S113" s="40">
        <f>IFERROR(Base!R113/GAMSbase!R113,"")</f>
        <v>0.71969419808376722</v>
      </c>
      <c r="T113" s="40">
        <f>IFERROR(Base!S113/GAMSbase!S113,"")</f>
        <v>0.70492517569018209</v>
      </c>
      <c r="U113" s="40">
        <f>IFERROR(Base!T113/GAMSbase!T113,"")</f>
        <v>0.69068557879102299</v>
      </c>
      <c r="V113" s="40">
        <f>IFERROR(Base!U113/GAMSbase!U113,"")</f>
        <v>0.67694677610748566</v>
      </c>
      <c r="W113" s="40">
        <f>IFERROR(Base!V113/GAMSbase!V113,"")</f>
        <v>0.66366363163578102</v>
      </c>
      <c r="X113" s="40">
        <f>IFERROR(Base!W113/GAMSbase!W113,"")</f>
        <v>0.65079327242394791</v>
      </c>
      <c r="Y113" s="40">
        <f>IFERROR(Base!X113/GAMSbase!X113,"")</f>
        <v>0.63829408799689102</v>
      </c>
      <c r="Z113" s="40">
        <f>IFERROR(Base!Y113/GAMSbase!Y113,"")</f>
        <v>0.62612494288780962</v>
      </c>
      <c r="AA113" s="40">
        <f>IFERROR(Base!Z113/GAMSbase!Z113,"")</f>
        <v>0.61424446497927132</v>
      </c>
      <c r="AB113" s="40">
        <f>IFERROR(Base!AA113/GAMSbase!AA113,"")</f>
        <v>0.60261031719788827</v>
      </c>
      <c r="AC113" s="40">
        <f>IFERROR(Base!AB113/GAMSbase!AB113,"")</f>
        <v>0.59117837807207629</v>
      </c>
      <c r="AD113" s="40">
        <f>IFERROR(Base!AC113/GAMSbase!AC113,"")</f>
        <v>0.57990175769844066</v>
      </c>
      <c r="AE113" s="40">
        <f>IFERROR(Base!AD113/GAMSbase!AD113,"")</f>
        <v>0.56872956368416971</v>
      </c>
      <c r="AF113" s="40">
        <f>IFERROR(Base!AE113/GAMSbase!AE113,"")</f>
        <v>0.55760530492937121</v>
      </c>
      <c r="AG113" s="40">
        <f>IFERROR(Base!AF113/GAMSbase!AF113,"")</f>
        <v>0.54646477259112236</v>
      </c>
      <c r="AH113" s="40">
        <f>IFERROR(Base!AG113/GAMSbase!AG113,"")</f>
        <v>0.53523316305090951</v>
      </c>
      <c r="AI113" s="40">
        <f>IFERROR(Base!AH113/GAMSbase!AH113,"")</f>
        <v>0.52382108243603587</v>
      </c>
      <c r="AJ113" s="40">
        <f>IFERROR(Base!AI113/GAMSbase!AI113,"")</f>
        <v>0.51211886709522969</v>
      </c>
      <c r="AK113" s="40">
        <f>IFERROR(Base!AJ113/GAMSbase!AJ113,"")</f>
        <v>0.4999883071900792</v>
      </c>
      <c r="AL113" s="40">
        <f>IFERROR(Base!AK113/GAMSbase!AK113,"")</f>
        <v>0.48725024967100783</v>
      </c>
      <c r="AM113" s="40">
        <f>IFERROR(Base!AL113/GAMSbase!AL113,"")</f>
        <v>0.4736654479923359</v>
      </c>
      <c r="AN113" s="40">
        <f>IFERROR(Base!AM113/GAMSbase!AM113,"")</f>
        <v>0.45890391613932796</v>
      </c>
      <c r="AO113" s="40">
        <f>IFERROR(Base!AN113/GAMSbase!AN113,"")</f>
        <v>0.44249382473019278</v>
      </c>
      <c r="AP113" s="40">
        <f>IFERROR(Base!AO113/GAMSbase!AO113,"")</f>
        <v>0.42373200341893758</v>
      </c>
      <c r="AQ113" s="40">
        <f>IFERROR(Base!AP113/GAMSbase!AP113,"")</f>
        <v>0.4015175870079159</v>
      </c>
      <c r="AR113" s="40">
        <f>IFERROR(Base!AQ113/GAMSbase!AQ113,"")</f>
        <v>0.37401895551084929</v>
      </c>
      <c r="AS113" s="40">
        <f>IFERROR(Base!AR113/GAMSbase!AR113,"")</f>
        <v>0.33793990012771652</v>
      </c>
      <c r="AT113" s="40">
        <f>IFERROR(Base!AS113/GAMSbase!AS113,"")</f>
        <v>0.2866806344666139</v>
      </c>
      <c r="AU113" s="40">
        <f>IFERROR(Base!AT113/GAMSbase!AT113,"")</f>
        <v>0.20479747558249398</v>
      </c>
      <c r="AV113" s="40">
        <f>IFERROR(Base!AU113/GAMSbase!AU113,"")</f>
        <v>0.42906460156479947</v>
      </c>
      <c r="AW113" s="40">
        <f>IFERROR(Base!AV113/GAMSbase!AV113,"")</f>
        <v>0.42298644803571361</v>
      </c>
      <c r="AX113" s="40">
        <f>IFERROR(Base!AW113/GAMSbase!AW113,"")</f>
        <v>0.41702592232751551</v>
      </c>
      <c r="AY113" s="40">
        <f>IFERROR(Base!AX113/GAMSbase!AX113,"")</f>
        <v>0.41122339378941714</v>
      </c>
      <c r="AZ113" s="40">
        <f>IFERROR(Base!AY113/GAMSbase!AY113,"")</f>
        <v>0.4056653059039762</v>
      </c>
      <c r="BA113" s="40">
        <f>IFERROR(Base!AZ113/GAMSbase!AZ113,"")</f>
        <v>0.40050859456368321</v>
      </c>
      <c r="BB113" s="40">
        <f>IFERROR(Base!BA113/GAMSbase!BA113,"")</f>
        <v>0.39205908050691096</v>
      </c>
      <c r="BC113" s="40">
        <f>IFERROR(Base!BB113/GAMSbase!BB113,"")</f>
        <v>0.38455137623354441</v>
      </c>
      <c r="BD113" s="40">
        <f>IFERROR(Base!BC113/GAMSbase!BC113,"")</f>
        <v>0.37771109581713413</v>
      </c>
      <c r="BE113" s="40">
        <f>IFERROR(Base!BD113/GAMSbase!BD113,"")</f>
        <v>0.37135742600211102</v>
      </c>
      <c r="BF113" s="40">
        <f>IFERROR(Base!BE113/GAMSbase!BE113,"")</f>
        <v>0.36536955300200541</v>
      </c>
      <c r="BG113" s="40">
        <f>IFERROR(Base!BF113/GAMSbase!BF113,"")</f>
        <v>0.43154232666958287</v>
      </c>
      <c r="BH113" s="40">
        <f>IFERROR(Base!BG113/GAMSbase!BG113,"")</f>
        <v>-0.55351220867335982</v>
      </c>
      <c r="BI113" s="40">
        <f>IFERROR(Base!BH113/GAMSbase!BH113,"")</f>
        <v>-0.14600249999458437</v>
      </c>
      <c r="BJ113" s="40">
        <f>IFERROR(Base!BI113/GAMSbase!BI113,"")</f>
        <v>-6.8733875310913101E-2</v>
      </c>
    </row>
    <row r="114" spans="1:62" x14ac:dyDescent="0.1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0.58182041774580617</v>
      </c>
      <c r="H114" s="40">
        <f>IFERROR(Base!G114/GAMSbase!G114,"")</f>
        <v>0.56742972470108943</v>
      </c>
      <c r="I114" s="40">
        <f>IFERROR(Base!H114/GAMSbase!H114,"")</f>
        <v>0.55346696262484707</v>
      </c>
      <c r="J114" s="40">
        <f>IFERROR(Base!I114/GAMSbase!I114,"")</f>
        <v>0.53991647461822212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0.42391419905961708</v>
      </c>
      <c r="U114" s="40">
        <f>IFERROR(Base!T114/GAMSbase!T114,"")</f>
        <v>0.41396580139978284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0.38555234598378152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0.30955500806962361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0.26829124439663393</v>
      </c>
      <c r="AM114" s="40">
        <f>IFERROR(Base!AL114/GAMSbase!AL114,"")</f>
        <v>0.25930545123898391</v>
      </c>
      <c r="AN114" s="40">
        <f>IFERROR(Base!AM114/GAMSbase!AM114,"")</f>
        <v>0.24976989133611055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0.21476059689318239</v>
      </c>
      <c r="AR114" s="40">
        <f>IFERROR(Base!AQ114/GAMSbase!AQ114,"")</f>
        <v>0.1989006019920885</v>
      </c>
      <c r="AS114" s="40">
        <f>IFERROR(Base!AR114/GAMSbase!AR114,"")</f>
        <v>0.17868793977833636</v>
      </c>
      <c r="AT114" s="40">
        <f>IFERROR(Base!AS114/GAMSbase!AS114,"")</f>
        <v>0.15073134630618168</v>
      </c>
      <c r="AU114" s="40">
        <f>IFERROR(Base!AT114/GAMSbase!AT114,"")</f>
        <v>0.1070882163629245</v>
      </c>
      <c r="AV114" s="40">
        <f>IFERROR(Base!AU114/GAMSbase!AU114,"")</f>
        <v>0.2231822291311889</v>
      </c>
      <c r="AW114" s="40">
        <f>IFERROR(Base!AV114/GAMSbase!AV114,"")</f>
        <v>0.21859692876898093</v>
      </c>
      <c r="AX114" s="40">
        <f>IFERROR(Base!AW114/GAMSbase!AW114,"")</f>
        <v>0.21412801291880909</v>
      </c>
      <c r="AY114" s="40">
        <f>IFERROR(Base!AX114/GAMSbase!AX114,"")</f>
        <v>0.20977207842668724</v>
      </c>
      <c r="AZ114" s="40">
        <f>IFERROR(Base!AY114/GAMSbase!AY114,"")</f>
        <v>0.2055258334806476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-0.27371265610323264</v>
      </c>
      <c r="BI114" s="40">
        <f>IFERROR(Base!BH114/GAMSbase!BH114,"")</f>
        <v>-7.1885584810047531E-2</v>
      </c>
      <c r="BJ114" s="40">
        <f>IFERROR(Base!BI114/GAMSbase!BI114,"")</f>
        <v>-3.3688765939149115E-2</v>
      </c>
    </row>
    <row r="115" spans="1:62" x14ac:dyDescent="0.1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1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1.663391192700943</v>
      </c>
      <c r="D116" s="40">
        <f>IFERROR(Base!C116/GAMSbase!C116,"")</f>
        <v>1.6582584365202191</v>
      </c>
      <c r="E116" s="40">
        <f>IFERROR(Base!D116/GAMSbase!D116,"")</f>
        <v>1.6531073131538585</v>
      </c>
      <c r="F116" s="40">
        <f>IFERROR(Base!E116/GAMSbase!E116,"")</f>
        <v>1.6484104071438632</v>
      </c>
      <c r="G116" s="40">
        <f>IFERROR(Base!F116/GAMSbase!F116,"")</f>
        <v>1.6444085651156481</v>
      </c>
      <c r="H116" s="40">
        <f>IFERROR(Base!G116/GAMSbase!G116,"")</f>
        <v>1.6412156446790696</v>
      </c>
      <c r="I116" s="40">
        <f>IFERROR(Base!H116/GAMSbase!H116,"")</f>
        <v>1.6388770542931343</v>
      </c>
      <c r="J116" s="40">
        <f>IFERROR(Base!I116/GAMSbase!I116,"")</f>
        <v>1.6374016623605261</v>
      </c>
      <c r="K116" s="40">
        <f>IFERROR(Base!J116/GAMSbase!J116,"")</f>
        <v>1.6367788848405527</v>
      </c>
      <c r="L116" s="40">
        <f>IFERROR(Base!K116/GAMSbase!K116,"")</f>
        <v>1.6369876619240049</v>
      </c>
      <c r="M116" s="40">
        <f>IFERROR(Base!L116/GAMSbase!L116,"")</f>
        <v>1.638001041842845</v>
      </c>
      <c r="N116" s="40">
        <f>IFERROR(Base!M116/GAMSbase!M116,"")</f>
        <v>1.6397883914123144</v>
      </c>
      <c r="O116" s="40">
        <f>IFERROR(Base!N116/GAMSbase!N116,"")</f>
        <v>1.6423162885026537</v>
      </c>
      <c r="P116" s="40">
        <f>IFERROR(Base!O116/GAMSbase!O116,"")</f>
        <v>1.6455486265002413</v>
      </c>
      <c r="Q116" s="40">
        <f>IFERROR(Base!P116/GAMSbase!P116,"")</f>
        <v>1.6494460460891089</v>
      </c>
      <c r="R116" s="40">
        <f>IFERROR(Base!Q116/GAMSbase!Q116,"")</f>
        <v>1.6539645431135777</v>
      </c>
      <c r="S116" s="40">
        <f>IFERROR(Base!R116/GAMSbase!R116,"")</f>
        <v>1.6590527044299459</v>
      </c>
      <c r="T116" s="40">
        <f>IFERROR(Base!S116/GAMSbase!S116,"")</f>
        <v>1.6646464434681887</v>
      </c>
      <c r="U116" s="40">
        <f>IFERROR(Base!T116/GAMSbase!T116,"")</f>
        <v>1.6709754340275098</v>
      </c>
      <c r="V116" s="40">
        <f>IFERROR(Base!U116/GAMSbase!U116,"")</f>
        <v>1.6778106166180407</v>
      </c>
      <c r="W116" s="40">
        <f>IFERROR(Base!V116/GAMSbase!V116,"")</f>
        <v>1.6851097734351985</v>
      </c>
      <c r="X116" s="40">
        <f>IFERROR(Base!W116/GAMSbase!W116,"")</f>
        <v>1.6928315927845707</v>
      </c>
      <c r="Y116" s="40">
        <f>IFERROR(Base!X116/GAMSbase!X116,"")</f>
        <v>1.7009353790133952</v>
      </c>
      <c r="Z116" s="40">
        <f>IFERROR(Base!Y116/GAMSbase!Y116,"")</f>
        <v>1.7093809755670577</v>
      </c>
      <c r="AA116" s="40">
        <f>IFERROR(Base!Z116/GAMSbase!Z116,"")</f>
        <v>1.718128804560165</v>
      </c>
      <c r="AB116" s="40">
        <f>IFERROR(Base!AA116/GAMSbase!AA116,"")</f>
        <v>1.727139980908331</v>
      </c>
      <c r="AC116" s="40">
        <f>IFERROR(Base!AB116/GAMSbase!AB116,"")</f>
        <v>1.7363764622066018</v>
      </c>
      <c r="AD116" s="40">
        <f>IFERROR(Base!AC116/GAMSbase!AC116,"")</f>
        <v>1.7458012246429382</v>
      </c>
      <c r="AE116" s="40">
        <f>IFERROR(Base!AD116/GAMSbase!AD116,"")</f>
        <v>1.7553784678135913</v>
      </c>
      <c r="AF116" s="40">
        <f>IFERROR(Base!AE116/GAMSbase!AE116,"")</f>
        <v>1.7650738259764465</v>
      </c>
      <c r="AG116" s="40">
        <f>IFERROR(Base!AF116/GAMSbase!AF116,"")</f>
        <v>1.7748545921606931</v>
      </c>
      <c r="AH116" s="40">
        <f>IFERROR(Base!AG116/GAMSbase!AG116,"")</f>
        <v>1.7846899376034573</v>
      </c>
      <c r="AI116" s="40">
        <f>IFERROR(Base!AH116/GAMSbase!AH116,"")</f>
        <v>1.7945510894881687</v>
      </c>
      <c r="AJ116" s="40">
        <f>IFERROR(Base!AI116/GAMSbase!AI116,"")</f>
        <v>1.8044114086344984</v>
      </c>
      <c r="AK116" s="40">
        <f>IFERROR(Base!AJ116/GAMSbase!AJ116,"")</f>
        <v>1.8142462414258018</v>
      </c>
      <c r="AL116" s="40">
        <f>IFERROR(Base!AK116/GAMSbase!AK116,"")</f>
        <v>1.824032314808119</v>
      </c>
      <c r="AM116" s="40">
        <f>IFERROR(Base!AL116/GAMSbase!AL116,"")</f>
        <v>1.8337462590931219</v>
      </c>
      <c r="AN116" s="40">
        <f>IFERROR(Base!AM116/GAMSbase!AM116,"")</f>
        <v>1.8433614913114504</v>
      </c>
      <c r="AO116" s="40">
        <f>IFERROR(Base!AN116/GAMSbase!AN116,"")</f>
        <v>1.8528421343407018</v>
      </c>
      <c r="AP116" s="40">
        <f>IFERROR(Base!AO116/GAMSbase!AO116,"")</f>
        <v>1.8621315806077134</v>
      </c>
      <c r="AQ116" s="40">
        <f>IFERROR(Base!AP116/GAMSbase!AP116,"")</f>
        <v>1.8711315829790918</v>
      </c>
      <c r="AR116" s="40">
        <f>IFERROR(Base!AQ116/GAMSbase!AQ116,"")</f>
        <v>1.8796647503869588</v>
      </c>
      <c r="AS116" s="40">
        <f>IFERROR(Base!AR116/GAMSbase!AR116,"")</f>
        <v>1.8874085240408041</v>
      </c>
      <c r="AT116" s="40">
        <f>IFERROR(Base!AS116/GAMSbase!AS116,"")</f>
        <v>1.8937814707011225</v>
      </c>
      <c r="AU116" s="40">
        <f>IFERROR(Base!AT116/GAMSbase!AT116,"")</f>
        <v>1.8977539106831403</v>
      </c>
      <c r="AV116" s="40">
        <f>IFERROR(Base!AU116/GAMSbase!AU116,"")</f>
        <v>1.9223864900863845</v>
      </c>
      <c r="AW116" s="40">
        <f>IFERROR(Base!AV116/GAMSbase!AV116,"")</f>
        <v>1.9362593041229097</v>
      </c>
      <c r="AX116" s="40">
        <f>IFERROR(Base!AW116/GAMSbase!AW116,"")</f>
        <v>1.9517276497367155</v>
      </c>
      <c r="AY116" s="40">
        <f>IFERROR(Base!AX116/GAMSbase!AX116,"")</f>
        <v>1.9713858254967078</v>
      </c>
      <c r="AZ116" s="40">
        <f>IFERROR(Base!AY116/GAMSbase!AY116,"")</f>
        <v>1.9998419476944367</v>
      </c>
      <c r="BA116" s="40">
        <f>IFERROR(Base!AZ116/GAMSbase!AZ116,"")</f>
        <v>1.8918102992553727</v>
      </c>
      <c r="BB116" s="40">
        <f>IFERROR(Base!BA116/GAMSbase!BA116,"")</f>
        <v>1.8857676568036248</v>
      </c>
      <c r="BC116" s="40">
        <f>IFERROR(Base!BB116/GAMSbase!BB116,"")</f>
        <v>1.883295989034234</v>
      </c>
      <c r="BD116" s="40">
        <f>IFERROR(Base!BC116/GAMSbase!BC116,"")</f>
        <v>1.8833179382007714</v>
      </c>
      <c r="BE116" s="40">
        <f>IFERROR(Base!BD116/GAMSbase!BD116,"")</f>
        <v>1.8851252718187597</v>
      </c>
      <c r="BF116" s="40">
        <f>IFERROR(Base!BE116/GAMSbase!BE116,"")</f>
        <v>1.8882459345336158</v>
      </c>
      <c r="BG116" s="40">
        <f>IFERROR(Base!BF116/GAMSbase!BF116,"")</f>
        <v>1.8919880210993301</v>
      </c>
      <c r="BH116" s="40">
        <f>IFERROR(Base!BG116/GAMSbase!BG116,"")</f>
        <v>1.894576981001465</v>
      </c>
      <c r="BI116" s="40">
        <f>IFERROR(Base!BH116/GAMSbase!BH116,"")</f>
        <v>1.899631707386356</v>
      </c>
      <c r="BJ116" s="40">
        <f>IFERROR(Base!BI116/GAMSbase!BI116,"")</f>
        <v>1.9079841807427542</v>
      </c>
    </row>
    <row r="117" spans="1:62" x14ac:dyDescent="0.1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1.6577003329257101</v>
      </c>
      <c r="E117" s="40">
        <f>IFERROR(Base!D117/GAMSbase!D117,"")</f>
        <v>1.6579810919832214</v>
      </c>
      <c r="F117" s="40">
        <f>IFERROR(Base!E117/GAMSbase!E117,"")</f>
        <v>1.655549862299458</v>
      </c>
      <c r="G117" s="40">
        <f>IFERROR(Base!F117/GAMSbase!F117,"")</f>
        <v>1.6520191597706906</v>
      </c>
      <c r="H117" s="40">
        <f>IFERROR(Base!G117/GAMSbase!G117,"")</f>
        <v>1.6482874366297613</v>
      </c>
      <c r="I117" s="40">
        <f>IFERROR(Base!H117/GAMSbase!H117,"")</f>
        <v>1.6448482455802271</v>
      </c>
      <c r="J117" s="40">
        <f>IFERROR(Base!I117/GAMSbase!I117,"")</f>
        <v>1.6419668569237349</v>
      </c>
      <c r="K117" s="40">
        <f>IFERROR(Base!J117/GAMSbase!J117,"")</f>
        <v>1.6397800822219546</v>
      </c>
      <c r="L117" s="40">
        <f>IFERROR(Base!K117/GAMSbase!K117,"")</f>
        <v>1.6383523997056133</v>
      </c>
      <c r="M117" s="40">
        <f>IFERROR(Base!L117/GAMSbase!L117,"")</f>
        <v>1.6377074007169594</v>
      </c>
      <c r="N117" s="40">
        <f>IFERROR(Base!M117/GAMSbase!M117,"")</f>
        <v>1.6378453339433039</v>
      </c>
      <c r="O117" s="40">
        <f>IFERROR(Base!N117/GAMSbase!N117,"")</f>
        <v>1.6387528148143784</v>
      </c>
      <c r="P117" s="40">
        <f>IFERROR(Base!O117/GAMSbase!O117,"")</f>
        <v>1.6404080936453727</v>
      </c>
      <c r="Q117" s="40">
        <f>IFERROR(Base!P117/GAMSbase!P117,"")</f>
        <v>1.6427837653464825</v>
      </c>
      <c r="R117" s="40">
        <f>IFERROR(Base!Q117/GAMSbase!Q117,"")</f>
        <v>1.6458478906531886</v>
      </c>
      <c r="S117" s="40">
        <f>IFERROR(Base!R117/GAMSbase!R117,"")</f>
        <v>1.6495639346614333</v>
      </c>
      <c r="T117" s="40">
        <f>IFERROR(Base!S117/GAMSbase!S117,"")</f>
        <v>1.6538894697037874</v>
      </c>
      <c r="U117" s="40">
        <f>IFERROR(Base!T117/GAMSbase!T117,"")</f>
        <v>1.6587730947451544</v>
      </c>
      <c r="V117" s="40">
        <f>IFERROR(Base!U117/GAMSbase!U117,"")</f>
        <v>1.6642913683600213</v>
      </c>
      <c r="W117" s="40">
        <f>IFERROR(Base!V117/GAMSbase!V117,"")</f>
        <v>1.6703829979834528</v>
      </c>
      <c r="X117" s="40">
        <f>IFERROR(Base!W117/GAMSbase!W117,"")</f>
        <v>1.6769961389117984</v>
      </c>
      <c r="Y117" s="40">
        <f>IFERROR(Base!X117/GAMSbase!X117,"")</f>
        <v>1.6840843684986357</v>
      </c>
      <c r="Z117" s="40">
        <f>IFERROR(Base!Y117/GAMSbase!Y117,"")</f>
        <v>1.6916044157509331</v>
      </c>
      <c r="AA117" s="40">
        <f>IFERROR(Base!Z117/GAMSbase!Z117,"")</f>
        <v>1.699514913426172</v>
      </c>
      <c r="AB117" s="40">
        <f>IFERROR(Base!AA117/GAMSbase!AA117,"")</f>
        <v>1.7077757461612868</v>
      </c>
      <c r="AC117" s="40">
        <f>IFERROR(Base!AB117/GAMSbase!AB117,"")</f>
        <v>1.7163477509518255</v>
      </c>
      <c r="AD117" s="40">
        <f>IFERROR(Base!AC117/GAMSbase!AC117,"")</f>
        <v>1.7251926233520476</v>
      </c>
      <c r="AE117" s="40">
        <f>IFERROR(Base!AD117/GAMSbase!AD117,"")</f>
        <v>1.7342729466582325</v>
      </c>
      <c r="AF117" s="40">
        <f>IFERROR(Base!AE117/GAMSbase!AE117,"")</f>
        <v>1.7435523008495992</v>
      </c>
      <c r="AG117" s="40">
        <f>IFERROR(Base!AF117/GAMSbase!AF117,"")</f>
        <v>1.7529954181027445</v>
      </c>
      <c r="AH117" s="40">
        <f>IFERROR(Base!AG117/GAMSbase!AG117,"")</f>
        <v>1.7625683696813494</v>
      </c>
      <c r="AI117" s="40">
        <f>IFERROR(Base!AH117/GAMSbase!AH117,"")</f>
        <v>1.7722387683165612</v>
      </c>
      <c r="AJ117" s="40">
        <f>IFERROR(Base!AI117/GAMSbase!AI117,"")</f>
        <v>1.7819759613015749</v>
      </c>
      <c r="AK117" s="40">
        <f>IFERROR(Base!AJ117/GAMSbase!AJ117,"")</f>
        <v>1.7917511753904372</v>
      </c>
      <c r="AL117" s="40">
        <f>IFERROR(Base!AK117/GAMSbase!AK117,"")</f>
        <v>1.8015375375631644</v>
      </c>
      <c r="AM117" s="40">
        <f>IFERROR(Base!AL117/GAMSbase!AL117,"")</f>
        <v>1.8113098295755745</v>
      </c>
      <c r="AN117" s="40">
        <f>IFERROR(Base!AM117/GAMSbase!AM117,"")</f>
        <v>1.821043717912479</v>
      </c>
      <c r="AO117" s="40">
        <f>IFERROR(Base!AN117/GAMSbase!AN117,"")</f>
        <v>1.8307139839851609</v>
      </c>
      <c r="AP117" s="40">
        <f>IFERROR(Base!AO117/GAMSbase!AO117,"")</f>
        <v>1.8402909178489233</v>
      </c>
      <c r="AQ117" s="40">
        <f>IFERROR(Base!AP117/GAMSbase!AP117,"")</f>
        <v>1.8497333759516634</v>
      </c>
      <c r="AR117" s="40">
        <f>IFERROR(Base!AQ117/GAMSbase!AQ117,"")</f>
        <v>1.8589758848512479</v>
      </c>
      <c r="AS117" s="40">
        <f>IFERROR(Base!AR117/GAMSbase!AR117,"")</f>
        <v>1.8679052365145243</v>
      </c>
      <c r="AT117" s="40">
        <f>IFERROR(Base!AS117/GAMSbase!AS117,"")</f>
        <v>1.876318813222809</v>
      </c>
      <c r="AU117" s="40">
        <f>IFERROR(Base!AT117/GAMSbase!AT117,"")</f>
        <v>1.8838517829099732</v>
      </c>
      <c r="AV117" s="40">
        <f>IFERROR(Base!AU117/GAMSbase!AU117,"")</f>
        <v>1.8898530813997074</v>
      </c>
      <c r="AW117" s="40">
        <f>IFERROR(Base!AV117/GAMSbase!AV117,"")</f>
        <v>1.9037602589410281</v>
      </c>
      <c r="AX117" s="40">
        <f>IFERROR(Base!AW117/GAMSbase!AW117,"")</f>
        <v>1.9176349164808644</v>
      </c>
      <c r="AY117" s="40">
        <f>IFERROR(Base!AX117/GAMSbase!AX117,"")</f>
        <v>1.9321683669794891</v>
      </c>
      <c r="AZ117" s="40">
        <f>IFERROR(Base!AY117/GAMSbase!AY117,"")</f>
        <v>1.9488468155690262</v>
      </c>
      <c r="BA117" s="40">
        <f>IFERROR(Base!AZ117/GAMSbase!AZ117,"")</f>
        <v>1.9704431214648999</v>
      </c>
      <c r="BB117" s="40">
        <f>IFERROR(Base!BA117/GAMSbase!BA117,"")</f>
        <v>1.9358883442325263</v>
      </c>
      <c r="BC117" s="40">
        <f>IFERROR(Base!BB117/GAMSbase!BB117,"")</f>
        <v>1.914060836960904</v>
      </c>
      <c r="BD117" s="40">
        <f>IFERROR(Base!BC117/GAMSbase!BC117,"")</f>
        <v>1.9007503079820587</v>
      </c>
      <c r="BE117" s="40">
        <f>IFERROR(Base!BD117/GAMSbase!BD117,"")</f>
        <v>1.8932447260801577</v>
      </c>
      <c r="BF117" s="40">
        <f>IFERROR(Base!BE117/GAMSbase!BE117,"")</f>
        <v>1.8897617816152565</v>
      </c>
      <c r="BG117" s="40">
        <f>IFERROR(Base!BF117/GAMSbase!BF117,"")</f>
        <v>1.889113424274502</v>
      </c>
      <c r="BH117" s="40">
        <f>IFERROR(Base!BG117/GAMSbase!BG117,"")</f>
        <v>1.8903401992361188</v>
      </c>
      <c r="BI117" s="40">
        <f>IFERROR(Base!BH117/GAMSbase!BH117,"")</f>
        <v>1.892145930391018</v>
      </c>
      <c r="BJ117" s="40">
        <f>IFERROR(Base!BI117/GAMSbase!BI117,"")</f>
        <v>1.8953304056076161</v>
      </c>
    </row>
    <row r="118" spans="1:62" x14ac:dyDescent="0.1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1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1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0.9967869501303771</v>
      </c>
      <c r="E120" s="40">
        <f>IFERROR(Base!D120/GAMSbase!D120,"")</f>
        <v>0.99486834067383523</v>
      </c>
      <c r="F120" s="40">
        <f>IFERROR(Base!E120/GAMSbase!E120,"")</f>
        <v>0.99443993616730186</v>
      </c>
      <c r="G120" s="40">
        <f>IFERROR(Base!F120/GAMSbase!F120,"")</f>
        <v>0.99481583528978401</v>
      </c>
      <c r="H120" s="40">
        <f>IFERROR(Base!G120/GAMSbase!G120,"")</f>
        <v>0.99561005826728877</v>
      </c>
      <c r="I120" s="40">
        <f>IFERROR(Base!H120/GAMSbase!H120,"")</f>
        <v>0.99660415815190861</v>
      </c>
      <c r="J120" s="40">
        <f>IFERROR(Base!I120/GAMSbase!I120,"")</f>
        <v>0.99767382974532293</v>
      </c>
      <c r="K120" s="40">
        <f>IFERROR(Base!J120/GAMSbase!J120,"")</f>
        <v>0.99874798095298234</v>
      </c>
      <c r="L120" s="40">
        <f>IFERROR(Base!K120/GAMSbase!K120,"")</f>
        <v>0.99978583334365412</v>
      </c>
      <c r="M120" s="40">
        <f>IFERROR(Base!L120/GAMSbase!L120,"")</f>
        <v>1.0007640789060139</v>
      </c>
      <c r="N120" s="40">
        <f>IFERROR(Base!M120/GAMSbase!M120,"")</f>
        <v>1.001669709427371</v>
      </c>
      <c r="O120" s="40">
        <f>IFERROR(Base!N120/GAMSbase!N120,"")</f>
        <v>1.0024960205525071</v>
      </c>
      <c r="P120" s="40">
        <f>IFERROR(Base!O120/GAMSbase!O120,"")</f>
        <v>1.0032404392759016</v>
      </c>
      <c r="Q120" s="40">
        <f>IFERROR(Base!P120/GAMSbase!P120,"")</f>
        <v>1.0039033838160243</v>
      </c>
      <c r="R120" s="40">
        <f>IFERROR(Base!Q120/GAMSbase!Q120,"")</f>
        <v>1.0044877768940892</v>
      </c>
      <c r="S120" s="40">
        <f>IFERROR(Base!R120/GAMSbase!R120,"")</f>
        <v>1.0049990402294045</v>
      </c>
      <c r="T120" s="40">
        <f>IFERROR(Base!S120/GAMSbase!S120,"")</f>
        <v>1.0054455946886709</v>
      </c>
      <c r="U120" s="40">
        <f>IFERROR(Base!T120/GAMSbase!T120,"")</f>
        <v>1.0058400895057997</v>
      </c>
      <c r="V120" s="40">
        <f>IFERROR(Base!U120/GAMSbase!U120,"")</f>
        <v>1.0061413414835634</v>
      </c>
      <c r="W120" s="40">
        <f>IFERROR(Base!V120/GAMSbase!V120,"")</f>
        <v>1.0063672884048345</v>
      </c>
      <c r="X120" s="40">
        <f>IFERROR(Base!W120/GAMSbase!W120,"")</f>
        <v>1.006532128408542</v>
      </c>
      <c r="Y120" s="40">
        <f>IFERROR(Base!X120/GAMSbase!X120,"")</f>
        <v>1.0066479956526038</v>
      </c>
      <c r="Z120" s="40">
        <f>IFERROR(Base!Y120/GAMSbase!Y120,"")</f>
        <v>1.0067258870695908</v>
      </c>
      <c r="AA120" s="40">
        <f>IFERROR(Base!Z120/GAMSbase!Z120,"")</f>
        <v>1.0067761525504848</v>
      </c>
      <c r="AB120" s="40">
        <f>IFERROR(Base!AA120/GAMSbase!AA120,"")</f>
        <v>1.0068087373258856</v>
      </c>
      <c r="AC120" s="40">
        <f>IFERROR(Base!AB120/GAMSbase!AB120,"")</f>
        <v>1.0068332788646761</v>
      </c>
      <c r="AD120" s="40">
        <f>IFERROR(Base!AC120/GAMSbase!AC120,"")</f>
        <v>1.0068591203809738</v>
      </c>
      <c r="AE120" s="40">
        <f>IFERROR(Base!AD120/GAMSbase!AD120,"")</f>
        <v>1.0068952812823555</v>
      </c>
      <c r="AF120" s="40">
        <f>IFERROR(Base!AE120/GAMSbase!AE120,"")</f>
        <v>1.0069503984080381</v>
      </c>
      <c r="AG120" s="40">
        <f>IFERROR(Base!AF120/GAMSbase!AF120,"")</f>
        <v>1.0070326589388057</v>
      </c>
      <c r="AH120" s="40">
        <f>IFERROR(Base!AG120/GAMSbase!AG120,"")</f>
        <v>1.0071497220944734</v>
      </c>
      <c r="AI120" s="40">
        <f>IFERROR(Base!AH120/GAMSbase!AH120,"")</f>
        <v>1.0073086427703339</v>
      </c>
      <c r="AJ120" s="40">
        <f>IFERROR(Base!AI120/GAMSbase!AI120,"")</f>
        <v>1.0075158069941388</v>
      </c>
      <c r="AK120" s="40">
        <f>IFERROR(Base!AJ120/GAMSbase!AJ120,"")</f>
        <v>1.0077768852087785</v>
      </c>
      <c r="AL120" s="40">
        <f>IFERROR(Base!AK120/GAMSbase!AK120,"")</f>
        <v>1.008096844192889</v>
      </c>
      <c r="AM120" s="40">
        <f>IFERROR(Base!AL120/GAMSbase!AL120,"")</f>
        <v>1.0084800593749095</v>
      </c>
      <c r="AN120" s="40">
        <f>IFERROR(Base!AM120/GAMSbase!AM120,"")</f>
        <v>1.008930630677118</v>
      </c>
      <c r="AO120" s="40">
        <f>IFERROR(Base!AN120/GAMSbase!AN120,"")</f>
        <v>1.0094530720814563</v>
      </c>
      <c r="AP120" s="40">
        <f>IFERROR(Base!AO120/GAMSbase!AO120,"")</f>
        <v>1.0100536933640702</v>
      </c>
      <c r="AQ120" s="40">
        <f>IFERROR(Base!AP120/GAMSbase!AP120,"")</f>
        <v>1.0107432219382428</v>
      </c>
      <c r="AR120" s="40">
        <f>IFERROR(Base!AQ120/GAMSbase!AQ120,"")</f>
        <v>1.0115416274745261</v>
      </c>
      <c r="AS120" s="40">
        <f>IFERROR(Base!AR120/GAMSbase!AR120,"")</f>
        <v>1.0124868461576282</v>
      </c>
      <c r="AT120" s="40">
        <f>IFERROR(Base!AS120/GAMSbase!AS120,"")</f>
        <v>1.0136502796619777</v>
      </c>
      <c r="AU120" s="40">
        <f>IFERROR(Base!AT120/GAMSbase!AT120,"")</f>
        <v>1.0151639453127714</v>
      </c>
      <c r="AV120" s="40">
        <f>IFERROR(Base!AU120/GAMSbase!AU120,"")</f>
        <v>1.0172671762123171</v>
      </c>
      <c r="AW120" s="40">
        <f>IFERROR(Base!AV120/GAMSbase!AV120,"")</f>
        <v>1.0164128360207469</v>
      </c>
      <c r="AX120" s="40">
        <f>IFERROR(Base!AW120/GAMSbase!AW120,"")</f>
        <v>1.0156022058549754</v>
      </c>
      <c r="AY120" s="40">
        <f>IFERROR(Base!AX120/GAMSbase!AX120,"")</f>
        <v>1.0145773503531565</v>
      </c>
      <c r="AZ120" s="40">
        <f>IFERROR(Base!AY120/GAMSbase!AY120,"")</f>
        <v>1.012800123566892</v>
      </c>
      <c r="BA120" s="40">
        <f>IFERROR(Base!AZ120/GAMSbase!AZ120,"")</f>
        <v>1.0092958023529965</v>
      </c>
      <c r="BB120" s="40">
        <f>IFERROR(Base!BA120/GAMSbase!BA120,"")</f>
        <v>1.0262061029139382</v>
      </c>
      <c r="BC120" s="40">
        <f>IFERROR(Base!BB120/GAMSbase!BB120,"")</f>
        <v>1.0387498845212406</v>
      </c>
      <c r="BD120" s="40">
        <f>IFERROR(Base!BC120/GAMSbase!BC120,"")</f>
        <v>1.0482197701122753</v>
      </c>
      <c r="BE120" s="40">
        <f>IFERROR(Base!BD120/GAMSbase!BD120,"")</f>
        <v>1.0555162105078175</v>
      </c>
      <c r="BF120" s="40">
        <f>IFERROR(Base!BE120/GAMSbase!BE120,"")</f>
        <v>1.061264158391968</v>
      </c>
      <c r="BG120" s="40">
        <f>IFERROR(Base!BF120/GAMSbase!BF120,"")</f>
        <v>1.0658962775389902</v>
      </c>
      <c r="BH120" s="40">
        <f>IFERROR(Base!BG120/GAMSbase!BG120,"")</f>
        <v>1.0697747798893316</v>
      </c>
      <c r="BI120" s="40">
        <f>IFERROR(Base!BH120/GAMSbase!BH120,"")</f>
        <v>1.0734055924740948</v>
      </c>
      <c r="BJ120" s="40">
        <f>IFERROR(Base!BI120/GAMSbase!BI120,"")</f>
        <v>1.0764671913892372</v>
      </c>
    </row>
    <row r="121" spans="1:62" x14ac:dyDescent="0.1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1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1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1.6511565212317256</v>
      </c>
      <c r="D123" s="40">
        <f>IFERROR(Base!C123/GAMSbase!C123,"")</f>
        <v>1.6502267265340238</v>
      </c>
      <c r="E123" s="40">
        <f>IFERROR(Base!D123/GAMSbase!D123,"")</f>
        <v>1.6477715292049429</v>
      </c>
      <c r="F123" s="40">
        <f>IFERROR(Base!E123/GAMSbase!E123,"")</f>
        <v>1.6447907241797828</v>
      </c>
      <c r="G123" s="40">
        <f>IFERROR(Base!F123/GAMSbase!F123,"")</f>
        <v>1.6418454804368972</v>
      </c>
      <c r="H123" s="40">
        <f>IFERROR(Base!G123/GAMSbase!G123,"")</f>
        <v>1.6392482789403073</v>
      </c>
      <c r="I123" s="40">
        <f>IFERROR(Base!H123/GAMSbase!H123,"")</f>
        <v>1.6371708929677895</v>
      </c>
      <c r="J123" s="40">
        <f>IFERROR(Base!I123/GAMSbase!I123,"")</f>
        <v>1.6357053052264103</v>
      </c>
      <c r="K123" s="40">
        <f>IFERROR(Base!J123/GAMSbase!J123,"")</f>
        <v>1.6348979580103458</v>
      </c>
      <c r="L123" s="40">
        <f>IFERROR(Base!K123/GAMSbase!K123,"")</f>
        <v>1.6347689841192652</v>
      </c>
      <c r="M123" s="40">
        <f>IFERROR(Base!L123/GAMSbase!L123,"")</f>
        <v>1.6353230006621222</v>
      </c>
      <c r="N123" s="40">
        <f>IFERROR(Base!M123/GAMSbase!M123,"")</f>
        <v>1.6365551776417313</v>
      </c>
      <c r="O123" s="40">
        <f>IFERROR(Base!N123/GAMSbase!N123,"")</f>
        <v>1.6384546811292184</v>
      </c>
      <c r="P123" s="40">
        <f>IFERROR(Base!O123/GAMSbase!O123,"")</f>
        <v>1.6410066753872745</v>
      </c>
      <c r="Q123" s="40">
        <f>IFERROR(Base!P123/GAMSbase!P123,"")</f>
        <v>1.644193589534525</v>
      </c>
      <c r="R123" s="40">
        <f>IFERROR(Base!Q123/GAMSbase!Q123,"")</f>
        <v>1.6479960705664625</v>
      </c>
      <c r="S123" s="40">
        <f>IFERROR(Base!R123/GAMSbase!R123,"")</f>
        <v>1.652393943059447</v>
      </c>
      <c r="T123" s="40">
        <f>IFERROR(Base!S123/GAMSbase!S123,"")</f>
        <v>1.6573674953527398</v>
      </c>
      <c r="U123" s="40">
        <f>IFERROR(Base!T123/GAMSbase!T123,"")</f>
        <v>1.6629320574856126</v>
      </c>
      <c r="V123" s="40">
        <f>IFERROR(Base!U123/GAMSbase!U123,"")</f>
        <v>1.6690456586480853</v>
      </c>
      <c r="W123" s="40">
        <f>IFERROR(Base!V123/GAMSbase!V123,"")</f>
        <v>1.675671693704645</v>
      </c>
      <c r="X123" s="40">
        <f>IFERROR(Base!W123/GAMSbase!W123,"")</f>
        <v>1.6827765508494104</v>
      </c>
      <c r="Y123" s="40">
        <f>IFERROR(Base!X123/GAMSbase!X123,"")</f>
        <v>1.6903282902142212</v>
      </c>
      <c r="Z123" s="40">
        <f>IFERROR(Base!Y123/GAMSbase!Y123,"")</f>
        <v>1.6982959247498854</v>
      </c>
      <c r="AA123" s="40">
        <f>IFERROR(Base!Z123/GAMSbase!Z123,"")</f>
        <v>1.7066490451954894</v>
      </c>
      <c r="AB123" s="40">
        <f>IFERROR(Base!AA123/GAMSbase!AA123,"")</f>
        <v>1.7153576349812949</v>
      </c>
      <c r="AC123" s="40">
        <f>IFERROR(Base!AB123/GAMSbase!AB123,"")</f>
        <v>1.724391992235107</v>
      </c>
      <c r="AD123" s="40">
        <f>IFERROR(Base!AC123/GAMSbase!AC123,"")</f>
        <v>1.7337227054105326</v>
      </c>
      <c r="AE123" s="40">
        <f>IFERROR(Base!AD123/GAMSbase!AD123,"")</f>
        <v>1.7433206503338963</v>
      </c>
      <c r="AF123" s="40">
        <f>IFERROR(Base!AE123/GAMSbase!AE123,"")</f>
        <v>1.7531570000016328</v>
      </c>
      <c r="AG123" s="40">
        <f>IFERROR(Base!AF123/GAMSbase!AF123,"")</f>
        <v>1.7632032332610335</v>
      </c>
      <c r="AH123" s="40">
        <f>IFERROR(Base!AG123/GAMSbase!AG123,"")</f>
        <v>1.7734311430386831</v>
      </c>
      <c r="AI123" s="40">
        <f>IFERROR(Base!AH123/GAMSbase!AH123,"")</f>
        <v>1.7838128506101665</v>
      </c>
      <c r="AJ123" s="40">
        <f>IFERROR(Base!AI123/GAMSbase!AI123,"")</f>
        <v>1.7943208356885443</v>
      </c>
      <c r="AK123" s="40">
        <f>IFERROR(Base!AJ123/GAMSbase!AJ123,"")</f>
        <v>1.8049280082188603</v>
      </c>
      <c r="AL123" s="40">
        <f>IFERROR(Base!AK123/GAMSbase!AK123,"")</f>
        <v>1.8156078675435932</v>
      </c>
      <c r="AM123" s="40">
        <f>IFERROR(Base!AL123/GAMSbase!AL123,"")</f>
        <v>1.8263348291224963</v>
      </c>
      <c r="AN123" s="40">
        <f>IFERROR(Base!AM123/GAMSbase!AM123,"")</f>
        <v>1.8370848696503503</v>
      </c>
      <c r="AO123" s="40">
        <f>IFERROR(Base!AN123/GAMSbase!AN123,"")</f>
        <v>1.8478367429042113</v>
      </c>
      <c r="AP123" s="40">
        <f>IFERROR(Base!AO123/GAMSbase!AO123,"")</f>
        <v>1.8585742364366815</v>
      </c>
      <c r="AQ123" s="40">
        <f>IFERROR(Base!AP123/GAMSbase!AP123,"")</f>
        <v>1.8692902742707753</v>
      </c>
      <c r="AR123" s="40">
        <f>IFERROR(Base!AQ123/GAMSbase!AQ123,"")</f>
        <v>1.8799942996499803</v>
      </c>
      <c r="AS123" s="40">
        <f>IFERROR(Base!AR123/GAMSbase!AR123,"")</f>
        <v>1.8907254283753545</v>
      </c>
      <c r="AT123" s="40">
        <f>IFERROR(Base!AS123/GAMSbase!AS123,"")</f>
        <v>1.9015756979069769</v>
      </c>
      <c r="AU123" s="40">
        <f>IFERROR(Base!AT123/GAMSbase!AT123,"")</f>
        <v>1.9127307711914738</v>
      </c>
      <c r="AV123" s="40">
        <f>IFERROR(Base!AU123/GAMSbase!AU123,"")</f>
        <v>1.9222933175569281</v>
      </c>
      <c r="AW123" s="40">
        <f>IFERROR(Base!AV123/GAMSbase!AV123,"")</f>
        <v>1.9305385627736615</v>
      </c>
      <c r="AX123" s="40">
        <f>IFERROR(Base!AW123/GAMSbase!AW123,"")</f>
        <v>1.9372831411549205</v>
      </c>
      <c r="AY123" s="40">
        <f>IFERROR(Base!AX123/GAMSbase!AX123,"")</f>
        <v>1.9422344448836875</v>
      </c>
      <c r="AZ123" s="40">
        <f>IFERROR(Base!AY123/GAMSbase!AY123,"")</f>
        <v>1.9448159112449162</v>
      </c>
      <c r="BA123" s="40">
        <f>IFERROR(Base!AZ123/GAMSbase!AZ123,"")</f>
        <v>1.9948223634517306</v>
      </c>
      <c r="BB123" s="40">
        <f>IFERROR(Base!BA123/GAMSbase!BA123,"")</f>
        <v>1.98748036568498</v>
      </c>
      <c r="BC123" s="40">
        <f>IFERROR(Base!BB123/GAMSbase!BB123,"")</f>
        <v>1.9839168993033687</v>
      </c>
      <c r="BD123" s="40">
        <f>IFERROR(Base!BC123/GAMSbase!BC123,"")</f>
        <v>1.9830015491699262</v>
      </c>
      <c r="BE123" s="40">
        <f>IFERROR(Base!BD123/GAMSbase!BD123,"")</f>
        <v>1.9839896215828419</v>
      </c>
      <c r="BF123" s="40">
        <f>IFERROR(Base!BE123/GAMSbase!BE123,"")</f>
        <v>1.9863836873428311</v>
      </c>
      <c r="BG123" s="40">
        <f>IFERROR(Base!BF123/GAMSbase!BF123,"")</f>
        <v>1.9894547515885812</v>
      </c>
      <c r="BH123" s="40">
        <f>IFERROR(Base!BG123/GAMSbase!BG123,"")</f>
        <v>1.9913365310709163</v>
      </c>
      <c r="BI123" s="40">
        <f>IFERROR(Base!BH123/GAMSbase!BH123,"")</f>
        <v>1.9958321219529365</v>
      </c>
      <c r="BJ123" s="40">
        <f>IFERROR(Base!BI123/GAMSbase!BI123,"")</f>
        <v>2.0038114999452592</v>
      </c>
    </row>
    <row r="124" spans="1:62" x14ac:dyDescent="0.1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1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1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1.5251395775018153</v>
      </c>
      <c r="D126" s="40">
        <f>IFERROR(Base!C126/GAMSbase!C126,"")</f>
        <v>1.521916966290219</v>
      </c>
      <c r="E126" s="40">
        <f>IFERROR(Base!D126/GAMSbase!D126,"")</f>
        <v>1.5176116380808991</v>
      </c>
      <c r="F126" s="40">
        <f>IFERROR(Base!E126/GAMSbase!E126,"")</f>
        <v>1.5131041682859352</v>
      </c>
      <c r="G126" s="40">
        <f>IFERROR(Base!F126/GAMSbase!F126,"")</f>
        <v>1.5088731163283222</v>
      </c>
      <c r="H126" s="40">
        <f>IFERROR(Base!G126/GAMSbase!G126,"")</f>
        <v>1.5051718656193829</v>
      </c>
      <c r="I126" s="40">
        <f>IFERROR(Base!H126/GAMSbase!H126,"")</f>
        <v>1.5021284934426298</v>
      </c>
      <c r="J126" s="40">
        <f>IFERROR(Base!I126/GAMSbase!I126,"")</f>
        <v>1.4998016804048748</v>
      </c>
      <c r="K126" s="40">
        <f>IFERROR(Base!J126/GAMSbase!J126,"")</f>
        <v>1.4982118397242832</v>
      </c>
      <c r="L126" s="40">
        <f>IFERROR(Base!K126/GAMSbase!K126,"")</f>
        <v>1.497358366060856</v>
      </c>
      <c r="M126" s="40">
        <f>IFERROR(Base!L126/GAMSbase!L126,"")</f>
        <v>1.4972291358093393</v>
      </c>
      <c r="N126" s="40">
        <f>IFERROR(Base!M126/GAMSbase!M126,"")</f>
        <v>1.4978057018091391</v>
      </c>
      <c r="O126" s="40">
        <f>IFERROR(Base!N126/GAMSbase!N126,"")</f>
        <v>1.4990661211118725</v>
      </c>
      <c r="P126" s="40">
        <f>IFERROR(Base!O126/GAMSbase!O126,"")</f>
        <v>1.5009865035982399</v>
      </c>
      <c r="Q126" s="40">
        <f>IFERROR(Base!P126/GAMSbase!P126,"")</f>
        <v>1.5035419255878657</v>
      </c>
      <c r="R126" s="40">
        <f>IFERROR(Base!Q126/GAMSbase!Q126,"")</f>
        <v>1.5067070905433402</v>
      </c>
      <c r="S126" s="40">
        <f>IFERROR(Base!R126/GAMSbase!R126,"")</f>
        <v>1.5104570257066938</v>
      </c>
      <c r="T126" s="40">
        <f>IFERROR(Base!S126/GAMSbase!S126,"")</f>
        <v>1.514768102746799</v>
      </c>
      <c r="U126" s="40">
        <f>IFERROR(Base!T126/GAMSbase!T126,"")</f>
        <v>1.5196495035438082</v>
      </c>
      <c r="V126" s="40">
        <f>IFERROR(Base!U126/GAMSbase!U126,"")</f>
        <v>1.5250587123803694</v>
      </c>
      <c r="W126" s="40">
        <f>IFERROR(Base!V126/GAMSbase!V126,"")</f>
        <v>1.5309587056182481</v>
      </c>
      <c r="X126" s="40">
        <f>IFERROR(Base!W126/GAMSbase!W126,"")</f>
        <v>1.5373156966235999</v>
      </c>
      <c r="Y126" s="40">
        <f>IFERROR(Base!X126/GAMSbase!X126,"")</f>
        <v>1.5440978554369851</v>
      </c>
      <c r="Z126" s="40">
        <f>IFERROR(Base!Y126/GAMSbase!Y126,"")</f>
        <v>1.5512745901717171</v>
      </c>
      <c r="AA126" s="40">
        <f>IFERROR(Base!Z126/GAMSbase!Z126,"")</f>
        <v>1.5588161521058315</v>
      </c>
      <c r="AB126" s="40">
        <f>IFERROR(Base!AA126/GAMSbase!AA126,"")</f>
        <v>1.5666934220664339</v>
      </c>
      <c r="AC126" s="40">
        <f>IFERROR(Base!AB126/GAMSbase!AB126,"")</f>
        <v>1.5748778011543381</v>
      </c>
      <c r="AD126" s="40">
        <f>IFERROR(Base!AC126/GAMSbase!AC126,"")</f>
        <v>1.5833411559635846</v>
      </c>
      <c r="AE126" s="40">
        <f>IFERROR(Base!AD126/GAMSbase!AD126,"")</f>
        <v>1.5920557880483219</v>
      </c>
      <c r="AF126" s="40">
        <f>IFERROR(Base!AE126/GAMSbase!AE126,"")</f>
        <v>1.6009944190043459</v>
      </c>
      <c r="AG126" s="40">
        <f>IFERROR(Base!AF126/GAMSbase!AF126,"")</f>
        <v>1.6101301779252852</v>
      </c>
      <c r="AH126" s="40">
        <f>IFERROR(Base!AG126/GAMSbase!AG126,"")</f>
        <v>1.6194365913591862</v>
      </c>
      <c r="AI126" s="40">
        <f>IFERROR(Base!AH126/GAMSbase!AH126,"")</f>
        <v>1.6288875812290267</v>
      </c>
      <c r="AJ126" s="40">
        <f>IFERROR(Base!AI126/GAMSbase!AI126,"")</f>
        <v>1.6384574793375555</v>
      </c>
      <c r="AK126" s="40">
        <f>IFERROR(Base!AJ126/GAMSbase!AJ126,"")</f>
        <v>1.6481210817471648</v>
      </c>
      <c r="AL126" s="40">
        <f>IFERROR(Base!AK126/GAMSbase!AK126,"")</f>
        <v>1.657853784492773</v>
      </c>
      <c r="AM126" s="40">
        <f>IFERROR(Base!AL126/GAMSbase!AL126,"")</f>
        <v>1.6676318736101583</v>
      </c>
      <c r="AN126" s="40">
        <f>IFERROR(Base!AM126/GAMSbase!AM126,"")</f>
        <v>1.6774331070135438</v>
      </c>
      <c r="AO126" s="40">
        <f>IFERROR(Base!AN126/GAMSbase!AN126,"")</f>
        <v>1.6872378184748689</v>
      </c>
      <c r="AP126" s="40">
        <f>IFERROR(Base!AO126/GAMSbase!AO126,"")</f>
        <v>1.6970309727779693</v>
      </c>
      <c r="AQ126" s="40">
        <f>IFERROR(Base!AP126/GAMSbase!AP126,"")</f>
        <v>1.7068059070976591</v>
      </c>
      <c r="AR126" s="40">
        <f>IFERROR(Base!AQ126/GAMSbase!AQ126,"")</f>
        <v>1.7165710678527122</v>
      </c>
      <c r="AS126" s="40">
        <f>IFERROR(Base!AR126/GAMSbase!AR126,"")</f>
        <v>1.7263620169431344</v>
      </c>
      <c r="AT126" s="40">
        <f>IFERROR(Base!AS126/GAMSbase!AS126,"")</f>
        <v>1.7362626563561498</v>
      </c>
      <c r="AU126" s="40">
        <f>IFERROR(Base!AT126/GAMSbase!AT126,"")</f>
        <v>1.7464423901887667</v>
      </c>
      <c r="AV126" s="40">
        <f>IFERROR(Base!AU126/GAMSbase!AU126,"")</f>
        <v>1.7551687382081724</v>
      </c>
      <c r="AW126" s="40">
        <f>IFERROR(Base!AV126/GAMSbase!AV126,"")</f>
        <v>1.7626929196241858</v>
      </c>
      <c r="AX126" s="40">
        <f>IFERROR(Base!AW126/GAMSbase!AW126,"")</f>
        <v>1.7688474405279715</v>
      </c>
      <c r="AY126" s="40">
        <f>IFERROR(Base!AX126/GAMSbase!AX126,"")</f>
        <v>1.7733650723550185</v>
      </c>
      <c r="AZ126" s="40">
        <f>IFERROR(Base!AY126/GAMSbase!AY126,"")</f>
        <v>1.7757193294402096</v>
      </c>
      <c r="BA126" s="40">
        <f>IFERROR(Base!AZ126/GAMSbase!AZ126,"")</f>
        <v>1.8213754005872125</v>
      </c>
      <c r="BB126" s="40">
        <f>IFERROR(Base!BA126/GAMSbase!BA126,"")</f>
        <v>1.8146696627957519</v>
      </c>
      <c r="BC126" s="40">
        <f>IFERROR(Base!BB126/GAMSbase!BB126,"")</f>
        <v>1.8114142091319776</v>
      </c>
      <c r="BD126" s="40">
        <f>IFERROR(Base!BC126/GAMSbase!BC126,"")</f>
        <v>1.8105768656772925</v>
      </c>
      <c r="BE126" s="40">
        <f>IFERROR(Base!BD126/GAMSbase!BD126,"")</f>
        <v>1.8114776518301077</v>
      </c>
      <c r="BF126" s="40">
        <f>IFERROR(Base!BE126/GAMSbase!BE126,"")</f>
        <v>1.8136623590567631</v>
      </c>
      <c r="BG126" s="40">
        <f>IFERROR(Base!BF126/GAMSbase!BF126,"")</f>
        <v>1.8164653543365201</v>
      </c>
      <c r="BH126" s="40">
        <f>IFERROR(Base!BG126/GAMSbase!BG126,"")</f>
        <v>1.8181826127551071</v>
      </c>
      <c r="BI126" s="40">
        <f>IFERROR(Base!BH126/GAMSbase!BH126,"")</f>
        <v>1.8222865194649469</v>
      </c>
      <c r="BJ126" s="40">
        <f>IFERROR(Base!BI126/GAMSbase!BI126,"")</f>
        <v>1.8295713836173735</v>
      </c>
    </row>
    <row r="127" spans="1:62" x14ac:dyDescent="0.1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1.6831768978758916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1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1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1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1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1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0.98751209523789951</v>
      </c>
      <c r="D138" s="40">
        <f>IFERROR(Base!C138/GAMSbase!C138,"")</f>
        <v>0.98298932443555809</v>
      </c>
      <c r="E138" s="40">
        <f>IFERROR(Base!D138/GAMSbase!D138,"")</f>
        <v>0.98177231763073558</v>
      </c>
      <c r="F138" s="40">
        <f>IFERROR(Base!E138/GAMSbase!E138,"")</f>
        <v>0.98245696690012951</v>
      </c>
      <c r="G138" s="40">
        <f>IFERROR(Base!F138/GAMSbase!F138,"")</f>
        <v>0.9842547709724806</v>
      </c>
      <c r="H138" s="40">
        <f>IFERROR(Base!G138/GAMSbase!G138,"")</f>
        <v>0.98671642542532867</v>
      </c>
      <c r="I138" s="40">
        <f>IFERROR(Base!H138/GAMSbase!H138,"")</f>
        <v>0.98958291627686112</v>
      </c>
      <c r="J138" s="40">
        <f>IFERROR(Base!I138/GAMSbase!I138,"")</f>
        <v>0.99270297184145584</v>
      </c>
      <c r="K138" s="40">
        <f>IFERROR(Base!J138/GAMSbase!J138,"")</f>
        <v>0.99598645018355658</v>
      </c>
      <c r="L138" s="40">
        <f>IFERROR(Base!K138/GAMSbase!K138,"")</f>
        <v>0.99937775337601209</v>
      </c>
      <c r="M138" s="40">
        <f>IFERROR(Base!L138/GAMSbase!L138,"")</f>
        <v>1.0028405937574603</v>
      </c>
      <c r="N138" s="40">
        <f>IFERROR(Base!M138/GAMSbase!M138,"")</f>
        <v>1.0063493628225899</v>
      </c>
      <c r="O138" s="40">
        <f>IFERROR(Base!N138/GAMSbase!N138,"")</f>
        <v>1.0098843245563269</v>
      </c>
      <c r="P138" s="40">
        <f>IFERROR(Base!O138/GAMSbase!O138,"")</f>
        <v>1.01342924465661</v>
      </c>
      <c r="Q138" s="40">
        <f>IFERROR(Base!P138/GAMSbase!P138,"")</f>
        <v>1.0169706083952634</v>
      </c>
      <c r="R138" s="40">
        <f>IFERROR(Base!Q138/GAMSbase!Q138,"")</f>
        <v>1.0204981860005928</v>
      </c>
      <c r="S138" s="40">
        <f>IFERROR(Base!R138/GAMSbase!R138,"")</f>
        <v>1.024007166330327</v>
      </c>
      <c r="T138" s="40">
        <f>IFERROR(Base!S138/GAMSbase!S138,"")</f>
        <v>1.0276709034556186</v>
      </c>
      <c r="U138" s="40">
        <f>IFERROR(Base!T138/GAMSbase!T138,"")</f>
        <v>1.0311821427796541</v>
      </c>
      <c r="V138" s="40">
        <f>IFERROR(Base!U138/GAMSbase!U138,"")</f>
        <v>1.0345564544757062</v>
      </c>
      <c r="W138" s="40">
        <f>IFERROR(Base!V138/GAMSbase!V138,"")</f>
        <v>1.0377985085858168</v>
      </c>
      <c r="X138" s="40">
        <f>IFERROR(Base!W138/GAMSbase!W138,"")</f>
        <v>1.0409068044919563</v>
      </c>
      <c r="Y138" s="40">
        <f>IFERROR(Base!X138/GAMSbase!X138,"")</f>
        <v>1.0438765347392394</v>
      </c>
      <c r="Z138" s="40">
        <f>IFERROR(Base!Y138/GAMSbase!Y138,"")</f>
        <v>1.0467013261286695</v>
      </c>
      <c r="AA138" s="40">
        <f>IFERROR(Base!Z138/GAMSbase!Z138,"")</f>
        <v>1.0493742490983238</v>
      </c>
      <c r="AB138" s="40">
        <f>IFERROR(Base!AA138/GAMSbase!AA138,"")</f>
        <v>1.0518884380923914</v>
      </c>
      <c r="AC138" s="40">
        <f>IFERROR(Base!AB138/GAMSbase!AB138,"")</f>
        <v>1.0542374407958917</v>
      </c>
      <c r="AD138" s="40">
        <f>IFERROR(Base!AC138/GAMSbase!AC138,"")</f>
        <v>1.0564153506082639</v>
      </c>
      <c r="AE138" s="40">
        <f>IFERROR(Base!AD138/GAMSbase!AD138,"")</f>
        <v>1.0584169392682752</v>
      </c>
      <c r="AF138" s="40">
        <f>IFERROR(Base!AE138/GAMSbase!AE138,"")</f>
        <v>1.06023763179636</v>
      </c>
      <c r="AG138" s="40">
        <f>IFERROR(Base!AF138/GAMSbase!AF138,"")</f>
        <v>1.0618735514318853</v>
      </c>
      <c r="AH138" s="40">
        <f>IFERROR(Base!AG138/GAMSbase!AG138,"")</f>
        <v>1.0633215320155982</v>
      </c>
      <c r="AI138" s="40">
        <f>IFERROR(Base!AH138/GAMSbase!AH138,"")</f>
        <v>1.0645792332728978</v>
      </c>
      <c r="AJ138" s="40">
        <f>IFERROR(Base!AI138/GAMSbase!AI138,"")</f>
        <v>1.0656454378490314</v>
      </c>
      <c r="AK138" s="40">
        <f>IFERROR(Base!AJ138/GAMSbase!AJ138,"")</f>
        <v>1.0665206187112903</v>
      </c>
      <c r="AL138" s="40">
        <f>IFERROR(Base!AK138/GAMSbase!AK138,"")</f>
        <v>1.067208124084581</v>
      </c>
      <c r="AM138" s="40">
        <f>IFERROR(Base!AL138/GAMSbase!AL138,"")</f>
        <v>1.0677163701055472</v>
      </c>
      <c r="AN138" s="40">
        <f>IFERROR(Base!AM138/GAMSbase!AM138,"")</f>
        <v>1.0680628860392072</v>
      </c>
      <c r="AO138" s="40">
        <f>IFERROR(Base!AN138/GAMSbase!AN138,"")</f>
        <v>1.0682816234559231</v>
      </c>
      <c r="AP138" s="40">
        <f>IFERROR(Base!AO138/GAMSbase!AO138,"")</f>
        <v>1.0684360539131013</v>
      </c>
      <c r="AQ138" s="40">
        <f>IFERROR(Base!AP138/GAMSbase!AP138,"")</f>
        <v>1.06864257269246</v>
      </c>
      <c r="AR138" s="40">
        <f>IFERROR(Base!AQ138/GAMSbase!AQ138,"")</f>
        <v>1.0691121123588929</v>
      </c>
      <c r="AS138" s="40">
        <f>IFERROR(Base!AR138/GAMSbase!AR138,"")</f>
        <v>1.0702244622059587</v>
      </c>
      <c r="AT138" s="40">
        <f>IFERROR(Base!AS138/GAMSbase!AS138,"")</f>
        <v>1.0726617586110712</v>
      </c>
      <c r="AU138" s="40">
        <f>IFERROR(Base!AT138/GAMSbase!AT138,"")</f>
        <v>1.0609175336939598</v>
      </c>
      <c r="AV138" s="40">
        <f>IFERROR(Base!AU138/GAMSbase!AU138,"")</f>
        <v>1.0523670996909251</v>
      </c>
      <c r="AW138" s="40">
        <f>IFERROR(Base!AV138/GAMSbase!AV138,"")</f>
        <v>1.0426336441150532</v>
      </c>
      <c r="AX138" s="40">
        <f>IFERROR(Base!AW138/GAMSbase!AW138,"")</f>
        <v>1.0311025161978806</v>
      </c>
      <c r="AY138" s="40">
        <f>IFERROR(Base!AX138/GAMSbase!AX138,"")</f>
        <v>1.0160669639972169</v>
      </c>
      <c r="AZ138" s="40">
        <f>IFERROR(Base!AY138/GAMSbase!AY138,"")</f>
        <v>1.4364935958209641</v>
      </c>
      <c r="BA138" s="40">
        <f>IFERROR(Base!AZ138/GAMSbase!AZ138,"")</f>
        <v>0.95722924472088211</v>
      </c>
      <c r="BB138" s="40">
        <f>IFERROR(Base!BA138/GAMSbase!BA138,"")</f>
        <v>0.97855272011445615</v>
      </c>
      <c r="BC138" s="40">
        <f>IFERROR(Base!BB138/GAMSbase!BB138,"")</f>
        <v>0.99434437799130082</v>
      </c>
      <c r="BD138" s="40">
        <f>IFERROR(Base!BC138/GAMSbase!BC138,"")</f>
        <v>1.0062053347149729</v>
      </c>
      <c r="BE138" s="40">
        <f>IFERROR(Base!BD138/GAMSbase!BD138,"")</f>
        <v>1.0152942955132587</v>
      </c>
      <c r="BF138" s="40">
        <f>IFERROR(Base!BE138/GAMSbase!BE138,"")</f>
        <v>1.0198421805910327</v>
      </c>
      <c r="BG138" s="40">
        <f>IFERROR(Base!BF138/GAMSbase!BF138,"")</f>
        <v>1.012148326826624</v>
      </c>
      <c r="BH138" s="40">
        <f>IFERROR(Base!BG138/GAMSbase!BG138,"")</f>
        <v>1.0297215035305258</v>
      </c>
      <c r="BI138" s="40">
        <f>IFERROR(Base!BH138/GAMSbase!BH138,"")</f>
        <v>1.0542670694498959</v>
      </c>
      <c r="BJ138" s="40" t="str">
        <f>IFERROR(Base!BI138/GAMSbase!BI138,"")</f>
        <v/>
      </c>
    </row>
    <row r="143" spans="1:62" x14ac:dyDescent="0.15">
      <c r="C143" s="40">
        <f>+AVERAGE(C3:C138)</f>
        <v>22.301973096421385</v>
      </c>
      <c r="D143" s="40">
        <f t="shared" ref="D143:BI143" si="0">+AVERAGE(D3:D138)</f>
        <v>1.3347253196516118</v>
      </c>
      <c r="E143" s="40">
        <f t="shared" si="0"/>
        <v>1.2969196748028426</v>
      </c>
      <c r="F143" s="40">
        <f t="shared" si="0"/>
        <v>1.2726619010957816</v>
      </c>
      <c r="G143" s="40">
        <f t="shared" si="0"/>
        <v>1.2557221942381893</v>
      </c>
      <c r="H143" s="40">
        <f t="shared" si="0"/>
        <v>1.2432931467356749</v>
      </c>
      <c r="I143" s="40">
        <f t="shared" si="0"/>
        <v>1.2339522167530841</v>
      </c>
      <c r="J143" s="40">
        <f t="shared" si="0"/>
        <v>1.2269188412351963</v>
      </c>
      <c r="K143" s="40">
        <f t="shared" si="0"/>
        <v>1.2217411990855762</v>
      </c>
      <c r="L143" s="40">
        <f t="shared" si="0"/>
        <v>1.2181493496532503</v>
      </c>
      <c r="M143" s="40">
        <f t="shared" si="0"/>
        <v>1.2159806864254745</v>
      </c>
      <c r="N143" s="40">
        <f t="shared" si="0"/>
        <v>1.2151397735564862</v>
      </c>
      <c r="O143" s="40">
        <f t="shared" si="0"/>
        <v>1.2155757261144033</v>
      </c>
      <c r="P143" s="40">
        <f t="shared" si="0"/>
        <v>1.2172690679647367</v>
      </c>
      <c r="Q143" s="40">
        <f t="shared" si="0"/>
        <v>1.220223965470201</v>
      </c>
      <c r="R143" s="40">
        <f t="shared" si="0"/>
        <v>1.224463612172229</v>
      </c>
      <c r="S143" s="40">
        <f t="shared" si="0"/>
        <v>1.2300275270375569</v>
      </c>
      <c r="T143" s="40">
        <f t="shared" si="0"/>
        <v>1.2369740290331213</v>
      </c>
      <c r="U143" s="40">
        <f t="shared" si="0"/>
        <v>1.2441682896922484</v>
      </c>
      <c r="V143" s="40">
        <f t="shared" si="0"/>
        <v>1.2542470896842481</v>
      </c>
      <c r="W143" s="40">
        <f t="shared" si="0"/>
        <v>1.265956100979136</v>
      </c>
      <c r="X143" s="40">
        <f t="shared" si="0"/>
        <v>1.2794082234765494</v>
      </c>
      <c r="Y143" s="40">
        <f t="shared" si="0"/>
        <v>1.2947339825002853</v>
      </c>
      <c r="Z143" s="40">
        <f t="shared" si="0"/>
        <v>1.3120824678009191</v>
      </c>
      <c r="AA143" s="40">
        <f t="shared" si="0"/>
        <v>1.3316226096055206</v>
      </c>
      <c r="AB143" s="40">
        <f t="shared" si="0"/>
        <v>1.3535447631988302</v>
      </c>
      <c r="AC143" s="40">
        <f t="shared" si="0"/>
        <v>1.3780625612921769</v>
      </c>
      <c r="AD143" s="40">
        <f t="shared" si="0"/>
        <v>1.4054150524163229</v>
      </c>
      <c r="AE143" s="40">
        <f t="shared" si="0"/>
        <v>1.4358691103888883</v>
      </c>
      <c r="AF143" s="40">
        <f t="shared" si="0"/>
        <v>1.4697221239067315</v>
      </c>
      <c r="AG143" s="40">
        <f t="shared" si="0"/>
        <v>1.5073050239855723</v>
      </c>
      <c r="AH143" s="40">
        <f t="shared" si="0"/>
        <v>1.5489855427437815</v>
      </c>
      <c r="AI143" s="40">
        <f t="shared" si="0"/>
        <v>1.5951719044126587</v>
      </c>
      <c r="AJ143" s="40">
        <f t="shared" si="0"/>
        <v>1.6463167857792731</v>
      </c>
      <c r="AK143" s="40">
        <f t="shared" si="0"/>
        <v>1.7029215550896433</v>
      </c>
      <c r="AL143" s="40">
        <f t="shared" si="0"/>
        <v>1.7655408963370807</v>
      </c>
      <c r="AM143" s="40">
        <f t="shared" si="0"/>
        <v>1.8347874261822559</v>
      </c>
      <c r="AN143" s="40">
        <f t="shared" si="0"/>
        <v>1.9113364124157963</v>
      </c>
      <c r="AO143" s="40">
        <f t="shared" si="0"/>
        <v>1.9959299214325994</v>
      </c>
      <c r="AP143" s="40">
        <f t="shared" si="0"/>
        <v>2.0893792044223547</v>
      </c>
      <c r="AQ143" s="40">
        <f t="shared" si="0"/>
        <v>2.192563011241909</v>
      </c>
      <c r="AR143" s="40">
        <f t="shared" si="0"/>
        <v>2.3064173180200589</v>
      </c>
      <c r="AS143" s="40">
        <f t="shared" si="0"/>
        <v>2.4319012170024763</v>
      </c>
      <c r="AT143" s="40">
        <f t="shared" si="0"/>
        <v>2.5698973049559877</v>
      </c>
      <c r="AU143" s="40">
        <f t="shared" si="0"/>
        <v>2.7204922774208997</v>
      </c>
      <c r="AV143" s="40">
        <f t="shared" si="0"/>
        <v>2.870667721146726</v>
      </c>
      <c r="AW143" s="40">
        <f t="shared" si="0"/>
        <v>3.0621278545293231</v>
      </c>
      <c r="AX143" s="40">
        <f t="shared" si="0"/>
        <v>3.2737072680440882</v>
      </c>
      <c r="AY143" s="40">
        <f t="shared" si="0"/>
        <v>3.5075327074609612</v>
      </c>
      <c r="AZ143" s="40">
        <f t="shared" si="0"/>
        <v>3.7765538040397448</v>
      </c>
      <c r="BA143" s="40">
        <f t="shared" si="0"/>
        <v>4.0487065479516406</v>
      </c>
      <c r="BB143" s="40">
        <f t="shared" si="0"/>
        <v>4.3611154007699744</v>
      </c>
      <c r="BC143" s="40">
        <f t="shared" si="0"/>
        <v>4.7073152721957046</v>
      </c>
      <c r="BD143" s="40">
        <f t="shared" si="0"/>
        <v>5.0905612800001947</v>
      </c>
      <c r="BE143" s="40">
        <f t="shared" si="0"/>
        <v>5.5145574597929032</v>
      </c>
      <c r="BF143" s="40">
        <f t="shared" si="0"/>
        <v>5.9833770683004071</v>
      </c>
      <c r="BG143" s="40">
        <f t="shared" si="0"/>
        <v>6.5121083863063802</v>
      </c>
      <c r="BH143" s="40">
        <f t="shared" si="0"/>
        <v>7.1044844946366705</v>
      </c>
      <c r="BI143" s="40">
        <f t="shared" si="0"/>
        <v>8.0999985596902633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baseColWidth="10" defaultColWidth="8.83203125" defaultRowHeight="13" x14ac:dyDescent="0.15"/>
  <cols>
    <col min="1" max="1" width="32.5" customWidth="1"/>
    <col min="2" max="61" width="10" bestFit="1" customWidth="1"/>
  </cols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1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1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1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1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1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1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1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1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1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1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15">
      <c r="A129" t="s">
        <v>332</v>
      </c>
      <c r="B129">
        <v>2689.1762111685998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1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1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1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1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1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1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1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1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1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1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1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1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1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1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1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1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1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1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1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1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1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1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1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1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1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1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1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1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1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1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1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1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1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1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1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1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1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1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1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1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1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1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1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1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1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1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1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1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1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1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1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1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1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1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1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1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1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1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1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1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1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1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1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1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1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1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1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1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1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1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1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1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1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1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1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1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1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1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1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1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1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1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1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1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1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1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1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1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1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1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1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1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1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1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1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1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1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1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1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1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1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1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1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1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1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1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1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1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1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1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1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1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1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1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1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1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1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1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1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1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1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1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1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1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1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1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1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1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1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1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1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1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1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1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1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1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1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1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1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1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1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1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1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1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1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1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15">
      <c r="A129" t="s">
        <v>332</v>
      </c>
      <c r="B129">
        <v>2670.7775001934001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1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1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1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1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1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1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1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1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1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1.01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1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1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1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1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1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1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1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1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1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1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1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15">
      <c r="A129" t="s">
        <v>332</v>
      </c>
      <c r="B129">
        <v>123452.43002689299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1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1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1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1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1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1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1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1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15">
      <c r="A16" t="s">
        <v>226</v>
      </c>
      <c r="B16">
        <v>1E-3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15">
      <c r="A19" t="s">
        <v>229</v>
      </c>
      <c r="B19">
        <v>2.1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1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1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1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1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1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1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1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1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1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1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1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1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1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15">
      <c r="A129" t="s">
        <v>332</v>
      </c>
      <c r="B129">
        <v>-8486.8082735778007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1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1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1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1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1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1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1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15">
      <c r="D145" s="1"/>
    </row>
    <row r="146" spans="4:4" x14ac:dyDescent="0.15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baseColWidth="10" defaultColWidth="8.83203125" defaultRowHeight="13" x14ac:dyDescent="0.15"/>
  <sheetData>
    <row r="1" spans="1:61" x14ac:dyDescent="0.1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1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15">
      <c r="A3" t="s">
        <v>213</v>
      </c>
    </row>
    <row r="4" spans="1:61" x14ac:dyDescent="0.15">
      <c r="A4" t="s">
        <v>214</v>
      </c>
    </row>
    <row r="5" spans="1:61" x14ac:dyDescent="0.15">
      <c r="A5" t="s">
        <v>215</v>
      </c>
      <c r="B5">
        <v>0.3</v>
      </c>
    </row>
    <row r="6" spans="1:61" x14ac:dyDescent="0.15">
      <c r="A6" t="s">
        <v>111</v>
      </c>
      <c r="B6">
        <v>0.1</v>
      </c>
    </row>
    <row r="7" spans="1:61" x14ac:dyDescent="0.15">
      <c r="A7" t="s">
        <v>216</v>
      </c>
      <c r="B7" t="s">
        <v>217</v>
      </c>
    </row>
    <row r="8" spans="1:61" x14ac:dyDescent="0.15">
      <c r="A8" t="s">
        <v>218</v>
      </c>
      <c r="B8" t="s">
        <v>217</v>
      </c>
    </row>
    <row r="9" spans="1:61" x14ac:dyDescent="0.15">
      <c r="A9" t="s">
        <v>219</v>
      </c>
      <c r="B9" t="s">
        <v>217</v>
      </c>
    </row>
    <row r="10" spans="1:61" x14ac:dyDescent="0.15">
      <c r="A10" t="s">
        <v>220</v>
      </c>
      <c r="B10" t="s">
        <v>217</v>
      </c>
    </row>
    <row r="11" spans="1:61" x14ac:dyDescent="0.15">
      <c r="A11" t="s">
        <v>221</v>
      </c>
      <c r="B11">
        <v>63.581986819100003</v>
      </c>
    </row>
    <row r="12" spans="1:61" x14ac:dyDescent="0.15">
      <c r="A12" t="s">
        <v>222</v>
      </c>
      <c r="B12">
        <v>135</v>
      </c>
    </row>
    <row r="13" spans="1:61" x14ac:dyDescent="0.15">
      <c r="A13" t="s">
        <v>223</v>
      </c>
      <c r="B13">
        <v>3.8</v>
      </c>
    </row>
    <row r="14" spans="1:61" x14ac:dyDescent="0.15">
      <c r="A14" t="s">
        <v>224</v>
      </c>
    </row>
    <row r="15" spans="1:61" x14ac:dyDescent="0.1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15">
      <c r="A16" t="s">
        <v>226</v>
      </c>
      <c r="B16">
        <v>1.4999999999999999E-2</v>
      </c>
    </row>
    <row r="17" spans="1:61" x14ac:dyDescent="0.15">
      <c r="A17" t="s">
        <v>227</v>
      </c>
      <c r="B17" t="s">
        <v>217</v>
      </c>
    </row>
    <row r="18" spans="1:61" x14ac:dyDescent="0.1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15">
      <c r="A19" t="s">
        <v>229</v>
      </c>
      <c r="B19">
        <v>1.45</v>
      </c>
    </row>
    <row r="20" spans="1:61" x14ac:dyDescent="0.15">
      <c r="A20" t="s">
        <v>230</v>
      </c>
    </row>
    <row r="21" spans="1:61" x14ac:dyDescent="0.1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15">
      <c r="A22" t="s">
        <v>232</v>
      </c>
      <c r="B22">
        <v>3.8</v>
      </c>
    </row>
    <row r="23" spans="1:61" x14ac:dyDescent="0.1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15">
      <c r="A24" t="s">
        <v>234</v>
      </c>
    </row>
    <row r="25" spans="1:61" x14ac:dyDescent="0.15">
      <c r="A25" t="s">
        <v>235</v>
      </c>
      <c r="B25">
        <v>0</v>
      </c>
    </row>
    <row r="26" spans="1:61" x14ac:dyDescent="0.15">
      <c r="A26" t="s">
        <v>236</v>
      </c>
      <c r="B26">
        <v>2.6700000000000001E-3</v>
      </c>
    </row>
    <row r="27" spans="1:61" x14ac:dyDescent="0.15">
      <c r="A27" t="s">
        <v>237</v>
      </c>
      <c r="B27">
        <v>2</v>
      </c>
    </row>
    <row r="28" spans="1:61" x14ac:dyDescent="0.15">
      <c r="A28" t="s">
        <v>238</v>
      </c>
      <c r="B28" t="s">
        <v>239</v>
      </c>
    </row>
    <row r="29" spans="1:61" x14ac:dyDescent="0.15">
      <c r="A29" t="s">
        <v>240</v>
      </c>
      <c r="B29" t="s">
        <v>241</v>
      </c>
    </row>
    <row r="30" spans="1:61" x14ac:dyDescent="0.15">
      <c r="A30" t="s">
        <v>242</v>
      </c>
      <c r="B30" t="s">
        <v>243</v>
      </c>
    </row>
    <row r="31" spans="1:61" x14ac:dyDescent="0.15">
      <c r="A31" t="s">
        <v>244</v>
      </c>
    </row>
    <row r="32" spans="1:61" x14ac:dyDescent="0.1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15">
      <c r="A33" t="s">
        <v>245</v>
      </c>
      <c r="B33">
        <v>344</v>
      </c>
    </row>
    <row r="34" spans="1:61" x14ac:dyDescent="0.1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15">
      <c r="A35" t="s">
        <v>247</v>
      </c>
      <c r="B35" t="s">
        <v>217</v>
      </c>
    </row>
    <row r="36" spans="1:61" x14ac:dyDescent="0.15">
      <c r="A36" t="s">
        <v>248</v>
      </c>
      <c r="B36" t="s">
        <v>217</v>
      </c>
    </row>
    <row r="37" spans="1:61" x14ac:dyDescent="0.15">
      <c r="A37" t="s">
        <v>249</v>
      </c>
      <c r="B37">
        <v>1.2</v>
      </c>
    </row>
    <row r="38" spans="1:61" x14ac:dyDescent="0.15">
      <c r="A38" t="s">
        <v>250</v>
      </c>
      <c r="B38" t="s">
        <v>217</v>
      </c>
    </row>
    <row r="39" spans="1:61" x14ac:dyDescent="0.15">
      <c r="A39" t="s">
        <v>27</v>
      </c>
      <c r="B39">
        <v>2.8</v>
      </c>
    </row>
    <row r="40" spans="1:61" x14ac:dyDescent="0.15">
      <c r="A40" t="s">
        <v>251</v>
      </c>
    </row>
    <row r="41" spans="1:61" x14ac:dyDescent="0.1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15">
      <c r="A42" t="s">
        <v>253</v>
      </c>
      <c r="B42">
        <v>0.5491283629</v>
      </c>
    </row>
    <row r="43" spans="1:61" x14ac:dyDescent="0.1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1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15">
      <c r="A45" t="s">
        <v>256</v>
      </c>
      <c r="B45">
        <v>3.3</v>
      </c>
    </row>
    <row r="46" spans="1:61" x14ac:dyDescent="0.15">
      <c r="A46" t="s">
        <v>257</v>
      </c>
    </row>
    <row r="47" spans="1:61" x14ac:dyDescent="0.1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15">
      <c r="A48" t="s">
        <v>259</v>
      </c>
    </row>
    <row r="49" spans="1:61" x14ac:dyDescent="0.15">
      <c r="A49" t="s">
        <v>260</v>
      </c>
      <c r="B49">
        <v>1.6408662000000001E-2</v>
      </c>
    </row>
    <row r="50" spans="1:61" x14ac:dyDescent="0.15">
      <c r="A50" t="s">
        <v>261</v>
      </c>
      <c r="B50">
        <v>-3855.1068949999999</v>
      </c>
    </row>
    <row r="51" spans="1:61" x14ac:dyDescent="0.15">
      <c r="A51" t="s">
        <v>262</v>
      </c>
      <c r="B51" t="s">
        <v>217</v>
      </c>
    </row>
    <row r="52" spans="1:61" x14ac:dyDescent="0.15">
      <c r="A52" t="s">
        <v>263</v>
      </c>
    </row>
    <row r="53" spans="1:61" x14ac:dyDescent="0.1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1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15">
      <c r="A55" t="s">
        <v>266</v>
      </c>
    </row>
    <row r="56" spans="1:61" x14ac:dyDescent="0.15">
      <c r="A56" t="s">
        <v>267</v>
      </c>
    </row>
    <row r="57" spans="1:61" x14ac:dyDescent="0.15">
      <c r="A57" t="s">
        <v>268</v>
      </c>
      <c r="B57">
        <v>6000</v>
      </c>
    </row>
    <row r="58" spans="1:61" x14ac:dyDescent="0.15">
      <c r="A58" t="s">
        <v>269</v>
      </c>
    </row>
    <row r="59" spans="1:61" x14ac:dyDescent="0.15">
      <c r="A59" t="s">
        <v>270</v>
      </c>
    </row>
    <row r="60" spans="1:61" x14ac:dyDescent="0.15">
      <c r="A60" t="s">
        <v>271</v>
      </c>
      <c r="B60">
        <v>830.4</v>
      </c>
    </row>
    <row r="61" spans="1:61" x14ac:dyDescent="0.15">
      <c r="A61" t="s">
        <v>272</v>
      </c>
      <c r="B61" t="s">
        <v>217</v>
      </c>
    </row>
    <row r="62" spans="1:61" x14ac:dyDescent="0.15">
      <c r="A62" t="s">
        <v>273</v>
      </c>
      <c r="B62">
        <v>1527</v>
      </c>
    </row>
    <row r="63" spans="1:61" x14ac:dyDescent="0.15">
      <c r="A63" t="s">
        <v>274</v>
      </c>
      <c r="B63">
        <v>10010</v>
      </c>
    </row>
    <row r="64" spans="1:61" x14ac:dyDescent="0.15">
      <c r="A64" t="s">
        <v>275</v>
      </c>
    </row>
    <row r="65" spans="1:61" x14ac:dyDescent="0.15">
      <c r="A65" t="s">
        <v>276</v>
      </c>
      <c r="B65">
        <v>0.91200000000000003</v>
      </c>
    </row>
    <row r="66" spans="1:61" x14ac:dyDescent="0.15">
      <c r="A66" t="s">
        <v>277</v>
      </c>
      <c r="B66">
        <v>3.8328888899999997E-2</v>
      </c>
    </row>
    <row r="67" spans="1:61" x14ac:dyDescent="0.15">
      <c r="A67" t="s">
        <v>278</v>
      </c>
      <c r="B67">
        <v>8.7999999999999995E-2</v>
      </c>
    </row>
    <row r="68" spans="1:61" x14ac:dyDescent="0.15">
      <c r="A68" t="s">
        <v>279</v>
      </c>
      <c r="B68">
        <v>0.95917111109999997</v>
      </c>
    </row>
    <row r="69" spans="1:61" x14ac:dyDescent="0.15">
      <c r="A69" t="s">
        <v>280</v>
      </c>
      <c r="B69">
        <v>3.3750000000000002E-4</v>
      </c>
    </row>
    <row r="70" spans="1:61" x14ac:dyDescent="0.15">
      <c r="A70" t="s">
        <v>281</v>
      </c>
      <c r="B70">
        <v>2.5000000000000001E-3</v>
      </c>
    </row>
    <row r="71" spans="1:61" x14ac:dyDescent="0.15">
      <c r="A71" t="s">
        <v>282</v>
      </c>
      <c r="B71">
        <v>0.99966250000000001</v>
      </c>
    </row>
    <row r="72" spans="1:61" x14ac:dyDescent="0.15">
      <c r="A72" t="s">
        <v>283</v>
      </c>
    </row>
    <row r="73" spans="1:61" x14ac:dyDescent="0.1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15">
      <c r="A74" t="s">
        <v>285</v>
      </c>
      <c r="B74">
        <v>0.25</v>
      </c>
    </row>
    <row r="75" spans="1:61" x14ac:dyDescent="0.15">
      <c r="A75" t="s">
        <v>286</v>
      </c>
      <c r="B75">
        <v>0.7</v>
      </c>
    </row>
    <row r="76" spans="1:61" x14ac:dyDescent="0.15">
      <c r="A76" t="s">
        <v>287</v>
      </c>
      <c r="B76">
        <v>0.8</v>
      </c>
    </row>
    <row r="77" spans="1:61" x14ac:dyDescent="0.15">
      <c r="A77" t="s">
        <v>288</v>
      </c>
      <c r="B77">
        <v>6.7999999999999996E-3</v>
      </c>
    </row>
    <row r="78" spans="1:61" x14ac:dyDescent="0.15">
      <c r="A78" t="s">
        <v>289</v>
      </c>
    </row>
    <row r="79" spans="1:61" x14ac:dyDescent="0.15">
      <c r="A79" t="s">
        <v>290</v>
      </c>
      <c r="B79">
        <v>2.9</v>
      </c>
    </row>
    <row r="80" spans="1:61" x14ac:dyDescent="0.15">
      <c r="A80" t="s">
        <v>291</v>
      </c>
      <c r="B80">
        <v>3.8</v>
      </c>
    </row>
    <row r="81" spans="1:61" x14ac:dyDescent="0.15">
      <c r="A81" t="s">
        <v>292</v>
      </c>
    </row>
    <row r="82" spans="1:61" x14ac:dyDescent="0.15">
      <c r="A82" t="s">
        <v>293</v>
      </c>
      <c r="B82">
        <v>9.8000000000000004E-2</v>
      </c>
    </row>
    <row r="83" spans="1:61" x14ac:dyDescent="0.15">
      <c r="A83" t="s">
        <v>294</v>
      </c>
      <c r="B83">
        <v>8.7999999999999995E-2</v>
      </c>
    </row>
    <row r="84" spans="1:61" x14ac:dyDescent="0.15">
      <c r="A84" t="s">
        <v>295</v>
      </c>
      <c r="B84">
        <v>2.5000000000000001E-2</v>
      </c>
    </row>
    <row r="85" spans="1:61" x14ac:dyDescent="0.15">
      <c r="A85" t="s">
        <v>296</v>
      </c>
    </row>
    <row r="86" spans="1:61" x14ac:dyDescent="0.15">
      <c r="A86" t="s">
        <v>297</v>
      </c>
    </row>
    <row r="87" spans="1:61" x14ac:dyDescent="0.1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1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1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1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15">
      <c r="A91" t="s">
        <v>298</v>
      </c>
    </row>
    <row r="92" spans="1:61" x14ac:dyDescent="0.1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1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15">
      <c r="A94" t="s">
        <v>301</v>
      </c>
      <c r="B94" t="s">
        <v>217</v>
      </c>
    </row>
    <row r="95" spans="1:61" x14ac:dyDescent="0.15">
      <c r="A95" t="s">
        <v>90</v>
      </c>
      <c r="B95" t="s">
        <v>217</v>
      </c>
    </row>
    <row r="96" spans="1:61" x14ac:dyDescent="0.15">
      <c r="A96" t="s">
        <v>82</v>
      </c>
      <c r="B96" t="s">
        <v>217</v>
      </c>
    </row>
    <row r="97" spans="1:61" x14ac:dyDescent="0.15">
      <c r="A97" t="s">
        <v>302</v>
      </c>
      <c r="B97" t="s">
        <v>217</v>
      </c>
    </row>
    <row r="98" spans="1:61" x14ac:dyDescent="0.15">
      <c r="A98" t="s">
        <v>303</v>
      </c>
    </row>
    <row r="99" spans="1:61" x14ac:dyDescent="0.1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1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1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15">
      <c r="A102" t="s">
        <v>307</v>
      </c>
    </row>
    <row r="103" spans="1:61" x14ac:dyDescent="0.15">
      <c r="A103" t="s">
        <v>308</v>
      </c>
    </row>
    <row r="104" spans="1:61" x14ac:dyDescent="0.1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1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1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1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1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1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1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15">
      <c r="A111" t="s">
        <v>251</v>
      </c>
    </row>
    <row r="112" spans="1:61" x14ac:dyDescent="0.1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1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1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15">
      <c r="A115" t="s">
        <v>319</v>
      </c>
    </row>
    <row r="116" spans="1:61" x14ac:dyDescent="0.1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1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15">
      <c r="A118" t="s">
        <v>322</v>
      </c>
    </row>
    <row r="119" spans="1:61" x14ac:dyDescent="0.1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1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15">
      <c r="A121" t="s">
        <v>325</v>
      </c>
      <c r="B121" t="s">
        <v>217</v>
      </c>
    </row>
    <row r="122" spans="1:61" x14ac:dyDescent="0.15">
      <c r="A122" t="s">
        <v>224</v>
      </c>
    </row>
    <row r="123" spans="1:61" x14ac:dyDescent="0.1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15">
      <c r="A124" t="s">
        <v>327</v>
      </c>
      <c r="B124" t="s">
        <v>217</v>
      </c>
    </row>
    <row r="125" spans="1:61" x14ac:dyDescent="0.15">
      <c r="A125" t="s">
        <v>328</v>
      </c>
      <c r="B125" t="s">
        <v>217</v>
      </c>
    </row>
    <row r="126" spans="1:61" x14ac:dyDescent="0.1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15">
      <c r="A127" t="s">
        <v>330</v>
      </c>
      <c r="B127" t="s">
        <v>217</v>
      </c>
    </row>
    <row r="128" spans="1:61" x14ac:dyDescent="0.1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15">
      <c r="A129" t="s">
        <v>332</v>
      </c>
      <c r="B129">
        <v>2683.1858984114001</v>
      </c>
    </row>
    <row r="130" spans="1:61" x14ac:dyDescent="0.15">
      <c r="A130" t="s">
        <v>333</v>
      </c>
    </row>
    <row r="131" spans="1:61" x14ac:dyDescent="0.1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1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1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1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1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1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1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1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1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baseColWidth="10" defaultColWidth="8.83203125" defaultRowHeight="13" x14ac:dyDescent="0.15"/>
  <cols>
    <col min="1" max="1" width="20.5" customWidth="1"/>
    <col min="2" max="2" width="28.6640625" customWidth="1"/>
    <col min="3" max="3" width="12.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5" customWidth="1"/>
    <col min="48" max="48" width="12.6640625" customWidth="1"/>
    <col min="49" max="49" width="13.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1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1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1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1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1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1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1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1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1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1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1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1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1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1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1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1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1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1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1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1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1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1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1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1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1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1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1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1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1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1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1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1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1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1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1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1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1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1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1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1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1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1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1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1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1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1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1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1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1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1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1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1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1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1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1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1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1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1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1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1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1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1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1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1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1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1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1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1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1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1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1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1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1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1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1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1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1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1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1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1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1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1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1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1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1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1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1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1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1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1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1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1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1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1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1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1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1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1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1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1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1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1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1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1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1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1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1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1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1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1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1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1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1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1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1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1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1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1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1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1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1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1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1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1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1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1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1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1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1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1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1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1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1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1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1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1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1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1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1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baseColWidth="10" defaultColWidth="12.33203125" defaultRowHeight="15" x14ac:dyDescent="0.2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3203125" style="3" bestFit="1" customWidth="1"/>
    <col min="8" max="17" width="15.6640625" style="3" bestFit="1" customWidth="1"/>
    <col min="18" max="61" width="16.83203125" style="3" bestFit="1" customWidth="1"/>
    <col min="62" max="101" width="13" style="3" bestFit="1" customWidth="1"/>
    <col min="102" max="16384" width="12.33203125" style="3"/>
  </cols>
  <sheetData>
    <row r="1" spans="1:101" s="42" customFormat="1" ht="20.75" customHeight="1" x14ac:dyDescent="0.1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5" customHeight="1" x14ac:dyDescent="0.1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5" customHeight="1" thickBot="1" x14ac:dyDescent="0.2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5" customHeight="1" thickTop="1" thickBot="1" x14ac:dyDescent="0.2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5" customHeight="1" thickTop="1" x14ac:dyDescent="0.2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5" customHeight="1" x14ac:dyDescent="0.2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5" customHeight="1" x14ac:dyDescent="0.2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5" customHeight="1" x14ac:dyDescent="0.2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5" customHeight="1" x14ac:dyDescent="0.2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5" customHeight="1" x14ac:dyDescent="0.2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5" customHeight="1" x14ac:dyDescent="0.2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5" customHeight="1" x14ac:dyDescent="0.2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5" customHeight="1" x14ac:dyDescent="0.2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5" customHeight="1" thickBot="1" x14ac:dyDescent="0.2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5" customHeight="1" thickTop="1" x14ac:dyDescent="0.2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5" customHeight="1" x14ac:dyDescent="0.2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5" customHeight="1" x14ac:dyDescent="0.2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5" customHeight="1" x14ac:dyDescent="0.2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5" customHeight="1" x14ac:dyDescent="0.2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5" customHeight="1" thickBot="1" x14ac:dyDescent="0.2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5" customHeight="1" thickTop="1" x14ac:dyDescent="0.2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5" customHeight="1" x14ac:dyDescent="0.2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5" customHeight="1" x14ac:dyDescent="0.2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5" customHeight="1" thickBot="1" x14ac:dyDescent="0.2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5" customHeight="1" thickTop="1" x14ac:dyDescent="0.2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5" customHeight="1" x14ac:dyDescent="0.2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5" customHeight="1" x14ac:dyDescent="0.2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5" customHeight="1" x14ac:dyDescent="0.2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5" customHeight="1" x14ac:dyDescent="0.2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5" customHeight="1" x14ac:dyDescent="0.2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5" customHeight="1" thickBot="1" x14ac:dyDescent="0.2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5" customHeight="1" thickTop="1" x14ac:dyDescent="0.2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5" customHeight="1" x14ac:dyDescent="0.2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5" customHeight="1" x14ac:dyDescent="0.2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5" customHeight="1" x14ac:dyDescent="0.2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5" customHeight="1" x14ac:dyDescent="0.2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5" customHeight="1" x14ac:dyDescent="0.2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5" customHeight="1" x14ac:dyDescent="0.2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5" customHeight="1" x14ac:dyDescent="0.2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5" customHeight="1" thickBot="1" x14ac:dyDescent="0.2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5" customHeight="1" thickTop="1" x14ac:dyDescent="0.2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5" customHeight="1" x14ac:dyDescent="0.2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5" customHeight="1" x14ac:dyDescent="0.2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5" customHeight="1" x14ac:dyDescent="0.2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5" customHeight="1" x14ac:dyDescent="0.2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5" customHeight="1" thickBot="1" x14ac:dyDescent="0.2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5" customHeight="1" thickTop="1" x14ac:dyDescent="0.2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5" customHeight="1" thickBot="1" x14ac:dyDescent="0.2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5" customHeight="1" thickTop="1" x14ac:dyDescent="0.2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5" customHeight="1" x14ac:dyDescent="0.2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5" customHeight="1" thickBot="1" x14ac:dyDescent="0.2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5" customHeight="1" thickTop="1" thickBot="1" x14ac:dyDescent="0.2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5" customHeight="1" thickTop="1" x14ac:dyDescent="0.2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5" customHeight="1" x14ac:dyDescent="0.2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5" customHeight="1" thickBot="1" x14ac:dyDescent="0.2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5" customHeight="1" thickTop="1" thickBot="1" x14ac:dyDescent="0.2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5" customHeight="1" thickTop="1" x14ac:dyDescent="0.2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5" customHeight="1" thickBot="1" x14ac:dyDescent="0.2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5" customHeight="1" thickTop="1" x14ac:dyDescent="0.2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5" customHeight="1" x14ac:dyDescent="0.2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5" customHeight="1" x14ac:dyDescent="0.2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5" customHeight="1" x14ac:dyDescent="0.2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5" customHeight="1" x14ac:dyDescent="0.2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5" customHeight="1" thickBot="1" x14ac:dyDescent="0.2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5" customHeight="1" thickTop="1" x14ac:dyDescent="0.2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5" customHeight="1" x14ac:dyDescent="0.2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5" customHeight="1" x14ac:dyDescent="0.2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5" customHeight="1" x14ac:dyDescent="0.2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5" customHeight="1" x14ac:dyDescent="0.2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5" customHeight="1" x14ac:dyDescent="0.2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5" customHeight="1" x14ac:dyDescent="0.2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5" customHeight="1" thickBot="1" x14ac:dyDescent="0.2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5" customHeight="1" thickTop="1" x14ac:dyDescent="0.2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5" customHeight="1" x14ac:dyDescent="0.2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5" customHeight="1" x14ac:dyDescent="0.2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5" customHeight="1" x14ac:dyDescent="0.2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5" customHeight="1" x14ac:dyDescent="0.2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5" customHeight="1" thickBot="1" x14ac:dyDescent="0.2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5" customHeight="1" thickTop="1" x14ac:dyDescent="0.2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5" customHeight="1" x14ac:dyDescent="0.2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5" customHeight="1" thickBot="1" x14ac:dyDescent="0.2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5" customHeight="1" thickTop="1" x14ac:dyDescent="0.2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5" customHeight="1" x14ac:dyDescent="0.2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5" customHeight="1" x14ac:dyDescent="0.2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5" customHeight="1" thickBot="1" x14ac:dyDescent="0.2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5" customHeight="1" thickTop="1" thickBot="1" x14ac:dyDescent="0.2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5" customHeight="1" thickTop="1" x14ac:dyDescent="0.2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5" customHeight="1" x14ac:dyDescent="0.2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5" customHeight="1" x14ac:dyDescent="0.2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5" customHeight="1" x14ac:dyDescent="0.2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2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5" customHeight="1" thickTop="1" x14ac:dyDescent="0.2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5" customHeight="1" x14ac:dyDescent="0.2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5" customHeight="1" x14ac:dyDescent="0.2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5" customHeight="1" x14ac:dyDescent="0.2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5" customHeight="1" x14ac:dyDescent="0.2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5" customHeight="1" x14ac:dyDescent="0.2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5" customHeight="1" thickBot="1" x14ac:dyDescent="0.2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5" customHeight="1" thickTop="1" x14ac:dyDescent="0.2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5" customHeight="1" x14ac:dyDescent="0.2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5" customHeight="1" x14ac:dyDescent="0.2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5" customHeight="1" thickBot="1" x14ac:dyDescent="0.2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5" customHeight="1" thickTop="1" thickBot="1" x14ac:dyDescent="0.2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1.7231775486164613E-2</v>
      </c>
      <c r="S103" s="115">
        <f t="shared" si="28"/>
        <v>1.6632175587156794E-2</v>
      </c>
      <c r="T103" s="115">
        <f t="shared" si="28"/>
        <v>1.6060338256178364E-2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5" customHeight="1" thickTop="1" x14ac:dyDescent="0.2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731.41250454002977</v>
      </c>
      <c r="S104" s="2">
        <f t="shared" si="29"/>
        <v>794.29464426558218</v>
      </c>
      <c r="T104" s="2">
        <f t="shared" si="29"/>
        <v>860.15977606029514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5" customHeight="1" x14ac:dyDescent="0.2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5" customHeight="1" x14ac:dyDescent="0.2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19.600120986264145</v>
      </c>
      <c r="S106" s="2">
        <f t="shared" si="33"/>
        <v>22.74696121765658</v>
      </c>
      <c r="T106" s="2">
        <f t="shared" si="33"/>
        <v>26.084984405079524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5" customHeight="1" x14ac:dyDescent="0.2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711.81238355376559</v>
      </c>
      <c r="S107" s="2">
        <f t="shared" si="35"/>
        <v>771.5476830479256</v>
      </c>
      <c r="T107" s="2">
        <f t="shared" si="35"/>
        <v>834.07479165521568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5" customHeight="1" x14ac:dyDescent="0.2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5" customHeight="1" x14ac:dyDescent="0.2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5.9040001983527945</v>
      </c>
      <c r="S109" s="2">
        <f t="shared" si="39"/>
        <v>7.058663048351403</v>
      </c>
      <c r="T109" s="2">
        <f t="shared" si="39"/>
        <v>8.3797217412387521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5" customHeight="1" x14ac:dyDescent="0.2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705.90838335541275</v>
      </c>
      <c r="S110" s="200">
        <f t="shared" si="41"/>
        <v>764.48901999957423</v>
      </c>
      <c r="T110" s="200">
        <f t="shared" si="41"/>
        <v>825.69506991397691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5" customHeight="1" thickBot="1" x14ac:dyDescent="0.2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5" customHeight="1" thickTop="1" x14ac:dyDescent="0.2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17.705024462276604</v>
      </c>
      <c r="S112" s="2">
        <f t="shared" si="44"/>
        <v>13.071719030005811</v>
      </c>
      <c r="T112" s="2">
        <f t="shared" si="44"/>
        <v>8.065859337708746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5" customHeight="1" x14ac:dyDescent="0.2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17.336839811616969</v>
      </c>
      <c r="S113" s="5">
        <f t="shared" si="46"/>
        <v>12.745875614172032</v>
      </c>
      <c r="T113" s="5">
        <f t="shared" si="46"/>
        <v>7.7774879146958513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5" customHeight="1" x14ac:dyDescent="0.2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9.0419107370008755E-3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5" customHeight="1" thickBot="1" x14ac:dyDescent="0.2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5" customHeight="1" thickTop="1" x14ac:dyDescent="0.2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172.13005130602957</v>
      </c>
      <c r="S116" s="2">
        <f t="shared" si="50"/>
        <v>186.47428400009042</v>
      </c>
      <c r="T116" s="2">
        <f t="shared" si="50"/>
        <v>201.36093022079174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5" customHeight="1" x14ac:dyDescent="0.2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1876.5685469477062</v>
      </c>
      <c r="T117" s="2">
        <f t="shared" si="52"/>
        <v>2040.4663812876033</v>
      </c>
      <c r="U117" s="2">
        <f t="shared" si="52"/>
        <v>2211.6796445904761</v>
      </c>
      <c r="V117" s="2">
        <f t="shared" si="52"/>
        <v>2388.9284999985316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5" customHeight="1" thickBot="1" x14ac:dyDescent="0.2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5" customHeight="1" thickTop="1" x14ac:dyDescent="0.2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5" customHeight="1" x14ac:dyDescent="0.2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0.12753735429696653</v>
      </c>
      <c r="S120" s="2">
        <f t="shared" si="56"/>
        <v>0.12698091613400306</v>
      </c>
      <c r="T120" s="2">
        <f t="shared" si="56"/>
        <v>0.12646517246476346</v>
      </c>
      <c r="U120" s="2">
        <f t="shared" si="56"/>
        <v>0.12600720032932256</v>
      </c>
      <c r="V120" s="2">
        <f t="shared" si="56"/>
        <v>0.12564693480482975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5" customHeight="1" x14ac:dyDescent="0.2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5" customHeight="1" x14ac:dyDescent="0.2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5" customHeight="1" x14ac:dyDescent="0.2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533.77833204938315</v>
      </c>
      <c r="S123" s="3">
        <f t="shared" si="58"/>
        <v>578.01473599948383</v>
      </c>
      <c r="T123" s="3">
        <f t="shared" si="58"/>
        <v>624.33413969318519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5" customHeight="1" x14ac:dyDescent="0.2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37.199981405677406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5" customHeight="1" x14ac:dyDescent="0.2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563.39756549092988</v>
      </c>
      <c r="S125" s="5">
        <f t="shared" si="62"/>
        <v>609.23513630079049</v>
      </c>
      <c r="T125" s="5">
        <f t="shared" si="62"/>
        <v>657.11370656116458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5" customHeight="1" x14ac:dyDescent="0.2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48.507034244730633</v>
      </c>
      <c r="S126" s="2">
        <f t="shared" si="65"/>
        <v>52.217697163608904</v>
      </c>
      <c r="T126" s="2">
        <f t="shared" si="65"/>
        <v>56.11443801480641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5" customHeight="1" x14ac:dyDescent="0.2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5" customHeight="1" x14ac:dyDescent="0.2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5" customHeight="1" x14ac:dyDescent="0.2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5" customHeight="1" thickBot="1" x14ac:dyDescent="0.2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4" thickTop="1" x14ac:dyDescent="0.1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" x14ac:dyDescent="0.1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5" customHeight="1" x14ac:dyDescent="0.2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5" customHeight="1" x14ac:dyDescent="0.2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7" customHeight="1" x14ac:dyDescent="0.1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5" customHeight="1" x14ac:dyDescent="0.2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5" customHeight="1" x14ac:dyDescent="0.2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2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3.7517795487059136E-2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5" customHeight="1" x14ac:dyDescent="0.2">
      <c r="A139" s="26"/>
    </row>
    <row r="140" spans="1:101" ht="20.75" customHeight="1" x14ac:dyDescent="0.2">
      <c r="A140" s="26" t="s">
        <v>418</v>
      </c>
    </row>
    <row r="141" spans="1:101" ht="20.75" customHeight="1" x14ac:dyDescent="0.2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5" customHeight="1" x14ac:dyDescent="0.2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5" customHeight="1" x14ac:dyDescent="0.2">
      <c r="A143" s="26"/>
    </row>
    <row r="144" spans="1:101" ht="20.75" customHeight="1" x14ac:dyDescent="0.2">
      <c r="A144" s="26"/>
    </row>
    <row r="145" spans="1:101" ht="20.75" customHeight="1" x14ac:dyDescent="0.2">
      <c r="A145" s="10"/>
      <c r="B145" s="47"/>
    </row>
    <row r="146" spans="1:101" ht="20.75" customHeight="1" thickBot="1" x14ac:dyDescent="0.25">
      <c r="A146" s="35" t="s">
        <v>211</v>
      </c>
      <c r="B146" s="47"/>
    </row>
    <row r="147" spans="1:101" ht="20.75" customHeight="1" thickTop="1" x14ac:dyDescent="0.2">
      <c r="A147" s="9" t="s">
        <v>173</v>
      </c>
      <c r="B147" s="47"/>
    </row>
    <row r="148" spans="1:101" ht="20.75" customHeight="1" x14ac:dyDescent="0.2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5" customHeight="1" x14ac:dyDescent="0.2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5" customHeight="1" x14ac:dyDescent="0.2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1.0221850201842948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5" customHeight="1" x14ac:dyDescent="0.2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1.0375177954870591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5" customHeight="1" x14ac:dyDescent="0.2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3.7517795487059136E-2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5" customHeight="1" x14ac:dyDescent="0.2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3.7517795487059136E-2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5" customHeight="1" x14ac:dyDescent="0.2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3.7517795487059136E-2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5" customHeight="1" x14ac:dyDescent="0.2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3.2979838385957409E-2</v>
      </c>
      <c r="S155" s="27">
        <f t="shared" si="90"/>
        <v>2.751056261620546E-2</v>
      </c>
      <c r="T155" s="27">
        <f t="shared" si="90"/>
        <v>2.3006298597934949E-2</v>
      </c>
      <c r="U155" s="27">
        <f t="shared" si="90"/>
        <v>1.9280716001573391E-2</v>
      </c>
      <c r="V155" s="27">
        <f t="shared" si="90"/>
        <v>1.6184380375525068E-2</v>
      </c>
      <c r="W155" s="27">
        <f t="shared" si="90"/>
        <v>1.3606864660028311E-2</v>
      </c>
      <c r="X155" s="27">
        <f t="shared" si="90"/>
        <v>1.1461654433622591E-2</v>
      </c>
      <c r="Y155" s="27">
        <f t="shared" si="90"/>
        <v>9.6748215158762134E-3</v>
      </c>
      <c r="Z155" s="27">
        <f t="shared" si="90"/>
        <v>8.1844957355231389E-3</v>
      </c>
      <c r="AA155" s="27">
        <f t="shared" si="90"/>
        <v>6.9394839053555724E-3</v>
      </c>
      <c r="AB155" s="27">
        <f t="shared" si="90"/>
        <v>5.8977123762526317E-3</v>
      </c>
      <c r="AC155" s="27">
        <f t="shared" si="90"/>
        <v>5.024769708483626E-3</v>
      </c>
      <c r="AD155" s="27">
        <f t="shared" si="90"/>
        <v>4.2926578157402367E-3</v>
      </c>
      <c r="AE155" s="27">
        <f t="shared" si="90"/>
        <v>3.67237334491871E-3</v>
      </c>
      <c r="AF155" s="27">
        <f t="shared" si="90"/>
        <v>3.1461113468850624E-3</v>
      </c>
      <c r="AG155" s="27">
        <f t="shared" si="90"/>
        <v>2.699375394964479E-3</v>
      </c>
      <c r="AH155" s="27">
        <f t="shared" si="90"/>
        <v>2.3197938948038726E-3</v>
      </c>
      <c r="AI155" s="27">
        <f t="shared" si="90"/>
        <v>1.996884277183229E-3</v>
      </c>
      <c r="AJ155" s="27">
        <f t="shared" si="90"/>
        <v>1.7218043995829468E-3</v>
      </c>
      <c r="AK155" s="27">
        <f t="shared" si="90"/>
        <v>1.4871156133536559E-3</v>
      </c>
      <c r="AL155" s="27">
        <f t="shared" si="90"/>
        <v>1.286568556697033E-3</v>
      </c>
      <c r="AM155" s="27">
        <f t="shared" si="90"/>
        <v>1.1149154410598314E-3</v>
      </c>
      <c r="AN155" s="27">
        <f t="shared" si="90"/>
        <v>9.6774871588629202E-4</v>
      </c>
      <c r="AO155" s="27">
        <f t="shared" si="90"/>
        <v>8.4136415007374948E-4</v>
      </c>
      <c r="AP155" s="27">
        <f t="shared" si="90"/>
        <v>7.3264557633491965E-4</v>
      </c>
      <c r="AQ155" s="27">
        <f t="shared" si="90"/>
        <v>6.3896837806172067E-4</v>
      </c>
      <c r="AR155" s="27">
        <f t="shared" si="90"/>
        <v>5.581189365219838E-4</v>
      </c>
      <c r="AS155" s="27">
        <f t="shared" si="90"/>
        <v>4.8822752001699831E-4</v>
      </c>
      <c r="AT155" s="27">
        <f t="shared" si="90"/>
        <v>4.2771241757063867E-4</v>
      </c>
      <c r="AU155" s="27">
        <f t="shared" si="90"/>
        <v>3.7523344004446342E-4</v>
      </c>
      <c r="AV155" s="27">
        <f t="shared" si="90"/>
        <v>3.2965320276212091E-4</v>
      </c>
      <c r="AW155" s="27">
        <f t="shared" si="90"/>
        <v>2.9000486158765079E-4</v>
      </c>
      <c r="AX155" s="27">
        <f t="shared" si="90"/>
        <v>2.5546520140144621E-4</v>
      </c>
      <c r="AY155" s="27">
        <f t="shared" si="90"/>
        <v>2.2533215889721105E-4</v>
      </c>
      <c r="AZ155" s="27">
        <f t="shared" si="90"/>
        <v>1.9900602764374233E-4</v>
      </c>
      <c r="BA155" s="27">
        <f t="shared" si="90"/>
        <v>1.7597371456863745E-4</v>
      </c>
      <c r="BB155" s="27">
        <f t="shared" si="90"/>
        <v>1.5579553862633385E-4</v>
      </c>
      <c r="BC155" s="27">
        <f t="shared" si="90"/>
        <v>1.3809413882400975E-4</v>
      </c>
      <c r="BD155" s="27">
        <f t="shared" si="90"/>
        <v>1.2254514333998964E-4</v>
      </c>
      <c r="BE155" s="27">
        <f t="shared" si="90"/>
        <v>1.0886930655083562E-4</v>
      </c>
      <c r="BF155" s="27">
        <f t="shared" si="90"/>
        <v>9.6825872690322292E-5</v>
      </c>
      <c r="BG155" s="27">
        <f t="shared" si="90"/>
        <v>8.620696613742952E-5</v>
      </c>
      <c r="BH155" s="27">
        <f t="shared" si="90"/>
        <v>7.683284205738664E-5</v>
      </c>
      <c r="BI155" s="27">
        <f t="shared" si="90"/>
        <v>6.8547859295267489E-5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5" customHeight="1" x14ac:dyDescent="0.2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5" customHeight="1" x14ac:dyDescent="0.2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5" customHeight="1" thickBot="1" x14ac:dyDescent="0.25">
      <c r="A158" s="33" t="s">
        <v>47</v>
      </c>
      <c r="B158" s="49" t="s">
        <v>414</v>
      </c>
      <c r="F158" s="37"/>
      <c r="G158" s="37"/>
    </row>
    <row r="159" spans="1:101" ht="20.75" customHeight="1" thickTop="1" x14ac:dyDescent="0.2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5" customHeight="1" x14ac:dyDescent="0.2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5" customHeight="1" x14ac:dyDescent="0.2">
      <c r="A161" s="9" t="s">
        <v>50</v>
      </c>
      <c r="B161" s="47">
        <f>+SUMPRODUCT(B155:AN155*B123:AN123)*5</f>
        <v>4359.5910977922795</v>
      </c>
      <c r="C161" s="3">
        <v>4377.5172061638978</v>
      </c>
      <c r="D161" s="3">
        <f t="shared" ref="D161:D163" si="91">+B161-C161</f>
        <v>-17.926108371618284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5" customHeight="1" x14ac:dyDescent="0.2">
      <c r="A162" s="9" t="s">
        <v>48</v>
      </c>
      <c r="B162" s="47">
        <f>+SUMPRODUCT(B155:BH155*B123:BH123)*5</f>
        <v>4446.0501539843563</v>
      </c>
      <c r="C162" s="3">
        <v>4470.6228008417265</v>
      </c>
      <c r="D162" s="3">
        <f t="shared" si="91"/>
        <v>-24.572646857370273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5" customHeight="1" x14ac:dyDescent="0.2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5" customHeight="1" x14ac:dyDescent="0.2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5" customHeight="1" thickBot="1" x14ac:dyDescent="0.25">
      <c r="A165" s="33" t="s">
        <v>80</v>
      </c>
      <c r="B165" s="47"/>
    </row>
    <row r="166" spans="1:61" ht="20.75" customHeight="1" thickTop="1" x14ac:dyDescent="0.2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2.3522520257199302</v>
      </c>
      <c r="S166" s="3">
        <f t="shared" si="92"/>
        <v>2.3625597383736765</v>
      </c>
      <c r="T166" s="3">
        <f t="shared" si="92"/>
        <v>2.37219460625484</v>
      </c>
      <c r="U166" s="3">
        <f t="shared" si="92"/>
        <v>2.3808163280823909</v>
      </c>
      <c r="V166" s="3">
        <f t="shared" si="92"/>
        <v>2.3876428061376651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5" customHeight="1" x14ac:dyDescent="0.2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5.2572526499537288E-2</v>
      </c>
      <c r="S167" s="3">
        <f t="shared" si="93"/>
        <v>5.1245239220563635E-2</v>
      </c>
      <c r="T167" s="3">
        <f t="shared" si="93"/>
        <v>4.9884162422243257E-2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4.564478180167484E-2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5" customHeight="1" x14ac:dyDescent="0.2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64.685854767277164</v>
      </c>
      <c r="S169" s="47">
        <f t="shared" si="94"/>
        <v>69.701412008147599</v>
      </c>
      <c r="T169" s="47">
        <f t="shared" si="94"/>
        <v>74.965687795079972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5" customHeight="1" x14ac:dyDescent="0.2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5" customHeight="1" x14ac:dyDescent="0.2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5" customHeight="1" x14ac:dyDescent="0.2">
      <c r="B172" s="47"/>
    </row>
    <row r="173" spans="1:61" ht="20.75" customHeight="1" x14ac:dyDescent="0.2">
      <c r="A173" s="3"/>
    </row>
    <row r="174" spans="1:61" ht="20.75" customHeight="1" x14ac:dyDescent="0.2">
      <c r="A174" s="3"/>
    </row>
    <row r="175" spans="1:61" ht="20.75" customHeight="1" x14ac:dyDescent="0.2">
      <c r="A175" s="3"/>
    </row>
    <row r="176" spans="1:61" ht="20.75" customHeight="1" x14ac:dyDescent="0.2">
      <c r="A176" s="3"/>
    </row>
    <row r="177" spans="1:2" ht="20.75" customHeight="1" x14ac:dyDescent="0.2">
      <c r="A177" s="3"/>
      <c r="B177" s="47"/>
    </row>
    <row r="178" spans="1:2" ht="20.75" customHeight="1" x14ac:dyDescent="0.2">
      <c r="A178" s="3"/>
      <c r="B178" s="47"/>
    </row>
    <row r="179" spans="1:2" ht="20.75" customHeight="1" x14ac:dyDescent="0.2">
      <c r="A179" s="3"/>
      <c r="B179" s="47"/>
    </row>
    <row r="180" spans="1:2" ht="20.75" customHeight="1" x14ac:dyDescent="0.2">
      <c r="A180" s="3"/>
      <c r="B180" s="47"/>
    </row>
    <row r="181" spans="1:2" ht="20.75" customHeight="1" x14ac:dyDescent="0.2">
      <c r="A181" s="3"/>
      <c r="B181" s="47"/>
    </row>
    <row r="182" spans="1:2" ht="20.75" customHeight="1" x14ac:dyDescent="0.2">
      <c r="A182" s="3"/>
      <c r="B182" s="47"/>
    </row>
    <row r="183" spans="1:2" ht="20.75" customHeight="1" x14ac:dyDescent="0.2">
      <c r="A183" s="3"/>
      <c r="B183" s="47"/>
    </row>
    <row r="184" spans="1:2" ht="20.75" customHeight="1" x14ac:dyDescent="0.2">
      <c r="A184" s="3"/>
      <c r="B184" s="47"/>
    </row>
    <row r="185" spans="1:2" ht="20.75" customHeight="1" x14ac:dyDescent="0.2">
      <c r="A185" s="3"/>
      <c r="B185" s="47"/>
    </row>
    <row r="186" spans="1:2" ht="20.75" customHeight="1" x14ac:dyDescent="0.2">
      <c r="A186" s="3"/>
      <c r="B186" s="47"/>
    </row>
    <row r="187" spans="1:2" ht="20.75" customHeight="1" x14ac:dyDescent="0.2">
      <c r="A187" s="3"/>
      <c r="B187" s="47"/>
    </row>
    <row r="188" spans="1:2" ht="20.75" customHeight="1" x14ac:dyDescent="0.2">
      <c r="A188" s="3"/>
      <c r="B188" s="47"/>
    </row>
    <row r="189" spans="1:2" ht="20.75" customHeight="1" x14ac:dyDescent="0.2">
      <c r="A189" s="3"/>
      <c r="B189" s="47"/>
    </row>
    <row r="190" spans="1:2" ht="20.75" customHeight="1" x14ac:dyDescent="0.2">
      <c r="A190" s="3"/>
      <c r="B190" s="47"/>
    </row>
    <row r="191" spans="1:2" ht="20.75" customHeight="1" x14ac:dyDescent="0.2">
      <c r="A191" s="3"/>
      <c r="B191" s="47"/>
    </row>
    <row r="192" spans="1:2" ht="20.75" customHeight="1" x14ac:dyDescent="0.2">
      <c r="A192" s="3"/>
      <c r="B192" s="47"/>
    </row>
    <row r="193" spans="1:2" ht="20.75" customHeight="1" x14ac:dyDescent="0.2">
      <c r="A193" s="3"/>
      <c r="B193" s="47"/>
    </row>
    <row r="194" spans="1:2" ht="20.75" customHeight="1" x14ac:dyDescent="0.2">
      <c r="A194" s="3"/>
      <c r="B194" s="47"/>
    </row>
    <row r="195" spans="1:2" ht="20.75" customHeight="1" x14ac:dyDescent="0.2">
      <c r="A195" s="3"/>
      <c r="B195" s="47"/>
    </row>
    <row r="196" spans="1:2" ht="20.75" customHeight="1" x14ac:dyDescent="0.2">
      <c r="A196" s="3"/>
      <c r="B196" s="47"/>
    </row>
    <row r="197" spans="1:2" ht="20.75" customHeight="1" x14ac:dyDescent="0.2">
      <c r="A197" s="3"/>
      <c r="B197" s="47"/>
    </row>
    <row r="198" spans="1:2" ht="20.75" customHeight="1" x14ac:dyDescent="0.2">
      <c r="A198" s="3"/>
      <c r="B198" s="47"/>
    </row>
    <row r="199" spans="1:2" ht="20.75" customHeight="1" x14ac:dyDescent="0.2">
      <c r="A199" s="3"/>
      <c r="B199" s="47"/>
    </row>
    <row r="200" spans="1:2" ht="20.75" customHeight="1" x14ac:dyDescent="0.2">
      <c r="A200" s="3"/>
      <c r="B200" s="47"/>
    </row>
    <row r="201" spans="1:2" ht="20.75" customHeight="1" x14ac:dyDescent="0.2">
      <c r="A201" s="3"/>
      <c r="B201" s="47"/>
    </row>
    <row r="202" spans="1:2" ht="20.75" customHeight="1" x14ac:dyDescent="0.2">
      <c r="A202" s="3"/>
      <c r="B202" s="47"/>
    </row>
    <row r="203" spans="1:2" ht="20.75" customHeight="1" x14ac:dyDescent="0.2">
      <c r="A203" s="3"/>
      <c r="B203" s="47"/>
    </row>
    <row r="204" spans="1:2" ht="20.75" customHeight="1" x14ac:dyDescent="0.2">
      <c r="A204" s="3"/>
      <c r="B204" s="47"/>
    </row>
    <row r="205" spans="1:2" ht="20.75" customHeight="1" x14ac:dyDescent="0.2">
      <c r="A205" s="3"/>
      <c r="B205" s="47"/>
    </row>
    <row r="206" spans="1:2" ht="20.75" customHeight="1" x14ac:dyDescent="0.2">
      <c r="A206" s="3"/>
      <c r="B206" s="47"/>
    </row>
    <row r="207" spans="1:2" ht="20.75" customHeight="1" x14ac:dyDescent="0.2">
      <c r="A207" s="3"/>
      <c r="B207" s="47"/>
    </row>
    <row r="208" spans="1:2" ht="20.75" customHeight="1" x14ac:dyDescent="0.2">
      <c r="A208" s="3"/>
      <c r="B208" s="47"/>
    </row>
    <row r="209" spans="1:2" ht="20.75" customHeight="1" x14ac:dyDescent="0.2">
      <c r="A209" s="3"/>
      <c r="B209" s="47"/>
    </row>
    <row r="210" spans="1:2" ht="20.75" customHeight="1" x14ac:dyDescent="0.2">
      <c r="A210" s="3"/>
      <c r="B210" s="47"/>
    </row>
    <row r="211" spans="1:2" ht="20.75" customHeight="1" x14ac:dyDescent="0.2">
      <c r="A211" s="3"/>
      <c r="B211" s="47"/>
    </row>
    <row r="212" spans="1:2" ht="20.75" customHeight="1" x14ac:dyDescent="0.2">
      <c r="A212" s="3"/>
      <c r="B212" s="47"/>
    </row>
    <row r="213" spans="1:2" ht="20.75" customHeight="1" x14ac:dyDescent="0.2">
      <c r="A213" s="3"/>
      <c r="B213" s="47"/>
    </row>
    <row r="214" spans="1:2" ht="20.75" customHeight="1" x14ac:dyDescent="0.2">
      <c r="A214" s="3"/>
      <c r="B214" s="47"/>
    </row>
    <row r="215" spans="1:2" ht="20.75" customHeight="1" x14ac:dyDescent="0.2">
      <c r="A215" s="3"/>
      <c r="B215" s="47"/>
    </row>
    <row r="216" spans="1:2" ht="20.75" customHeight="1" x14ac:dyDescent="0.2">
      <c r="A216" s="3"/>
      <c r="B216" s="47"/>
    </row>
    <row r="217" spans="1:2" ht="20.75" customHeight="1" x14ac:dyDescent="0.2">
      <c r="A217" s="3"/>
      <c r="B217" s="47"/>
    </row>
    <row r="218" spans="1:2" ht="20.75" customHeight="1" x14ac:dyDescent="0.2">
      <c r="A218" s="3"/>
      <c r="B218" s="47"/>
    </row>
    <row r="219" spans="1:2" ht="20.75" customHeight="1" x14ac:dyDescent="0.2">
      <c r="A219" s="3"/>
      <c r="B219" s="47"/>
    </row>
    <row r="220" spans="1:2" ht="20.75" customHeight="1" x14ac:dyDescent="0.2">
      <c r="A220" s="3"/>
      <c r="B220" s="47"/>
    </row>
    <row r="221" spans="1:2" ht="20.75" customHeight="1" x14ac:dyDescent="0.2">
      <c r="A221" s="3"/>
      <c r="B221" s="47"/>
    </row>
    <row r="222" spans="1:2" ht="20.75" customHeight="1" x14ac:dyDescent="0.2">
      <c r="A222" s="3"/>
      <c r="B222" s="47"/>
    </row>
    <row r="223" spans="1:2" ht="20.75" customHeight="1" x14ac:dyDescent="0.2">
      <c r="A223" s="3"/>
      <c r="B223" s="47"/>
    </row>
    <row r="224" spans="1:2" ht="20.75" customHeight="1" x14ac:dyDescent="0.2">
      <c r="A224" s="3"/>
      <c r="B224" s="47"/>
    </row>
    <row r="225" spans="1:2" ht="20.75" customHeight="1" x14ac:dyDescent="0.2">
      <c r="A225" s="3"/>
      <c r="B225" s="47"/>
    </row>
    <row r="226" spans="1:2" ht="20.75" customHeight="1" x14ac:dyDescent="0.2">
      <c r="A226" s="3"/>
      <c r="B226" s="47"/>
    </row>
    <row r="227" spans="1:2" ht="20.75" customHeight="1" x14ac:dyDescent="0.2">
      <c r="A227" s="3"/>
      <c r="B227" s="47"/>
    </row>
    <row r="228" spans="1:2" ht="20.75" customHeight="1" x14ac:dyDescent="0.2">
      <c r="A228" s="3"/>
      <c r="B228" s="47"/>
    </row>
    <row r="229" spans="1:2" ht="20.75" customHeight="1" x14ac:dyDescent="0.2">
      <c r="A229" s="3"/>
      <c r="B229" s="47"/>
    </row>
    <row r="230" spans="1:2" ht="20.75" customHeight="1" x14ac:dyDescent="0.2">
      <c r="A230" s="3"/>
      <c r="B230" s="47"/>
    </row>
    <row r="231" spans="1:2" ht="20.75" customHeight="1" x14ac:dyDescent="0.2">
      <c r="A231" s="3"/>
      <c r="B231" s="47"/>
    </row>
    <row r="232" spans="1:2" ht="20.75" customHeight="1" x14ac:dyDescent="0.2">
      <c r="A232" s="3"/>
      <c r="B232" s="47"/>
    </row>
    <row r="233" spans="1:2" ht="20.75" customHeight="1" x14ac:dyDescent="0.2">
      <c r="A233" s="3"/>
      <c r="B233" s="47"/>
    </row>
    <row r="234" spans="1:2" ht="20.75" customHeight="1" x14ac:dyDescent="0.2">
      <c r="A234" s="3"/>
      <c r="B234" s="47"/>
    </row>
    <row r="235" spans="1:2" ht="20.75" customHeight="1" x14ac:dyDescent="0.2">
      <c r="A235" s="3"/>
      <c r="B235" s="47"/>
    </row>
    <row r="236" spans="1:2" ht="20.75" customHeight="1" x14ac:dyDescent="0.2">
      <c r="A236" s="3"/>
      <c r="B236" s="47"/>
    </row>
    <row r="237" spans="1:2" ht="20.75" customHeight="1" x14ac:dyDescent="0.2">
      <c r="A237" s="3"/>
      <c r="B237" s="47"/>
    </row>
    <row r="238" spans="1:2" ht="20.75" customHeight="1" x14ac:dyDescent="0.2">
      <c r="A238" s="3"/>
      <c r="B238" s="47"/>
    </row>
    <row r="239" spans="1:2" ht="20.75" customHeight="1" x14ac:dyDescent="0.2">
      <c r="A239" s="3"/>
      <c r="B239" s="47"/>
    </row>
    <row r="240" spans="1:2" ht="20.75" customHeight="1" x14ac:dyDescent="0.2">
      <c r="A240" s="3"/>
      <c r="B240" s="47"/>
    </row>
    <row r="241" spans="1:2" ht="20.75" customHeight="1" x14ac:dyDescent="0.2">
      <c r="A241" s="3"/>
      <c r="B241" s="47"/>
    </row>
    <row r="242" spans="1:2" ht="20.75" customHeight="1" x14ac:dyDescent="0.2">
      <c r="A242" s="3"/>
      <c r="B242" s="47"/>
    </row>
    <row r="243" spans="1:2" ht="20.75" customHeight="1" x14ac:dyDescent="0.2">
      <c r="A243" s="3"/>
      <c r="B243" s="47"/>
    </row>
    <row r="244" spans="1:2" ht="20.75" customHeight="1" x14ac:dyDescent="0.2">
      <c r="A244" s="3"/>
      <c r="B244" s="47"/>
    </row>
    <row r="245" spans="1:2" ht="20.75" customHeight="1" x14ac:dyDescent="0.2">
      <c r="A245" s="3"/>
      <c r="B245" s="47"/>
    </row>
    <row r="246" spans="1:2" ht="20.75" customHeight="1" x14ac:dyDescent="0.2">
      <c r="A246" s="3"/>
      <c r="B246" s="47"/>
    </row>
    <row r="247" spans="1:2" ht="20.75" customHeight="1" x14ac:dyDescent="0.2">
      <c r="A247" s="3"/>
      <c r="B247" s="47"/>
    </row>
    <row r="248" spans="1:2" ht="20.75" customHeight="1" x14ac:dyDescent="0.2">
      <c r="A248" s="3"/>
      <c r="B248" s="47"/>
    </row>
    <row r="249" spans="1:2" ht="20.75" customHeight="1" x14ac:dyDescent="0.2">
      <c r="A249" s="3"/>
      <c r="B249" s="47"/>
    </row>
    <row r="250" spans="1:2" ht="20.75" customHeight="1" x14ac:dyDescent="0.2">
      <c r="A250" s="3"/>
      <c r="B250" s="47"/>
    </row>
    <row r="251" spans="1:2" ht="20.75" customHeight="1" x14ac:dyDescent="0.2">
      <c r="A251" s="3"/>
      <c r="B251" s="47"/>
    </row>
    <row r="252" spans="1:2" ht="20.75" customHeight="1" x14ac:dyDescent="0.2">
      <c r="A252" s="3"/>
      <c r="B252" s="47"/>
    </row>
    <row r="253" spans="1:2" ht="20.75" customHeight="1" x14ac:dyDescent="0.2">
      <c r="A253" s="3"/>
      <c r="B253" s="47"/>
    </row>
    <row r="254" spans="1:2" ht="20.75" customHeight="1" x14ac:dyDescent="0.2">
      <c r="A254" s="3"/>
      <c r="B254" s="47"/>
    </row>
    <row r="255" spans="1:2" ht="20.75" customHeight="1" x14ac:dyDescent="0.2">
      <c r="A255" s="3"/>
      <c r="B255" s="47"/>
    </row>
    <row r="256" spans="1:2" ht="20.75" customHeight="1" x14ac:dyDescent="0.2">
      <c r="A256" s="3"/>
      <c r="B256" s="47"/>
    </row>
    <row r="257" spans="1:2" ht="20.75" customHeight="1" x14ac:dyDescent="0.2">
      <c r="A257" s="3"/>
      <c r="B257" s="47"/>
    </row>
    <row r="258" spans="1:2" ht="20.75" customHeight="1" x14ac:dyDescent="0.2">
      <c r="A258" s="3"/>
      <c r="B258" s="47"/>
    </row>
    <row r="259" spans="1:2" ht="20.75" customHeight="1" x14ac:dyDescent="0.2">
      <c r="A259" s="3"/>
      <c r="B259" s="47"/>
    </row>
    <row r="260" spans="1:2" ht="20.75" customHeight="1" x14ac:dyDescent="0.2">
      <c r="A260" s="3"/>
      <c r="B260" s="47"/>
    </row>
    <row r="261" spans="1:2" ht="20.75" customHeight="1" x14ac:dyDescent="0.2">
      <c r="A261" s="3"/>
      <c r="B261" s="47"/>
    </row>
    <row r="262" spans="1:2" ht="20.75" customHeight="1" x14ac:dyDescent="0.2">
      <c r="A262" s="3"/>
      <c r="B262" s="47"/>
    </row>
    <row r="263" spans="1:2" ht="20.75" customHeight="1" x14ac:dyDescent="0.2">
      <c r="A263" s="3"/>
      <c r="B263" s="47"/>
    </row>
    <row r="264" spans="1:2" ht="20.75" customHeight="1" x14ac:dyDescent="0.2">
      <c r="A264" s="3"/>
      <c r="B264" s="47"/>
    </row>
    <row r="265" spans="1:2" ht="20.75" customHeight="1" x14ac:dyDescent="0.2">
      <c r="A265" s="3"/>
      <c r="B265" s="47"/>
    </row>
    <row r="266" spans="1:2" ht="20.75" customHeight="1" x14ac:dyDescent="0.2">
      <c r="A266" s="3"/>
      <c r="B266" s="47"/>
    </row>
    <row r="267" spans="1:2" ht="20.75" customHeight="1" x14ac:dyDescent="0.2">
      <c r="A267" s="3"/>
      <c r="B267" s="47"/>
    </row>
    <row r="268" spans="1:2" ht="20.75" customHeight="1" x14ac:dyDescent="0.2">
      <c r="A268" s="3"/>
      <c r="B268" s="47"/>
    </row>
    <row r="269" spans="1:2" ht="20.75" customHeight="1" x14ac:dyDescent="0.2">
      <c r="A269" s="3"/>
      <c r="B269" s="47"/>
    </row>
    <row r="270" spans="1:2" ht="20.75" customHeight="1" x14ac:dyDescent="0.2">
      <c r="A270" s="3"/>
      <c r="B270" s="47"/>
    </row>
    <row r="271" spans="1:2" ht="20.75" customHeight="1" x14ac:dyDescent="0.2">
      <c r="A271" s="3"/>
      <c r="B271" s="47"/>
    </row>
    <row r="272" spans="1:2" ht="20.75" customHeight="1" x14ac:dyDescent="0.2">
      <c r="A272" s="3"/>
      <c r="B272" s="47"/>
    </row>
    <row r="273" spans="1:2" ht="20.75" customHeight="1" x14ac:dyDescent="0.2">
      <c r="A273" s="3"/>
      <c r="B273" s="47"/>
    </row>
    <row r="274" spans="1:2" ht="20.75" customHeight="1" x14ac:dyDescent="0.2">
      <c r="A274" s="3"/>
      <c r="B274" s="47"/>
    </row>
    <row r="275" spans="1:2" ht="20.75" customHeight="1" x14ac:dyDescent="0.2">
      <c r="A275" s="3"/>
      <c r="B275" s="47"/>
    </row>
    <row r="276" spans="1:2" ht="20.75" customHeight="1" x14ac:dyDescent="0.2">
      <c r="A276" s="3"/>
      <c r="B276" s="47"/>
    </row>
    <row r="277" spans="1:2" ht="20.75" customHeight="1" x14ac:dyDescent="0.2">
      <c r="A277" s="3"/>
      <c r="B277" s="47"/>
    </row>
    <row r="278" spans="1:2" ht="20.75" customHeight="1" x14ac:dyDescent="0.2">
      <c r="A278" s="3"/>
      <c r="B278" s="47"/>
    </row>
    <row r="279" spans="1:2" ht="20.75" customHeight="1" x14ac:dyDescent="0.2">
      <c r="A279" s="3"/>
      <c r="B279" s="47"/>
    </row>
    <row r="280" spans="1:2" ht="20.75" customHeight="1" x14ac:dyDescent="0.2">
      <c r="A280" s="3"/>
      <c r="B280" s="47"/>
    </row>
    <row r="281" spans="1:2" ht="20.75" customHeight="1" x14ac:dyDescent="0.2">
      <c r="A281" s="3"/>
      <c r="B281" s="47"/>
    </row>
    <row r="282" spans="1:2" ht="20.75" customHeight="1" x14ac:dyDescent="0.2">
      <c r="A282" s="3"/>
      <c r="B282" s="47"/>
    </row>
    <row r="283" spans="1:2" ht="20.75" customHeight="1" x14ac:dyDescent="0.2">
      <c r="A283" s="3"/>
      <c r="B283" s="47"/>
    </row>
    <row r="284" spans="1:2" ht="20.75" customHeight="1" x14ac:dyDescent="0.2">
      <c r="A284" s="3"/>
      <c r="B284" s="47"/>
    </row>
    <row r="285" spans="1:2" ht="20.75" customHeight="1" x14ac:dyDescent="0.2">
      <c r="A285" s="3"/>
      <c r="B285" s="47"/>
    </row>
    <row r="286" spans="1:2" ht="20.75" customHeight="1" x14ac:dyDescent="0.2">
      <c r="A286" s="3"/>
      <c r="B286" s="47"/>
    </row>
    <row r="287" spans="1:2" ht="20.75" customHeight="1" x14ac:dyDescent="0.2">
      <c r="A287" s="3"/>
      <c r="B287" s="47"/>
    </row>
    <row r="288" spans="1:2" ht="20.75" customHeight="1" x14ac:dyDescent="0.2">
      <c r="A288" s="3"/>
      <c r="B288" s="47"/>
    </row>
    <row r="289" spans="1:2" ht="20.75" customHeight="1" x14ac:dyDescent="0.2">
      <c r="A289" s="3"/>
      <c r="B289" s="47"/>
    </row>
    <row r="290" spans="1:2" ht="20.75" customHeight="1" x14ac:dyDescent="0.2">
      <c r="A290" s="3"/>
      <c r="B290" s="47"/>
    </row>
    <row r="291" spans="1:2" ht="20.75" customHeight="1" x14ac:dyDescent="0.2">
      <c r="A291" s="3"/>
      <c r="B291" s="47"/>
    </row>
    <row r="292" spans="1:2" ht="20.75" customHeight="1" x14ac:dyDescent="0.2">
      <c r="A292" s="3"/>
      <c r="B292" s="47"/>
    </row>
    <row r="293" spans="1:2" ht="20.75" customHeight="1" x14ac:dyDescent="0.2">
      <c r="A293" s="3"/>
      <c r="B293" s="47"/>
    </row>
    <row r="294" spans="1:2" ht="20.75" customHeight="1" x14ac:dyDescent="0.2">
      <c r="A294" s="3"/>
      <c r="B294" s="47"/>
    </row>
    <row r="295" spans="1:2" ht="20.75" customHeight="1" x14ac:dyDescent="0.2">
      <c r="A295" s="3"/>
      <c r="B295" s="47"/>
    </row>
    <row r="296" spans="1:2" ht="20.75" customHeight="1" x14ac:dyDescent="0.2">
      <c r="A296" s="3"/>
      <c r="B296" s="47"/>
    </row>
    <row r="297" spans="1:2" ht="20.75" customHeight="1" x14ac:dyDescent="0.2">
      <c r="A297" s="3"/>
      <c r="B297" s="47"/>
    </row>
    <row r="298" spans="1:2" ht="20.75" customHeight="1" x14ac:dyDescent="0.2">
      <c r="A298" s="3"/>
      <c r="B298" s="47"/>
    </row>
    <row r="299" spans="1:2" ht="20.75" customHeight="1" x14ac:dyDescent="0.2">
      <c r="A299" s="3"/>
      <c r="B299" s="47"/>
    </row>
    <row r="300" spans="1:2" ht="20.75" customHeight="1" x14ac:dyDescent="0.2">
      <c r="A300" s="3"/>
      <c r="B300" s="47"/>
    </row>
    <row r="301" spans="1:2" ht="20.75" customHeight="1" x14ac:dyDescent="0.2">
      <c r="A301" s="3"/>
      <c r="B301" s="47"/>
    </row>
    <row r="302" spans="1:2" ht="20.75" customHeight="1" x14ac:dyDescent="0.2">
      <c r="A302" s="3"/>
      <c r="B302" s="47"/>
    </row>
    <row r="303" spans="1:2" ht="20.75" customHeight="1" x14ac:dyDescent="0.2">
      <c r="A303" s="3"/>
      <c r="B303" s="47"/>
    </row>
    <row r="304" spans="1:2" ht="20.75" customHeight="1" x14ac:dyDescent="0.2">
      <c r="A304" s="3"/>
      <c r="B304" s="47"/>
    </row>
    <row r="305" spans="1:2" ht="20.75" customHeight="1" x14ac:dyDescent="0.2">
      <c r="A305" s="3"/>
      <c r="B305" s="47"/>
    </row>
    <row r="306" spans="1:2" ht="20.75" customHeight="1" x14ac:dyDescent="0.2">
      <c r="A306" s="3"/>
      <c r="B306" s="47"/>
    </row>
    <row r="307" spans="1:2" ht="20.75" customHeight="1" x14ac:dyDescent="0.2">
      <c r="A307" s="3"/>
      <c r="B307" s="47"/>
    </row>
    <row r="308" spans="1:2" ht="20.75" customHeight="1" x14ac:dyDescent="0.2">
      <c r="A308" s="3"/>
      <c r="B308" s="47"/>
    </row>
    <row r="309" spans="1:2" ht="20.75" customHeight="1" x14ac:dyDescent="0.2">
      <c r="A309" s="3"/>
      <c r="B309" s="47"/>
    </row>
    <row r="310" spans="1:2" ht="20.75" customHeight="1" x14ac:dyDescent="0.2">
      <c r="A310" s="3"/>
      <c r="B310" s="47"/>
    </row>
    <row r="311" spans="1:2" ht="20.75" customHeight="1" x14ac:dyDescent="0.2">
      <c r="A311" s="3"/>
      <c r="B311" s="47"/>
    </row>
    <row r="312" spans="1:2" ht="20.75" customHeight="1" x14ac:dyDescent="0.2">
      <c r="A312" s="3"/>
      <c r="B312" s="47"/>
    </row>
    <row r="313" spans="1:2" ht="20.75" customHeight="1" x14ac:dyDescent="0.2">
      <c r="A313" s="3"/>
      <c r="B313" s="47"/>
    </row>
    <row r="314" spans="1:2" ht="20.75" customHeight="1" x14ac:dyDescent="0.2">
      <c r="A314" s="3"/>
      <c r="B314" s="47"/>
    </row>
    <row r="315" spans="1:2" ht="20.75" customHeight="1" x14ac:dyDescent="0.2">
      <c r="A315" s="3"/>
      <c r="B315" s="47"/>
    </row>
    <row r="316" spans="1:2" ht="20.75" customHeight="1" x14ac:dyDescent="0.2">
      <c r="A316" s="3"/>
      <c r="B316" s="47"/>
    </row>
    <row r="317" spans="1:2" ht="20.75" customHeight="1" x14ac:dyDescent="0.2">
      <c r="A317" s="3"/>
      <c r="B317" s="47"/>
    </row>
    <row r="318" spans="1:2" ht="20.75" customHeight="1" x14ac:dyDescent="0.2">
      <c r="A318" s="3"/>
      <c r="B318" s="47"/>
    </row>
    <row r="319" spans="1:2" ht="20.75" customHeight="1" x14ac:dyDescent="0.2">
      <c r="A319" s="3"/>
      <c r="B319" s="47"/>
    </row>
    <row r="320" spans="1:2" ht="20.75" customHeight="1" x14ac:dyDescent="0.2">
      <c r="A320" s="3"/>
      <c r="B320" s="47"/>
    </row>
    <row r="321" spans="1:2" ht="20.75" customHeight="1" x14ac:dyDescent="0.2">
      <c r="A321" s="3"/>
      <c r="B321" s="47"/>
    </row>
    <row r="322" spans="1:2" ht="20.75" customHeight="1" x14ac:dyDescent="0.2">
      <c r="A322" s="3"/>
      <c r="B322" s="47"/>
    </row>
    <row r="323" spans="1:2" ht="20.75" customHeight="1" x14ac:dyDescent="0.2">
      <c r="A323" s="3"/>
      <c r="B323" s="47"/>
    </row>
    <row r="324" spans="1:2" ht="20.75" customHeight="1" x14ac:dyDescent="0.2">
      <c r="A324" s="3"/>
      <c r="B324" s="47"/>
    </row>
    <row r="325" spans="1:2" ht="20.75" customHeight="1" x14ac:dyDescent="0.2">
      <c r="A325" s="3"/>
      <c r="B325" s="47"/>
    </row>
    <row r="326" spans="1:2" ht="20.75" customHeight="1" x14ac:dyDescent="0.2">
      <c r="A326" s="3"/>
      <c r="B326" s="47"/>
    </row>
    <row r="327" spans="1:2" ht="20.75" customHeight="1" x14ac:dyDescent="0.2">
      <c r="A327" s="3"/>
      <c r="B327" s="47"/>
    </row>
    <row r="328" spans="1:2" ht="20.75" customHeight="1" x14ac:dyDescent="0.2">
      <c r="A328" s="3"/>
      <c r="B328" s="47"/>
    </row>
    <row r="329" spans="1:2" ht="20.75" customHeight="1" x14ac:dyDescent="0.2">
      <c r="A329" s="3"/>
      <c r="B329" s="47"/>
    </row>
    <row r="330" spans="1:2" ht="20.75" customHeight="1" x14ac:dyDescent="0.2">
      <c r="A330" s="3"/>
      <c r="B330" s="47"/>
    </row>
    <row r="331" spans="1:2" ht="20.75" customHeight="1" x14ac:dyDescent="0.2">
      <c r="A331" s="3"/>
      <c r="B331" s="47"/>
    </row>
    <row r="332" spans="1:2" ht="20.75" customHeight="1" x14ac:dyDescent="0.2">
      <c r="A332" s="3"/>
      <c r="B332" s="47"/>
    </row>
    <row r="333" spans="1:2" ht="20.75" customHeight="1" x14ac:dyDescent="0.2">
      <c r="A333" s="3"/>
      <c r="B333" s="47"/>
    </row>
    <row r="334" spans="1:2" ht="20.75" customHeight="1" x14ac:dyDescent="0.2">
      <c r="A334" s="3"/>
      <c r="B334" s="47"/>
    </row>
    <row r="335" spans="1:2" ht="20.75" customHeight="1" x14ac:dyDescent="0.2">
      <c r="A335" s="3"/>
      <c r="B335" s="47"/>
    </row>
    <row r="336" spans="1:2" ht="20.75" customHeight="1" x14ac:dyDescent="0.2">
      <c r="A336" s="3"/>
      <c r="B336" s="47"/>
    </row>
    <row r="337" spans="1:2" ht="20.75" customHeight="1" x14ac:dyDescent="0.2">
      <c r="A337" s="3"/>
      <c r="B337" s="47"/>
    </row>
    <row r="338" spans="1:2" ht="20.75" customHeight="1" x14ac:dyDescent="0.2">
      <c r="A338" s="3"/>
      <c r="B338" s="47"/>
    </row>
    <row r="339" spans="1:2" ht="20.75" customHeight="1" x14ac:dyDescent="0.2">
      <c r="A339" s="3"/>
      <c r="B339" s="47"/>
    </row>
    <row r="340" spans="1:2" ht="20.75" customHeight="1" x14ac:dyDescent="0.2">
      <c r="A340" s="3"/>
      <c r="B340" s="47"/>
    </row>
    <row r="341" spans="1:2" ht="20.75" customHeight="1" x14ac:dyDescent="0.2">
      <c r="A341" s="3"/>
      <c r="B341" s="47"/>
    </row>
    <row r="342" spans="1:2" ht="20.75" customHeight="1" x14ac:dyDescent="0.2">
      <c r="A342" s="3"/>
      <c r="B342" s="47"/>
    </row>
    <row r="343" spans="1:2" ht="20.75" customHeight="1" x14ac:dyDescent="0.2">
      <c r="A343" s="3"/>
      <c r="B343" s="47"/>
    </row>
    <row r="344" spans="1:2" ht="20.75" customHeight="1" x14ac:dyDescent="0.2">
      <c r="A344" s="3"/>
      <c r="B344" s="47"/>
    </row>
    <row r="345" spans="1:2" ht="20.75" customHeight="1" x14ac:dyDescent="0.2">
      <c r="A345" s="3"/>
      <c r="B345" s="47"/>
    </row>
    <row r="346" spans="1:2" ht="20.75" customHeight="1" x14ac:dyDescent="0.2">
      <c r="A346" s="3"/>
      <c r="B346" s="47"/>
    </row>
    <row r="347" spans="1:2" ht="20.75" customHeight="1" x14ac:dyDescent="0.2">
      <c r="A347" s="3"/>
      <c r="B347" s="47"/>
    </row>
    <row r="348" spans="1:2" ht="20.75" customHeight="1" x14ac:dyDescent="0.2">
      <c r="A348" s="3"/>
      <c r="B348" s="47"/>
    </row>
    <row r="349" spans="1:2" ht="20.75" customHeight="1" x14ac:dyDescent="0.2">
      <c r="A349" s="3"/>
      <c r="B349" s="47"/>
    </row>
    <row r="350" spans="1:2" ht="20.75" customHeight="1" x14ac:dyDescent="0.2">
      <c r="A350" s="3"/>
      <c r="B350" s="47"/>
    </row>
    <row r="351" spans="1:2" ht="20.75" customHeight="1" x14ac:dyDescent="0.2">
      <c r="A351" s="3"/>
      <c r="B351" s="47"/>
    </row>
    <row r="352" spans="1:2" ht="20.75" customHeight="1" x14ac:dyDescent="0.2">
      <c r="A352" s="3"/>
      <c r="B352" s="47"/>
    </row>
    <row r="353" spans="1:2" ht="20.75" customHeight="1" x14ac:dyDescent="0.2">
      <c r="A353" s="3"/>
      <c r="B353" s="47"/>
    </row>
    <row r="354" spans="1:2" ht="20.75" customHeight="1" x14ac:dyDescent="0.2">
      <c r="A354" s="3"/>
      <c r="B354" s="47"/>
    </row>
    <row r="355" spans="1:2" ht="20.75" customHeight="1" x14ac:dyDescent="0.2">
      <c r="A355" s="3"/>
      <c r="B355" s="47"/>
    </row>
    <row r="356" spans="1:2" ht="20.75" customHeight="1" x14ac:dyDescent="0.2">
      <c r="A356" s="3"/>
      <c r="B356" s="47"/>
    </row>
    <row r="357" spans="1:2" ht="20.75" customHeight="1" x14ac:dyDescent="0.2">
      <c r="A357" s="3"/>
      <c r="B357" s="47"/>
    </row>
    <row r="358" spans="1:2" ht="20.75" customHeight="1" x14ac:dyDescent="0.2">
      <c r="A358" s="3"/>
      <c r="B358" s="47"/>
    </row>
    <row r="359" spans="1:2" ht="20.75" customHeight="1" x14ac:dyDescent="0.2">
      <c r="A359" s="3"/>
      <c r="B359" s="47"/>
    </row>
    <row r="360" spans="1:2" ht="20.75" customHeight="1" x14ac:dyDescent="0.2">
      <c r="A360" s="3"/>
      <c r="B360" s="47"/>
    </row>
    <row r="361" spans="1:2" ht="20.75" customHeight="1" x14ac:dyDescent="0.2">
      <c r="A361" s="3"/>
      <c r="B361" s="47"/>
    </row>
    <row r="362" spans="1:2" ht="20.75" customHeight="1" x14ac:dyDescent="0.2">
      <c r="A362" s="3"/>
      <c r="B362" s="47"/>
    </row>
    <row r="363" spans="1:2" ht="20.75" customHeight="1" x14ac:dyDescent="0.2">
      <c r="A363" s="3"/>
      <c r="B363" s="47"/>
    </row>
    <row r="364" spans="1:2" ht="20.75" customHeight="1" x14ac:dyDescent="0.2">
      <c r="A364" s="3"/>
      <c r="B364" s="47"/>
    </row>
    <row r="365" spans="1:2" ht="20.75" customHeight="1" x14ac:dyDescent="0.2">
      <c r="A365" s="3"/>
      <c r="B365" s="47"/>
    </row>
    <row r="366" spans="1:2" ht="20.75" customHeight="1" x14ac:dyDescent="0.2">
      <c r="A366" s="3"/>
      <c r="B366" s="47"/>
    </row>
    <row r="367" spans="1:2" ht="20.75" customHeight="1" x14ac:dyDescent="0.2">
      <c r="A367" s="3"/>
      <c r="B367" s="47"/>
    </row>
    <row r="368" spans="1:2" ht="20.75" customHeight="1" x14ac:dyDescent="0.2">
      <c r="A368" s="3"/>
      <c r="B368" s="47"/>
    </row>
    <row r="369" spans="1:2" ht="20.75" customHeight="1" x14ac:dyDescent="0.2">
      <c r="A369" s="3"/>
      <c r="B369" s="47"/>
    </row>
    <row r="370" spans="1:2" ht="20.75" customHeight="1" x14ac:dyDescent="0.2">
      <c r="A370" s="3"/>
      <c r="B370" s="47"/>
    </row>
    <row r="371" spans="1:2" ht="20.75" customHeight="1" x14ac:dyDescent="0.2">
      <c r="A371" s="3"/>
      <c r="B371" s="47"/>
    </row>
    <row r="372" spans="1:2" ht="20.75" customHeight="1" x14ac:dyDescent="0.2">
      <c r="A372" s="3"/>
      <c r="B372" s="47"/>
    </row>
    <row r="373" spans="1:2" ht="20.75" customHeight="1" x14ac:dyDescent="0.2">
      <c r="A373" s="3"/>
      <c r="B373" s="47"/>
    </row>
    <row r="374" spans="1:2" ht="20.75" customHeight="1" x14ac:dyDescent="0.2"/>
    <row r="375" spans="1:2" ht="20.75" customHeight="1" x14ac:dyDescent="0.2"/>
    <row r="376" spans="1:2" ht="20.75" customHeight="1" x14ac:dyDescent="0.2"/>
    <row r="377" spans="1:2" ht="20.75" customHeight="1" x14ac:dyDescent="0.2"/>
    <row r="378" spans="1:2" ht="20.75" customHeight="1" x14ac:dyDescent="0.2"/>
    <row r="379" spans="1:2" ht="20.75" customHeight="1" x14ac:dyDescent="0.2"/>
    <row r="380" spans="1:2" ht="20.75" customHeight="1" x14ac:dyDescent="0.2"/>
    <row r="381" spans="1:2" ht="20.75" customHeight="1" x14ac:dyDescent="0.2"/>
    <row r="382" spans="1:2" ht="20.75" customHeight="1" x14ac:dyDescent="0.2"/>
    <row r="383" spans="1:2" ht="20.75" customHeight="1" x14ac:dyDescent="0.2"/>
    <row r="384" spans="1:2" ht="20.75" customHeight="1" x14ac:dyDescent="0.2"/>
    <row r="385" s="3" customFormat="1" ht="20.75" customHeight="1" x14ac:dyDescent="0.2"/>
    <row r="386" s="3" customFormat="1" ht="20.75" customHeight="1" x14ac:dyDescent="0.2"/>
    <row r="387" s="3" customFormat="1" ht="20.75" customHeight="1" x14ac:dyDescent="0.2"/>
    <row r="388" s="3" customFormat="1" ht="20.75" customHeight="1" x14ac:dyDescent="0.2"/>
    <row r="389" s="3" customFormat="1" ht="20.75" customHeight="1" x14ac:dyDescent="0.2"/>
    <row r="390" s="3" customFormat="1" ht="20.75" customHeight="1" x14ac:dyDescent="0.2"/>
    <row r="391" s="3" customFormat="1" ht="20.75" customHeight="1" x14ac:dyDescent="0.2"/>
    <row r="392" s="3" customFormat="1" ht="20.75" customHeight="1" x14ac:dyDescent="0.2"/>
    <row r="393" s="3" customFormat="1" ht="20.75" customHeight="1" x14ac:dyDescent="0.2"/>
    <row r="394" s="3" customFormat="1" ht="20.75" customHeight="1" x14ac:dyDescent="0.2"/>
    <row r="395" s="3" customFormat="1" ht="20.75" customHeight="1" x14ac:dyDescent="0.2"/>
    <row r="396" s="3" customFormat="1" ht="20.75" customHeight="1" x14ac:dyDescent="0.2"/>
    <row r="397" s="3" customFormat="1" ht="20.75" customHeight="1" x14ac:dyDescent="0.2"/>
    <row r="398" s="3" customFormat="1" ht="20.75" customHeight="1" x14ac:dyDescent="0.2"/>
    <row r="399" s="3" customFormat="1" ht="20.75" customHeight="1" x14ac:dyDescent="0.2"/>
    <row r="400" s="3" customFormat="1" ht="20.75" customHeight="1" x14ac:dyDescent="0.2"/>
    <row r="401" s="3" customFormat="1" ht="20.75" customHeight="1" x14ac:dyDescent="0.2"/>
    <row r="402" s="3" customFormat="1" ht="20.75" customHeight="1" x14ac:dyDescent="0.2"/>
    <row r="403" s="3" customFormat="1" ht="20.75" customHeight="1" x14ac:dyDescent="0.2"/>
    <row r="404" s="3" customFormat="1" ht="20.75" customHeight="1" x14ac:dyDescent="0.2"/>
    <row r="405" s="3" customFormat="1" ht="20.75" customHeight="1" x14ac:dyDescent="0.2"/>
    <row r="406" s="3" customFormat="1" ht="20.75" customHeight="1" x14ac:dyDescent="0.2"/>
    <row r="407" s="3" customFormat="1" ht="20.75" customHeight="1" x14ac:dyDescent="0.2"/>
    <row r="408" s="3" customFormat="1" ht="20.75" customHeight="1" x14ac:dyDescent="0.2"/>
    <row r="409" s="3" customFormat="1" ht="20.75" customHeight="1" x14ac:dyDescent="0.2"/>
    <row r="410" s="3" customFormat="1" ht="20.75" customHeight="1" x14ac:dyDescent="0.2"/>
    <row r="411" s="3" customFormat="1" ht="20.75" customHeight="1" x14ac:dyDescent="0.2"/>
    <row r="412" s="3" customFormat="1" ht="20.75" customHeight="1" x14ac:dyDescent="0.2"/>
    <row r="413" s="3" customFormat="1" ht="20.75" customHeight="1" x14ac:dyDescent="0.2"/>
    <row r="414" s="3" customFormat="1" ht="20.75" customHeight="1" x14ac:dyDescent="0.2"/>
    <row r="415" s="3" customFormat="1" ht="20.75" customHeight="1" x14ac:dyDescent="0.2"/>
    <row r="416" s="3" customFormat="1" ht="20.75" customHeight="1" x14ac:dyDescent="0.2"/>
    <row r="417" s="3" customFormat="1" ht="20.75" customHeight="1" x14ac:dyDescent="0.2"/>
    <row r="418" s="3" customFormat="1" ht="20.75" customHeight="1" x14ac:dyDescent="0.2"/>
    <row r="419" s="3" customFormat="1" ht="20.75" customHeight="1" x14ac:dyDescent="0.2"/>
    <row r="420" s="3" customFormat="1" ht="20.75" customHeight="1" x14ac:dyDescent="0.2"/>
    <row r="421" s="3" customFormat="1" ht="20.75" customHeight="1" x14ac:dyDescent="0.2"/>
    <row r="422" s="3" customFormat="1" ht="20.75" customHeight="1" x14ac:dyDescent="0.2"/>
    <row r="423" s="3" customFormat="1" ht="20.75" customHeight="1" x14ac:dyDescent="0.2"/>
    <row r="424" s="3" customFormat="1" ht="20.75" customHeight="1" x14ac:dyDescent="0.2"/>
    <row r="425" s="3" customFormat="1" ht="20.75" customHeight="1" x14ac:dyDescent="0.2"/>
    <row r="426" s="3" customFormat="1" ht="20.75" customHeight="1" x14ac:dyDescent="0.2"/>
    <row r="427" s="3" customFormat="1" ht="20.75" customHeight="1" x14ac:dyDescent="0.2"/>
    <row r="428" s="3" customFormat="1" ht="20.75" customHeight="1" x14ac:dyDescent="0.2"/>
    <row r="429" s="3" customFormat="1" ht="20.75" customHeight="1" x14ac:dyDescent="0.2"/>
    <row r="430" s="3" customFormat="1" ht="20.75" customHeight="1" x14ac:dyDescent="0.2"/>
    <row r="431" s="3" customFormat="1" ht="20.75" customHeight="1" x14ac:dyDescent="0.2"/>
    <row r="432" s="3" customFormat="1" ht="20.75" customHeight="1" x14ac:dyDescent="0.2"/>
    <row r="433" s="3" customFormat="1" ht="20.75" customHeight="1" x14ac:dyDescent="0.2"/>
    <row r="434" s="3" customFormat="1" ht="20.75" customHeight="1" x14ac:dyDescent="0.2"/>
    <row r="435" s="3" customFormat="1" ht="20.75" customHeight="1" x14ac:dyDescent="0.2"/>
    <row r="436" s="3" customFormat="1" ht="20.75" customHeight="1" x14ac:dyDescent="0.2"/>
    <row r="437" s="3" customFormat="1" ht="20.75" customHeight="1" x14ac:dyDescent="0.2"/>
    <row r="438" s="3" customFormat="1" ht="20.75" customHeight="1" x14ac:dyDescent="0.2"/>
    <row r="439" s="3" customFormat="1" ht="20.75" customHeight="1" x14ac:dyDescent="0.2"/>
    <row r="440" s="3" customFormat="1" ht="20.75" customHeight="1" x14ac:dyDescent="0.2"/>
    <row r="441" s="3" customFormat="1" ht="20.75" customHeight="1" x14ac:dyDescent="0.2"/>
    <row r="442" s="3" customFormat="1" ht="20.75" customHeight="1" x14ac:dyDescent="0.2"/>
    <row r="443" s="3" customFormat="1" ht="20.75" customHeight="1" x14ac:dyDescent="0.2"/>
    <row r="444" s="3" customFormat="1" ht="20.75" customHeight="1" x14ac:dyDescent="0.2"/>
    <row r="445" s="3" customFormat="1" ht="20.75" customHeight="1" x14ac:dyDescent="0.2"/>
    <row r="446" s="3" customFormat="1" ht="20.75" customHeight="1" x14ac:dyDescent="0.2"/>
    <row r="447" s="3" customFormat="1" ht="20.75" customHeight="1" x14ac:dyDescent="0.2"/>
    <row r="448" s="3" customFormat="1" ht="20.75" customHeight="1" x14ac:dyDescent="0.2"/>
    <row r="449" s="3" customFormat="1" ht="20.75" customHeight="1" x14ac:dyDescent="0.2"/>
    <row r="450" s="3" customFormat="1" ht="20.75" customHeight="1" x14ac:dyDescent="0.2"/>
    <row r="451" s="3" customFormat="1" ht="20.75" customHeight="1" x14ac:dyDescent="0.2"/>
    <row r="452" s="3" customFormat="1" ht="20.75" customHeight="1" x14ac:dyDescent="0.2"/>
    <row r="453" s="3" customFormat="1" ht="20.75" customHeight="1" x14ac:dyDescent="0.2"/>
    <row r="454" s="3" customFormat="1" ht="20.75" customHeight="1" x14ac:dyDescent="0.2"/>
    <row r="455" s="3" customFormat="1" ht="20.75" customHeight="1" x14ac:dyDescent="0.2"/>
    <row r="456" s="3" customFormat="1" ht="20.75" customHeight="1" x14ac:dyDescent="0.2"/>
    <row r="457" s="3" customFormat="1" ht="20.75" customHeight="1" x14ac:dyDescent="0.2"/>
    <row r="458" s="3" customFormat="1" ht="20.75" customHeight="1" x14ac:dyDescent="0.2"/>
    <row r="459" s="3" customFormat="1" ht="20.75" customHeight="1" x14ac:dyDescent="0.2"/>
    <row r="460" s="3" customFormat="1" ht="20.75" customHeight="1" x14ac:dyDescent="0.2"/>
    <row r="461" s="3" customFormat="1" ht="20.75" customHeight="1" x14ac:dyDescent="0.2"/>
    <row r="462" s="3" customFormat="1" ht="20.75" customHeight="1" x14ac:dyDescent="0.2"/>
    <row r="463" s="3" customFormat="1" ht="20.75" customHeight="1" x14ac:dyDescent="0.2"/>
    <row r="464" s="3" customFormat="1" ht="20.75" customHeight="1" x14ac:dyDescent="0.2"/>
    <row r="465" s="3" customFormat="1" ht="20.75" customHeight="1" x14ac:dyDescent="0.2"/>
    <row r="466" s="3" customFormat="1" ht="20.75" customHeight="1" x14ac:dyDescent="0.2"/>
    <row r="467" s="3" customFormat="1" ht="20.75" customHeight="1" x14ac:dyDescent="0.2"/>
    <row r="468" s="3" customFormat="1" ht="20.75" customHeight="1" x14ac:dyDescent="0.2"/>
    <row r="469" s="3" customFormat="1" ht="20.75" customHeight="1" x14ac:dyDescent="0.2"/>
    <row r="470" s="3" customFormat="1" ht="20.75" customHeight="1" x14ac:dyDescent="0.2"/>
    <row r="471" s="3" customFormat="1" ht="20.75" customHeight="1" x14ac:dyDescent="0.2"/>
    <row r="472" s="3" customFormat="1" ht="20.75" customHeight="1" x14ac:dyDescent="0.2"/>
    <row r="473" s="3" customFormat="1" ht="20.75" customHeight="1" x14ac:dyDescent="0.2"/>
    <row r="474" s="3" customFormat="1" ht="20.75" customHeight="1" x14ac:dyDescent="0.2"/>
    <row r="475" s="3" customFormat="1" ht="20.75" customHeight="1" x14ac:dyDescent="0.2"/>
    <row r="476" s="3" customFormat="1" ht="20.75" customHeight="1" x14ac:dyDescent="0.2"/>
    <row r="477" s="3" customFormat="1" ht="20.75" customHeight="1" x14ac:dyDescent="0.2"/>
    <row r="478" s="3" customFormat="1" ht="20.75" customHeight="1" x14ac:dyDescent="0.2"/>
    <row r="479" s="3" customFormat="1" ht="20.75" customHeight="1" x14ac:dyDescent="0.2"/>
    <row r="480" s="3" customFormat="1" ht="20.75" customHeight="1" x14ac:dyDescent="0.2"/>
    <row r="481" s="3" customFormat="1" ht="20.75" customHeight="1" x14ac:dyDescent="0.2"/>
    <row r="482" s="3" customFormat="1" ht="20.75" customHeight="1" x14ac:dyDescent="0.2"/>
    <row r="483" s="3" customFormat="1" ht="20.75" customHeight="1" x14ac:dyDescent="0.2"/>
    <row r="484" s="3" customFormat="1" ht="20.75" customHeight="1" x14ac:dyDescent="0.2"/>
    <row r="485" s="3" customFormat="1" ht="20.75" customHeight="1" x14ac:dyDescent="0.2"/>
    <row r="486" s="3" customFormat="1" ht="20.75" customHeight="1" x14ac:dyDescent="0.2"/>
    <row r="487" s="3" customFormat="1" ht="20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Lisa Rennels</cp:lastModifiedBy>
  <cp:lastPrinted>2012-06-05T16:15:05Z</cp:lastPrinted>
  <dcterms:created xsi:type="dcterms:W3CDTF">1999-01-07T15:40:04Z</dcterms:created>
  <dcterms:modified xsi:type="dcterms:W3CDTF">2021-12-12T02:20:56Z</dcterms:modified>
</cp:coreProperties>
</file>