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sarennels/.julia/dev/MimiDICE2016R2/data/"/>
    </mc:Choice>
  </mc:AlternateContent>
  <xr:revisionPtr revIDLastSave="0" documentId="13_ncr:1_{F7563C34-97C3-7949-96D2-0955D7C2DFB0}" xr6:coauthVersionLast="36" xr6:coauthVersionMax="36" xr10:uidLastSave="{00000000-0000-0000-0000-000000000000}"/>
  <bookViews>
    <workbookView xWindow="340" yWindow="460" windowWidth="23420" windowHeight="20240" tabRatio="713" activeTab="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81029"/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W116" i="27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V116" i="27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B72" i="27"/>
  <c r="D72" i="27" s="1"/>
  <c r="B62" i="85" s="1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08" i="85" s="1"/>
  <c r="BZ137" i="85"/>
  <c r="BG43" i="72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08" i="85" s="1"/>
  <c r="CC137" i="85"/>
  <c r="CD32" i="85"/>
  <c r="CE34" i="85"/>
  <c r="CD18" i="85"/>
  <c r="CE53" i="85"/>
  <c r="CD54" i="85"/>
  <c r="CC119" i="85"/>
  <c r="CD15" i="85"/>
  <c r="CE41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D108" i="85" s="1"/>
  <c r="CF53" i="85"/>
  <c r="CE54" i="85"/>
  <c r="CD119" i="85"/>
  <c r="CE15" i="85"/>
  <c r="CE18" i="85"/>
  <c r="CF34" i="85"/>
  <c r="CE32" i="85"/>
  <c r="CF41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E108" i="85" s="1"/>
  <c r="CF18" i="85"/>
  <c r="CG41" i="85"/>
  <c r="CF32" i="85"/>
  <c r="CG34" i="85"/>
  <c r="CE119" i="85"/>
  <c r="CF15" i="85"/>
  <c r="CG53" i="85"/>
  <c r="CF54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08" i="85" s="1"/>
  <c r="CF119" i="85"/>
  <c r="CG15" i="85"/>
  <c r="CG32" i="85"/>
  <c r="CH34" i="85"/>
  <c r="CH41" i="85"/>
  <c r="CG18" i="85"/>
  <c r="CG54" i="85"/>
  <c r="CH53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08" i="85" s="1"/>
  <c r="CQ137" i="85"/>
  <c r="CS53" i="85"/>
  <c r="CR54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 s="1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I34" i="72" s="1"/>
  <c r="CH97" i="48"/>
  <c r="G136" i="72"/>
  <c r="F135" i="48"/>
  <c r="F137" i="48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I136" i="72" s="1"/>
  <c r="G137" i="48"/>
  <c r="CI97" i="48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R135" i="48" s="1"/>
  <c r="CR97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 s="1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B135" i="48" s="1"/>
  <c r="AC136" i="72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48" s="1"/>
  <c r="AD136" i="72"/>
  <c r="AC135" i="48"/>
  <c r="AB135" i="72"/>
  <c r="AF53" i="75"/>
  <c r="AE54" i="75"/>
  <c r="AB35" i="75"/>
  <c r="AC34" i="75"/>
  <c r="AN18" i="76"/>
  <c r="AC34" i="74"/>
  <c r="AE34" i="72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H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L135" i="72" s="1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AM135" i="72" s="1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B69" i="48" s="1"/>
  <c r="C69" i="85"/>
  <c r="B69" i="85" s="1"/>
  <c r="C10" i="72"/>
  <c r="CK135" i="48"/>
  <c r="CL136" i="48"/>
  <c r="CL137" i="48"/>
  <c r="CN34" i="48"/>
  <c r="CM133" i="48"/>
  <c r="Q136" i="76"/>
  <c r="Q135" i="76"/>
  <c r="AV135" i="72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B71" i="48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 s="1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K108" i="48" s="1"/>
  <c r="BM2" i="48"/>
  <c r="BM41" i="48" s="1"/>
  <c r="C38" i="72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BR41" i="48" s="1"/>
  <c r="G35" i="72"/>
  <c r="BP108" i="48"/>
  <c r="I44" i="72"/>
  <c r="DE118" i="27"/>
  <c r="BQ32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BV41" i="48" s="1"/>
  <c r="N44" i="72"/>
  <c r="BT108" i="48"/>
  <c r="DI118" i="27"/>
  <c r="BU32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CB41" i="48" s="1"/>
  <c r="BZ108" i="48"/>
  <c r="T44" i="72"/>
  <c r="DO118" i="27"/>
  <c r="CA32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D41" i="48" s="1"/>
  <c r="CB108" i="48"/>
  <c r="V44" i="72"/>
  <c r="DQ118" i="27"/>
  <c r="CC32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CF41" i="48" s="1"/>
  <c r="X44" i="72"/>
  <c r="CD108" i="48"/>
  <c r="DS118" i="27"/>
  <c r="CE32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M41" i="48" s="1"/>
  <c r="CK108" i="48"/>
  <c r="AE44" i="72"/>
  <c r="DZ118" i="27"/>
  <c r="CL32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O41" i="48" s="1"/>
  <c r="CM108" i="48"/>
  <c r="AG44" i="72"/>
  <c r="EB118" i="27"/>
  <c r="CN32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66" i="85"/>
  <c r="F120" i="85"/>
  <c r="F113" i="85"/>
  <c r="F109" i="85"/>
  <c r="F103" i="85"/>
  <c r="J20" i="85"/>
  <c r="E103" i="72"/>
  <c r="C151" i="48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C153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05" i="85" l="1"/>
  <c r="F106" i="85" s="1"/>
  <c r="F121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 s="1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N152" i="48" l="1"/>
  <c r="N155" i="48" s="1"/>
  <c r="Q105" i="85"/>
  <c r="R101" i="85"/>
  <c r="P150" i="85"/>
  <c r="P127" i="85"/>
  <c r="Q124" i="85"/>
  <c r="Q104" i="85"/>
  <c r="Q166" i="85" s="1"/>
  <c r="BX21" i="48"/>
  <c r="BX21" i="85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 s="1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T88" i="77"/>
  <c r="T100" i="77"/>
  <c r="U89" i="77"/>
  <c r="R114" i="48"/>
  <c r="R107" i="48"/>
  <c r="R121" i="48"/>
  <c r="CQ117" i="27"/>
  <c r="Q154" i="48" l="1"/>
  <c r="P138" i="48" s="1"/>
  <c r="S127" i="85"/>
  <c r="S150" i="85"/>
  <c r="T104" i="85"/>
  <c r="T166" i="85" s="1"/>
  <c r="T124" i="85"/>
  <c r="T105" i="85"/>
  <c r="U101" i="85"/>
  <c r="CP21" i="48"/>
  <c r="CP21" i="85"/>
  <c r="S121" i="72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R154" i="48" s="1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 s="1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4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S152" i="48" l="1"/>
  <c r="U127" i="85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X153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4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 s="1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D127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5" i="48" s="1"/>
  <c r="AD153" i="48"/>
  <c r="AF120" i="72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4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 s="1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 s="1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28" i="85" s="1"/>
  <c r="AJ150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51" i="48" s="1"/>
  <c r="AJ127" i="48"/>
  <c r="AK127" i="72" s="1"/>
  <c r="AM101" i="72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K166" i="48"/>
  <c r="AK113" i="48"/>
  <c r="AK109" i="48"/>
  <c r="AK120" i="48"/>
  <c r="AJ154" i="48" l="1"/>
  <c r="AI138" i="48" s="1"/>
  <c r="AJ153" i="48"/>
  <c r="AJ128" i="48"/>
  <c r="AL123" i="85"/>
  <c r="AM99" i="85"/>
  <c r="AO90" i="85"/>
  <c r="AM117" i="85"/>
  <c r="AJ152" i="48"/>
  <c r="AJ155" i="48" s="1"/>
  <c r="AL103" i="72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 s="1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N114" i="48"/>
  <c r="AN121" i="48"/>
  <c r="AN107" i="48"/>
  <c r="AM153" i="48" l="1"/>
  <c r="AO126" i="85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N138" i="85" s="1"/>
  <c r="AO155" i="85"/>
  <c r="AQ92" i="85"/>
  <c r="AQ87" i="85"/>
  <c r="AP169" i="85"/>
  <c r="AP110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P126" i="85" s="1"/>
  <c r="AQ117" i="85"/>
  <c r="AS90" i="85"/>
  <c r="AQ99" i="85"/>
  <c r="AP125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N155" i="48" s="1"/>
  <c r="AP121" i="72"/>
  <c r="AP114" i="72"/>
  <c r="AN153" i="48"/>
  <c r="AP92" i="48"/>
  <c r="AM138" i="48"/>
  <c r="HZ117" i="27"/>
  <c r="AQ94" i="72"/>
  <c r="AP112" i="72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Q125" i="85" s="1"/>
  <c r="AT90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Q126" i="85" l="1"/>
  <c r="AQ127" i="85" s="1"/>
  <c r="AR124" i="85"/>
  <c r="AR104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P155" i="48" s="1"/>
  <c r="AR125" i="85"/>
  <c r="AR126" i="85"/>
  <c r="AS105" i="85"/>
  <c r="AT101" i="85"/>
  <c r="AS124" i="85"/>
  <c r="AS104" i="85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 s="1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51" i="85" s="1"/>
  <c r="AS127" i="85"/>
  <c r="AS128" i="85" s="1"/>
  <c r="AT166" i="85"/>
  <c r="AT120" i="85"/>
  <c r="AT113" i="85"/>
  <c r="AT109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 s="1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67" i="85" l="1"/>
  <c r="AT125" i="85"/>
  <c r="AT150" i="85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2" i="72" s="1"/>
  <c r="AV94" i="72"/>
  <c r="AU114" i="72"/>
  <c r="AS154" i="48"/>
  <c r="JD117" i="27"/>
  <c r="AU11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U126" i="72"/>
  <c r="AW101" i="72"/>
  <c r="AT151" i="48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 s="1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AZ151" i="85" s="1"/>
  <c r="BA109" i="85"/>
  <c r="BA113" i="85"/>
  <c r="BA120" i="85"/>
  <c r="BA106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 s="1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B126" i="85" l="1"/>
  <c r="BB150" i="85" s="1"/>
  <c r="BC124" i="85"/>
  <c r="BC104" i="85"/>
  <c r="BC105" i="85"/>
  <c r="BD101" i="85"/>
  <c r="BB127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23" i="85" s="1"/>
  <c r="BC170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 s="1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28" i="85" s="1"/>
  <c r="BI150" i="85"/>
  <c r="BJ113" i="85"/>
  <c r="BJ120" i="85"/>
  <c r="BJ109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K110" i="85" s="1"/>
  <c r="BL94" i="85"/>
  <c r="BK114" i="85"/>
  <c r="BK112" i="85"/>
  <c r="BK121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6" i="85" s="1"/>
  <c r="BO125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 s="1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R126" i="85" l="1"/>
  <c r="BS104" i="85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0" i="85" l="1"/>
  <c r="CF116" i="85" s="1"/>
  <c r="CG117" i="85" s="1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3" i="85" l="1"/>
  <c r="CF126" i="85" s="1"/>
  <c r="CF127" i="85" s="1"/>
  <c r="CF128" i="85" s="1"/>
  <c r="CF125" i="85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J126" i="85" s="1"/>
  <c r="CJ127" i="85" s="1"/>
  <c r="CJ128" i="85" s="1"/>
  <c r="CK88" i="85"/>
  <c r="CK142" i="85"/>
  <c r="CK141" i="85"/>
  <c r="CL89" i="85"/>
  <c r="CM90" i="85" s="1"/>
  <c r="CK100" i="85"/>
  <c r="CK99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0" i="85" l="1"/>
  <c r="CL116" i="85" s="1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117" i="85" l="1"/>
  <c r="CM104" i="85" s="1"/>
  <c r="CL123" i="85"/>
  <c r="CL125" i="85" s="1"/>
  <c r="CM92" i="85"/>
  <c r="CM93" i="85" s="1"/>
  <c r="CM87" i="85"/>
  <c r="CL126" i="85"/>
  <c r="CL127" i="85" s="1"/>
  <c r="CL128" i="85" s="1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24" i="85" l="1"/>
  <c r="CM113" i="85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0" i="85" l="1"/>
  <c r="CP116" i="85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V125" i="85" l="1"/>
  <c r="CW106" i="85"/>
  <c r="CW107" i="85" s="1"/>
  <c r="CW120" i="85"/>
  <c r="CW121" i="85" s="1"/>
  <c r="CW109" i="85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0" i="85" l="1"/>
  <c r="CW116" i="85" s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 s="1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<sst xmlns="http://schemas.openxmlformats.org/spreadsheetml/2006/main" count="1903" uniqueCount="434">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</sst>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11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67" fontId="5" fillId="40" borderId="2" xfId="1" applyNumberFormat="1" applyFont="1" applyFill="1" applyBorder="1" applyAlignment="1">
      <alignment horizontal="left" vertical="center" wrapText="1"/>
    </xf>
    <xf numFmtId="171" fontId="5" fillId="40" borderId="2" xfId="1" applyNumberFormat="1" applyFont="1" applyFill="1" applyBorder="1" applyAlignment="1">
      <alignment horizontal="right"/>
    </xf>
    <xf numFmtId="167" fontId="5" fillId="40" borderId="2" xfId="1" applyNumberFormat="1" applyFont="1" applyFill="1" applyBorder="1"/>
    <xf numFmtId="165" fontId="5" fillId="40" borderId="2" xfId="1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0344-A6B1-43D7035E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6-0440-B83E-4F615C530F91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E6-0440-B83E-4F615C530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31-114E-B8DD-FF0DCF6F6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5.0941476130629937E-2</c:v>
                </c:pt>
                <c:pt idx="1">
                  <c:v>4.97959827149419E-2</c:v>
                </c:pt>
                <c:pt idx="2">
                  <c:v>4.8670052887170634E-2</c:v>
                </c:pt>
                <c:pt idx="3">
                  <c:v>4.7573320565560184E-2</c:v>
                </c:pt>
                <c:pt idx="4">
                  <c:v>4.6509809500213217E-2</c:v>
                </c:pt>
                <c:pt idx="5">
                  <c:v>4.5480696152848221E-2</c:v>
                </c:pt>
                <c:pt idx="6">
                  <c:v>4.4485793353668868E-2</c:v>
                </c:pt>
                <c:pt idx="7">
                  <c:v>4.3524328980289129E-2</c:v>
                </c:pt>
                <c:pt idx="8">
                  <c:v>4.2595339880007188E-2</c:v>
                </c:pt>
                <c:pt idx="9">
                  <c:v>4.1697858166080071E-2</c:v>
                </c:pt>
                <c:pt idx="10">
                  <c:v>4.0830989322112599E-2</c:v>
                </c:pt>
                <c:pt idx="11">
                  <c:v>3.9993938502274951E-2</c:v>
                </c:pt>
                <c:pt idx="12">
                  <c:v>3.9186015244545125E-2</c:v>
                </c:pt>
                <c:pt idx="13">
                  <c:v>3.8406641158735155E-2</c:v>
                </c:pt>
                <c:pt idx="14">
                  <c:v>3.7655373894323274E-2</c:v>
                </c:pt>
                <c:pt idx="15">
                  <c:v>3.6931969860816816E-2</c:v>
                </c:pt>
                <c:pt idx="16">
                  <c:v>3.6236516878162206E-2</c:v>
                </c:pt>
                <c:pt idx="17">
                  <c:v>3.5579156304507142E-2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3145-9F40-DC4A90A13008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3.7517795487059136E-2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3145-9F40-DC4A90A13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46B-C741-A227-D3DEDF2B2F9B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46B-C741-A227-D3DEDF2B2F9B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46B-C741-A227-D3DEDF2B2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B04-F749-842B-A31247AC656E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B04-F749-842B-A31247AC6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DB04-F749-842B-A31247AC656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DB04-F749-842B-A31247AC656E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27B-9543-8754-20519884A3AF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27B-9543-8754-20519884A3AF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1.1892354808321197</c:v>
                </c:pt>
                <c:pt idx="3">
                  <c:v>1.3679253999148389</c:v>
                </c:pt>
                <c:pt idx="4">
                  <c:v>1.5517356972895062</c:v>
                </c:pt>
                <c:pt idx="5">
                  <c:v>1.739999600363336</c:v>
                </c:pt>
                <c:pt idx="6">
                  <c:v>1.9320406957069689</c:v>
                </c:pt>
                <c:pt idx="7">
                  <c:v>2.1271690452297802</c:v>
                </c:pt>
                <c:pt idx="8">
                  <c:v>2.324686911263707</c:v>
                </c:pt>
                <c:pt idx="9">
                  <c:v>2.5238987076952912</c:v>
                </c:pt>
                <c:pt idx="10">
                  <c:v>2.7241219561619419</c:v>
                </c:pt>
                <c:pt idx="11">
                  <c:v>2.9246974467148652</c:v>
                </c:pt>
                <c:pt idx="12">
                  <c:v>3.1249977121703805</c:v>
                </c:pt>
                <c:pt idx="13">
                  <c:v>3.3244334876009631</c:v>
                </c:pt>
                <c:pt idx="14">
                  <c:v>3.522458156129094</c:v>
                </c:pt>
                <c:pt idx="15">
                  <c:v>3.7185703599530071</c:v>
                </c:pt>
                <c:pt idx="16">
                  <c:v>3.9123150365446979</c:v>
                </c:pt>
                <c:pt idx="17">
                  <c:v>4.1032831614029721</c:v>
                </c:pt>
                <c:pt idx="18">
                  <c:v>4.2881545822733953</c:v>
                </c:pt>
                <c:pt idx="19">
                  <c:v>4.4669866190950174</c:v>
                </c:pt>
                <c:pt idx="20">
                  <c:v>4.639828079002867</c:v>
                </c:pt>
                <c:pt idx="21">
                  <c:v>4.8067229675925063</c:v>
                </c:pt>
                <c:pt idx="22">
                  <c:v>4.9677129773124005</c:v>
                </c:pt>
                <c:pt idx="23">
                  <c:v>5.1228390806310831</c:v>
                </c:pt>
                <c:pt idx="24">
                  <c:v>5.2721424620093789</c:v>
                </c:pt>
                <c:pt idx="25">
                  <c:v>5.4156649598563718</c:v>
                </c:pt>
                <c:pt idx="26">
                  <c:v>5.5534491458320208</c:v>
                </c:pt>
                <c:pt idx="27">
                  <c:v>5.6855381371913234</c:v>
                </c:pt>
                <c:pt idx="28">
                  <c:v>5.8119752142713201</c:v>
                </c:pt>
                <c:pt idx="29">
                  <c:v>5.9328032972377054</c:v>
                </c:pt>
                <c:pt idx="30">
                  <c:v>6.0480643222748238</c:v>
                </c:pt>
                <c:pt idx="31">
                  <c:v>6.1577985464176299</c:v>
                </c:pt>
                <c:pt idx="32">
                  <c:v>6.2620438015297371</c:v>
                </c:pt>
                <c:pt idx="33">
                  <c:v>6.3608347109501082</c:v>
                </c:pt>
                <c:pt idx="34">
                  <c:v>6.4542018766672884</c:v>
                </c:pt>
                <c:pt idx="35">
                  <c:v>6.5421710402417279</c:v>
                </c:pt>
                <c:pt idx="36">
                  <c:v>6.6247622167919147</c:v>
                </c:pt>
                <c:pt idx="37">
                  <c:v>6.7019887979886965</c:v>
                </c:pt>
                <c:pt idx="38">
                  <c:v>6.7738566169404404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B-9543-8754-20519884A3AF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B-9543-8754-20519884A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39.382085105163213</c:v>
                </c:pt>
                <c:pt idx="2">
                  <c:v>42.928159601680754</c:v>
                </c:pt>
                <c:pt idx="3">
                  <c:v>46.344018852364968</c:v>
                </c:pt>
                <c:pt idx="4">
                  <c:v>49.597299318203611</c:v>
                </c:pt>
                <c:pt idx="5">
                  <c:v>52.661648877827488</c:v>
                </c:pt>
                <c:pt idx="6">
                  <c:v>55.516108068018475</c:v>
                </c:pt>
                <c:pt idx="7">
                  <c:v>58.144470759407795</c:v>
                </c:pt>
                <c:pt idx="8">
                  <c:v>60.534660824145071</c:v>
                </c:pt>
                <c:pt idx="9">
                  <c:v>62.678147409364954</c:v>
                </c:pt>
                <c:pt idx="10">
                  <c:v>64.569411080313387</c:v>
                </c:pt>
                <c:pt idx="11">
                  <c:v>66.205465742009494</c:v>
                </c:pt>
                <c:pt idx="12">
                  <c:v>67.58543620034321</c:v>
                </c:pt>
                <c:pt idx="13">
                  <c:v>68.710187741412483</c:v>
                </c:pt>
                <c:pt idx="14">
                  <c:v>69.58200190326194</c:v>
                </c:pt>
                <c:pt idx="15">
                  <c:v>70.204290459755015</c:v>
                </c:pt>
                <c:pt idx="16">
                  <c:v>70.58133749663935</c:v>
                </c:pt>
                <c:pt idx="17">
                  <c:v>70.718055935147703</c:v>
                </c:pt>
                <c:pt idx="18">
                  <c:v>70.619738672883244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B-BA47-B279-F170D5DC38F6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17.336839811616969</c:v>
                </c:pt>
                <c:pt idx="17">
                  <c:v>12.745875614172032</c:v>
                </c:pt>
                <c:pt idx="18">
                  <c:v>7.7774879146958513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B-BA47-B279-F170D5DC38F6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5AB-BA47-B279-F170D5DC38F6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5AB-BA47-B279-F170D5DC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104.9714001628525</c:v>
                </c:pt>
                <c:pt idx="1">
                  <c:v>124.99173779211316</c:v>
                </c:pt>
                <c:pt idx="2">
                  <c:v>147.19407969185161</c:v>
                </c:pt>
                <c:pt idx="3">
                  <c:v>171.61375007193823</c:v>
                </c:pt>
                <c:pt idx="4">
                  <c:v>198.27857077608232</c:v>
                </c:pt>
                <c:pt idx="5">
                  <c:v>227.20947981840388</c:v>
                </c:pt>
                <c:pt idx="6">
                  <c:v>258.42102095304131</c:v>
                </c:pt>
                <c:pt idx="7">
                  <c:v>291.92174459025625</c:v>
                </c:pt>
                <c:pt idx="8">
                  <c:v>327.71455260301218</c:v>
                </c:pt>
                <c:pt idx="9">
                  <c:v>365.79701159792558</c:v>
                </c:pt>
                <c:pt idx="10">
                  <c:v>406.16165102720623</c:v>
                </c:pt>
                <c:pt idx="11">
                  <c:v>448.79625467425501</c:v>
                </c:pt>
                <c:pt idx="12">
                  <c:v>493.68414587691484</c:v>
                </c:pt>
                <c:pt idx="13">
                  <c:v>540.80445668253674</c:v>
                </c:pt>
                <c:pt idx="14">
                  <c:v>590.13235815211578</c:v>
                </c:pt>
                <c:pt idx="15">
                  <c:v>641.63920414077279</c:v>
                </c:pt>
                <c:pt idx="16">
                  <c:v>695.29249877693735</c:v>
                </c:pt>
                <c:pt idx="17">
                  <c:v>751.05551594006295</c:v>
                </c:pt>
                <c:pt idx="18">
                  <c:v>808.94452749818083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70-B548-A0A2-1EE6A4133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3970-B548-A0A2-1EE6A4133C5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D21" sqref="D21"/>
    </sheetView>
  </sheetViews>
  <sheetFormatPr baseColWidth="10" defaultColWidth="8.6640625" defaultRowHeight="17.25" customHeight="1" x14ac:dyDescent="0.2"/>
  <cols>
    <col min="1" max="1" width="11" style="204" bestFit="1" customWidth="1"/>
    <col min="2" max="16384" width="8.6640625" style="204"/>
  </cols>
  <sheetData>
    <row r="1" spans="1:1" s="201" customFormat="1" ht="17.25" customHeight="1" x14ac:dyDescent="0.2">
      <c r="A1" s="201" t="s">
        <v>427</v>
      </c>
    </row>
    <row r="2" spans="1:1" s="201" customFormat="1" ht="17.25" customHeight="1" x14ac:dyDescent="0.2">
      <c r="A2" s="201" t="s">
        <v>428</v>
      </c>
    </row>
    <row r="3" spans="1:1" s="201" customFormat="1" ht="17.25" customHeight="1" x14ac:dyDescent="0.2">
      <c r="A3" s="201" t="s">
        <v>429</v>
      </c>
    </row>
    <row r="4" spans="1:1" s="201" customFormat="1" ht="17.25" customHeight="1" x14ac:dyDescent="0.2"/>
    <row r="5" spans="1:1" s="201" customFormat="1" ht="17.25" customHeight="1" x14ac:dyDescent="0.2">
      <c r="A5" s="202">
        <v>42669</v>
      </c>
    </row>
    <row r="6" spans="1:1" ht="17.25" customHeight="1" thickBot="1" x14ac:dyDescent="0.25">
      <c r="A6" s="203"/>
    </row>
    <row r="7" spans="1:1" ht="17.25" customHeight="1" thickTop="1" x14ac:dyDescent="0.2"/>
    <row r="8" spans="1:1" ht="17.25" customHeight="1" x14ac:dyDescent="0.2">
      <c r="A8" s="204" t="s">
        <v>350</v>
      </c>
    </row>
    <row r="9" spans="1:1" ht="17.25" customHeight="1" x14ac:dyDescent="0.2">
      <c r="A9" s="204" t="s">
        <v>387</v>
      </c>
    </row>
    <row r="10" spans="1:1" ht="17.25" customHeight="1" x14ac:dyDescent="0.2">
      <c r="A10" s="204" t="s">
        <v>430</v>
      </c>
    </row>
    <row r="11" spans="1:1" ht="17.25" customHeight="1" x14ac:dyDescent="0.2">
      <c r="A11" s="204" t="s">
        <v>351</v>
      </c>
    </row>
    <row r="13" spans="1:1" ht="17.25" customHeight="1" thickBot="1" x14ac:dyDescent="0.25">
      <c r="A13" s="205" t="s">
        <v>352</v>
      </c>
    </row>
    <row r="14" spans="1:1" ht="17.25" customHeight="1" thickTop="1" x14ac:dyDescent="0.2">
      <c r="A14" s="204" t="s">
        <v>388</v>
      </c>
    </row>
    <row r="16" spans="1:1" ht="17.25" customHeight="1" thickBot="1" x14ac:dyDescent="0.25">
      <c r="A16" s="205" t="s">
        <v>210</v>
      </c>
    </row>
    <row r="17" spans="1:1" ht="17.25" customHeight="1" thickTop="1" x14ac:dyDescent="0.2">
      <c r="A17" s="204" t="s">
        <v>431</v>
      </c>
    </row>
    <row r="18" spans="1:1" ht="17.25" customHeight="1" x14ac:dyDescent="0.2">
      <c r="A18" s="204" t="s">
        <v>432</v>
      </c>
    </row>
    <row r="20" spans="1:1" ht="17.25" customHeight="1" thickBot="1" x14ac:dyDescent="0.25">
      <c r="A20" s="205" t="s">
        <v>188</v>
      </c>
    </row>
    <row r="21" spans="1:1" ht="17.25" customHeight="1" thickTop="1" x14ac:dyDescent="0.2">
      <c r="A21" s="206" t="s">
        <v>433</v>
      </c>
    </row>
    <row r="22" spans="1:1" ht="17.25" customHeight="1" x14ac:dyDescent="0.2">
      <c r="A22" s="206"/>
    </row>
    <row r="23" spans="1:1" ht="17.25" customHeight="1" x14ac:dyDescent="0.2">
      <c r="A23" s="206"/>
    </row>
    <row r="24" spans="1:1" ht="17.25" customHeight="1" x14ac:dyDescent="0.2">
      <c r="A24" s="206"/>
    </row>
    <row r="25" spans="1:1" ht="17.25" customHeight="1" x14ac:dyDescent="0.2">
      <c r="A25" s="206"/>
    </row>
    <row r="26" spans="1:1" ht="17.25" customHeight="1" thickBot="1" x14ac:dyDescent="0.25">
      <c r="A26" s="205"/>
    </row>
    <row r="27" spans="1:1" ht="17.25" customHeight="1" thickTop="1" x14ac:dyDescent="0.2"/>
    <row r="29" spans="1:1" ht="17.25" customHeight="1" thickBot="1" x14ac:dyDescent="0.25">
      <c r="A29" s="205"/>
    </row>
    <row r="30" spans="1:1" ht="17.25" customHeight="1" thickTop="1" x14ac:dyDescent="0.2"/>
    <row r="34" spans="1:1" ht="17.25" customHeight="1" thickBot="1" x14ac:dyDescent="0.25">
      <c r="A34" s="205"/>
    </row>
    <row r="35" spans="1:1" ht="17.25" customHeight="1" thickTop="1" x14ac:dyDescent="0.2"/>
    <row r="39" spans="1:1" ht="17.25" customHeight="1" thickBot="1" x14ac:dyDescent="0.25">
      <c r="A39" s="205"/>
    </row>
    <row r="40" spans="1:1" ht="17.25" customHeight="1" thickTop="1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60" zoomScale="85" zoomScaleNormal="85" workbookViewId="0">
      <selection activeCell="E106" sqref="E106"/>
    </sheetView>
  </sheetViews>
  <sheetFormatPr baseColWidth="10" defaultColWidth="10.5" defaultRowHeight="14.25" customHeight="1" x14ac:dyDescent="0.15"/>
  <cols>
    <col min="1" max="1" width="62" style="70" customWidth="1"/>
    <col min="2" max="2" width="18" style="68" customWidth="1"/>
    <col min="3" max="3" width="2.6640625" style="69" customWidth="1"/>
    <col min="4" max="4" width="12.5" style="70" customWidth="1"/>
    <col min="5" max="5" width="15.5" style="70" customWidth="1"/>
    <col min="6" max="8" width="12.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5" style="70" customWidth="1"/>
    <col min="16" max="19" width="7.5" style="70" customWidth="1"/>
    <col min="20" max="74" width="12.5" style="70" bestFit="1" customWidth="1"/>
    <col min="75" max="101" width="13.6640625" style="70" bestFit="1" customWidth="1"/>
    <col min="102" max="125" width="15.5" style="70" bestFit="1" customWidth="1"/>
    <col min="126" max="126" width="14" style="70" customWidth="1"/>
    <col min="127" max="141" width="10.6640625" style="70" bestFit="1" customWidth="1"/>
    <col min="142" max="16384" width="10.5" style="70"/>
  </cols>
  <sheetData>
    <row r="1" spans="1:5" ht="21" customHeight="1" thickBot="1" x14ac:dyDescent="0.25">
      <c r="A1" s="67" t="s">
        <v>426</v>
      </c>
    </row>
    <row r="2" spans="1:5" ht="21" customHeight="1" thickTop="1" x14ac:dyDescent="0.15">
      <c r="B2" s="68" t="s">
        <v>101</v>
      </c>
      <c r="D2" s="70" t="s">
        <v>92</v>
      </c>
    </row>
    <row r="3" spans="1:5" ht="14.25" customHeight="1" x14ac:dyDescent="0.15">
      <c r="E3" s="71"/>
    </row>
    <row r="4" spans="1:5" ht="17.25" customHeight="1" thickBot="1" x14ac:dyDescent="0.25">
      <c r="A4" s="67" t="s">
        <v>85</v>
      </c>
    </row>
    <row r="5" spans="1:5" ht="17.25" customHeight="1" thickTop="1" x14ac:dyDescent="0.15">
      <c r="A5" s="70" t="s">
        <v>20</v>
      </c>
      <c r="B5" s="68">
        <v>1.4999999999999999E-2</v>
      </c>
      <c r="D5" s="70" t="s">
        <v>93</v>
      </c>
    </row>
    <row r="6" spans="1:5" ht="17.25" customHeight="1" x14ac:dyDescent="0.15">
      <c r="A6" s="70" t="s">
        <v>24</v>
      </c>
      <c r="B6" s="68">
        <v>1.45</v>
      </c>
      <c r="D6" s="70" t="s">
        <v>93</v>
      </c>
    </row>
    <row r="7" spans="1:5" ht="17.25" customHeight="1" x14ac:dyDescent="0.15">
      <c r="A7" s="70" t="s">
        <v>64</v>
      </c>
      <c r="B7" s="68">
        <v>0</v>
      </c>
      <c r="D7" s="70" t="s">
        <v>408</v>
      </c>
    </row>
    <row r="8" spans="1:5" ht="17.25" customHeight="1" x14ac:dyDescent="0.1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15">
      <c r="A9" s="70" t="s">
        <v>17</v>
      </c>
      <c r="B9" s="68">
        <v>2</v>
      </c>
      <c r="D9" s="70" t="s">
        <v>94</v>
      </c>
    </row>
    <row r="10" spans="1:5" ht="17.25" customHeight="1" x14ac:dyDescent="0.2">
      <c r="A10" s="70" t="s">
        <v>386</v>
      </c>
      <c r="B10" s="172">
        <v>550</v>
      </c>
      <c r="D10" s="70" t="s">
        <v>408</v>
      </c>
    </row>
    <row r="11" spans="1:5" ht="17.25" customHeight="1" x14ac:dyDescent="0.15">
      <c r="A11" s="70" t="s">
        <v>27</v>
      </c>
      <c r="B11" s="105">
        <v>2.6</v>
      </c>
      <c r="D11" s="70" t="s">
        <v>408</v>
      </c>
    </row>
    <row r="12" spans="1:5" ht="17.25" customHeight="1" x14ac:dyDescent="0.15">
      <c r="A12" s="70" t="s">
        <v>95</v>
      </c>
      <c r="B12" s="68">
        <v>2250</v>
      </c>
      <c r="D12" s="70" t="s">
        <v>96</v>
      </c>
    </row>
    <row r="13" spans="1:5" ht="17.25" customHeight="1" x14ac:dyDescent="0.15">
      <c r="A13" s="70" t="s">
        <v>19</v>
      </c>
      <c r="B13" s="68">
        <v>6000</v>
      </c>
      <c r="D13" s="70" t="s">
        <v>408</v>
      </c>
    </row>
    <row r="14" spans="1:5" ht="17.25" customHeight="1" x14ac:dyDescent="0.15">
      <c r="A14" s="70" t="s">
        <v>58</v>
      </c>
      <c r="B14" s="68">
        <v>3.1</v>
      </c>
      <c r="D14" s="70" t="s">
        <v>408</v>
      </c>
    </row>
    <row r="15" spans="1:5" ht="17.25" customHeight="1" x14ac:dyDescent="0.15">
      <c r="A15" s="70" t="s">
        <v>86</v>
      </c>
      <c r="B15" s="68">
        <v>-1.52E-2</v>
      </c>
      <c r="D15" s="70" t="s">
        <v>408</v>
      </c>
    </row>
    <row r="16" spans="1:5" ht="17.25" customHeight="1" x14ac:dyDescent="0.1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1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15">
      <c r="A18" s="70" t="s">
        <v>61</v>
      </c>
      <c r="B18" s="68">
        <v>4</v>
      </c>
      <c r="D18" s="70" t="s">
        <v>353</v>
      </c>
    </row>
    <row r="19" spans="1:4" ht="17.25" customHeight="1" x14ac:dyDescent="0.15">
      <c r="A19" s="70" t="s">
        <v>62</v>
      </c>
      <c r="B19" s="68">
        <v>3</v>
      </c>
      <c r="D19" s="70" t="s">
        <v>353</v>
      </c>
    </row>
    <row r="20" spans="1:4" ht="17.25" customHeight="1" x14ac:dyDescent="0.15">
      <c r="A20" s="70" t="s">
        <v>117</v>
      </c>
      <c r="B20" s="68">
        <v>0</v>
      </c>
      <c r="D20" s="70" t="s">
        <v>353</v>
      </c>
    </row>
    <row r="21" spans="1:4" ht="17.25" customHeight="1" x14ac:dyDescent="0.15">
      <c r="A21" s="70" t="s">
        <v>106</v>
      </c>
      <c r="B21" s="68">
        <v>5</v>
      </c>
      <c r="D21" s="70" t="s">
        <v>354</v>
      </c>
    </row>
    <row r="22" spans="1:4" ht="17.25" customHeight="1" x14ac:dyDescent="0.15">
      <c r="A22" s="70" t="s">
        <v>128</v>
      </c>
      <c r="B22" s="68">
        <v>0</v>
      </c>
      <c r="D22" s="70" t="s">
        <v>353</v>
      </c>
    </row>
    <row r="23" spans="1:4" ht="17.25" customHeight="1" x14ac:dyDescent="0.15">
      <c r="A23" s="70" t="s">
        <v>123</v>
      </c>
      <c r="B23" s="68">
        <v>1.2</v>
      </c>
      <c r="D23" s="70" t="s">
        <v>353</v>
      </c>
    </row>
    <row r="24" spans="1:4" ht="17.25" customHeight="1" x14ac:dyDescent="0.15">
      <c r="A24" s="70" t="s">
        <v>127</v>
      </c>
      <c r="B24" s="68">
        <v>0.5</v>
      </c>
      <c r="D24" s="70" t="s">
        <v>353</v>
      </c>
    </row>
    <row r="25" spans="1:4" ht="17.25" customHeight="1" x14ac:dyDescent="0.15">
      <c r="A25" s="70" t="s">
        <v>109</v>
      </c>
      <c r="B25" s="105">
        <v>1.25</v>
      </c>
      <c r="D25" s="72" t="s">
        <v>409</v>
      </c>
    </row>
    <row r="26" spans="1:4" ht="17.25" customHeight="1" x14ac:dyDescent="0.1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15">
      <c r="A27" s="70" t="s">
        <v>132</v>
      </c>
      <c r="B27" s="68" t="s">
        <v>411</v>
      </c>
      <c r="D27" s="70" t="s">
        <v>353</v>
      </c>
    </row>
    <row r="28" spans="1:4" ht="17.25" customHeight="1" x14ac:dyDescent="0.15">
      <c r="A28" s="70" t="s">
        <v>191</v>
      </c>
      <c r="B28" s="68">
        <v>0.8</v>
      </c>
      <c r="D28" s="70" t="s">
        <v>83</v>
      </c>
    </row>
    <row r="29" spans="1:4" ht="17.25" customHeight="1" x14ac:dyDescent="0.15">
      <c r="A29" s="70" t="s">
        <v>88</v>
      </c>
      <c r="B29" s="68">
        <v>1</v>
      </c>
      <c r="D29" s="70" t="s">
        <v>355</v>
      </c>
    </row>
    <row r="30" spans="1:4" ht="17.75" customHeight="1" x14ac:dyDescent="0.15">
      <c r="A30" s="70" t="s">
        <v>147</v>
      </c>
      <c r="B30" s="68">
        <v>0</v>
      </c>
      <c r="D30" s="70" t="s">
        <v>355</v>
      </c>
    </row>
    <row r="31" spans="1:4" ht="26" customHeight="1" thickBot="1" x14ac:dyDescent="0.25">
      <c r="A31" s="67" t="s">
        <v>84</v>
      </c>
    </row>
    <row r="32" spans="1:4" ht="17.25" customHeight="1" thickTop="1" x14ac:dyDescent="0.15">
      <c r="A32" s="70" t="s">
        <v>38</v>
      </c>
      <c r="B32" s="68">
        <v>0.3</v>
      </c>
      <c r="D32" s="70" t="s">
        <v>74</v>
      </c>
    </row>
    <row r="33" spans="1:62" ht="17.25" customHeight="1" x14ac:dyDescent="0.15">
      <c r="A33" s="70" t="s">
        <v>35</v>
      </c>
      <c r="B33" s="68">
        <v>0.1</v>
      </c>
      <c r="D33" s="70" t="s">
        <v>74</v>
      </c>
    </row>
    <row r="34" spans="1:62" ht="17.25" customHeight="1" x14ac:dyDescent="0.15">
      <c r="A34" s="70" t="s">
        <v>367</v>
      </c>
      <c r="B34" s="73"/>
      <c r="C34" s="74"/>
    </row>
    <row r="35" spans="1:62" ht="17.25" customHeight="1" x14ac:dyDescent="0.1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1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1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1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1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1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1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15">
      <c r="A42" s="70" t="s">
        <v>10</v>
      </c>
      <c r="B42" s="81">
        <v>223</v>
      </c>
      <c r="D42" s="70" t="s">
        <v>76</v>
      </c>
    </row>
    <row r="43" spans="1:62" ht="17.25" customHeight="1" x14ac:dyDescent="0.1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15">
      <c r="A44" s="70" t="s">
        <v>121</v>
      </c>
    </row>
    <row r="45" spans="1:62" ht="26.75" customHeight="1" thickBot="1" x14ac:dyDescent="0.25">
      <c r="A45" s="67" t="s">
        <v>36</v>
      </c>
    </row>
    <row r="46" spans="1:62" ht="17.25" customHeight="1" thickTop="1" x14ac:dyDescent="0.15"/>
    <row r="47" spans="1:62" ht="17.25" customHeight="1" x14ac:dyDescent="0.15">
      <c r="A47" s="70" t="s">
        <v>358</v>
      </c>
      <c r="B47" s="68">
        <v>1</v>
      </c>
      <c r="D47" s="70" t="s">
        <v>74</v>
      </c>
    </row>
    <row r="48" spans="1:62" ht="29.75" customHeight="1" thickBot="1" x14ac:dyDescent="0.25">
      <c r="A48" s="67" t="s">
        <v>130</v>
      </c>
    </row>
    <row r="49" spans="1:6" s="124" customFormat="1" ht="17.25" customHeight="1" thickTop="1" x14ac:dyDescent="0.15">
      <c r="B49" s="113"/>
      <c r="C49" s="110"/>
    </row>
    <row r="50" spans="1:6" s="108" customFormat="1" ht="17.25" customHeight="1" x14ac:dyDescent="0.15">
      <c r="B50" s="113"/>
      <c r="C50" s="110"/>
    </row>
    <row r="51" spans="1:6" s="108" customFormat="1" ht="17.25" customHeight="1" x14ac:dyDescent="0.15">
      <c r="B51" s="113"/>
      <c r="C51" s="110"/>
    </row>
    <row r="52" spans="1:6" s="108" customFormat="1" ht="17.25" customHeight="1" x14ac:dyDescent="0.15">
      <c r="B52" s="113"/>
      <c r="C52" s="110"/>
    </row>
    <row r="53" spans="1:6" s="108" customFormat="1" ht="17.25" customHeight="1" x14ac:dyDescent="0.15">
      <c r="B53" s="113"/>
      <c r="C53" s="110"/>
    </row>
    <row r="54" spans="1:6" ht="26" customHeight="1" thickBot="1" x14ac:dyDescent="0.25">
      <c r="A54" s="67" t="s">
        <v>28</v>
      </c>
    </row>
    <row r="55" spans="1:6" ht="17.25" customHeight="1" thickTop="1" x14ac:dyDescent="0.1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15">
      <c r="A56" s="163">
        <v>2010</v>
      </c>
      <c r="B56" s="162">
        <v>33516.379999999997</v>
      </c>
    </row>
    <row r="57" spans="1:6" s="162" customFormat="1" ht="17.25" customHeight="1" x14ac:dyDescent="0.15">
      <c r="A57" s="163">
        <v>2015</v>
      </c>
      <c r="B57" s="162">
        <v>35700</v>
      </c>
    </row>
    <row r="58" spans="1:6" ht="17.25" customHeight="1" x14ac:dyDescent="0.15">
      <c r="A58" s="70" t="s">
        <v>134</v>
      </c>
      <c r="D58" s="117">
        <v>35705000</v>
      </c>
      <c r="E58" s="70" t="s">
        <v>375</v>
      </c>
    </row>
    <row r="59" spans="1:6" ht="17.25" customHeight="1" x14ac:dyDescent="0.15">
      <c r="A59" s="70" t="s">
        <v>30</v>
      </c>
    </row>
    <row r="60" spans="1:6" ht="17.25" customHeight="1" x14ac:dyDescent="0.1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1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1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15">
      <c r="A63" s="70" t="s">
        <v>381</v>
      </c>
      <c r="D63" s="82">
        <v>2.6</v>
      </c>
      <c r="E63" s="70" t="s">
        <v>384</v>
      </c>
    </row>
    <row r="64" spans="1:6" ht="17.25" customHeight="1" x14ac:dyDescent="0.15">
      <c r="A64" s="70" t="s">
        <v>382</v>
      </c>
      <c r="D64" s="71">
        <v>0.115</v>
      </c>
      <c r="E64" s="70" t="s">
        <v>383</v>
      </c>
    </row>
    <row r="65" spans="1:6" ht="17.25" customHeight="1" x14ac:dyDescent="0.15">
      <c r="A65" s="70" t="s">
        <v>139</v>
      </c>
      <c r="B65" s="68">
        <v>10</v>
      </c>
      <c r="D65" s="70" t="s">
        <v>140</v>
      </c>
    </row>
    <row r="66" spans="1:6" ht="20.75" customHeight="1" x14ac:dyDescent="0.15">
      <c r="A66" s="174" t="s">
        <v>190</v>
      </c>
      <c r="B66" s="175">
        <v>-1E-3</v>
      </c>
    </row>
    <row r="67" spans="1:6" ht="17.25" customHeight="1" thickBot="1" x14ac:dyDescent="0.25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15">
      <c r="A68" s="70" t="s">
        <v>362</v>
      </c>
    </row>
    <row r="69" spans="1:6" ht="17.25" customHeight="1" x14ac:dyDescent="0.1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15"/>
    <row r="72" spans="1:6" ht="17.25" customHeight="1" x14ac:dyDescent="0.1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1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25">
      <c r="A74" s="83" t="s">
        <v>135</v>
      </c>
      <c r="B74" s="68" t="s">
        <v>136</v>
      </c>
    </row>
    <row r="75" spans="1:6" ht="17.25" customHeight="1" thickTop="1" x14ac:dyDescent="0.1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1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1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1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1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15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15"/>
    <row r="86" spans="1:4" ht="17.25" customHeight="1" thickBot="1" x14ac:dyDescent="0.25">
      <c r="A86" s="67" t="s">
        <v>60</v>
      </c>
    </row>
    <row r="87" spans="1:4" ht="17.25" customHeight="1" thickTop="1" x14ac:dyDescent="0.2">
      <c r="A87" s="70" t="s">
        <v>406</v>
      </c>
      <c r="B87" s="84">
        <v>0.5</v>
      </c>
      <c r="D87" s="72" t="s">
        <v>390</v>
      </c>
    </row>
    <row r="88" spans="1:4" ht="17.25" customHeight="1" x14ac:dyDescent="0.2">
      <c r="A88" s="70" t="s">
        <v>31</v>
      </c>
      <c r="B88" s="84">
        <v>1</v>
      </c>
      <c r="D88" s="72" t="s">
        <v>390</v>
      </c>
    </row>
    <row r="89" spans="1:4" ht="17.25" customHeight="1" x14ac:dyDescent="0.1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15">
      <c r="A90" s="70">
        <v>2015</v>
      </c>
      <c r="B90" s="68">
        <v>0.85</v>
      </c>
      <c r="D90" s="72"/>
    </row>
    <row r="91" spans="1:4" ht="17.25" customHeight="1" x14ac:dyDescent="0.1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15">
      <c r="A92" s="70" t="s">
        <v>58</v>
      </c>
      <c r="B92" s="68">
        <v>3.1</v>
      </c>
      <c r="D92" s="72" t="s">
        <v>390</v>
      </c>
    </row>
    <row r="93" spans="1:4" ht="17.25" customHeight="1" x14ac:dyDescent="0.15">
      <c r="A93" s="70" t="s">
        <v>16</v>
      </c>
      <c r="B93" s="68">
        <v>3.6812999999999998</v>
      </c>
      <c r="D93" s="72" t="s">
        <v>390</v>
      </c>
    </row>
    <row r="94" spans="1:4" ht="25.25" customHeight="1" thickBot="1" x14ac:dyDescent="0.25">
      <c r="A94" s="85" t="s">
        <v>141</v>
      </c>
    </row>
    <row r="95" spans="1:4" ht="17.25" customHeight="1" thickTop="1" x14ac:dyDescent="0.1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1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1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25">
      <c r="A98" s="67" t="s">
        <v>91</v>
      </c>
      <c r="C98" s="86"/>
    </row>
    <row r="99" spans="1:12" ht="17.25" customHeight="1" thickTop="1" x14ac:dyDescent="0.15"/>
    <row r="100" spans="1:12" ht="17.25" customHeight="1" x14ac:dyDescent="0.15">
      <c r="A100" s="70" t="s">
        <v>209</v>
      </c>
      <c r="B100" s="73">
        <v>0</v>
      </c>
      <c r="C100" s="74"/>
    </row>
    <row r="101" spans="1:12" ht="17.25" customHeight="1" x14ac:dyDescent="0.15">
      <c r="A101" s="70" t="s">
        <v>192</v>
      </c>
      <c r="B101" s="68">
        <v>400</v>
      </c>
    </row>
    <row r="102" spans="1:12" ht="17.25" customHeight="1" x14ac:dyDescent="0.1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124.99285408698134</v>
      </c>
    </row>
    <row r="103" spans="1:12" s="108" customFormat="1" ht="33.5" customHeight="1" x14ac:dyDescent="0.15">
      <c r="B103" s="109"/>
      <c r="C103" s="110"/>
      <c r="E103" s="111"/>
    </row>
    <row r="104" spans="1:12" s="108" customFormat="1" ht="17.25" customHeight="1" x14ac:dyDescent="0.15">
      <c r="A104" s="112"/>
      <c r="B104" s="113"/>
      <c r="C104" s="110"/>
      <c r="D104" s="114"/>
    </row>
    <row r="105" spans="1:12" s="108" customFormat="1" ht="17.25" customHeight="1" x14ac:dyDescent="0.1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15">
      <c r="A106" s="169" t="s">
        <v>400</v>
      </c>
      <c r="B106" s="171">
        <f>+Base!B104</f>
        <v>105.17742197545904</v>
      </c>
      <c r="C106" s="171"/>
      <c r="D106" s="171">
        <f>+Base!C104</f>
        <v>125.34243229309077</v>
      </c>
      <c r="E106" s="142"/>
      <c r="F106" s="143" t="s">
        <v>395</v>
      </c>
      <c r="G106" s="154"/>
      <c r="H106" s="155"/>
    </row>
    <row r="107" spans="1:12" s="131" customFormat="1" ht="24" customHeight="1" x14ac:dyDescent="0.15">
      <c r="A107" s="169" t="s">
        <v>401</v>
      </c>
      <c r="B107" s="170">
        <f>+B106/B105*1000</f>
        <v>1.1881351212670164</v>
      </c>
      <c r="C107" s="170"/>
      <c r="D107" s="170">
        <f>+D106/D105*1000</f>
        <v>1.1926016393253165</v>
      </c>
      <c r="E107" s="165"/>
      <c r="F107" s="152"/>
      <c r="G107" s="166"/>
      <c r="H107" s="167"/>
    </row>
    <row r="108" spans="1:12" s="131" customFormat="1" ht="24" customHeight="1" x14ac:dyDescent="0.2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1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1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2.1154037235590062E-2</v>
      </c>
      <c r="H111" s="146">
        <f>+Base!T170</f>
        <v>1.8329086856479604E-2</v>
      </c>
      <c r="I111" s="137"/>
      <c r="J111" s="139"/>
      <c r="K111" s="137"/>
      <c r="L111" s="137"/>
    </row>
    <row r="112" spans="1:12" ht="27" customHeight="1" x14ac:dyDescent="0.1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15">
      <c r="A113" s="70" t="s">
        <v>194</v>
      </c>
      <c r="F113" s="128"/>
      <c r="G113" s="128"/>
    </row>
    <row r="114" spans="1:727" ht="14.25" customHeight="1" x14ac:dyDescent="0.15">
      <c r="A114" s="70" t="s">
        <v>195</v>
      </c>
    </row>
    <row r="115" spans="1:727" ht="14.25" customHeight="1" x14ac:dyDescent="0.1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1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1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1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1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15">
      <c r="B120" s="125"/>
    </row>
    <row r="121" spans="1:727" s="108" customFormat="1" ht="14.25" customHeight="1" x14ac:dyDescent="0.1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5" customHeight="1" x14ac:dyDescent="0.15">
      <c r="B122" s="113"/>
      <c r="C122" s="110"/>
    </row>
    <row r="127" spans="1:727" s="108" customFormat="1" ht="14.25" customHeight="1" x14ac:dyDescent="0.15">
      <c r="B127" s="113"/>
      <c r="C127" s="110"/>
    </row>
    <row r="128" spans="1:727" s="108" customFormat="1" ht="14.25" customHeight="1" x14ac:dyDescent="0.15">
      <c r="B128" s="113"/>
      <c r="C128" s="110"/>
    </row>
    <row r="129" spans="2:67" s="108" customFormat="1" ht="14.25" customHeight="1" x14ac:dyDescent="0.1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1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15">
      <c r="B131" s="113"/>
      <c r="C131" s="110"/>
    </row>
    <row r="132" spans="2:67" s="108" customFormat="1" ht="14.25" customHeight="1" x14ac:dyDescent="0.15">
      <c r="B132" s="113"/>
      <c r="C132" s="110"/>
    </row>
    <row r="133" spans="2:67" s="108" customFormat="1" ht="14.25" customHeight="1" x14ac:dyDescent="0.15">
      <c r="B133" s="113"/>
      <c r="C133" s="110"/>
    </row>
    <row r="134" spans="2:67" s="108" customFormat="1" ht="14.25" customHeight="1" x14ac:dyDescent="0.15">
      <c r="B134" s="113"/>
      <c r="C134" s="110"/>
    </row>
    <row r="135" spans="2:67" s="108" customFormat="1" ht="14.25" customHeight="1" x14ac:dyDescent="0.15">
      <c r="B135" s="113"/>
      <c r="C135" s="110"/>
    </row>
    <row r="168" spans="2:3" s="71" customFormat="1" ht="14.25" customHeight="1" x14ac:dyDescent="0.15">
      <c r="B168" s="68"/>
      <c r="C168" s="69"/>
    </row>
    <row r="169" spans="2:3" s="87" customFormat="1" ht="14.25" customHeight="1" x14ac:dyDescent="0.15">
      <c r="B169" s="68"/>
      <c r="C169" s="69"/>
    </row>
    <row r="170" spans="2:3" s="87" customFormat="1" ht="14.25" customHeight="1" x14ac:dyDescent="0.15">
      <c r="B170" s="68"/>
      <c r="C170" s="69"/>
    </row>
    <row r="171" spans="2:3" s="87" customFormat="1" ht="14.25" customHeight="1" x14ac:dyDescent="0.15">
      <c r="B171" s="68"/>
      <c r="C171" s="69"/>
    </row>
    <row r="175" spans="2:3" s="71" customFormat="1" ht="14" customHeight="1" x14ac:dyDescent="0.15">
      <c r="B175" s="68"/>
      <c r="C175" s="69"/>
    </row>
    <row r="176" spans="2:3" s="88" customFormat="1" ht="14.25" customHeight="1" x14ac:dyDescent="0.15">
      <c r="B176" s="68"/>
      <c r="C176" s="69"/>
    </row>
    <row r="182" spans="1:125" ht="14.25" customHeight="1" x14ac:dyDescent="0.1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1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1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1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1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baseColWidth="10" defaultColWidth="8.83203125" defaultRowHeight="13" x14ac:dyDescent="0.15"/>
  <sheetData>
    <row r="157" spans="1:2" x14ac:dyDescent="0.15">
      <c r="A157" s="1"/>
      <c r="B157" s="1"/>
    </row>
  </sheetData>
  <sortState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8" sqref="E8"/>
    </sheetView>
  </sheetViews>
  <sheetFormatPr baseColWidth="10" defaultColWidth="12.33203125" defaultRowHeight="20.75" customHeight="1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5" customHeight="1" x14ac:dyDescent="0.2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s="210" customFormat="1" ht="20.75" customHeight="1" x14ac:dyDescent="0.2">
      <c r="A26" s="207" t="s">
        <v>65</v>
      </c>
      <c r="B26" s="208">
        <v>2.7000000000000001E-3</v>
      </c>
      <c r="C26" s="209"/>
      <c r="D26" s="209"/>
      <c r="E26" s="209"/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  <c r="AA26" s="209"/>
      <c r="AB26" s="209"/>
      <c r="AC26" s="209"/>
      <c r="AD26" s="209"/>
      <c r="AE26" s="209"/>
      <c r="AF26" s="209"/>
      <c r="AG26" s="209"/>
      <c r="AH26" s="209"/>
      <c r="AI26" s="209"/>
      <c r="AJ26" s="20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U26" s="209"/>
      <c r="AV26" s="209"/>
      <c r="AW26" s="209"/>
      <c r="AX26" s="209"/>
      <c r="AY26" s="209"/>
      <c r="AZ26" s="209"/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  <c r="BK26" s="209"/>
      <c r="BL26" s="209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BX26" s="209"/>
      <c r="BY26" s="209"/>
      <c r="BZ26" s="209"/>
      <c r="CA26" s="209"/>
      <c r="CB26" s="209"/>
      <c r="CC26" s="209"/>
      <c r="CD26" s="209"/>
      <c r="CE26" s="209"/>
      <c r="CF26" s="209"/>
      <c r="CG26" s="209"/>
      <c r="CH26" s="209"/>
      <c r="CI26" s="209"/>
      <c r="CJ26" s="209"/>
      <c r="CK26" s="209"/>
      <c r="CL26" s="209"/>
      <c r="CM26" s="209"/>
      <c r="CN26" s="209"/>
      <c r="CO26" s="209"/>
      <c r="CP26" s="209"/>
      <c r="CQ26" s="209"/>
      <c r="CR26" s="209"/>
      <c r="CS26" s="209"/>
      <c r="CT26" s="209"/>
      <c r="CU26" s="209"/>
      <c r="CV26" s="209"/>
      <c r="CW26" s="209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86" t="s">
        <v>79</v>
      </c>
      <c r="C48" s="2"/>
      <c r="D48" s="2">
        <f>+B126</f>
        <v>10.499193043044434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3.0246566735597807E-2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4476.9740993477099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86" t="s">
        <v>186</v>
      </c>
      <c r="B51" s="46">
        <v>1</v>
      </c>
      <c r="C51" s="2"/>
      <c r="D51" s="2">
        <f>+D50-B129</f>
        <v>11.530902805445294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5" customHeight="1" thickBot="1" x14ac:dyDescent="0.2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42.263079833392226</v>
      </c>
      <c r="E82" s="18">
        <f t="shared" si="259"/>
        <v>44.379502563478695</v>
      </c>
      <c r="F82" s="18">
        <f t="shared" si="259"/>
        <v>46.549473068721454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16.102419031926047</v>
      </c>
      <c r="F83" s="18">
        <f t="shared" si="260"/>
        <v>18.160405591314543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0.9559963772867377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933.60083440789288</v>
      </c>
      <c r="E87" s="10">
        <f>Base!$B65*D87+Base!$B66*D89+D112*5/3.666</f>
        <v>977.98033697137157</v>
      </c>
      <c r="F87" s="10">
        <f>Base!$B65*E87+Base!$B66*E89+E112*5/3.666</f>
        <v>1024.529810040093</v>
      </c>
      <c r="G87" s="10">
        <f>Base!$B65*F87+Base!$B66*F89+F112*5/3.666</f>
        <v>1073.207214890562</v>
      </c>
      <c r="H87" s="10">
        <f>Base!$B65*G87+Base!$B66*G89+G112*5/3.666</f>
        <v>1123.9045786817128</v>
      </c>
      <c r="I87" s="10">
        <f>Base!$B65*H87+Base!$B66*H89+H112*5/3.666</f>
        <v>1176.4690177484529</v>
      </c>
      <c r="J87" s="10">
        <f>Base!$B65*I87+Base!$B66*I89+I112*5/3.666</f>
        <v>1230.7176892745024</v>
      </c>
      <c r="K87" s="10">
        <f>Base!$B65*J87+Base!$B66*J89+J112*5/3.666</f>
        <v>1286.4484547594238</v>
      </c>
      <c r="L87" s="10">
        <f>Base!$B65*K87+Base!$B66*K89+K112*5/3.666</f>
        <v>1343.4475035605865</v>
      </c>
      <c r="M87" s="10">
        <f>Base!$B65*L87+Base!$B66*L89+L112*5/3.666</f>
        <v>1401.4948130973737</v>
      </c>
      <c r="N87" s="10">
        <f>Base!$B65*M87+Base!$B66*M89+M112*5/3.666</f>
        <v>1460.3680629334631</v>
      </c>
      <c r="O87" s="10">
        <f>Base!$B65*N87+Base!$B66*N89+N112*5/3.666</f>
        <v>1519.8454380500316</v>
      </c>
      <c r="P87" s="10">
        <f>Base!$B65*O87+Base!$B66*O89+O112*5/3.666</f>
        <v>1579.7076281260511</v>
      </c>
      <c r="Q87" s="10">
        <f>Base!$B65*P87+Base!$B66*P89+P112*5/3.666</f>
        <v>1639.7392382363114</v>
      </c>
      <c r="R87" s="10">
        <f>Base!$B65*Q87+Base!$B66*Q89+Q112*5/3.666</f>
        <v>1699.7297596528806</v>
      </c>
      <c r="S87" s="10">
        <f>Base!$B65*R87+Base!$B66*R89+R112*5/3.666</f>
        <v>1759.4741989235417</v>
      </c>
      <c r="T87" s="10">
        <f>Base!$B65*S87+Base!$B66*S89+S112*5/3.666</f>
        <v>1818.7734214424988</v>
      </c>
      <c r="U87" s="10">
        <f>Base!$B65*T87+Base!$B66*T89+T112*5/3.666</f>
        <v>1877.4342250018301</v>
      </c>
      <c r="V87" s="10">
        <f>Base!$B65*U87+Base!$B66*U89+U112*5/3.666</f>
        <v>1935.2717361165389</v>
      </c>
      <c r="W87" s="10">
        <f>Base!$B65*V87+Base!$B66*V89+V112*5/3.666</f>
        <v>1992.108583781411</v>
      </c>
      <c r="X87" s="10">
        <f>Base!$B65*W87+Base!$B66*W89+W112*5/3.666</f>
        <v>2047.7743710042196</v>
      </c>
      <c r="Y87" s="10">
        <f>Base!$B65*X87+Base!$B66*X89+X112*5/3.666</f>
        <v>2102.105298533289</v>
      </c>
      <c r="Z87" s="10">
        <f>Base!$B65*Y87+Base!$B66*Y89+Y112*5/3.666</f>
        <v>2154.9438594160647</v>
      </c>
      <c r="AA87" s="10">
        <f>Base!$B65*Z87+Base!$B66*Z89+Z112*5/3.666</f>
        <v>2206.1385598343209</v>
      </c>
      <c r="AB87" s="10">
        <f>Base!$B65*AA87+Base!$B66*AA89+AA112*5/3.666</f>
        <v>2255.5436427861678</v>
      </c>
      <c r="AC87" s="10">
        <f>Base!$B65*AB87+Base!$B66*AB89+AB112*5/3.666</f>
        <v>2303.0188029630558</v>
      </c>
      <c r="AD87" s="10">
        <f>Base!$B65*AC87+Base!$B66*AC89+AC112*5/3.666</f>
        <v>2348.4288875957454</v>
      </c>
      <c r="AE87" s="10">
        <f>Base!$B65*AD87+Base!$B66*AD89+AD112*5/3.666</f>
        <v>2391.6435815158852</v>
      </c>
      <c r="AF87" s="10">
        <f>Base!$B65*AE87+Base!$B66*AE89+AE112*5/3.666</f>
        <v>2432.5370765528432</v>
      </c>
      <c r="AG87" s="10">
        <f>Base!$B65*AF87+Base!$B66*AF89+AF112*5/3.666</f>
        <v>2470.9877260895778</v>
      </c>
      <c r="AH87" s="10">
        <f>Base!$B65*AG87+Base!$B66*AG89+AG112*5/3.666</f>
        <v>2506.8776860953021</v>
      </c>
      <c r="AI87" s="10">
        <f>Base!$B65*AH87+Base!$B66*AH89+AH112*5/3.666</f>
        <v>2540.0925440058459</v>
      </c>
      <c r="AJ87" s="10">
        <f>Base!$B65*AI87+Base!$B66*AI89+AI112*5/3.666</f>
        <v>2570.520936773225</v>
      </c>
      <c r="AK87" s="10">
        <f>Base!$B65*AJ87+Base!$B66*AJ89+AJ112*5/3.666</f>
        <v>2598.0541594170859</v>
      </c>
      <c r="AL87" s="10">
        <f>Base!$B65*AK87+Base!$B66*AK89+AK112*5/3.666</f>
        <v>2622.5857652605991</v>
      </c>
      <c r="AM87" s="10">
        <f>Base!$B65*AL87+Base!$B66*AL89+AL112*5/3.666</f>
        <v>2644.0111589495218</v>
      </c>
      <c r="AN87" s="10">
        <f>Base!$B65*AM87+Base!$B66*AM89+AM112*5/3.666</f>
        <v>2662.2271831003491</v>
      </c>
      <c r="AO87" s="10">
        <f>Base!$B65*AN87+Base!$B66*AN89+AN112*5/3.666</f>
        <v>2677.1316989464476</v>
      </c>
      <c r="AP87" s="10">
        <f>Base!$B65*AO87+Base!$B66*AO89+AO112*5/3.666</f>
        <v>2688.6231601196564</v>
      </c>
      <c r="AQ87" s="10">
        <f>Base!$B65*AP87+Base!$B66*AP89+AP112*5/3.666</f>
        <v>2696.6001759517458</v>
      </c>
      <c r="AR87" s="10">
        <f>Base!$B65*AQ87+Base!$B66*AQ89+AQ112*5/3.666</f>
        <v>2700.9610546856065</v>
      </c>
      <c r="AS87" s="10">
        <f>Base!$B65*AR87+Base!$B66*AR89+AR112*5/3.666</f>
        <v>2701.6033033413769</v>
      </c>
      <c r="AT87" s="10">
        <f>Base!$B65*AS87+Base!$B66*AS89+AS112*5/3.666</f>
        <v>2698.4230340857625</v>
      </c>
      <c r="AU87" s="10">
        <f>Base!$B65*AT87+Base!$B66*AT89+AT112*5/3.666</f>
        <v>2691.3141694259798</v>
      </c>
      <c r="AV87" s="10">
        <f>Base!$B65*AU87+Base!$B66*AU89+AU112*5/3.666</f>
        <v>2663.0255852549922</v>
      </c>
      <c r="AW87" s="10">
        <f>Base!$B65*AV87+Base!$B66*AV89+AV112*5/3.666</f>
        <v>2639.3014806041328</v>
      </c>
      <c r="AX87" s="10">
        <f>Base!$B65*AW87+Base!$B66*AW89+AW112*5/3.666</f>
        <v>2618.7719584401425</v>
      </c>
      <c r="AY87" s="10">
        <f>Base!$B65*AX87+Base!$B66*AX89+AX112*5/3.666</f>
        <v>2600.5041606818681</v>
      </c>
      <c r="AZ87" s="10">
        <f>Base!$B65*AY87+Base!$B66*AY89+AY112*5/3.666</f>
        <v>2583.8625585128398</v>
      </c>
      <c r="BA87" s="10">
        <f>Base!$B65*AZ87+Base!$B66*AZ89+AZ112*5/3.666</f>
        <v>2568.4138334950253</v>
      </c>
      <c r="BB87" s="10">
        <f>Base!$B65*BA87+Base!$B66*BA89+BA112*5/3.666</f>
        <v>2553.8621394040624</v>
      </c>
      <c r="BC87" s="10">
        <f>Base!$B65*BB87+Base!$B66*BB89+BB112*5/3.666</f>
        <v>2540.0050554061227</v>
      </c>
      <c r="BD87" s="10">
        <f>Base!$B65*BC87+Base!$B66*BC89+BC112*5/3.666</f>
        <v>2526.7036266874716</v>
      </c>
      <c r="BE87" s="10">
        <f>Base!$B65*BD87+Base!$B66*BD89+BD112*5/3.666</f>
        <v>2513.8619934082085</v>
      </c>
      <c r="BF87" s="10">
        <f>Base!$B65*BE87+Base!$B66*BE89+BE112*5/3.666</f>
        <v>2501.4135439117686</v>
      </c>
      <c r="BG87" s="10">
        <f>Base!$B65*BF87+Base!$B66*BF89+BF112*5/3.666</f>
        <v>2489.3115061285948</v>
      </c>
      <c r="BH87" s="10">
        <f>Base!$B65*BG87+Base!$B66*BG89+BG112*5/3.666</f>
        <v>2477.5225573724915</v>
      </c>
      <c r="BI87" s="10">
        <f>Base!$B65*BH87+Base!$B66*BH89+BH112*5/3.666</f>
        <v>2466.022486441027</v>
      </c>
      <c r="BJ87" s="10">
        <f>Base!$B65*BI87+Base!$B66*BI89+BI112*5/3.666</f>
        <v>2454.7932508145191</v>
      </c>
      <c r="BK87" s="10">
        <f>Base!$B65*BJ87+Base!$B66*BJ89+BJ112*5/3.666</f>
        <v>2443.8209819594395</v>
      </c>
      <c r="BL87" s="10">
        <f>Base!$B65*BK87+Base!$B66*BK89+BK112*5/3.666</f>
        <v>2433.0946347774943</v>
      </c>
      <c r="BM87" s="10">
        <f>Base!$B65*BL87+Base!$B66*BL89+BL112*5/3.666</f>
        <v>2422.6050745414855</v>
      </c>
      <c r="BN87" s="10">
        <f>Base!$B65*BM87+Base!$B66*BM89+BM112*5/3.666</f>
        <v>2412.3444608279651</v>
      </c>
      <c r="BO87" s="10">
        <f>Base!$B65*BN87+Base!$B66*BN89+BN112*5/3.666</f>
        <v>2402.305832964279</v>
      </c>
      <c r="BP87" s="10">
        <f>Base!$B65*BO87+Base!$B66*BO89+BO112*5/3.666</f>
        <v>2392.4828320976972</v>
      </c>
      <c r="BQ87" s="10">
        <f>Base!$B65*BP87+Base!$B66*BP89+BP112*5/3.666</f>
        <v>2382.869515798363</v>
      </c>
      <c r="BR87" s="10">
        <f>Base!$B65*BQ87+Base!$B66*BQ89+BQ112*5/3.666</f>
        <v>2373.4602352449861</v>
      </c>
      <c r="BS87" s="10">
        <f>Base!$B65*BR87+Base!$B66*BR89+BR112*5/3.666</f>
        <v>2364.2495546513442</v>
      </c>
      <c r="BT87" s="10">
        <f>Base!$B65*BS87+Base!$B66*BS89+BS112*5/3.666</f>
        <v>2355.2321991259837</v>
      </c>
      <c r="BU87" s="10">
        <f>Base!$B65*BT87+Base!$B66*BT89+BT112*5/3.666</f>
        <v>2346.4030215970388</v>
      </c>
      <c r="BV87" s="10">
        <f>Base!$B65*BU87+Base!$B66*BU89+BU112*5/3.666</f>
        <v>2337.7569824505686</v>
      </c>
      <c r="BW87" s="10">
        <f>Base!$B65*BV87+Base!$B66*BV89+BV112*5/3.666</f>
        <v>2329.289137586411</v>
      </c>
      <c r="BX87" s="10">
        <f>Base!$B65*BW87+Base!$B66*BW89+BW112*5/3.666</f>
        <v>2320.9946319855303</v>
      </c>
      <c r="BY87" s="10">
        <f>Base!$B65*BX87+Base!$B66*BX89+BX112*5/3.666</f>
        <v>2312.8686968451398</v>
      </c>
      <c r="BZ87" s="10">
        <f>Base!$B65*BY87+Base!$B66*BY89+BY112*5/3.666</f>
        <v>2304.9066489830025</v>
      </c>
      <c r="CA87" s="10">
        <f>Base!$B65*BZ87+Base!$B66*BZ89+BZ112*5/3.666</f>
        <v>2297.1038916756238</v>
      </c>
      <c r="CB87" s="10">
        <f>Base!$B65*CA87+Base!$B66*CA89+CA112*5/3.666</f>
        <v>2289.4559164198145</v>
      </c>
      <c r="CC87" s="10">
        <f>Base!$B65*CB87+Base!$B66*CB89+CB112*5/3.666</f>
        <v>2281.9583053608803</v>
      </c>
      <c r="CD87" s="10">
        <f>Base!$B65*CC87+Base!$B66*CC89+CC112*5/3.666</f>
        <v>2274.6067343642253</v>
      </c>
      <c r="CE87" s="10">
        <f>Base!$B65*CD87+Base!$B66*CD89+CD112*5/3.666</f>
        <v>2267.3969769477258</v>
      </c>
      <c r="CF87" s="10">
        <f>Base!$B65*CE87+Base!$B66*CE89+CE112*5/3.666</f>
        <v>2260.3249096131858</v>
      </c>
      <c r="CG87" s="10">
        <f>Base!$B65*CF87+Base!$B66*CF89+CF112*5/3.666</f>
        <v>2253.3865195904477</v>
      </c>
      <c r="CH87" s="10">
        <f>Base!$B65*CG87+Base!$B66*CG89+CG112*5/3.666</f>
        <v>2246.577916760868</v>
      </c>
      <c r="CI87" s="10">
        <f>Base!$B65*CH87+Base!$B66*CH89+CH112*5/3.666</f>
        <v>2239.8953527670137</v>
      </c>
      <c r="CJ87" s="10">
        <f>Base!$B65*CI87+Base!$B66*CI89+CI112*5/3.666</f>
        <v>2233.3352523974149</v>
      </c>
      <c r="CK87" s="10">
        <f>Base!$B65*CJ87+Base!$B66*CJ89+CJ112*5/3.666</f>
        <v>2226.8942658546912</v>
      </c>
      <c r="CL87" s="10">
        <f>Base!$B65*CK87+Base!$B66*CK89+CK112*5/3.666</f>
        <v>2220.5693565848405</v>
      </c>
      <c r="CM87" s="10">
        <f>Base!$B65*CL87+Base!$B66*CL89+CL112*5/3.666</f>
        <v>2214.3579500077039</v>
      </c>
      <c r="CN87" s="10">
        <f>Base!$B65*CM87+Base!$B66*CM89+CM112*5/3.666</f>
        <v>2208.2581878831038</v>
      </c>
      <c r="CO87" s="10">
        <f>Base!$B65*CN87+Base!$B66*CN89+CN112*5/3.666</f>
        <v>2202.2693702304273</v>
      </c>
      <c r="CP87" s="10">
        <f>Base!$B65*CO87+Base!$B66*CO89+CO112*5/3.666</f>
        <v>2196.360633297712</v>
      </c>
      <c r="CQ87" s="10">
        <f>Base!$B65*CP87+Base!$B66*CP89+CP112*5/3.666</f>
        <v>2190.538660517092</v>
      </c>
      <c r="CR87" s="10">
        <f>Base!$B65*CQ87+Base!$B66*CQ89+CQ112*5/3.666</f>
        <v>2184.8062361423149</v>
      </c>
      <c r="CS87" s="10">
        <f>Base!$B65*CR87+Base!$B66*CR89+CR112*5/3.666</f>
        <v>2179.1638012723934</v>
      </c>
      <c r="CT87" s="10">
        <f>Base!$B65*CS87+Base!$B66*CS89+CS112*5/3.666</f>
        <v>2173.610417053083</v>
      </c>
      <c r="CU87" s="10">
        <f>Base!$B65*CT87+Base!$B66*CT89+CT112*5/3.666</f>
        <v>2168.1443575406597</v>
      </c>
      <c r="CV87" s="10">
        <f>Base!$B65*CU87+Base!$B66*CU89+CU112*5/3.666</f>
        <v>2162.7634716149551</v>
      </c>
      <c r="CW87" s="10">
        <f>Base!$B65*CV87+Base!$B66*CV89+CV112*5/3.666</f>
        <v>2157.4654013903109</v>
      </c>
    </row>
    <row r="88" spans="1:101" s="10" customFormat="1" ht="20.75" customHeight="1" x14ac:dyDescent="0.2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438.31025089572438</v>
      </c>
      <c r="E88" s="10">
        <f t="shared" si="262"/>
        <v>459.1456981086252</v>
      </c>
      <c r="F88" s="10">
        <f t="shared" si="262"/>
        <v>480.99991081694509</v>
      </c>
      <c r="G88" s="10">
        <f t="shared" si="262"/>
        <v>503.85315253078033</v>
      </c>
      <c r="H88" s="10">
        <f t="shared" si="262"/>
        <v>527.65473177545209</v>
      </c>
      <c r="I88" s="10">
        <f t="shared" si="262"/>
        <v>552.33287218237228</v>
      </c>
      <c r="J88" s="10">
        <f t="shared" si="262"/>
        <v>577.80173205375706</v>
      </c>
      <c r="K88" s="10">
        <f t="shared" si="262"/>
        <v>603.96641068517556</v>
      </c>
      <c r="L88" s="10">
        <f t="shared" si="262"/>
        <v>630.72652749323311</v>
      </c>
      <c r="M88" s="10">
        <f t="shared" si="262"/>
        <v>657.97878549172481</v>
      </c>
      <c r="N88" s="10">
        <f t="shared" si="262"/>
        <v>685.61880888894984</v>
      </c>
      <c r="O88" s="10">
        <f t="shared" si="262"/>
        <v>713.54245917841865</v>
      </c>
      <c r="P88" s="10">
        <f t="shared" si="262"/>
        <v>741.64677376809914</v>
      </c>
      <c r="Q88" s="10">
        <f t="shared" si="262"/>
        <v>769.83062827995843</v>
      </c>
      <c r="R88" s="10">
        <f t="shared" si="262"/>
        <v>797.9951923252961</v>
      </c>
      <c r="S88" s="10">
        <f t="shared" si="262"/>
        <v>826.0442248467333</v>
      </c>
      <c r="T88" s="10">
        <f t="shared" si="262"/>
        <v>853.88423541901352</v>
      </c>
      <c r="U88" s="10">
        <f t="shared" si="262"/>
        <v>881.42451878020199</v>
      </c>
      <c r="V88" s="10">
        <f t="shared" si="262"/>
        <v>908.57827986691973</v>
      </c>
      <c r="W88" s="10">
        <f t="shared" si="262"/>
        <v>935.26224590676577</v>
      </c>
      <c r="X88" s="10">
        <f t="shared" si="262"/>
        <v>961.39641831184019</v>
      </c>
      <c r="Y88" s="10">
        <f t="shared" si="262"/>
        <v>986.9038960250183</v>
      </c>
      <c r="Z88" s="10">
        <f t="shared" si="262"/>
        <v>1011.7107321202183</v>
      </c>
      <c r="AA88" s="10">
        <f t="shared" si="262"/>
        <v>1035.7458027391178</v>
      </c>
      <c r="AB88" s="10">
        <f t="shared" si="262"/>
        <v>1058.940677364398</v>
      </c>
      <c r="AC88" s="10">
        <f t="shared" si="262"/>
        <v>1081.2294849591813</v>
      </c>
      <c r="AD88" s="10">
        <f t="shared" si="262"/>
        <v>1102.5487735191293</v>
      </c>
      <c r="AE88" s="10">
        <f t="shared" si="262"/>
        <v>1122.8373622140307</v>
      </c>
      <c r="AF88" s="10">
        <f t="shared" si="262"/>
        <v>1142.0361861750439</v>
      </c>
      <c r="AG88" s="10">
        <f t="shared" si="262"/>
        <v>1160.0881343143558</v>
      </c>
      <c r="AH88" s="10">
        <f t="shared" ref="AH88:BI88" si="263">+AH87/2.13</f>
        <v>1176.9378807959165</v>
      </c>
      <c r="AI88" s="10">
        <f t="shared" si="263"/>
        <v>1192.5317108008667</v>
      </c>
      <c r="AJ88" s="10">
        <f t="shared" si="263"/>
        <v>1206.8173412080869</v>
      </c>
      <c r="AK88" s="10">
        <f t="shared" si="263"/>
        <v>1219.7437368155333</v>
      </c>
      <c r="AL88" s="10">
        <f t="shared" si="263"/>
        <v>1231.2609226575582</v>
      </c>
      <c r="AM88" s="10">
        <f t="shared" si="263"/>
        <v>1241.3197929340479</v>
      </c>
      <c r="AN88" s="10">
        <f t="shared" si="263"/>
        <v>1249.8719169485207</v>
      </c>
      <c r="AO88" s="10">
        <f t="shared" si="263"/>
        <v>1256.8693422283793</v>
      </c>
      <c r="AP88" s="10">
        <f t="shared" si="263"/>
        <v>1262.2643944223739</v>
      </c>
      <c r="AQ88" s="10">
        <f t="shared" si="263"/>
        <v>1266.0094722778149</v>
      </c>
      <c r="AR88" s="10">
        <f t="shared" si="263"/>
        <v>1268.0568331857307</v>
      </c>
      <c r="AS88" s="10">
        <f t="shared" si="263"/>
        <v>1268.3583583762334</v>
      </c>
      <c r="AT88" s="10">
        <f t="shared" si="263"/>
        <v>1266.865274218668</v>
      </c>
      <c r="AU88" s="10">
        <f t="shared" si="263"/>
        <v>1263.52777907323</v>
      </c>
      <c r="AV88" s="10">
        <f t="shared" si="263"/>
        <v>1250.2467536408415</v>
      </c>
      <c r="AW88" s="10">
        <f t="shared" si="263"/>
        <v>1239.1086763399685</v>
      </c>
      <c r="AX88" s="10">
        <f t="shared" si="263"/>
        <v>1229.4704030235412</v>
      </c>
      <c r="AY88" s="10">
        <f t="shared" si="263"/>
        <v>1220.8939721511119</v>
      </c>
      <c r="AZ88" s="10">
        <f t="shared" si="263"/>
        <v>1213.0810133863099</v>
      </c>
      <c r="BA88" s="10">
        <f t="shared" si="263"/>
        <v>1205.828090842735</v>
      </c>
      <c r="BB88" s="10">
        <f t="shared" si="263"/>
        <v>1198.9963095793721</v>
      </c>
      <c r="BC88" s="10">
        <f t="shared" si="263"/>
        <v>1192.4906363409027</v>
      </c>
      <c r="BD88" s="10">
        <f t="shared" si="263"/>
        <v>1186.2458341255735</v>
      </c>
      <c r="BE88" s="10">
        <f t="shared" si="263"/>
        <v>1180.216898313713</v>
      </c>
      <c r="BF88" s="10">
        <f t="shared" si="263"/>
        <v>1174.3725558271215</v>
      </c>
      <c r="BG88" s="10">
        <f t="shared" si="263"/>
        <v>1168.6908479476972</v>
      </c>
      <c r="BH88" s="10">
        <f t="shared" si="263"/>
        <v>1163.156130221827</v>
      </c>
      <c r="BI88" s="10">
        <f t="shared" si="263"/>
        <v>1157.7570358878061</v>
      </c>
      <c r="BJ88" s="10">
        <f t="shared" ref="BJ88:CW88" si="264">+BJ87/2.13</f>
        <v>1152.485094279117</v>
      </c>
      <c r="BK88" s="10">
        <f t="shared" si="264"/>
        <v>1147.3337943471547</v>
      </c>
      <c r="BL88" s="10">
        <f t="shared" si="264"/>
        <v>1142.2979505997625</v>
      </c>
      <c r="BM88" s="10">
        <f t="shared" si="264"/>
        <v>1137.3732744326223</v>
      </c>
      <c r="BN88" s="10">
        <f t="shared" si="264"/>
        <v>1132.5560848957584</v>
      </c>
      <c r="BO88" s="10">
        <f t="shared" si="264"/>
        <v>1127.8431140677367</v>
      </c>
      <c r="BP88" s="10">
        <f t="shared" si="264"/>
        <v>1123.2313765716888</v>
      </c>
      <c r="BQ88" s="10">
        <f t="shared" si="264"/>
        <v>1118.7180825344428</v>
      </c>
      <c r="BR88" s="10">
        <f t="shared" si="264"/>
        <v>1114.3005799272235</v>
      </c>
      <c r="BS88" s="10">
        <f t="shared" si="264"/>
        <v>1109.9763167377203</v>
      </c>
      <c r="BT88" s="10">
        <f t="shared" si="264"/>
        <v>1105.7428164910723</v>
      </c>
      <c r="BU88" s="10">
        <f t="shared" si="264"/>
        <v>1101.5976627216146</v>
      </c>
      <c r="BV88" s="10">
        <f t="shared" si="264"/>
        <v>1097.5384894134124</v>
      </c>
      <c r="BW88" s="10">
        <f t="shared" si="264"/>
        <v>1093.5629753926812</v>
      </c>
      <c r="BX88" s="10">
        <f t="shared" si="264"/>
        <v>1089.6688413077607</v>
      </c>
      <c r="BY88" s="10">
        <f t="shared" si="264"/>
        <v>1085.8538482841032</v>
      </c>
      <c r="BZ88" s="10">
        <f t="shared" si="264"/>
        <v>1082.1157976446023</v>
      </c>
      <c r="CA88" s="10">
        <f t="shared" si="264"/>
        <v>1078.4525313031097</v>
      </c>
      <c r="CB88" s="10">
        <f t="shared" si="264"/>
        <v>1074.8619325914622</v>
      </c>
      <c r="CC88" s="10">
        <f t="shared" si="264"/>
        <v>1071.3419273994743</v>
      </c>
      <c r="CD88" s="10">
        <f t="shared" si="264"/>
        <v>1067.8904856170072</v>
      </c>
      <c r="CE88" s="10">
        <f t="shared" si="264"/>
        <v>1064.505622980153</v>
      </c>
      <c r="CF88" s="10">
        <f t="shared" si="264"/>
        <v>1061.1854035742656</v>
      </c>
      <c r="CG88" s="10">
        <f t="shared" si="264"/>
        <v>1057.9279434696939</v>
      </c>
      <c r="CH88" s="10">
        <f t="shared" si="264"/>
        <v>1054.7314163196563</v>
      </c>
      <c r="CI88" s="10">
        <f t="shared" si="264"/>
        <v>1051.5940623319314</v>
      </c>
      <c r="CJ88" s="10">
        <f t="shared" si="264"/>
        <v>1048.5142030034813</v>
      </c>
      <c r="CK88" s="10">
        <f t="shared" si="264"/>
        <v>1045.4902656594795</v>
      </c>
      <c r="CL88" s="10">
        <f t="shared" si="264"/>
        <v>1042.5208246877187</v>
      </c>
      <c r="CM88" s="10">
        <f t="shared" si="264"/>
        <v>1039.6046713651192</v>
      </c>
      <c r="CN88" s="10">
        <f t="shared" si="264"/>
        <v>1036.7409332784525</v>
      </c>
      <c r="CO88" s="10">
        <f t="shared" si="264"/>
        <v>1033.9292817983228</v>
      </c>
      <c r="CP88" s="10">
        <f t="shared" si="264"/>
        <v>1031.1552269003344</v>
      </c>
      <c r="CQ88" s="10">
        <f t="shared" si="264"/>
        <v>1028.4219063460525</v>
      </c>
      <c r="CR88" s="10">
        <f t="shared" si="264"/>
        <v>1025.7306272968615</v>
      </c>
      <c r="CS88" s="10">
        <f t="shared" si="264"/>
        <v>1023.0815968414993</v>
      </c>
      <c r="CT88" s="10">
        <f t="shared" si="264"/>
        <v>1020.4743742033254</v>
      </c>
      <c r="CU88" s="10">
        <f t="shared" si="264"/>
        <v>1017.908149080122</v>
      </c>
      <c r="CV88" s="10">
        <f t="shared" si="264"/>
        <v>1015.3819115563169</v>
      </c>
      <c r="CW88" s="10">
        <f t="shared" si="264"/>
        <v>1012.8945546433386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501.23080851001703</v>
      </c>
      <c r="F89" s="10">
        <f>E87* Base!$B67+E89* Base!$B68+E90* Base!$B69</f>
        <v>519.39121410133157</v>
      </c>
      <c r="G89" s="10">
        <f>F87* Base!$B67+F89* Base!$B68+F90* Base!$B69</f>
        <v>539.45239477171094</v>
      </c>
      <c r="H89" s="10">
        <f>G87* Base!$B67+G89* Base!$B68+G90* Base!$B69</f>
        <v>561.28402919154667</v>
      </c>
      <c r="I89" s="10">
        <f>H87* Base!$B67+H89* Base!$B68+H90* Base!$B69</f>
        <v>584.76931374433764</v>
      </c>
      <c r="J89" s="10">
        <f>I87* Base!$B67+I89* Base!$B68+I90* Base!$B69</f>
        <v>609.79682776732886</v>
      </c>
      <c r="K89" s="10">
        <f>J87* Base!$B67+J89* Base!$B68+J90* Base!$B69</f>
        <v>636.25584448967686</v>
      </c>
      <c r="L89" s="10">
        <f>K87* Base!$B67+K89* Base!$B68+K90* Base!$B69</f>
        <v>664.03387352320988</v>
      </c>
      <c r="M89" s="10">
        <f>L87* Base!$B67+L89* Base!$B68+L90* Base!$B69</f>
        <v>693.01561706142661</v>
      </c>
      <c r="N89" s="10">
        <f>M87* Base!$B67+M89* Base!$B68+M90* Base!$B69</f>
        <v>723.08279317821257</v>
      </c>
      <c r="O89" s="10">
        <f>N87* Base!$B67+N89* Base!$B68+N90* Base!$B69</f>
        <v>754.11446465971892</v>
      </c>
      <c r="P89" s="10">
        <f>O87* Base!$B67+O89* Base!$B68+O90* Base!$B69</f>
        <v>785.98763744731139</v>
      </c>
      <c r="Q89" s="10">
        <f>P87* Base!$B67+P89* Base!$B68+P90* Base!$B69</f>
        <v>818.57797748480596</v>
      </c>
      <c r="R89" s="10">
        <f>Q87* Base!$B67+Q89* Base!$B68+Q90* Base!$B69</f>
        <v>851.7605513102244</v>
      </c>
      <c r="S89" s="10">
        <f>R87* Base!$B67+R89* Base!$B68+R90* Base!$B69</f>
        <v>885.41053279172422</v>
      </c>
      <c r="T89" s="10">
        <f>S87* Base!$B67+S89* Base!$B68+S90* Base!$B69</f>
        <v>919.40384188128587</v>
      </c>
      <c r="U89" s="10">
        <f>T87* Base!$B67+T89* Base!$B68+T90* Base!$B69</f>
        <v>953.61769493287886</v>
      </c>
      <c r="V89" s="10">
        <f>U87* Base!$B67+U89* Base!$B68+U90* Base!$B69</f>
        <v>987.93105214175318</v>
      </c>
      <c r="W89" s="10">
        <f>V87* Base!$B67+V89* Base!$B68+V90* Base!$B69</f>
        <v>1022.2252617277312</v>
      </c>
      <c r="X89" s="10">
        <f>W87* Base!$B67+W89* Base!$B68+W90* Base!$B69</f>
        <v>1056.3844742198492</v>
      </c>
      <c r="Y89" s="10">
        <f>X87* Base!$B67+X89* Base!$B68+X90* Base!$B69</f>
        <v>1090.2959092515152</v>
      </c>
      <c r="Z89" s="10">
        <f>Y87* Base!$B67+Y89* Base!$B68+Y90* Base!$B69</f>
        <v>1123.8500230740815</v>
      </c>
      <c r="AA89" s="10">
        <f>Z87* Base!$B67+Z89* Base!$B68+Z90* Base!$B69</f>
        <v>1156.9406054454059</v>
      </c>
      <c r="AB89" s="10">
        <f>AA87* Base!$B67+AA89* Base!$B68+AA90* Base!$B69</f>
        <v>1189.4648233851437</v>
      </c>
      <c r="AC89" s="10">
        <f>AB87* Base!$B67+AB89* Base!$B68+AB90* Base!$B69</f>
        <v>1221.3232229253856</v>
      </c>
      <c r="AD89" s="10">
        <f>AC87* Base!$B67+AC89* Base!$B68+AC90* Base!$B69</f>
        <v>1252.4196963273771</v>
      </c>
      <c r="AE89" s="10">
        <f>AD87* Base!$B67+AD89* Base!$B68+AD90* Base!$B69</f>
        <v>1282.6614200909519</v>
      </c>
      <c r="AF89" s="10">
        <f>AE87* Base!$B67+AE89* Base!$B68+AE90* Base!$B69</f>
        <v>1311.9587677912371</v>
      </c>
      <c r="AG89" s="10">
        <f>AF87* Base!$B67+AF89* Base!$B68+AF90* Base!$B69</f>
        <v>1340.2252009722379</v>
      </c>
      <c r="AH89" s="10">
        <f>AG87* Base!$B67+AG89* Base!$B68+AG90* Base!$B69</f>
        <v>1367.3771407698957</v>
      </c>
      <c r="AI89" s="10">
        <f>AH87* Base!$B67+AH89* Base!$B68+AH90* Base!$B69</f>
        <v>1393.3338225525802</v>
      </c>
      <c r="AJ89" s="10">
        <f>AI87* Base!$B67+AI89* Base!$B68+AI90* Base!$B69</f>
        <v>1418.0171355668392</v>
      </c>
      <c r="AK89" s="10">
        <f>AJ87* Base!$B67+AJ89* Base!$B68+AJ90* Base!$B69</f>
        <v>1441.3514493311009</v>
      </c>
      <c r="AL89" s="10">
        <f>AK87* Base!$B67+AK89* Base!$B68+AK90* Base!$B69</f>
        <v>1463.2634283260361</v>
      </c>
      <c r="AM89" s="10">
        <f>AL87* Base!$B67+AL89* Base!$B68+AL90* Base!$B69</f>
        <v>1483.681836357667</v>
      </c>
      <c r="AN89" s="10">
        <f>AM87* Base!$B67+AM89* Base!$B68+AM90* Base!$B69</f>
        <v>1502.5373318216966</v>
      </c>
      <c r="AO89" s="10">
        <f>AN87* Base!$B67+AN89* Base!$B68+AN90* Base!$B69</f>
        <v>1519.7622549495593</v>
      </c>
      <c r="AP89" s="10">
        <f>AO87* Base!$B67+AO89* Base!$B68+AO90* Base!$B69</f>
        <v>1535.2904079415293</v>
      </c>
      <c r="AQ89" s="10">
        <f>AP87* Base!$B67+AP89* Base!$B68+AP90* Base!$B69</f>
        <v>1549.0568286048544</v>
      </c>
      <c r="AR89" s="10">
        <f>AQ87* Base!$B67+AQ89* Base!$B68+AQ90* Base!$B69</f>
        <v>1560.9975575555022</v>
      </c>
      <c r="AS89" s="10">
        <f>AR87* Base!$B67+AR89* Base!$B68+AR90* Base!$B69</f>
        <v>1571.0493978769221</v>
      </c>
      <c r="AT89" s="10">
        <f>AS87* Base!$B67+AS89* Base!$B68+AS90* Base!$B69</f>
        <v>1579.1496635632393</v>
      </c>
      <c r="AU89" s="10">
        <f>AT87* Base!$B67+AT89* Base!$B68+AT90* Base!$B69</f>
        <v>1585.2359078015379</v>
      </c>
      <c r="AV89" s="10">
        <f>AU87* Base!$B67+AU89* Base!$B68+AU90* Base!$B69</f>
        <v>1589.2456110422647</v>
      </c>
      <c r="AW89" s="10">
        <f>AV87* Base!$B67+AV89* Base!$B68+AV90* Base!$B69</f>
        <v>1589.0587895601211</v>
      </c>
      <c r="AX89" s="10">
        <f>AW87* Base!$B67+AW89* Base!$B68+AW90* Base!$B69</f>
        <v>1586.0750988475575</v>
      </c>
      <c r="AY89" s="10">
        <f>AX87* Base!$B67+AX89* Base!$B68+AX90* Base!$B69</f>
        <v>1581.2456336149603</v>
      </c>
      <c r="AZ89" s="10">
        <f>AY87* Base!$B67+AY89* Base!$B68+AY90* Base!$B69</f>
        <v>1575.2164447213754</v>
      </c>
      <c r="BA89" s="10">
        <f>AZ87* Base!$B67+AZ89* Base!$B68+AZ90* Base!$B69</f>
        <v>1568.4261523843275</v>
      </c>
      <c r="BB89" s="10">
        <f>BA87* Base!$B67+BA89* Base!$B68+BA90* Base!$B69</f>
        <v>1561.1723264988686</v>
      </c>
      <c r="BC89" s="10">
        <f>BB87* Base!$B67+BB89* Base!$B68+BB90* Base!$B69</f>
        <v>1553.656621034972</v>
      </c>
      <c r="BD89" s="10">
        <f>BC87* Base!$B67+BC89* Base!$B68+BC90* Base!$B69</f>
        <v>1546.0154590802729</v>
      </c>
      <c r="BE89" s="10">
        <f>BD87* Base!$B67+BD89* Base!$B68+BD90* Base!$B69</f>
        <v>1538.3408927064995</v>
      </c>
      <c r="BF89" s="10">
        <f>BE87* Base!$B67+BE89* Base!$B68+BE90* Base!$B69</f>
        <v>1530.6947830854297</v>
      </c>
      <c r="BG89" s="10">
        <f>BF87* Base!$B67+BF89* Base!$B68+BF90* Base!$B69</f>
        <v>1523.1184399693329</v>
      </c>
      <c r="BH89" s="10">
        <f>BG87* Base!$B67+BG89* Base!$B68+BG90* Base!$B69</f>
        <v>1515.6391750143055</v>
      </c>
      <c r="BI89" s="10">
        <f>BH87* Base!$B67+BH89* Base!$B68+BH90* Base!$B69</f>
        <v>1508.2747577428293</v>
      </c>
      <c r="BJ89" s="10">
        <f>BI87* Base!$B67+BI89* Base!$B68+BI90* Base!$B69</f>
        <v>1501.0364462537977</v>
      </c>
      <c r="BK89" s="10">
        <f>BJ87* Base!$B67+BJ89* Base!$B68+BJ90* Base!$B69</f>
        <v>1493.9310494640142</v>
      </c>
      <c r="BL89" s="10">
        <f>BK87* Base!$B67+BK89* Base!$B68+BK90* Base!$B69</f>
        <v>1486.9623312840306</v>
      </c>
      <c r="BM89" s="10">
        <f>BL87* Base!$B67+BL89* Base!$B68+BL90* Base!$B69</f>
        <v>1480.1319676343819</v>
      </c>
      <c r="BN89" s="10">
        <f>BM87* Base!$B67+BM89* Base!$B68+BM90* Base!$B69</f>
        <v>1473.4401995885037</v>
      </c>
      <c r="BO89" s="10">
        <f>BN87* Base!$B67+BN89* Base!$B68+BN90* Base!$B69</f>
        <v>1466.8862799780852</v>
      </c>
      <c r="BP89" s="10">
        <f>BO87* Base!$B67+BO89* Base!$B68+BO90* Base!$B69</f>
        <v>1460.4687795764464</v>
      </c>
      <c r="BQ89" s="10">
        <f>BP87* Base!$B67+BP89* Base!$B68+BP90* Base!$B69</f>
        <v>1454.1857977648467</v>
      </c>
      <c r="BR89" s="10">
        <f>BQ87* Base!$B67+BQ89* Base!$B68+BQ90* Base!$B69</f>
        <v>1448.0351081789092</v>
      </c>
      <c r="BS89" s="10">
        <f>BR87* Base!$B67+BR89* Base!$B68+BR90* Base!$B69</f>
        <v>1442.0142600462921</v>
      </c>
      <c r="BT89" s="10">
        <f>BS87* Base!$B67+BS89* Base!$B68+BS90* Base!$B69</f>
        <v>1436.120649280685</v>
      </c>
      <c r="BU89" s="10">
        <f>BT87* Base!$B67+BT89* Base!$B68+BT90* Base!$B69</f>
        <v>1430.3515688846239</v>
      </c>
      <c r="BV89" s="10">
        <f>BU87* Base!$B67+BU89* Base!$B68+BU90* Base!$B69</f>
        <v>1424.7042451499788</v>
      </c>
      <c r="BW89" s="10">
        <f>BV87* Base!$B67+BV89* Base!$B68+BV90* Base!$B69</f>
        <v>1419.1758640653313</v>
      </c>
      <c r="BX89" s="10">
        <f>BW87* Base!$B67+BW89* Base!$B68+BW90* Base!$B69</f>
        <v>1413.763590928716</v>
      </c>
      <c r="BY89" s="10">
        <f>BX87* Base!$B67+BX89* Base!$B68+BX90* Base!$B69</f>
        <v>1408.4645852066878</v>
      </c>
      <c r="BZ89" s="10">
        <f>BY87* Base!$B67+BY89* Base!$B68+BY90* Base!$B69</f>
        <v>1403.2760120330477</v>
      </c>
      <c r="CA89" s="10">
        <f>BZ87* Base!$B67+BZ89* Base!$B68+BZ90* Base!$B69</f>
        <v>1398.1950513018269</v>
      </c>
      <c r="CB89" s="10">
        <f>CA87* Base!$B67+CA89* Base!$B68+CA90* Base!$B69</f>
        <v>1393.2189050150839</v>
      </c>
      <c r="CC89" s="10">
        <f>CB87* Base!$B67+CB89* Base!$B68+CB90* Base!$B69</f>
        <v>1388.3448033506818</v>
      </c>
      <c r="CD89" s="10">
        <f>CC87* Base!$B67+CC89* Base!$B68+CC90* Base!$B69</f>
        <v>1383.5700097899619</v>
      </c>
      <c r="CE89" s="10">
        <f>CD87* Base!$B67+CD89* Base!$B68+CD90* Base!$B69</f>
        <v>1378.8918255734247</v>
      </c>
      <c r="CF89" s="10">
        <f>CE87* Base!$B67+CE89* Base!$B68+CE90* Base!$B69</f>
        <v>1374.3075937241797</v>
      </c>
      <c r="CG89" s="10">
        <f>CF87* Base!$B67+CF89* Base!$B68+CF90* Base!$B69</f>
        <v>1369.814702894839</v>
      </c>
      <c r="CH89" s="10">
        <f>CG87* Base!$B67+CG89* Base!$B68+CG90* Base!$B69</f>
        <v>1365.4105913632568</v>
      </c>
      <c r="CI89" s="10">
        <f>CH87* Base!$B67+CH89* Base!$B68+CH90* Base!$B69</f>
        <v>1361.0927516484601</v>
      </c>
      <c r="CJ89" s="10">
        <f>CI87* Base!$B67+CI89* Base!$B68+CI90* Base!$B69</f>
        <v>1356.8587364832626</v>
      </c>
      <c r="CK89" s="10">
        <f>CJ87* Base!$B67+CJ89* Base!$B68+CJ90* Base!$B69</f>
        <v>1352.7061673412015</v>
      </c>
      <c r="CL89" s="10">
        <f>CK87* Base!$B67+CK89* Base!$B68+CK90* Base!$B69</f>
        <v>1348.6327475053397</v>
      </c>
      <c r="CM89" s="10">
        <f>CL87* Base!$B67+CL89* Base!$B68+CL90* Base!$B69</f>
        <v>1344.6362830243618</v>
      </c>
      <c r="CN89" s="10">
        <f>CM87* Base!$B67+CM89* Base!$B68+CM90* Base!$B69</f>
        <v>1340.7147172631121</v>
      </c>
      <c r="CO89" s="10">
        <f>CN87* Base!$B67+CN89* Base!$B68+CN90* Base!$B69</f>
        <v>1336.8661889644029</v>
      </c>
      <c r="CP89" s="10">
        <f>CO87* Base!$B67+CO89* Base!$B68+CO90* Base!$B69</f>
        <v>1333.0891315560673</v>
      </c>
      <c r="CQ89" s="10">
        <f>CP87* Base!$B67+CP89* Base!$B68+CP90* Base!$B69</f>
        <v>1329.3785936570082</v>
      </c>
      <c r="CR89" s="10">
        <f>CQ87* Base!$B67+CQ89* Base!$B68+CQ90* Base!$B69</f>
        <v>1325.7314318382237</v>
      </c>
      <c r="CS89" s="10">
        <f>CR87* Base!$B67+CR89* Base!$B68+CR90* Base!$B69</f>
        <v>1322.1454756551584</v>
      </c>
      <c r="CT89" s="10">
        <f>CS87* Base!$B67+CS89* Base!$B68+CS90* Base!$B69</f>
        <v>1318.6190489199446</v>
      </c>
      <c r="CU89" s="10">
        <f>CT87* Base!$B67+CT89* Base!$B68+CT90* Base!$B69</f>
        <v>1315.1507037495819</v>
      </c>
      <c r="CV89" s="10">
        <f>CU87* Base!$B67+CU89* Base!$B68+CU90* Base!$B69</f>
        <v>1311.739079751093</v>
      </c>
      <c r="CW89" s="10">
        <f>CV87* Base!$B67+CV89* Base!$B68+CV90* Base!$B69</f>
        <v>1308.3828352240271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1743.2199509516374</v>
      </c>
      <c r="G90" s="10">
        <f>( Base!$B70)*F89+( Base!$B71)*F90</f>
        <v>1744.3016695222084</v>
      </c>
      <c r="H90" s="10">
        <f>( Base!$B70)*G89+( Base!$B71)*G90</f>
        <v>1745.5222315139849</v>
      </c>
      <c r="I90" s="10">
        <f>( Base!$B70)*H89+( Base!$B71)*H90</f>
        <v>1746.8938266814564</v>
      </c>
      <c r="J90" s="10">
        <f>( Base!$B70)*I89+( Base!$B71)*I90</f>
        <v>1748.4278092943894</v>
      </c>
      <c r="K90" s="10">
        <f>( Base!$B70)*J89+( Base!$B71)*J90</f>
        <v>1750.1347370425854</v>
      </c>
      <c r="L90" s="10">
        <f>( Base!$B70)*K89+( Base!$B71)*K90</f>
        <v>1752.0243770602065</v>
      </c>
      <c r="M90" s="10">
        <f>( Base!$B70)*L89+( Base!$B71)*L90</f>
        <v>1754.1056947387108</v>
      </c>
      <c r="N90" s="10">
        <f>( Base!$B70)*M89+( Base!$B71)*M90</f>
        <v>1756.3868352495701</v>
      </c>
      <c r="O90" s="10">
        <f>( Base!$B70)*N89+( Base!$B71)*N90</f>
        <v>1758.8751038571495</v>
      </c>
      <c r="P90" s="10">
        <f>( Base!$B70)*O89+( Base!$B71)*O90</f>
        <v>1761.5769485622559</v>
      </c>
      <c r="Q90" s="10">
        <f>( Base!$B70)*P89+( Base!$B71)*P90</f>
        <v>1764.4979469602144</v>
      </c>
      <c r="R90" s="10">
        <f>( Base!$B70)*Q89+( Base!$B71)*Q90</f>
        <v>1767.6427981361314</v>
      </c>
      <c r="S90" s="10">
        <f>( Base!$B70)*R89+( Base!$B71)*R90</f>
        <v>1771.0153197561733</v>
      </c>
      <c r="T90" s="10">
        <f>( Base!$B70)*S89+( Base!$B71)*S90</f>
        <v>1774.6184501102587</v>
      </c>
      <c r="U90" s="10">
        <f>( Base!$B70)*T89+( Base!$B71)*T90</f>
        <v>1778.4542546230336</v>
      </c>
      <c r="V90" s="10">
        <f>( Base!$B70)*U89+( Base!$B71)*U90</f>
        <v>1782.5239362075347</v>
      </c>
      <c r="W90" s="10">
        <f>( Base!$B70)*V89+( Base!$B71)*V90</f>
        <v>1786.8278487357577</v>
      </c>
      <c r="X90" s="10">
        <f>( Base!$B70)*W89+( Base!$B71)*W90</f>
        <v>1791.3655149987737</v>
      </c>
      <c r="Y90" s="10">
        <f>( Base!$B70)*X89+( Base!$B71)*X90</f>
        <v>1796.1356475405237</v>
      </c>
      <c r="Z90" s="10">
        <f>( Base!$B70)*Y89+( Base!$B71)*Y90</f>
        <v>1801.1361713286551</v>
      </c>
      <c r="AA90" s="10">
        <f>( Base!$B70)*Z89+( Base!$B71)*Z90</f>
        <v>1806.3642475647387</v>
      </c>
      <c r="AB90" s="10">
        <f>( Base!$B70)*AA89+( Base!$B71)*AA90</f>
        <v>1811.8162981378198</v>
      </c>
      <c r="AC90" s="10">
        <f>( Base!$B70)*AB89+( Base!$B71)*AB90</f>
        <v>1817.4880303484301</v>
      </c>
      <c r="AD90" s="10">
        <f>( Base!$B70)*AC89+( Base!$B71)*AC90</f>
        <v>1823.3744616086299</v>
      </c>
      <c r="AE90" s="10">
        <f>( Base!$B70)*AD89+( Base!$B71)*AD90</f>
        <v>1829.4699438763787</v>
      </c>
      <c r="AF90" s="10">
        <f>( Base!$B70)*AE89+( Base!$B71)*AE90</f>
        <v>1835.7681876201732</v>
      </c>
      <c r="AG90" s="10">
        <f>( Base!$B70)*AF89+( Base!$B71)*AF90</f>
        <v>1842.2622851384313</v>
      </c>
      <c r="AH90" s="10">
        <f>( Base!$B70)*AG89+( Base!$B71)*AG90</f>
        <v>1848.9447330809644</v>
      </c>
      <c r="AI90" s="10">
        <f>( Base!$B70)*AH89+( Base!$B71)*AH90</f>
        <v>1855.8074540388166</v>
      </c>
      <c r="AJ90" s="10">
        <f>( Base!$B70)*AI89+( Base!$B71)*AI90</f>
        <v>1862.8418170849534</v>
      </c>
      <c r="AK90" s="10">
        <f>( Base!$B70)*AJ89+( Base!$B71)*AJ90</f>
        <v>1870.0386571623783</v>
      </c>
      <c r="AL90" s="10">
        <f>( Base!$B70)*AK89+( Base!$B71)*AK90</f>
        <v>1877.3882932285976</v>
      </c>
      <c r="AM90" s="10">
        <f>( Base!$B70)*AL89+( Base!$B71)*AL90</f>
        <v>1884.8805450763357</v>
      </c>
      <c r="AN90" s="10">
        <f>( Base!$B70)*AM89+( Base!$B71)*AM90</f>
        <v>1892.504748760146</v>
      </c>
      <c r="AO90" s="10">
        <f>( Base!$B70)*AN89+( Base!$B71)*AN90</f>
        <v>1900.2497705672724</v>
      </c>
      <c r="AP90" s="10">
        <f>( Base!$B70)*AO89+( Base!$B71)*AO90</f>
        <v>1908.1040194787627</v>
      </c>
      <c r="AQ90" s="10">
        <f>( Base!$B70)*AP89+( Base!$B71)*AP90</f>
        <v>1916.0554580732567</v>
      </c>
      <c r="AR90" s="10">
        <f>( Base!$B70)*AQ89+( Base!$B71)*AQ90</f>
        <v>1924.0916118302671</v>
      </c>
      <c r="AS90" s="10">
        <f>( Base!$B70)*AR89+( Base!$B71)*AR90</f>
        <v>1932.1995767902415</v>
      </c>
      <c r="AT90" s="10">
        <f>( Base!$B70)*AS89+( Base!$B71)*AS90</f>
        <v>1940.3660255210127</v>
      </c>
      <c r="AU90" s="10">
        <f>( Base!$B70)*AT89+( Base!$B71)*AT90</f>
        <v>1948.5772113146108</v>
      </c>
      <c r="AV90" s="10">
        <f>( Base!$B70)*AU89+( Base!$B71)*AU90</f>
        <v>1956.8189704759002</v>
      </c>
      <c r="AW90" s="10">
        <f>( Base!$B70)*AV89+( Base!$B71)*AV90</f>
        <v>1965.0767224243591</v>
      </c>
      <c r="AX90" s="10">
        <f>( Base!$B70)*AW89+( Base!$B71)*AW90</f>
        <v>1973.3210680556349</v>
      </c>
      <c r="AY90" s="10">
        <f>( Base!$B70)*AX89+( Base!$B71)*AX90</f>
        <v>1981.5324489269281</v>
      </c>
      <c r="AZ90" s="10">
        <f>( Base!$B70)*AY89+( Base!$B71)*AY90</f>
        <v>1989.6979929138049</v>
      </c>
      <c r="BA90" s="10">
        <f>( Base!$B70)*AZ89+( Base!$B71)*AZ90</f>
        <v>1997.8093691070039</v>
      </c>
      <c r="BB90" s="10">
        <f>( Base!$B70)*BA89+( Base!$B71)*BA90</f>
        <v>2005.8613291445374</v>
      </c>
      <c r="BC90" s="10">
        <f>( Base!$B70)*BB89+( Base!$B71)*BB90</f>
        <v>2013.8507153431433</v>
      </c>
      <c r="BD90" s="10">
        <f>( Base!$B70)*BC89+( Base!$B71)*BC90</f>
        <v>2021.7757862237224</v>
      </c>
      <c r="BE90" s="10">
        <f>( Base!$B70)*BD89+( Base!$B71)*BD90</f>
        <v>2029.635757820259</v>
      </c>
      <c r="BF90" s="10">
        <f>( Base!$B70)*BE89+( Base!$B71)*BE90</f>
        <v>2037.4304916798399</v>
      </c>
      <c r="BG90" s="10">
        <f>( Base!$B70)*BF89+( Base!$B71)*BF90</f>
        <v>2045.1602825806046</v>
      </c>
      <c r="BH90" s="10">
        <f>( Base!$B70)*BG89+( Base!$B71)*BG90</f>
        <v>2052.8257140370742</v>
      </c>
      <c r="BI90" s="10">
        <f>( Base!$B70)*BH89+( Base!$B71)*BH90</f>
        <v>2060.427559890446</v>
      </c>
      <c r="BJ90" s="10">
        <f>( Base!$B70)*BI89+( Base!$B71)*BI90</f>
        <v>2067.9667172348063</v>
      </c>
      <c r="BK90" s="10">
        <f>( Base!$B70)*BJ89+( Base!$B71)*BJ90</f>
        <v>2075.4441606565879</v>
      </c>
      <c r="BL90" s="10">
        <f>( Base!$B70)*BK89+( Base!$B71)*BK90</f>
        <v>2082.8609109767576</v>
      </c>
      <c r="BM90" s="10">
        <f>( Base!$B70)*BL89+( Base!$B71)*BL90</f>
        <v>2090.218013868036</v>
      </c>
      <c r="BN90" s="10">
        <f>( Base!$B70)*BM89+( Base!$B71)*BM90</f>
        <v>2097.516525202554</v>
      </c>
      <c r="BO90" s="10">
        <f>( Base!$B70)*BN89+( Base!$B71)*BN90</f>
        <v>2104.7575009929815</v>
      </c>
      <c r="BP90" s="10">
        <f>( Base!$B70)*BO89+( Base!$B71)*BO90</f>
        <v>2111.9419904746292</v>
      </c>
      <c r="BQ90" s="10">
        <f>( Base!$B70)*BP89+( Base!$B71)*BP90</f>
        <v>2119.0710313409691</v>
      </c>
      <c r="BR90" s="10">
        <f>( Base!$B70)*BQ89+( Base!$B71)*BQ90</f>
        <v>2126.1456464608</v>
      </c>
      <c r="BS90" s="10">
        <f>( Base!$B70)*BR89+( Base!$B71)*BR90</f>
        <v>2133.1668416197494</v>
      </c>
      <c r="BT90" s="10">
        <f>( Base!$B70)*BS89+( Base!$B71)*BS90</f>
        <v>2140.1356039744446</v>
      </c>
      <c r="BU90" s="10">
        <f>( Base!$B70)*BT89+( Base!$B71)*BT90</f>
        <v>2147.0529010066098</v>
      </c>
      <c r="BV90" s="10">
        <f>( Base!$B70)*BU89+( Base!$B71)*BU90</f>
        <v>2153.9196798315133</v>
      </c>
      <c r="BW90" s="10">
        <f>( Base!$B70)*BV89+( Base!$B71)*BV90</f>
        <v>2160.7368667608334</v>
      </c>
      <c r="BX90" s="10">
        <f>( Base!$B70)*BW89+( Base!$B71)*BW90</f>
        <v>2167.5053670510133</v>
      </c>
      <c r="BY90" s="10">
        <f>( Base!$B70)*BX89+( Base!$B71)*BX90</f>
        <v>2174.2260647892772</v>
      </c>
      <c r="BZ90" s="10">
        <f>( Base!$B70)*BY89+( Base!$B71)*BY90</f>
        <v>2180.8998228838232</v>
      </c>
      <c r="CA90" s="10">
        <f>( Base!$B70)*BZ89+( Base!$B71)*BZ90</f>
        <v>2187.5274831345273</v>
      </c>
      <c r="CB90" s="10">
        <f>( Base!$B70)*CA89+( Base!$B71)*CA90</f>
        <v>2194.1098663671874</v>
      </c>
      <c r="CC90" s="10">
        <f>( Base!$B70)*CB89+( Base!$B71)*CB90</f>
        <v>2200.647772619011</v>
      </c>
      <c r="CD90" s="10">
        <f>( Base!$B70)*CC89+( Base!$B71)*CC90</f>
        <v>2207.1419813663028</v>
      </c>
      <c r="CE90" s="10">
        <f>( Base!$B70)*CD89+( Base!$B71)*CD90</f>
        <v>2213.5932517877145</v>
      </c>
      <c r="CF90" s="10">
        <f>( Base!$B70)*CE89+( Base!$B71)*CE90</f>
        <v>2220.0023230582956</v>
      </c>
      <c r="CG90" s="10">
        <f>( Base!$B70)*CF89+( Base!$B71)*CF90</f>
        <v>2226.3699146712793</v>
      </c>
      <c r="CH90" s="10">
        <f>( Base!$B70)*CG89+( Base!$B71)*CG90</f>
        <v>2232.6967267863274</v>
      </c>
      <c r="CI90" s="10">
        <f>( Base!$B70)*CH89+( Base!$B71)*CH90</f>
        <v>2238.98344060523</v>
      </c>
      <c r="CJ90" s="10">
        <f>( Base!$B70)*CI89+( Base!$B71)*CI90</f>
        <v>2245.2307187793713</v>
      </c>
      <c r="CK90" s="10">
        <f>( Base!$B70)*CJ89+( Base!$B71)*CJ90</f>
        <v>2251.4392058584031</v>
      </c>
      <c r="CL90" s="10">
        <f>( Base!$B70)*CK89+( Base!$B71)*CK90</f>
        <v>2257.6095287979524</v>
      </c>
      <c r="CM90" s="10">
        <f>( Base!$B70)*CL89+( Base!$B71)*CL90</f>
        <v>2263.7422975580653</v>
      </c>
      <c r="CN90" s="10">
        <f>( Base!$B70)*CM89+( Base!$B71)*CM90</f>
        <v>2269.8381058474647</v>
      </c>
      <c r="CO90" s="10">
        <f>( Base!$B70)*CN89+( Base!$B71)*CN90</f>
        <v>2275.8975321085768</v>
      </c>
      <c r="CP90" s="10">
        <f>( Base!$B70)*CO89+( Base!$B71)*CO90</f>
        <v>2281.9211409075406</v>
      </c>
      <c r="CQ90" s="10">
        <f>( Base!$B70)*CP89+( Base!$B71)*CP90</f>
        <v>2287.909485017336</v>
      </c>
      <c r="CR90" s="10">
        <f>( Base!$B70)*CQ89+( Base!$B71)*CQ90</f>
        <v>2293.8630817413978</v>
      </c>
      <c r="CS90" s="10">
        <f>( Base!$B70)*CR89+( Base!$B71)*CR90</f>
        <v>2299.7824256212489</v>
      </c>
      <c r="CT90" s="10">
        <f>( Base!$B70)*CS89+( Base!$B71)*CS90</f>
        <v>2305.667995280739</v>
      </c>
      <c r="CU90" s="10">
        <f>( Base!$B70)*CT89+( Base!$B71)*CT90</f>
        <v>2311.520256909163</v>
      </c>
      <c r="CV90" s="10">
        <f>( Base!$B70)*CU89+( Base!$B71)*CU90</f>
        <v>2317.3396658776128</v>
      </c>
      <c r="CW90" s="10">
        <f>( Base!$B70)*CV89+( Base!$B71)*CV90</f>
        <v>2323.126667367259</v>
      </c>
    </row>
    <row r="91" spans="1:101" s="10" customFormat="1" ht="28.5" customHeight="1" thickBot="1" x14ac:dyDescent="0.2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609.14866170101902</v>
      </c>
      <c r="E92" s="6">
        <f t="shared" ref="E92:BI92" si="266">+D112*5/3.666+D92</f>
        <v>670.47510005573906</v>
      </c>
      <c r="F92" s="6">
        <f t="shared" si="266"/>
        <v>736.14097509306168</v>
      </c>
      <c r="G92" s="6">
        <f t="shared" si="266"/>
        <v>805.96127918448099</v>
      </c>
      <c r="H92" s="6">
        <f t="shared" si="266"/>
        <v>879.71083938724371</v>
      </c>
      <c r="I92" s="6">
        <f t="shared" si="266"/>
        <v>957.13215817424623</v>
      </c>
      <c r="J92" s="6">
        <f t="shared" si="266"/>
        <v>1037.94232633622</v>
      </c>
      <c r="K92" s="6">
        <f t="shared" si="266"/>
        <v>1121.8390362916853</v>
      </c>
      <c r="L92" s="6">
        <f t="shared" si="266"/>
        <v>1208.5057541440021</v>
      </c>
      <c r="M92" s="6">
        <f t="shared" si="266"/>
        <v>1297.6161248975106</v>
      </c>
      <c r="N92" s="6">
        <f t="shared" si="266"/>
        <v>1388.8376913612453</v>
      </c>
      <c r="O92" s="6">
        <f t="shared" si="266"/>
        <v>1481.8350065668999</v>
      </c>
      <c r="P92" s="6">
        <f t="shared" si="266"/>
        <v>1576.2722141356182</v>
      </c>
      <c r="Q92" s="6">
        <f t="shared" si="266"/>
        <v>1671.8151626813315</v>
      </c>
      <c r="R92" s="6">
        <f t="shared" si="266"/>
        <v>1768.1331090992362</v>
      </c>
      <c r="S92" s="6">
        <f t="shared" si="266"/>
        <v>1864.9000514714389</v>
      </c>
      <c r="T92" s="6">
        <f t="shared" si="266"/>
        <v>1961.7957134340431</v>
      </c>
      <c r="U92" s="6">
        <f t="shared" si="266"/>
        <v>2058.5061745577423</v>
      </c>
      <c r="V92" s="6">
        <f t="shared" si="266"/>
        <v>2154.7267244658265</v>
      </c>
      <c r="W92" s="6">
        <f t="shared" si="266"/>
        <v>2250.1616942448995</v>
      </c>
      <c r="X92" s="6">
        <f t="shared" si="266"/>
        <v>2344.5243602228425</v>
      </c>
      <c r="Y92" s="6">
        <f t="shared" si="266"/>
        <v>2437.5368553253275</v>
      </c>
      <c r="Z92" s="6">
        <f t="shared" si="266"/>
        <v>2528.9300538188008</v>
      </c>
      <c r="AA92" s="6">
        <f t="shared" si="266"/>
        <v>2618.4434128444645</v>
      </c>
      <c r="AB92" s="6">
        <f t="shared" si="266"/>
        <v>2705.8247643091304</v>
      </c>
      <c r="AC92" s="6">
        <f t="shared" si="266"/>
        <v>2790.8300562368704</v>
      </c>
      <c r="AD92" s="6">
        <f t="shared" si="266"/>
        <v>2873.2230455317513</v>
      </c>
      <c r="AE92" s="6">
        <f t="shared" si="266"/>
        <v>2952.7749454832147</v>
      </c>
      <c r="AF92" s="6">
        <f t="shared" si="266"/>
        <v>3029.2640319642524</v>
      </c>
      <c r="AG92" s="6">
        <f t="shared" si="266"/>
        <v>3102.4752122002456</v>
      </c>
      <c r="AH92" s="6">
        <f t="shared" si="266"/>
        <v>3172.1995599461602</v>
      </c>
      <c r="AI92" s="6">
        <f t="shared" si="266"/>
        <v>3238.233820597241</v>
      </c>
      <c r="AJ92" s="6">
        <f t="shared" si="266"/>
        <v>3300.3798894250162</v>
      </c>
      <c r="AK92" s="6">
        <f t="shared" si="266"/>
        <v>3358.4442659105634</v>
      </c>
      <c r="AL92" s="6">
        <f t="shared" si="266"/>
        <v>3412.237486815231</v>
      </c>
      <c r="AM92" s="6">
        <f t="shared" si="266"/>
        <v>3461.5735403835224</v>
      </c>
      <c r="AN92" s="6">
        <f t="shared" si="266"/>
        <v>3506.2692636821894</v>
      </c>
      <c r="AO92" s="6">
        <f t="shared" si="266"/>
        <v>3546.1437244632771</v>
      </c>
      <c r="AP92" s="6">
        <f t="shared" si="266"/>
        <v>3581.0175875399459</v>
      </c>
      <c r="AQ92" s="6">
        <f t="shared" si="266"/>
        <v>3610.7124626298541</v>
      </c>
      <c r="AR92" s="6">
        <f t="shared" si="266"/>
        <v>3635.0502240713727</v>
      </c>
      <c r="AS92" s="6">
        <f t="shared" si="266"/>
        <v>3653.8522780085373</v>
      </c>
      <c r="AT92" s="6">
        <f t="shared" si="266"/>
        <v>3666.9387231700111</v>
      </c>
      <c r="AU92" s="6">
        <f t="shared" si="266"/>
        <v>3674.1272885421249</v>
      </c>
      <c r="AV92" s="6">
        <f t="shared" si="266"/>
        <v>3658.0901667731532</v>
      </c>
      <c r="AW92" s="6">
        <f t="shared" si="266"/>
        <v>3642.436992588609</v>
      </c>
      <c r="AX92" s="6">
        <f t="shared" si="266"/>
        <v>3627.1681253433308</v>
      </c>
      <c r="AY92" s="6">
        <f t="shared" si="266"/>
        <v>3612.2822432237522</v>
      </c>
      <c r="AZ92" s="6">
        <f t="shared" si="266"/>
        <v>3597.7769961480158</v>
      </c>
      <c r="BA92" s="6">
        <f t="shared" si="266"/>
        <v>3583.6493549863526</v>
      </c>
      <c r="BB92" s="6">
        <f t="shared" si="266"/>
        <v>3569.8957950474646</v>
      </c>
      <c r="BC92" s="6">
        <f t="shared" si="266"/>
        <v>3556.5123917842343</v>
      </c>
      <c r="BD92" s="6">
        <f t="shared" si="266"/>
        <v>3543.4948719914632</v>
      </c>
      <c r="BE92" s="6">
        <f t="shared" si="266"/>
        <v>3530.8386439349629</v>
      </c>
      <c r="BF92" s="6">
        <f t="shared" si="266"/>
        <v>3518.5388186770342</v>
      </c>
      <c r="BG92" s="6">
        <f t="shared" si="266"/>
        <v>3506.5902286785285</v>
      </c>
      <c r="BH92" s="6">
        <f t="shared" si="266"/>
        <v>3494.9874464238674</v>
      </c>
      <c r="BI92" s="6">
        <f t="shared" si="266"/>
        <v>3483.7248040742979</v>
      </c>
      <c r="BJ92" s="6">
        <f t="shared" ref="BJ92:CW92" si="267">+BI112*5/3.666+BI92</f>
        <v>3472.7964143031186</v>
      </c>
      <c r="BK92" s="6">
        <f t="shared" si="267"/>
        <v>3462.1961920800368</v>
      </c>
      <c r="BL92" s="6">
        <f t="shared" si="267"/>
        <v>3451.9178770382778</v>
      </c>
      <c r="BM92" s="6">
        <f t="shared" si="267"/>
        <v>3441.9550560438979</v>
      </c>
      <c r="BN92" s="6">
        <f t="shared" si="267"/>
        <v>3432.3011856190174</v>
      </c>
      <c r="BO92" s="6">
        <f t="shared" si="267"/>
        <v>3422.94961393534</v>
      </c>
      <c r="BP92" s="6">
        <f t="shared" si="267"/>
        <v>3413.8936021487671</v>
      </c>
      <c r="BQ92" s="6">
        <f t="shared" si="267"/>
        <v>3405.126344904173</v>
      </c>
      <c r="BR92" s="6">
        <f t="shared" si="267"/>
        <v>3396.6409898846896</v>
      </c>
      <c r="BS92" s="6">
        <f t="shared" si="267"/>
        <v>3388.4306563173795</v>
      </c>
      <c r="BT92" s="6">
        <f t="shared" si="267"/>
        <v>3380.4884523811074</v>
      </c>
      <c r="BU92" s="6">
        <f t="shared" si="267"/>
        <v>3372.8074914882664</v>
      </c>
      <c r="BV92" s="6">
        <f t="shared" si="267"/>
        <v>3365.3809074320543</v>
      </c>
      <c r="BW92" s="6">
        <f t="shared" si="267"/>
        <v>3358.2018684125692</v>
      </c>
      <c r="BX92" s="6">
        <f t="shared" si="267"/>
        <v>3351.2635899652532</v>
      </c>
      <c r="BY92" s="6">
        <f t="shared" si="267"/>
        <v>3344.559346841098</v>
      </c>
      <c r="BZ92" s="6">
        <f t="shared" si="267"/>
        <v>3338.0824838998665</v>
      </c>
      <c r="CA92" s="6">
        <f t="shared" si="267"/>
        <v>3331.8264261119707</v>
      </c>
      <c r="CB92" s="6">
        <f t="shared" si="267"/>
        <v>3325.7846878020782</v>
      </c>
      <c r="CC92" s="6">
        <f t="shared" si="267"/>
        <v>3319.9508813305652</v>
      </c>
      <c r="CD92" s="6">
        <f t="shared" si="267"/>
        <v>3314.3187255204821</v>
      </c>
      <c r="CE92" s="6">
        <f t="shared" si="267"/>
        <v>3308.8820543088568</v>
      </c>
      <c r="CF92" s="6">
        <f t="shared" si="267"/>
        <v>3303.6348263956525</v>
      </c>
      <c r="CG92" s="6">
        <f t="shared" si="267"/>
        <v>3298.5711371565571</v>
      </c>
      <c r="CH92" s="6">
        <f t="shared" si="267"/>
        <v>3293.6852349104424</v>
      </c>
      <c r="CI92" s="6">
        <f t="shared" si="267"/>
        <v>3288.9715450206941</v>
      </c>
      <c r="CJ92" s="6">
        <f t="shared" si="267"/>
        <v>3284.4247076600386</v>
      </c>
      <c r="CK92" s="6">
        <f t="shared" si="267"/>
        <v>3280.0396390542851</v>
      </c>
      <c r="CL92" s="6">
        <f t="shared" si="267"/>
        <v>3275.8116328881219</v>
      </c>
      <c r="CM92" s="6">
        <f t="shared" si="267"/>
        <v>3271.7365305901194</v>
      </c>
      <c r="CN92" s="6">
        <f t="shared" si="267"/>
        <v>3267.8110109936688</v>
      </c>
      <c r="CO92" s="6">
        <f t="shared" si="267"/>
        <v>3264.0330913033945</v>
      </c>
      <c r="CP92" s="6">
        <f t="shared" si="267"/>
        <v>3260.3709057613073</v>
      </c>
      <c r="CQ92" s="6">
        <f t="shared" si="267"/>
        <v>3256.8267391914237</v>
      </c>
      <c r="CR92" s="6">
        <f t="shared" si="267"/>
        <v>3253.4007497219241</v>
      </c>
      <c r="CS92" s="6">
        <f t="shared" si="267"/>
        <v>3250.0917025487884</v>
      </c>
      <c r="CT92" s="6">
        <f t="shared" si="267"/>
        <v>3246.897461253754</v>
      </c>
      <c r="CU92" s="6">
        <f t="shared" si="267"/>
        <v>3243.8153181993916</v>
      </c>
      <c r="CV92" s="6">
        <f t="shared" si="267"/>
        <v>3240.8422172436481</v>
      </c>
      <c r="CW92" s="6">
        <f t="shared" si="267"/>
        <v>3237.9749039815842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0.10152477695016984</v>
      </c>
      <c r="E93" s="6">
        <f>+E92/ Base!$B$57</f>
        <v>0.11174585000928984</v>
      </c>
      <c r="F93" s="6">
        <f>+F92/ Base!$B$57</f>
        <v>0.12269016251551028</v>
      </c>
      <c r="G93" s="6">
        <f>+G92/ Base!$B$57</f>
        <v>0.13432687986408015</v>
      </c>
      <c r="H93" s="6">
        <f>+H92/ Base!$B$57</f>
        <v>0.14661847323120727</v>
      </c>
      <c r="I93" s="6">
        <f>+I92/ Base!$B$57</f>
        <v>0.15952202636237436</v>
      </c>
      <c r="J93" s="6">
        <f>+J92/ Base!$B$57</f>
        <v>0.17299038772270334</v>
      </c>
      <c r="K93" s="6">
        <f>+K92/ Base!$B$57</f>
        <v>0.18697317271528088</v>
      </c>
      <c r="L93" s="6">
        <f>+L92/ Base!$B$57</f>
        <v>0.20141762569066701</v>
      </c>
      <c r="M93" s="6">
        <f>+M92/ Base!$B$57</f>
        <v>0.21626935414958512</v>
      </c>
      <c r="N93" s="6">
        <f>+N92/ Base!$B$57</f>
        <v>0.23147294856020756</v>
      </c>
      <c r="O93" s="6">
        <f>+O92/ Base!$B$57</f>
        <v>0.24697250109448332</v>
      </c>
      <c r="P93" s="6">
        <f>+P92/ Base!$B$57</f>
        <v>0.26271203568926971</v>
      </c>
      <c r="Q93" s="6">
        <f>+Q92/ Base!$B$57</f>
        <v>0.27863586044688859</v>
      </c>
      <c r="R93" s="6">
        <f>+R92/ Base!$B$57</f>
        <v>0.29468885151653934</v>
      </c>
      <c r="S93" s="6">
        <f>+S92/ Base!$B$57</f>
        <v>0.31081667524523982</v>
      </c>
      <c r="T93" s="6">
        <f>+T92/ Base!$B$57</f>
        <v>0.32696595223900721</v>
      </c>
      <c r="U93" s="6">
        <f>+U92/ Base!$B$57</f>
        <v>0.34308436242629037</v>
      </c>
      <c r="V93" s="6">
        <f>+V92/ Base!$B$57</f>
        <v>0.35912112074430441</v>
      </c>
      <c r="W93" s="6">
        <f>+W92/ Base!$B$57</f>
        <v>0.37502694904081657</v>
      </c>
      <c r="X93" s="6">
        <f>+X92/ Base!$B$57</f>
        <v>0.39075406003714042</v>
      </c>
      <c r="Y93" s="6">
        <f>+Y92/ Base!$B$57</f>
        <v>0.40625614255422127</v>
      </c>
      <c r="Z93" s="6">
        <f>+Z92/ Base!$B$57</f>
        <v>0.42148834230313348</v>
      </c>
      <c r="AA93" s="6">
        <f>+AA92/ Base!$B$57</f>
        <v>0.43640723547407745</v>
      </c>
      <c r="AB93" s="6">
        <f>+AB92/ Base!$B$57</f>
        <v>0.45097079405152174</v>
      </c>
      <c r="AC93" s="6">
        <f>+AC92/ Base!$B$57</f>
        <v>0.46513834270614507</v>
      </c>
      <c r="AD93" s="6">
        <f>+AD92/ Base!$B$57</f>
        <v>0.4788705075886252</v>
      </c>
      <c r="AE93" s="6">
        <f>+AE92/ Base!$B$57</f>
        <v>0.49212915758053577</v>
      </c>
      <c r="AF93" s="6">
        <f>+AF92/ Base!$B$57</f>
        <v>0.50487733866070872</v>
      </c>
      <c r="AG93" s="6">
        <f>+AG92/ Base!$B$57</f>
        <v>0.51707920203337421</v>
      </c>
      <c r="AH93" s="6">
        <f>+AH92/ Base!$B$57</f>
        <v>0.52869992665769339</v>
      </c>
      <c r="AI93" s="6">
        <f>+AI92/ Base!$B$57</f>
        <v>0.53970563676620686</v>
      </c>
      <c r="AJ93" s="6">
        <f>+AJ92/ Base!$B$57</f>
        <v>0.55006331490416938</v>
      </c>
      <c r="AK93" s="6">
        <f>+AK92/ Base!$B$57</f>
        <v>0.55974071098509393</v>
      </c>
      <c r="AL93" s="6">
        <f>+AL92/ Base!$B$57</f>
        <v>0.56870624780253853</v>
      </c>
      <c r="AM93" s="6">
        <f>+AM92/ Base!$B$57</f>
        <v>0.57692892339725377</v>
      </c>
      <c r="AN93" s="6">
        <f>+AN92/ Base!$B$57</f>
        <v>0.58437821061369821</v>
      </c>
      <c r="AO93" s="6">
        <f>+AO92/ Base!$B$57</f>
        <v>0.59102395407721287</v>
      </c>
      <c r="AP93" s="6">
        <f>+AP92/ Base!$B$57</f>
        <v>0.59683626458999095</v>
      </c>
      <c r="AQ93" s="6">
        <f>+AQ92/ Base!$B$57</f>
        <v>0.60178541043830902</v>
      </c>
      <c r="AR93" s="6">
        <f>+AR92/ Base!$B$57</f>
        <v>0.60584170401189541</v>
      </c>
      <c r="AS93" s="6">
        <f>+AS92/ Base!$B$57</f>
        <v>0.60897537966808957</v>
      </c>
      <c r="AT93" s="6">
        <f>+AT92/ Base!$B$57</f>
        <v>0.6111564538616685</v>
      </c>
      <c r="AU93" s="6">
        <f>+AU92/ Base!$B$57</f>
        <v>0.61235454809035417</v>
      </c>
      <c r="AV93" s="6">
        <f>+AV92/ Base!$B$57</f>
        <v>0.60968169446219223</v>
      </c>
      <c r="AW93" s="6">
        <f>+AW92/ Base!$B$57</f>
        <v>0.60707283209810148</v>
      </c>
      <c r="AX93" s="6">
        <f>+AX92/ Base!$B$57</f>
        <v>0.60452802089055513</v>
      </c>
      <c r="AY93" s="6">
        <f>+AY92/ Base!$B$57</f>
        <v>0.60204704053729208</v>
      </c>
      <c r="AZ93" s="6">
        <f>+AZ92/ Base!$B$57</f>
        <v>0.59962949935800258</v>
      </c>
      <c r="BA93" s="6">
        <f>+BA92/ Base!$B$57</f>
        <v>0.59727489249772547</v>
      </c>
      <c r="BB93" s="6">
        <f>+BB92/ Base!$B$57</f>
        <v>0.59498263250791072</v>
      </c>
      <c r="BC93" s="6">
        <f>+BC92/ Base!$B$57</f>
        <v>0.59275206529737234</v>
      </c>
      <c r="BD93" s="6">
        <f>+BD92/ Base!$B$57</f>
        <v>0.59058247866524383</v>
      </c>
      <c r="BE93" s="6">
        <f>+BE92/ Base!$B$57</f>
        <v>0.5884731073224938</v>
      </c>
      <c r="BF93" s="6">
        <f>+BF92/ Base!$B$57</f>
        <v>0.58642313644617239</v>
      </c>
      <c r="BG93" s="6">
        <f>+BG92/ Base!$B$57</f>
        <v>0.58443170477975481</v>
      </c>
      <c r="BH93" s="6">
        <f>+BH92/ Base!$B$57</f>
        <v>0.58249790773731125</v>
      </c>
      <c r="BI93" s="6">
        <f>+BI92/ Base!$B$57</f>
        <v>0.58062080067904964</v>
      </c>
      <c r="BJ93" s="6">
        <f>+BJ92/ Base!$B$57</f>
        <v>0.57879940238385308</v>
      </c>
      <c r="BK93" s="6">
        <f>+BK92/ Base!$B$57</f>
        <v>0.57703269868000617</v>
      </c>
      <c r="BL93" s="6">
        <f>+BL92/ Base!$B$57</f>
        <v>0.57531964617304632</v>
      </c>
      <c r="BM93" s="6">
        <f>+BM92/ Base!$B$57</f>
        <v>0.57365917600731631</v>
      </c>
      <c r="BN93" s="6">
        <f>+BN92/ Base!$B$57</f>
        <v>0.57205019760316955</v>
      </c>
      <c r="BO93" s="6">
        <f>+BO92/ Base!$B$57</f>
        <v>0.57049160232255669</v>
      </c>
      <c r="BP93" s="6">
        <f>+BP92/ Base!$B$57</f>
        <v>0.56898226702479449</v>
      </c>
      <c r="BQ93" s="6">
        <f>+BQ92/ Base!$B$57</f>
        <v>0.56752105748402881</v>
      </c>
      <c r="BR93" s="6">
        <f>+BR92/ Base!$B$57</f>
        <v>0.56610683164744824</v>
      </c>
      <c r="BS93" s="6">
        <f>+BS92/ Base!$B$57</f>
        <v>0.5647384427195633</v>
      </c>
      <c r="BT93" s="6">
        <f>+BT92/ Base!$B$57</f>
        <v>0.56341474206351794</v>
      </c>
      <c r="BU93" s="6">
        <f>+BU92/ Base!$B$57</f>
        <v>0.56213458191471111</v>
      </c>
      <c r="BV93" s="6">
        <f>+BV92/ Base!$B$57</f>
        <v>0.5608968179053424</v>
      </c>
      <c r="BW93" s="6">
        <f>+BW92/ Base!$B$57</f>
        <v>0.55970031140209486</v>
      </c>
      <c r="BX93" s="6">
        <f>+BX92/ Base!$B$57</f>
        <v>0.55854393166087557</v>
      </c>
      <c r="BY93" s="6">
        <f>+BY92/ Base!$B$57</f>
        <v>0.55742655780684969</v>
      </c>
      <c r="BZ93" s="6">
        <f>+BZ92/ Base!$B$57</f>
        <v>0.55634708064997773</v>
      </c>
      <c r="CA93" s="6">
        <f>+CA92/ Base!$B$57</f>
        <v>0.55530440435199513</v>
      </c>
      <c r="CB93" s="6">
        <f>+CB92/ Base!$B$57</f>
        <v>0.55429744796701308</v>
      </c>
      <c r="CC93" s="6">
        <f>+CC92/ Base!$B$57</f>
        <v>0.55332514688842749</v>
      </c>
      <c r="CD93" s="6">
        <f>+CD92/ Base!$B$57</f>
        <v>0.55238645425341371</v>
      </c>
      <c r="CE93" s="6">
        <f>+CE92/ Base!$B$57</f>
        <v>0.55148034238480947</v>
      </c>
      <c r="CF93" s="6">
        <f>+CF92/ Base!$B$57</f>
        <v>0.55060580439927542</v>
      </c>
      <c r="CG93" s="6">
        <f>+CG92/ Base!$B$57</f>
        <v>0.54976185619275952</v>
      </c>
      <c r="CH93" s="6">
        <f>+CH92/ Base!$B$57</f>
        <v>0.54894753915174044</v>
      </c>
      <c r="CI93" s="6">
        <f>+CI92/ Base!$B$57</f>
        <v>0.54816192417011567</v>
      </c>
      <c r="CJ93" s="6">
        <f>+CJ92/ Base!$B$57</f>
        <v>0.54740411794333976</v>
      </c>
      <c r="CK93" s="6">
        <f>+CK92/ Base!$B$57</f>
        <v>0.54667327317571424</v>
      </c>
      <c r="CL93" s="6">
        <f>+CL92/ Base!$B$57</f>
        <v>0.54596860548135362</v>
      </c>
      <c r="CM93" s="6">
        <f>+CM92/ Base!$B$57</f>
        <v>0.54528942176501993</v>
      </c>
      <c r="CN93" s="6">
        <f>+CN92/ Base!$B$57</f>
        <v>0.54463516849894478</v>
      </c>
      <c r="CO93" s="6">
        <f>+CO92/ Base!$B$57</f>
        <v>0.54400551521723239</v>
      </c>
      <c r="CP93" s="6">
        <f>+CP92/ Base!$B$57</f>
        <v>0.54339515096021784</v>
      </c>
      <c r="CQ93" s="6">
        <f>+CQ92/ Base!$B$57</f>
        <v>0.5428044565319039</v>
      </c>
      <c r="CR93" s="6">
        <f>+CR92/ Base!$B$57</f>
        <v>0.54223345828698732</v>
      </c>
      <c r="CS93" s="6">
        <f>+CS92/ Base!$B$57</f>
        <v>0.54168195042479805</v>
      </c>
      <c r="CT93" s="6">
        <f>+CT92/ Base!$B$57</f>
        <v>0.5411495768756257</v>
      </c>
      <c r="CU93" s="6">
        <f>+CU92/ Base!$B$57</f>
        <v>0.54063588636656523</v>
      </c>
      <c r="CV93" s="6">
        <f>+CV92/ Base!$B$57</f>
        <v>0.54014036954060796</v>
      </c>
      <c r="CW93" s="6">
        <f>+CW92/ Base!$B$57</f>
        <v>0.53966248399693073</v>
      </c>
    </row>
    <row r="94" spans="1:101" s="10" customFormat="1" ht="20.75" customHeight="1" x14ac:dyDescent="0.2">
      <c r="A94" s="8" t="s">
        <v>422</v>
      </c>
      <c r="B94" s="52">
        <f>+MAX(B93:BI93)</f>
        <v>0.61235454809035417</v>
      </c>
      <c r="C94" s="6">
        <f>+Parameters!B101+B113*5/3.666</f>
        <v>448.75165528372054</v>
      </c>
      <c r="D94" s="6">
        <f>+C113*5/3.666+C94</f>
        <v>502.46426453789843</v>
      </c>
      <c r="E94" s="6">
        <f t="shared" ref="E94:BI94" si="268">+D113*5/3.666+D94</f>
        <v>561.01330927559718</v>
      </c>
      <c r="F94" s="6">
        <f t="shared" si="268"/>
        <v>624.221190961856</v>
      </c>
      <c r="G94" s="6">
        <f t="shared" si="268"/>
        <v>691.86617093758377</v>
      </c>
      <c r="H94" s="6">
        <f t="shared" si="268"/>
        <v>763.69056929795954</v>
      </c>
      <c r="I94" s="6">
        <f t="shared" si="268"/>
        <v>839.40811985444952</v>
      </c>
      <c r="J94" s="6">
        <f t="shared" si="268"/>
        <v>918.71045313241984</v>
      </c>
      <c r="K94" s="6">
        <f t="shared" si="268"/>
        <v>1001.2727292155419</v>
      </c>
      <c r="L94" s="6">
        <f t="shared" si="268"/>
        <v>1086.758473090835</v>
      </c>
      <c r="M94" s="6">
        <f t="shared" si="268"/>
        <v>1174.8236818746775</v>
      </c>
      <c r="N94" s="6">
        <f t="shared" si="268"/>
        <v>1265.1202799952578</v>
      </c>
      <c r="O94" s="6">
        <f t="shared" si="268"/>
        <v>1357.2989982172207</v>
      </c>
      <c r="P94" s="6">
        <f t="shared" si="268"/>
        <v>1451.011747455372</v>
      </c>
      <c r="Q94" s="6">
        <f t="shared" si="268"/>
        <v>1545.9135503785333</v>
      </c>
      <c r="R94" s="6">
        <f t="shared" si="268"/>
        <v>1641.6640829204796</v>
      </c>
      <c r="S94" s="6">
        <f t="shared" si="268"/>
        <v>1737.9288640124591</v>
      </c>
      <c r="T94" s="6">
        <f t="shared" si="268"/>
        <v>1834.380113242066</v>
      </c>
      <c r="U94" s="6">
        <f t="shared" si="268"/>
        <v>1930.6972690970622</v>
      </c>
      <c r="V94" s="6">
        <f t="shared" si="268"/>
        <v>2026.5697438423442</v>
      </c>
      <c r="W94" s="6">
        <f t="shared" si="268"/>
        <v>2121.6966671023379</v>
      </c>
      <c r="X94" s="6">
        <f t="shared" si="268"/>
        <v>2215.7867119108951</v>
      </c>
      <c r="Y94" s="6">
        <f t="shared" si="268"/>
        <v>2308.5579372784741</v>
      </c>
      <c r="Z94" s="6">
        <f t="shared" si="268"/>
        <v>2399.7376120565555</v>
      </c>
      <c r="AA94" s="6">
        <f t="shared" si="268"/>
        <v>2489.0620025940971</v>
      </c>
      <c r="AB94" s="6">
        <f t="shared" si="268"/>
        <v>2576.2761169467753</v>
      </c>
      <c r="AC94" s="6">
        <f t="shared" si="268"/>
        <v>2661.1334040304059</v>
      </c>
      <c r="AD94" s="6">
        <f t="shared" si="268"/>
        <v>2743.3954090382499</v>
      </c>
      <c r="AE94" s="6">
        <f t="shared" si="268"/>
        <v>2822.831387895686</v>
      </c>
      <c r="AF94" s="6">
        <f t="shared" si="268"/>
        <v>2899.2178842085091</v>
      </c>
      <c r="AG94" s="6">
        <f t="shared" si="268"/>
        <v>2972.3382721456323</v>
      </c>
      <c r="AH94" s="6">
        <f t="shared" si="268"/>
        <v>3041.9822687070473</v>
      </c>
      <c r="AI94" s="6">
        <f t="shared" si="268"/>
        <v>3107.9454185598461</v>
      </c>
      <c r="AJ94" s="6">
        <f t="shared" si="268"/>
        <v>3170.0285543311415</v>
      </c>
      <c r="AK94" s="6">
        <f t="shared" si="268"/>
        <v>3228.0372350617045</v>
      </c>
      <c r="AL94" s="6">
        <f t="shared" si="268"/>
        <v>3281.7811652232108</v>
      </c>
      <c r="AM94" s="6">
        <f t="shared" si="268"/>
        <v>3331.0735964838045</v>
      </c>
      <c r="AN94" s="6">
        <f t="shared" si="268"/>
        <v>3375.730714040159</v>
      </c>
      <c r="AO94" s="6">
        <f t="shared" si="268"/>
        <v>3415.5710087393004</v>
      </c>
      <c r="AP94" s="6">
        <f t="shared" si="268"/>
        <v>3450.4146348334461</v>
      </c>
      <c r="AQ94" s="6">
        <f t="shared" si="268"/>
        <v>3480.0827501938215</v>
      </c>
      <c r="AR94" s="6">
        <f t="shared" si="268"/>
        <v>3504.3968292747036</v>
      </c>
      <c r="AS94" s="6">
        <f t="shared" si="268"/>
        <v>3523.1779243227052</v>
      </c>
      <c r="AT94" s="6">
        <f t="shared" si="268"/>
        <v>3536.2458208672697</v>
      </c>
      <c r="AU94" s="6">
        <f t="shared" si="268"/>
        <v>3543.4179707134185</v>
      </c>
      <c r="AV94" s="6">
        <f t="shared" si="268"/>
        <v>3527.3663212039678</v>
      </c>
      <c r="AW94" s="6">
        <f t="shared" si="268"/>
        <v>3511.7002899690997</v>
      </c>
      <c r="AX94" s="6">
        <f t="shared" si="268"/>
        <v>3496.4200442342849</v>
      </c>
      <c r="AY94" s="6">
        <f t="shared" si="268"/>
        <v>3481.5240921514664</v>
      </c>
      <c r="AZ94" s="6">
        <f t="shared" si="268"/>
        <v>3467.0099331582628</v>
      </c>
      <c r="BA94" s="6">
        <f t="shared" si="268"/>
        <v>3452.8744049496408</v>
      </c>
      <c r="BB94" s="6">
        <f t="shared" si="268"/>
        <v>3439.1138649741947</v>
      </c>
      <c r="BC94" s="6">
        <f t="shared" si="268"/>
        <v>3425.7242843786103</v>
      </c>
      <c r="BD94" s="6">
        <f t="shared" si="268"/>
        <v>3412.7012976467058</v>
      </c>
      <c r="BE94" s="6">
        <f t="shared" si="268"/>
        <v>3400.0402313490722</v>
      </c>
      <c r="BF94" s="6">
        <f t="shared" si="268"/>
        <v>3387.7361242477409</v>
      </c>
      <c r="BG94" s="6">
        <f t="shared" si="268"/>
        <v>3375.7837448178238</v>
      </c>
      <c r="BH94" s="6">
        <f t="shared" si="268"/>
        <v>3364.1776089163636</v>
      </c>
      <c r="BI94" s="6">
        <f t="shared" si="268"/>
        <v>3352.9119985893767</v>
      </c>
      <c r="BJ94" s="6">
        <f t="shared" ref="BJ94:CW94" si="269">+BI113*5/3.666+BI94</f>
        <v>3341.9809821581835</v>
      </c>
      <c r="BK94" s="6">
        <f t="shared" si="269"/>
        <v>3331.3784353409892</v>
      </c>
      <c r="BL94" s="6">
        <f t="shared" si="269"/>
        <v>3321.0980630334407</v>
      </c>
      <c r="BM94" s="6">
        <f t="shared" si="269"/>
        <v>3311.133421358837</v>
      </c>
      <c r="BN94" s="6">
        <f t="shared" si="269"/>
        <v>3301.4779396319582</v>
      </c>
      <c r="BO94" s="6">
        <f t="shared" si="269"/>
        <v>3292.1249419460128</v>
      </c>
      <c r="BP94" s="6">
        <f t="shared" si="269"/>
        <v>3283.067668147432</v>
      </c>
      <c r="BQ94" s="6">
        <f t="shared" si="269"/>
        <v>3274.2992940222111</v>
      </c>
      <c r="BR94" s="6">
        <f t="shared" si="269"/>
        <v>3265.8129505633729</v>
      </c>
      <c r="BS94" s="6">
        <f t="shared" si="269"/>
        <v>3257.6017422272344</v>
      </c>
      <c r="BT94" s="6">
        <f t="shared" si="269"/>
        <v>3249.6587641205488</v>
      </c>
      <c r="BU94" s="6">
        <f t="shared" si="269"/>
        <v>3241.9771180868916</v>
      </c>
      <c r="BV94" s="6">
        <f t="shared" si="269"/>
        <v>3234.5499276810574</v>
      </c>
      <c r="BW94" s="6">
        <f t="shared" si="269"/>
        <v>3227.3703520421568</v>
      </c>
      <c r="BX94" s="6">
        <f t="shared" si="269"/>
        <v>3220.4315986866582</v>
      </c>
      <c r="BY94" s="6">
        <f t="shared" si="269"/>
        <v>3213.7269352687613</v>
      </c>
      <c r="BZ94" s="6">
        <f t="shared" si="269"/>
        <v>3207.2497003675685</v>
      </c>
      <c r="CA94" s="6">
        <f t="shared" si="269"/>
        <v>3200.9933133951067</v>
      </c>
      <c r="CB94" s="6">
        <f t="shared" si="269"/>
        <v>3194.9512837568736</v>
      </c>
      <c r="CC94" s="6">
        <f t="shared" si="269"/>
        <v>3189.1172194597789</v>
      </c>
      <c r="CD94" s="6">
        <f t="shared" si="269"/>
        <v>3183.4848354740561</v>
      </c>
      <c r="CE94" s="6">
        <f t="shared" si="269"/>
        <v>3178.0479623269894</v>
      </c>
      <c r="CF94" s="6">
        <f t="shared" si="269"/>
        <v>3172.8005557009196</v>
      </c>
      <c r="CG94" s="6">
        <f t="shared" si="269"/>
        <v>3167.7367083009385</v>
      </c>
      <c r="CH94" s="6">
        <f t="shared" si="269"/>
        <v>3162.8506660824401</v>
      </c>
      <c r="CI94" s="6">
        <f t="shared" si="269"/>
        <v>3158.1368523171318</v>
      </c>
      <c r="CJ94" s="6">
        <f t="shared" si="269"/>
        <v>3153.5899053266057</v>
      </c>
      <c r="CK94" s="6">
        <f t="shared" si="269"/>
        <v>3149.2047396984167</v>
      </c>
      <c r="CL94" s="6">
        <f t="shared" si="269"/>
        <v>3144.9766476673981</v>
      </c>
      <c r="CM94" s="6">
        <f t="shared" si="269"/>
        <v>3140.9014693789986</v>
      </c>
      <c r="CN94" s="6">
        <f t="shared" si="269"/>
        <v>3136.9758825310464</v>
      </c>
      <c r="CO94" s="6">
        <f t="shared" si="269"/>
        <v>3133.1979033231933</v>
      </c>
      <c r="CP94" s="6">
        <f t="shared" si="269"/>
        <v>3129.5356651080488</v>
      </c>
      <c r="CQ94" s="6">
        <f t="shared" si="269"/>
        <v>3125.9914519225099</v>
      </c>
      <c r="CR94" s="6">
        <f t="shared" si="269"/>
        <v>3122.565421198155</v>
      </c>
      <c r="CS94" s="6">
        <f t="shared" si="269"/>
        <v>3119.2563375144723</v>
      </c>
      <c r="CT94" s="6">
        <f t="shared" si="269"/>
        <v>3116.0620639076042</v>
      </c>
      <c r="CU94" s="6">
        <f t="shared" si="269"/>
        <v>3112.9798922572686</v>
      </c>
      <c r="CV94" s="6">
        <f t="shared" si="269"/>
        <v>3110.0067659940887</v>
      </c>
      <c r="CW94" s="6">
        <f t="shared" si="269"/>
        <v>3107.1394303349439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1.9507499999999998E-3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5" customHeight="1" thickBot="1" x14ac:dyDescent="0.2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1.1892354808321197</v>
      </c>
      <c r="E99" s="31">
        <f>D99+Base!$B82*(E100-(Base!$B$80/Base!$B79)*D99-Base!$B83*(D99-D101))</f>
        <v>1.3679253999148389</v>
      </c>
      <c r="F99" s="31">
        <f>E99+Base!$B82*(F100-(Base!$B$80/Base!$B79)*E99-Base!$B83*(E99-E101))</f>
        <v>1.5517356972895062</v>
      </c>
      <c r="G99" s="31">
        <f>F99+Base!$B82*(G100-(Base!$B$80/Base!$B79)*F99-Base!$B83*(F99-F101))</f>
        <v>1.739999600363336</v>
      </c>
      <c r="H99" s="31">
        <f>G99+Base!$B82*(H100-(Base!$B$80/Base!$B79)*G99-Base!$B83*(G99-G101))</f>
        <v>1.9320406957069689</v>
      </c>
      <c r="I99" s="31">
        <f>H99+Base!$B82*(I100-(Base!$B$80/Base!$B79)*H99-Base!$B83*(H99-H101))</f>
        <v>2.1271690452297802</v>
      </c>
      <c r="J99" s="31">
        <f>I99+Base!$B82*(J100-(Base!$B$80/Base!$B79)*I99-Base!$B83*(I99-I101))</f>
        <v>2.324686911263707</v>
      </c>
      <c r="K99" s="31">
        <f>J99+Base!$B82*(K100-(Base!$B$80/Base!$B79)*J99-Base!$B83*(J99-J101))</f>
        <v>2.5238987076952912</v>
      </c>
      <c r="L99" s="31">
        <f>K99+Base!$B82*(L100-(Base!$B$80/Base!$B79)*K99-Base!$B83*(K99-K101))</f>
        <v>2.7241219561619419</v>
      </c>
      <c r="M99" s="31">
        <f>L99+Base!$B82*(M100-(Base!$B$80/Base!$B79)*L99-Base!$B83*(L99-L101))</f>
        <v>2.9246974467148652</v>
      </c>
      <c r="N99" s="31">
        <f>M99+Base!$B82*(N100-(Base!$B$80/Base!$B79)*M99-Base!$B83*(M99-M101))</f>
        <v>3.1249977121703805</v>
      </c>
      <c r="O99" s="31">
        <f>N99+Base!$B82*(O100-(Base!$B$80/Base!$B79)*N99-Base!$B83*(N99-N101))</f>
        <v>3.3244334876009631</v>
      </c>
      <c r="P99" s="31">
        <f>O99+Base!$B82*(P100-(Base!$B$80/Base!$B79)*O99-Base!$B83*(O99-O101))</f>
        <v>3.522458156129094</v>
      </c>
      <c r="Q99" s="31">
        <f>P99+Base!$B82*(Q100-(Base!$B$80/Base!$B79)*P99-Base!$B83*(P99-P101))</f>
        <v>3.7185703599530071</v>
      </c>
      <c r="R99" s="31">
        <f>Q99+Base!$B82*(R100-(Base!$B$80/Base!$B79)*Q99-Base!$B83*(Q99-Q101))</f>
        <v>3.9123150365446979</v>
      </c>
      <c r="S99" s="31">
        <f>R99+Base!$B82*(S100-(Base!$B$80/Base!$B79)*R99-Base!$B83*(R99-R101))</f>
        <v>4.1032831614029721</v>
      </c>
      <c r="T99" s="31">
        <f>S99+Base!$B82*(T100-(Base!$B$80/Base!$B79)*S99-Base!$B83*(S99-S101))</f>
        <v>4.2881545822733953</v>
      </c>
      <c r="U99" s="31">
        <f>T99+Base!$B82*(U100-(Base!$B$80/Base!$B79)*T99-Base!$B83*(T99-T101))</f>
        <v>4.4669866190950174</v>
      </c>
      <c r="V99" s="31">
        <f>U99+Base!$B82*(V100-(Base!$B$80/Base!$B79)*U99-Base!$B83*(U99-U101))</f>
        <v>4.639828079002867</v>
      </c>
      <c r="W99" s="31">
        <f>V99+Base!$B82*(W100-(Base!$B$80/Base!$B79)*V99-Base!$B83*(V99-V101))</f>
        <v>4.8067229675925063</v>
      </c>
      <c r="X99" s="31">
        <f>W99+Base!$B82*(X100-(Base!$B$80/Base!$B79)*W99-Base!$B83*(W99-W101))</f>
        <v>4.9677129773124005</v>
      </c>
      <c r="Y99" s="31">
        <f>X99+Base!$B82*(Y100-(Base!$B$80/Base!$B79)*X99-Base!$B83*(X99-X101))</f>
        <v>5.1228390806310831</v>
      </c>
      <c r="Z99" s="31">
        <f>Y99+Base!$B82*(Z100-(Base!$B$80/Base!$B79)*Y99-Base!$B83*(Y99-Y101))</f>
        <v>5.2721424620093789</v>
      </c>
      <c r="AA99" s="31">
        <f>Z99+Base!$B82*(AA100-(Base!$B$80/Base!$B79)*Z99-Base!$B83*(Z99-Z101))</f>
        <v>5.4156649598563718</v>
      </c>
      <c r="AB99" s="31">
        <f>AA99+Base!$B82*(AB100-(Base!$B$80/Base!$B79)*AA99-Base!$B83*(AA99-AA101))</f>
        <v>5.5534491458320208</v>
      </c>
      <c r="AC99" s="31">
        <f>AB99+Base!$B82*(AC100-(Base!$B$80/Base!$B79)*AB99-Base!$B83*(AB99-AB101))</f>
        <v>5.6855381371913234</v>
      </c>
      <c r="AD99" s="31">
        <f>AC99+Base!$B82*(AD100-(Base!$B$80/Base!$B79)*AC99-Base!$B83*(AC99-AC101))</f>
        <v>5.8119752142713201</v>
      </c>
      <c r="AE99" s="31">
        <f>AD99+Base!$B82*(AE100-(Base!$B$80/Base!$B79)*AD99-Base!$B83*(AD99-AD101))</f>
        <v>5.9328032972377054</v>
      </c>
      <c r="AF99" s="31">
        <f>AE99+Base!$B82*(AF100-(Base!$B$80/Base!$B79)*AE99-Base!$B83*(AE99-AE101))</f>
        <v>6.0480643222748238</v>
      </c>
      <c r="AG99" s="31">
        <f>AF99+Base!$B82*(AG100-(Base!$B$80/Base!$B79)*AF99-Base!$B83*(AF99-AF101))</f>
        <v>6.1577985464176299</v>
      </c>
      <c r="AH99" s="31">
        <f>AG99+Base!$B82*(AH100-(Base!$B$80/Base!$B79)*AG99-Base!$B83*(AG99-AG101))</f>
        <v>6.2620438015297371</v>
      </c>
      <c r="AI99" s="31">
        <f>AH99+Base!$B82*(AI100-(Base!$B$80/Base!$B79)*AH99-Base!$B83*(AH99-AH101))</f>
        <v>6.3608347109501082</v>
      </c>
      <c r="AJ99" s="31">
        <f>AI99+Base!$B82*(AJ100-(Base!$B$80/Base!$B79)*AI99-Base!$B83*(AI99-AI101))</f>
        <v>6.4542018766672884</v>
      </c>
      <c r="AK99" s="31">
        <f>AJ99+Base!$B82*(AK100-(Base!$B$80/Base!$B79)*AJ99-Base!$B83*(AJ99-AJ101))</f>
        <v>6.5421710402417279</v>
      </c>
      <c r="AL99" s="31">
        <f>AK99+Base!$B82*(AL100-(Base!$B$80/Base!$B79)*AK99-Base!$B83*(AK99-AK101))</f>
        <v>6.6247622167919147</v>
      </c>
      <c r="AM99" s="31">
        <f>AL99+Base!$B82*(AM100-(Base!$B$80/Base!$B79)*AL99-Base!$B83*(AL99-AL101))</f>
        <v>6.7019887979886965</v>
      </c>
      <c r="AN99" s="31">
        <f>AM99+Base!$B82*(AN100-(Base!$B$80/Base!$B79)*AM99-Base!$B83*(AM99-AM101))</f>
        <v>6.7738566169404404</v>
      </c>
      <c r="AO99" s="31">
        <f>AN99+Base!$B82*(AO100-(Base!$B$80/Base!$B79)*AN99-Base!$B83*(AN99-AN101))</f>
        <v>6.8403629648892856</v>
      </c>
      <c r="AP99" s="31">
        <f>AO99+Base!$B82*(AP100-(Base!$B$80/Base!$B79)*AO99-Base!$B83*(AO99-AO101))</f>
        <v>6.9014955464749637</v>
      </c>
      <c r="AQ99" s="31">
        <f>AP99+Base!$B82*(AQ100-(Base!$B$80/Base!$B79)*AP99-Base!$B83*(AP99-AP101))</f>
        <v>6.9572313565235655</v>
      </c>
      <c r="AR99" s="31">
        <f>AQ99+Base!$B82*(AR100-(Base!$B$80/Base!$B79)*AQ99-Base!$B83*(AQ99-AQ101))</f>
        <v>7.0075354561281182</v>
      </c>
      <c r="AS99" s="31">
        <f>AR99+Base!$B82*(AS100-(Base!$B$80/Base!$B79)*AR99-Base!$B83*(AR99-AR101))</f>
        <v>7.0523596176028391</v>
      </c>
      <c r="AT99" s="31">
        <f>AS99+Base!$B82*(AT100-(Base!$B$80/Base!$B79)*AS99-Base!$B83*(AS99-AS101))</f>
        <v>7.0916407940546273</v>
      </c>
      <c r="AU99" s="31">
        <f>AT99+Base!$B82*(AU100-(Base!$B$80/Base!$B79)*AT99-Base!$B83*(AT99-AT101))</f>
        <v>7.1252993437212213</v>
      </c>
      <c r="AV99" s="31">
        <f>AU99+Base!$B82*(AV100-(Base!$B$80/Base!$B79)*AU99-Base!$B83*(AU99-AU101))</f>
        <v>7.1498121727427026</v>
      </c>
      <c r="AW99" s="31">
        <f>AV99+Base!$B82*(AW100-(Base!$B$80/Base!$B79)*AV99-Base!$B83*(AV99-AV101))</f>
        <v>7.1672025385422558</v>
      </c>
      <c r="AX99" s="31">
        <f>AW99+Base!$B82*(AX100-(Base!$B$80/Base!$B79)*AW99-Base!$B83*(AW99-AW101))</f>
        <v>7.1789773652955207</v>
      </c>
      <c r="AY99" s="31">
        <f>AX99+Base!$B82*(AY100-(Base!$B$80/Base!$B79)*AX99-Base!$B83*(AX99-AX101))</f>
        <v>7.1862724265618212</v>
      </c>
      <c r="AZ99" s="31">
        <f>AY99+Base!$B82*(AZ100-(Base!$B$80/Base!$B79)*AY99-Base!$B83*(AY99-AY101))</f>
        <v>7.1899551271772415</v>
      </c>
      <c r="BA99" s="31">
        <f>AZ99+Base!$B82*(BA100-(Base!$B$80/Base!$B79)*AZ99-Base!$B83*(AZ99-AZ101))</f>
        <v>7.1906972238134568</v>
      </c>
      <c r="BB99" s="31">
        <f>BA99+Base!$B82*(BB100-(Base!$B$80/Base!$B79)*BA99-Base!$B83*(BA99-BA101))</f>
        <v>7.1890263769850344</v>
      </c>
      <c r="BC99" s="31">
        <f>BB99+Base!$B82*(BC100-(Base!$B$80/Base!$B79)*BB99-Base!$B83*(BB99-BB101))</f>
        <v>7.1853628488887642</v>
      </c>
      <c r="BD99" s="31">
        <f>BC99+Base!$B82*(BD100-(Base!$B$80/Base!$B79)*BC99-Base!$B83*(BC99-BC101))</f>
        <v>7.1800457885224072</v>
      </c>
      <c r="BE99" s="31">
        <f>BD99+Base!$B82*(BE100-(Base!$B$80/Base!$B79)*BD99-Base!$B83*(BD99-BD101))</f>
        <v>7.173352210179571</v>
      </c>
      <c r="BF99" s="31">
        <f>BE99+Base!$B82*(BF100-(Base!$B$80/Base!$B79)*BE99-Base!$B83*(BE99-BE101))</f>
        <v>7.1655108307115434</v>
      </c>
      <c r="BG99" s="31">
        <f>BF99+Base!$B82*(BG100-(Base!$B$80/Base!$B79)*BF99-Base!$B83*(BF99-BF101))</f>
        <v>7.1567122733356889</v>
      </c>
      <c r="BH99" s="31">
        <f>BG99+Base!$B82*(BH100-(Base!$B$80/Base!$B79)*BG99-Base!$B83*(BG99-BG101))</f>
        <v>7.1471166882591115</v>
      </c>
      <c r="BI99" s="31">
        <f>BH99+Base!$B82*(BI100-(Base!$B$80/Base!$B79)*BH99-Base!$B83*(BH99-BH101))</f>
        <v>7.1368595229614069</v>
      </c>
      <c r="BJ99" s="31">
        <f>BI99+Base!$B82*(BJ100-(Base!$B$80/Base!$B79)*BI99-Base!$B83*(BI99-BI101))</f>
        <v>7.126055955021438</v>
      </c>
      <c r="BK99" s="31">
        <f>BJ99+Base!$B82*(BK100-(Base!$B$80/Base!$B79)*BJ99-Base!$B83*(BJ99-BJ101))</f>
        <v>7.1148043479564178</v>
      </c>
      <c r="BL99" s="31">
        <f>BK99+Base!$B82*(BL100-(Base!$B$80/Base!$B79)*BK99-Base!$B83*(BK99-BK101))</f>
        <v>7.1031889848230483</v>
      </c>
      <c r="BM99" s="31">
        <f>BL99+Base!$B82*(BM100-(Base!$B$80/Base!$B79)*BL99-Base!$B83*(BL99-BL101))</f>
        <v>7.0912822608588693</v>
      </c>
      <c r="BN99" s="31">
        <f>BM99+Base!$B82*(BN100-(Base!$B$80/Base!$B79)*BM99-Base!$B83*(BM99-BM101))</f>
        <v>7.079146465230675</v>
      </c>
      <c r="BO99" s="31">
        <f>BN99+Base!$B82*(BO100-(Base!$B$80/Base!$B79)*BN99-Base!$B83*(BN99-BN101))</f>
        <v>7.0668352461236505</v>
      </c>
      <c r="BP99" s="31">
        <f>BO99+Base!$B82*(BP100-(Base!$B$80/Base!$B79)*BO99-Base!$B83*(BO99-BO101))</f>
        <v>7.0543948282036997</v>
      </c>
      <c r="BQ99" s="31">
        <f>BP99+Base!$B82*(BQ100-(Base!$B$80/Base!$B79)*BP99-Base!$B83*(BP99-BP101))</f>
        <v>7.0418650336529396</v>
      </c>
      <c r="BR99" s="31">
        <f>BQ99+Base!$B82*(BR100-(Base!$B$80/Base!$B79)*BQ99-Base!$B83*(BQ99-BQ101))</f>
        <v>7.0292801452642211</v>
      </c>
      <c r="BS99" s="31">
        <f>BR99+Base!$B82*(BS100-(Base!$B$80/Base!$B79)*BR99-Base!$B83*(BR99-BR101))</f>
        <v>7.0166696409350955</v>
      </c>
      <c r="BT99" s="31">
        <f>BS99+Base!$B82*(BT100-(Base!$B$80/Base!$B79)*BS99-Base!$B83*(BS99-BS101))</f>
        <v>7.0040588222563995</v>
      </c>
      <c r="BU99" s="31">
        <f>BT99+Base!$B82*(BU100-(Base!$B$80/Base!$B79)*BT99-Base!$B83*(BT99-BT101))</f>
        <v>6.9914693550057727</v>
      </c>
      <c r="BV99" s="31">
        <f>BU99+Base!$B82*(BV100-(Base!$B$80/Base!$B79)*BU99-Base!$B83*(BU99-BU101))</f>
        <v>6.9789197357196011</v>
      </c>
      <c r="BW99" s="31">
        <f>BV99+Base!$B82*(BW100-(Base!$B$80/Base!$B79)*BV99-Base!$B83*(BV99-BV101))</f>
        <v>6.9664256957733466</v>
      </c>
      <c r="BX99" s="31">
        <f>BW99+Base!$B82*(BX100-(Base!$B$80/Base!$B79)*BW99-Base!$B83*(BW99-BW101))</f>
        <v>6.9540005522994388</v>
      </c>
      <c r="BY99" s="31">
        <f>BX99+Base!$B82*(BY100-(Base!$B$80/Base!$B79)*BX99-Base!$B83*(BX99-BX101))</f>
        <v>6.9416555136440286</v>
      </c>
      <c r="BZ99" s="31">
        <f>BY99+Base!$B82*(BZ100-(Base!$B$80/Base!$B79)*BY99-Base!$B83*(BY99-BY101))</f>
        <v>6.9293999457824471</v>
      </c>
      <c r="CA99" s="31">
        <f>BZ99+Base!$B82*(CA100-(Base!$B$80/Base!$B79)*BZ99-Base!$B83*(BZ99-BZ101))</f>
        <v>6.9172416050965229</v>
      </c>
      <c r="CB99" s="31">
        <f>CA99+Base!$B82*(CB100-(Base!$B$80/Base!$B79)*CA99-Base!$B83*(CA99-CA101))</f>
        <v>6.905186842102129</v>
      </c>
      <c r="CC99" s="31">
        <f>CB99+Base!$B82*(CC100-(Base!$B$80/Base!$B79)*CB99-Base!$B83*(CB99-CB101))</f>
        <v>6.8932407800623601</v>
      </c>
      <c r="CD99" s="31">
        <f>CC99+Base!$B82*(CD100-(Base!$B$80/Base!$B79)*CC99-Base!$B83*(CC99-CC101))</f>
        <v>6.8814074719067264</v>
      </c>
      <c r="CE99" s="31">
        <f>CD99+Base!$B82*(CE100-(Base!$B$80/Base!$B79)*CD99-Base!$B83*(CD99-CD101))</f>
        <v>6.8696900384852126</v>
      </c>
      <c r="CF99" s="31">
        <f>CE99+Base!$B82*(CF100-(Base!$B$80/Base!$B79)*CE99-Base!$B83*(CE99-CE101))</f>
        <v>6.8580907909226001</v>
      </c>
      <c r="CG99" s="31">
        <f>CF99+Base!$B82*(CG100-(Base!$B$80/Base!$B79)*CF99-Base!$B83*(CF99-CF101))</f>
        <v>6.8466113397251469</v>
      </c>
      <c r="CH99" s="31">
        <f>CG99+Base!$B82*(CH100-(Base!$B$80/Base!$B79)*CG99-Base!$B83*(CG99-CG101))</f>
        <v>6.8352526933781501</v>
      </c>
      <c r="CI99" s="31">
        <f>CH99+Base!$B82*(CI100-(Base!$B$80/Base!$B79)*CH99-Base!$B83*(CH99-CH101))</f>
        <v>6.8240153495540072</v>
      </c>
      <c r="CJ99" s="31">
        <f>CI99+Base!$B82*(CJ100-(Base!$B$80/Base!$B79)*CI99-Base!$B83*(CI99-CI101))</f>
        <v>6.8128993828968154</v>
      </c>
      <c r="CK99" s="31">
        <f>CJ99+Base!$B82*(CK100-(Base!$B$80/Base!$B79)*CJ99-Base!$B83*(CJ99-CJ101))</f>
        <v>6.8019045349583678</v>
      </c>
      <c r="CL99" s="31">
        <f>CK99+Base!$B82*(CL100-(Base!$B$80/Base!$B79)*CK99-Base!$B83*(CK99-CK101))</f>
        <v>6.7910303147671245</v>
      </c>
      <c r="CM99" s="31">
        <f>CL99+Base!$B82*(CM100-(Base!$B$80/Base!$B79)*CL99-Base!$B83*(CL99-CL101))</f>
        <v>6.7802761236916727</v>
      </c>
      <c r="CN99" s="31">
        <f>CM99+Base!$B82*(CN100-(Base!$B$80/Base!$B79)*CM99-Base!$B83*(CM99-CM101))</f>
        <v>6.769641427592787</v>
      </c>
      <c r="CO99" s="31">
        <f>CN99+Base!$B82*(CO100-(Base!$B$80/Base!$B79)*CN99-Base!$B83*(CN99-CN101))</f>
        <v>6.7591260166303959</v>
      </c>
      <c r="CP99" s="31">
        <f>CO99+Base!$B82*(CP100-(Base!$B$80/Base!$B79)*CO99-Base!$B83*(CO99-CO101))</f>
        <v>6.7487226240044178</v>
      </c>
      <c r="CQ99" s="31">
        <f>CP99+Base!$B82*(CQ100-(Base!$B$80/Base!$B79)*CP99-Base!$B83*(CP99-CP101))</f>
        <v>6.7384268925149922</v>
      </c>
      <c r="CR99" s="31">
        <f>CQ99+Base!$B82*(CR100-(Base!$B$80/Base!$B79)*CQ99-Base!$B83*(CQ99-CQ101))</f>
        <v>6.7282360585401397</v>
      </c>
      <c r="CS99" s="31">
        <f>CR99+Base!$B82*(CS100-(Base!$B$80/Base!$B79)*CR99-Base!$B83*(CR99-CR101))</f>
        <v>6.7181481738494071</v>
      </c>
      <c r="CT99" s="31">
        <f>CS99+Base!$B82*(CT100-(Base!$B$80/Base!$B79)*CS99-Base!$B83*(CS99-CS101))</f>
        <v>6.7081616566375288</v>
      </c>
      <c r="CU99" s="31">
        <f>CT99+Base!$B82*(CU100-(Base!$B$80/Base!$B79)*CT99-Base!$B83*(CT99-CT101))</f>
        <v>6.6982750420338695</v>
      </c>
      <c r="CV99" s="31">
        <f>CU99+Base!$B82*(CV100-(Base!$B$80/Base!$B79)*CU99-Base!$B83*(CU99-CU101))</f>
        <v>6.6884868517315574</v>
      </c>
      <c r="CW99" s="31">
        <f>CV99+Base!$B82*(CW100-(Base!$B$80/Base!$B79)*CV99-Base!$B83*(CV99-CV101))</f>
        <v>6.6787955332986062</v>
      </c>
    </row>
    <row r="100" spans="1:101" s="10" customFormat="1" ht="24.5" customHeight="1" x14ac:dyDescent="0.2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3.0142126950738266</v>
      </c>
      <c r="E100" s="6">
        <f>Base!$B$80*(LOG(E87/Parameters!$B$82))/LOG(2)+Base!E73</f>
        <v>3.2902701187154828</v>
      </c>
      <c r="F100" s="6">
        <f>Base!$B$80*(LOG(F87/Parameters!$B$82))/LOG(2)+Base!F73</f>
        <v>3.5666404138590813</v>
      </c>
      <c r="G100" s="6">
        <f>Base!$B$80*(LOG(G87/Parameters!$B$82))/LOG(2)+Base!G73</f>
        <v>3.8425766785285971</v>
      </c>
      <c r="H100" s="6">
        <f>Base!$B$80*(LOG(H87/Parameters!$B$82))/LOG(2)+Base!H73</f>
        <v>4.117129505033418</v>
      </c>
      <c r="I100" s="6">
        <f>Base!$B$80*(LOG(I87/Parameters!$B$82))/LOG(2)+Base!I73</f>
        <v>4.3893000855125832</v>
      </c>
      <c r="J100" s="6">
        <f>Base!$B$80*(LOG(J87/Parameters!$B$82))/LOG(2)+Base!J73</f>
        <v>4.6581308517462769</v>
      </c>
      <c r="K100" s="6">
        <f>Base!$B$80*(LOG(K87/Parameters!$B$82))/LOG(2)+Base!K73</f>
        <v>4.9227548194639299</v>
      </c>
      <c r="L100" s="6">
        <f>Base!$B$80*(LOG(L87/Parameters!$B$82))/LOG(2)+Base!L73</f>
        <v>5.1824182610667888</v>
      </c>
      <c r="M100" s="6">
        <f>Base!$B$80*(LOG(M87/Parameters!$B$82))/LOG(2)+Base!M73</f>
        <v>5.4364867225587181</v>
      </c>
      <c r="N100" s="6">
        <f>Base!$B$80*(LOG(N87/Parameters!$B$82))/LOG(2)+Base!N73</f>
        <v>5.6844411392452834</v>
      </c>
      <c r="O100" s="6">
        <f>Base!$B$80*(LOG(O87/Parameters!$B$82))/LOG(2)+Base!O73</f>
        <v>5.9258685106500621</v>
      </c>
      <c r="P100" s="6">
        <f>Base!$B$80*(LOG(P87/Parameters!$B$82))/LOG(2)+Base!P73</f>
        <v>6.1604500005209353</v>
      </c>
      <c r="Q100" s="6">
        <f>Base!$B$80*(LOG(Q87/Parameters!$B$82))/LOG(2)+Base!Q73</f>
        <v>6.3879482370709519</v>
      </c>
      <c r="R100" s="6">
        <f>Base!$B$80*(LOG(R87/Parameters!$B$82))/LOG(2)+Base!R73</f>
        <v>6.6081948524844742</v>
      </c>
      <c r="S100" s="6">
        <f>Base!$B$80*(LOG(S87/Parameters!$B$82))/LOG(2)+Base!S73</f>
        <v>6.8210788108138418</v>
      </c>
      <c r="T100" s="6">
        <f>Base!$B$80*(LOG(T87/Parameters!$B$82))/LOG(2)+Base!T73</f>
        <v>6.9971239815241404</v>
      </c>
      <c r="U100" s="6">
        <f>Base!$B$80*(LOG(U87/Parameters!$B$82))/LOG(2)+Base!U73</f>
        <v>7.1657147765266851</v>
      </c>
      <c r="V100" s="6">
        <f>Base!$B$80*(LOG(V87/Parameters!$B$82))/LOG(2)+Base!V73</f>
        <v>7.3268592235366334</v>
      </c>
      <c r="W100" s="6">
        <f>Base!$B$80*(LOG(W87/Parameters!$B$82))/LOG(2)+Base!W73</f>
        <v>7.480590803458818</v>
      </c>
      <c r="X100" s="6">
        <f>Base!$B$80*(LOG(X87/Parameters!$B$82))/LOG(2)+Base!X73</f>
        <v>7.6269610504261935</v>
      </c>
      <c r="Y100" s="6">
        <f>Base!$B$80*(LOG(Y87/Parameters!$B$82))/LOG(2)+Base!Y73</f>
        <v>7.7660338431957054</v>
      </c>
      <c r="Z100" s="6">
        <f>Base!$B$80*(LOG(Z87/Parameters!$B$82))/LOG(2)+Base!Z73</f>
        <v>7.8978808772267008</v>
      </c>
      <c r="AA100" s="6">
        <f>Base!$B$80*(LOG(AA87/Parameters!$B$82))/LOG(2)+Base!AA73</f>
        <v>8.0225779926845338</v>
      </c>
      <c r="AB100" s="6">
        <f>Base!$B$80*(LOG(AB87/Parameters!$B$82))/LOG(2)+Base!AB73</f>
        <v>8.1402021422867072</v>
      </c>
      <c r="AC100" s="6">
        <f>Base!$B$80*(LOG(AC87/Parameters!$B$82))/LOG(2)+Base!AC73</f>
        <v>8.2508288474792124</v>
      </c>
      <c r="AD100" s="6">
        <f>Base!$B$80*(LOG(AD87/Parameters!$B$82))/LOG(2)+Base!AD73</f>
        <v>8.354530031071187</v>
      </c>
      <c r="AE100" s="6">
        <f>Base!$B$80*(LOG(AE87/Parameters!$B$82))/LOG(2)+Base!AE73</f>
        <v>8.4513721399424817</v>
      </c>
      <c r="AF100" s="6">
        <f>Base!$B$80*(LOG(AF87/Parameters!$B$82))/LOG(2)+Base!AF73</f>
        <v>8.5414144886394894</v>
      </c>
      <c r="AG100" s="6">
        <f>Base!$B$80*(LOG(AG87/Parameters!$B$82))/LOG(2)+Base!AG73</f>
        <v>8.62470776610418</v>
      </c>
      <c r="AH100" s="6">
        <f>Base!$B$80*(LOG(AH87/Parameters!$B$82))/LOG(2)+Base!AH73</f>
        <v>8.7012926564673734</v>
      </c>
      <c r="AI100" s="6">
        <f>Base!$B$80*(LOG(AI87/Parameters!$B$82))/LOG(2)+Base!AI73</f>
        <v>8.7711985307216551</v>
      </c>
      <c r="AJ100" s="6">
        <f>Base!$B$80*(LOG(AJ87/Parameters!$B$82))/LOG(2)+Base!AJ73</f>
        <v>8.8344421702495595</v>
      </c>
      <c r="AK100" s="6">
        <f>Base!$B$80*(LOG(AK87/Parameters!$B$82))/LOG(2)+Base!AK73</f>
        <v>8.8910264861285064</v>
      </c>
      <c r="AL100" s="6">
        <f>Base!$B$80*(LOG(AL87/Parameters!$B$82))/LOG(2)+Base!AL73</f>
        <v>8.9409391994983025</v>
      </c>
      <c r="AM100" s="6">
        <f>Base!$B$80*(LOG(AM87/Parameters!$B$82))/LOG(2)+Base!AM73</f>
        <v>8.9841514485964726</v>
      </c>
      <c r="AN100" s="6">
        <f>Base!$B$80*(LOG(AN87/Parameters!$B$82))/LOG(2)+Base!AN73</f>
        <v>9.0206162868481243</v>
      </c>
      <c r="AO100" s="6">
        <f>Base!$B$80*(LOG(AO87/Parameters!$B$82))/LOG(2)+Base!AO73</f>
        <v>9.0502670334886837</v>
      </c>
      <c r="AP100" s="6">
        <f>Base!$B$80*(LOG(AP87/Parameters!$B$82))/LOG(2)+Base!AP73</f>
        <v>9.0730154324301218</v>
      </c>
      <c r="AQ100" s="6">
        <f>Base!$B$80*(LOG(AQ87/Parameters!$B$82))/LOG(2)+Base!AQ73</f>
        <v>9.0887495647450987</v>
      </c>
      <c r="AR100" s="6">
        <f>Base!$B$80*(LOG(AR87/Parameters!$B$82))/LOG(2)+Base!AR73</f>
        <v>9.0973314414805095</v>
      </c>
      <c r="AS100" s="6">
        <f>Base!$B$80*(LOG(AS87/Parameters!$B$82))/LOG(2)+Base!AS73</f>
        <v>9.0985941671301198</v>
      </c>
      <c r="AT100" s="6">
        <f>Base!$B$80*(LOG(AT87/Parameters!$B$82))/LOG(2)+Base!AT73</f>
        <v>9.0923384974500401</v>
      </c>
      <c r="AU100" s="6">
        <f>Base!$B$80*(LOG(AU87/Parameters!$B$82))/LOG(2)+Base!AU73</f>
        <v>9.078328480738632</v>
      </c>
      <c r="AV100" s="6">
        <f>Base!$B$80*(LOG(AV87/Parameters!$B$82))/LOG(2)+Base!AV73</f>
        <v>9.0222088153809583</v>
      </c>
      <c r="AW100" s="6">
        <f>Base!$B$80*(LOG(AW87/Parameters!$B$82))/LOG(2)+Base!AW73</f>
        <v>8.9746827389997001</v>
      </c>
      <c r="AX100" s="6">
        <f>Base!$B$80*(LOG(AX87/Parameters!$B$82))/LOG(2)+Base!AX73</f>
        <v>8.933210245689736</v>
      </c>
      <c r="AY100" s="6">
        <f>Base!$B$80*(LOG(AY87/Parameters!$B$82))/LOG(2)+Base!AY73</f>
        <v>8.8960324667684318</v>
      </c>
      <c r="AZ100" s="6">
        <f>Base!$B$80*(LOG(AZ87/Parameters!$B$82))/LOG(2)+Base!AZ73</f>
        <v>8.8619362134716653</v>
      </c>
      <c r="BA100" s="6">
        <f>Base!$B$80*(LOG(BA87/Parameters!$B$82))/LOG(2)+Base!BA73</f>
        <v>8.8300868661161296</v>
      </c>
      <c r="BB100" s="6">
        <f>Base!$B$80*(LOG(BB87/Parameters!$B$82))/LOG(2)+Base!BB73</f>
        <v>8.7999111561509942</v>
      </c>
      <c r="BC100" s="6">
        <f>Base!$B$80*(LOG(BC87/Parameters!$B$82))/LOG(2)+Base!BC73</f>
        <v>8.7710156006287239</v>
      </c>
      <c r="BD100" s="6">
        <f>Base!$B$80*(LOG(BD87/Parameters!$B$82))/LOG(2)+Base!BD73</f>
        <v>8.7431300579938664</v>
      </c>
      <c r="BE100" s="6">
        <f>Base!$B$80*(LOG(BE87/Parameters!$B$82))/LOG(2)+Base!BE73</f>
        <v>8.7160688190720119</v>
      </c>
      <c r="BF100" s="6">
        <f>Base!$B$80*(LOG(BF87/Parameters!$B$82))/LOG(2)+Base!BF73</f>
        <v>8.6897038600266558</v>
      </c>
      <c r="BG100" s="6">
        <f>Base!$B$80*(LOG(BG87/Parameters!$B$82))/LOG(2)+Base!BG73</f>
        <v>8.6639464935667938</v>
      </c>
      <c r="BH100" s="6">
        <f>Base!$B$80*(LOG(BH87/Parameters!$B$82))/LOG(2)+Base!BH73</f>
        <v>8.6387348017357048</v>
      </c>
      <c r="BI100" s="6">
        <f>Base!$B$80*(LOG(BI87/Parameters!$B$82))/LOG(2)+Base!BI73</f>
        <v>8.6140250403111196</v>
      </c>
      <c r="BJ100" s="6">
        <f>Base!$B$80*(LOG(BJ87/Parameters!$B$82))/LOG(2)+Base!BJ73</f>
        <v>8.5897857672448232</v>
      </c>
      <c r="BK100" s="6">
        <f>Base!$B$80*(LOG(BK87/Parameters!$B$82))/LOG(2)+Base!BK73</f>
        <v>8.5659938373008142</v>
      </c>
      <c r="BL100" s="6">
        <f>Base!$B$80*(LOG(BL87/Parameters!$B$82))/LOG(2)+Base!BL73</f>
        <v>8.5426316740569206</v>
      </c>
      <c r="BM100" s="6">
        <f>Base!$B$80*(LOG(BM87/Parameters!$B$82))/LOG(2)+Base!BM73</f>
        <v>8.519685415578353</v>
      </c>
      <c r="BN100" s="6">
        <f>Base!$B$80*(LOG(BN87/Parameters!$B$82))/LOG(2)+Base!BN73</f>
        <v>8.4971436572318542</v>
      </c>
      <c r="BO100" s="6">
        <f>Base!$B$80*(LOG(BO87/Parameters!$B$82))/LOG(2)+Base!BO73</f>
        <v>8.4749966023599939</v>
      </c>
      <c r="BP100" s="6">
        <f>Base!$B$80*(LOG(BP87/Parameters!$B$82))/LOG(2)+Base!BP73</f>
        <v>8.4532354913002052</v>
      </c>
      <c r="BQ100" s="6">
        <f>Base!$B$80*(LOG(BQ87/Parameters!$B$82))/LOG(2)+Base!BQ73</f>
        <v>8.4318522201756245</v>
      </c>
      <c r="BR100" s="6">
        <f>Base!$B$80*(LOG(BR87/Parameters!$B$82))/LOG(2)+Base!BR73</f>
        <v>8.4108390888958908</v>
      </c>
      <c r="BS100" s="6">
        <f>Base!$B$80*(LOG(BS87/Parameters!$B$82))/LOG(2)+Base!BS73</f>
        <v>8.3901886369697927</v>
      </c>
      <c r="BT100" s="6">
        <f>Base!$B$80*(LOG(BT87/Parameters!$B$82))/LOG(2)+Base!BT73</f>
        <v>8.3698935388463731</v>
      </c>
      <c r="BU100" s="6">
        <f>Base!$B$80*(LOG(BU87/Parameters!$B$82))/LOG(2)+Base!BU73</f>
        <v>8.3499465394665471</v>
      </c>
      <c r="BV100" s="6">
        <f>Base!$B$80*(LOG(BV87/Parameters!$B$82))/LOG(2)+Base!BV73</f>
        <v>8.3303404168362523</v>
      </c>
      <c r="BW100" s="6">
        <f>Base!$B$80*(LOG(BW87/Parameters!$B$82))/LOG(2)+Base!BW73</f>
        <v>8.3110679626357697</v>
      </c>
      <c r="BX100" s="6">
        <f>Base!$B$80*(LOG(BX87/Parameters!$B$82))/LOG(2)+Base!BX73</f>
        <v>8.2921219747387571</v>
      </c>
      <c r="BY100" s="6">
        <f>Base!$B$80*(LOG(BY87/Parameters!$B$82))/LOG(2)+Base!BY73</f>
        <v>8.273495257510362</v>
      </c>
      <c r="BZ100" s="6">
        <f>Base!$B$80*(LOG(BZ87/Parameters!$B$82))/LOG(2)+Base!BZ73</f>
        <v>8.2551806270998274</v>
      </c>
      <c r="CA100" s="6">
        <f>Base!$B$80*(LOG(CA87/Parameters!$B$82))/LOG(2)+Base!CA73</f>
        <v>8.2371709199222529</v>
      </c>
      <c r="CB100" s="6">
        <f>Base!$B$80*(LOG(CB87/Parameters!$B$82))/LOG(2)+Base!CB73</f>
        <v>8.2194590032194554</v>
      </c>
      <c r="CC100" s="6">
        <f>Base!$B$80*(LOG(CC87/Parameters!$B$82))/LOG(2)+Base!CC73</f>
        <v>8.2020377871458567</v>
      </c>
      <c r="CD100" s="6">
        <f>Base!$B$80*(LOG(CD87/Parameters!$B$82))/LOG(2)+Base!CD73</f>
        <v>8.1849002383530554</v>
      </c>
      <c r="CE100" s="6">
        <f>Base!$B$80*(LOG(CE87/Parameters!$B$82))/LOG(2)+Base!CE73</f>
        <v>8.1680393956076962</v>
      </c>
      <c r="CF100" s="6">
        <f>Base!$B$80*(LOG(CF87/Parameters!$B$82))/LOG(2)+Base!CF73</f>
        <v>8.1514483887431357</v>
      </c>
      <c r="CG100" s="6">
        <f>Base!$B$80*(LOG(CG87/Parameters!$B$82))/LOG(2)+Base!CG73</f>
        <v>8.1351204633952463</v>
      </c>
      <c r="CH100" s="6">
        <f>Base!$B$80*(LOG(CH87/Parameters!$B$82))/LOG(2)+Base!CH73</f>
        <v>8.1190490158082902</v>
      </c>
      <c r="CI100" s="6">
        <f>Base!$B$80*(LOG(CI87/Parameters!$B$82))/LOG(2)+Base!CI73</f>
        <v>8.1032276450319696</v>
      </c>
      <c r="CJ100" s="6">
        <f>Base!$B$80*(LOG(CJ87/Parameters!$B$82))/LOG(2)+Base!CJ73</f>
        <v>8.0876502349401918</v>
      </c>
      <c r="CK100" s="6">
        <f>Base!$B$80*(LOG(CK87/Parameters!$B$82))/LOG(2)+Base!CK73</f>
        <v>8.0723110871600525</v>
      </c>
      <c r="CL100" s="6">
        <f>Base!$B$80*(LOG(CL87/Parameters!$B$82))/LOG(2)+Base!CL73</f>
        <v>8.0572051409568779</v>
      </c>
      <c r="CM100" s="6">
        <f>Base!$B$80*(LOG(CM87/Parameters!$B$82))/LOG(2)+Base!CM73</f>
        <v>8.0423283424351855</v>
      </c>
      <c r="CN100" s="6">
        <f>Base!$B$80*(LOG(CN87/Parameters!$B$82))/LOG(2)+Base!CN73</f>
        <v>8.0276782733238292</v>
      </c>
      <c r="CO100" s="6">
        <f>Base!$B$80*(LOG(CO87/Parameters!$B$82))/LOG(2)+Base!CO73</f>
        <v>8.0132552414839289</v>
      </c>
      <c r="CP100" s="6">
        <f>Base!$B$80*(LOG(CP87/Parameters!$B$82))/LOG(2)+Base!CP73</f>
        <v>7.99898658017801</v>
      </c>
      <c r="CQ100" s="6">
        <f>Base!$B$80*(LOG(CQ87/Parameters!$B$82))/LOG(2)+Base!CQ73</f>
        <v>7.9848898461318667</v>
      </c>
      <c r="CR100" s="6">
        <f>Base!$B$80*(LOG(CR87/Parameters!$B$82))/LOG(2)+Base!CR73</f>
        <v>7.9709732816906138</v>
      </c>
      <c r="CS100" s="6">
        <f>Base!$B$80*(LOG(CS87/Parameters!$B$82))/LOG(2)+Base!CS73</f>
        <v>7.9572394796834818</v>
      </c>
      <c r="CT100" s="6">
        <f>Base!$B$80*(LOG(CT87/Parameters!$B$82))/LOG(2)+Base!CT73</f>
        <v>7.9436876616248364</v>
      </c>
      <c r="CU100" s="6">
        <f>Base!$B$80*(LOG(CU87/Parameters!$B$82))/LOG(2)+Base!CU73</f>
        <v>7.9303150866909897</v>
      </c>
      <c r="CV100" s="6">
        <f>Base!$B$80*(LOG(CV87/Parameters!$B$82))/LOG(2)+Base!CV73</f>
        <v>7.9171179166360268</v>
      </c>
      <c r="CW100" s="6">
        <f>Base!$B$80*(LOG(CW87/Parameters!$B$82))/LOG(2)+Base!CW73</f>
        <v>7.9040917413313121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8.1007725883046819E-2</v>
      </c>
      <c r="F101" s="6">
        <f>E101+ Base!$B84*(E99-E101)</f>
        <v>0.11318066773384161</v>
      </c>
      <c r="G101" s="6">
        <f>F101+ Base!$B84*(F99-F101)</f>
        <v>0.14914454347273323</v>
      </c>
      <c r="H101" s="6">
        <f>G101+ Base!$B84*(G99-G101)</f>
        <v>0.18891591989499831</v>
      </c>
      <c r="I101" s="6">
        <f>H101+ Base!$B84*(H99-H101)</f>
        <v>0.23249403929029758</v>
      </c>
      <c r="J101" s="6">
        <f>I101+ Base!$B84*(I99-I101)</f>
        <v>0.27986091443878464</v>
      </c>
      <c r="K101" s="6">
        <f>J101+ Base!$B84*(J99-J101)</f>
        <v>0.33098156435940773</v>
      </c>
      <c r="L101" s="6">
        <f>K101+ Base!$B84*(K99-K101)</f>
        <v>0.38580449294280483</v>
      </c>
      <c r="M101" s="6">
        <f>L101+ Base!$B84*(L99-L101)</f>
        <v>0.44426242952328326</v>
      </c>
      <c r="N101" s="6">
        <f>M101+ Base!$B84*(M99-M101)</f>
        <v>0.50627330495307277</v>
      </c>
      <c r="O101" s="6">
        <f>N101+ Base!$B84*(N99-N101)</f>
        <v>0.5717414151335054</v>
      </c>
      <c r="P101" s="6">
        <f>O101+ Base!$B84*(O99-O101)</f>
        <v>0.64055871694519184</v>
      </c>
      <c r="Q101" s="6">
        <f>P101+ Base!$B84*(P99-P101)</f>
        <v>0.71260620292478938</v>
      </c>
      <c r="R101" s="6">
        <f>Q101+ Base!$B84*(Q99-Q101)</f>
        <v>0.78775530685049477</v>
      </c>
      <c r="S101" s="6">
        <f>R101+ Base!$B84*(R99-R101)</f>
        <v>0.8658693000928499</v>
      </c>
      <c r="T101" s="6">
        <f>S101+ Base!$B84*(S99-S101)</f>
        <v>0.94680464662560293</v>
      </c>
      <c r="U101" s="6">
        <f>T101+ Base!$B84*(T99-T101)</f>
        <v>1.0303383950167977</v>
      </c>
      <c r="V101" s="6">
        <f>U101+ Base!$B84*(U99-U101)</f>
        <v>1.1162546006187533</v>
      </c>
      <c r="W101" s="6">
        <f>V101+ Base!$B84*(V99-V101)</f>
        <v>1.204343937578356</v>
      </c>
      <c r="X101" s="6">
        <f>W101+ Base!$B84*(W99-W101)</f>
        <v>1.2944034133287097</v>
      </c>
      <c r="Y101" s="6">
        <f>X101+ Base!$B84*(X99-X101)</f>
        <v>1.386236152428302</v>
      </c>
      <c r="Z101" s="6">
        <f>Y101+ Base!$B84*(Y99-Y101)</f>
        <v>1.4796512256333716</v>
      </c>
      <c r="AA101" s="6">
        <f>Z101+ Base!$B84*(Z99-Z101)</f>
        <v>1.5744635065427719</v>
      </c>
      <c r="AB101" s="6">
        <f>AA101+ Base!$B84*(AA99-AA101)</f>
        <v>1.6704935428756118</v>
      </c>
      <c r="AC101" s="6">
        <f>AB101+ Base!$B84*(AB99-AB101)</f>
        <v>1.7675674329495221</v>
      </c>
      <c r="AD101" s="6">
        <f>AC101+ Base!$B84*(AC99-AC101)</f>
        <v>1.8655167005555671</v>
      </c>
      <c r="AE101" s="6">
        <f>AD101+ Base!$B84*(AD99-AD101)</f>
        <v>1.964178163398461</v>
      </c>
      <c r="AF101" s="6">
        <f>AE101+ Base!$B84*(AE99-AE101)</f>
        <v>2.063393791744442</v>
      </c>
      <c r="AG101" s="6">
        <f>AF101+ Base!$B84*(AF99-AF101)</f>
        <v>2.1630105550077015</v>
      </c>
      <c r="AH101" s="6">
        <f>AG101+ Base!$B84*(AG99-AG101)</f>
        <v>2.2628802547929499</v>
      </c>
      <c r="AI101" s="6">
        <f>AH101+ Base!$B84*(AH99-AH101)</f>
        <v>2.3628593434613694</v>
      </c>
      <c r="AJ101" s="6">
        <f>AI101+ Base!$B84*(AI99-AI101)</f>
        <v>2.4628087276485879</v>
      </c>
      <c r="AK101" s="6">
        <f>AJ101+ Base!$B84*(AJ99-AJ101)</f>
        <v>2.5625935563740554</v>
      </c>
      <c r="AL101" s="6">
        <f>AK101+ Base!$B84*(AK99-AK101)</f>
        <v>2.6620829934707473</v>
      </c>
      <c r="AM101" s="6">
        <f>AL101+ Base!$B84*(AL99-AL101)</f>
        <v>2.7611499740537764</v>
      </c>
      <c r="AN101" s="6">
        <f>AM101+ Base!$B84*(AM99-AM101)</f>
        <v>2.8596709446521493</v>
      </c>
      <c r="AO101" s="6">
        <f>AN101+ Base!$B84*(AN99-AN101)</f>
        <v>2.9575255864593566</v>
      </c>
      <c r="AP101" s="6">
        <f>AO101+ Base!$B84*(AO99-AO101)</f>
        <v>3.0545965209201049</v>
      </c>
      <c r="AQ101" s="6">
        <f>AP101+ Base!$B84*(AP99-AP101)</f>
        <v>3.1507689965589765</v>
      </c>
      <c r="AR101" s="6">
        <f>AQ101+ Base!$B84*(AQ99-AQ101)</f>
        <v>3.2459305555580911</v>
      </c>
      <c r="AS101" s="6">
        <f>AR101+ Base!$B84*(AR99-AR101)</f>
        <v>3.3399706780723419</v>
      </c>
      <c r="AT101" s="6">
        <f>AS101+ Base!$B84*(AS99-AS101)</f>
        <v>3.4327804015606045</v>
      </c>
      <c r="AU101" s="6">
        <f>AT101+ Base!$B84*(AT99-AT101)</f>
        <v>3.5242519113729549</v>
      </c>
      <c r="AV101" s="6">
        <f>AU101+ Base!$B84*(AU99-AU101)</f>
        <v>3.6142780971816615</v>
      </c>
      <c r="AW101" s="6">
        <f>AV101+ Base!$B84*(AV99-AV101)</f>
        <v>3.7026664490706875</v>
      </c>
      <c r="AX101" s="6">
        <f>AW101+ Base!$B84*(AW99-AW101)</f>
        <v>3.7892798513074766</v>
      </c>
      <c r="AY101" s="6">
        <f>AX101+ Base!$B84*(AX99-AX101)</f>
        <v>3.8740222891571778</v>
      </c>
      <c r="AZ101" s="6">
        <f>AY101+ Base!$B84*(AY99-AY101)</f>
        <v>3.956828542592294</v>
      </c>
      <c r="BA101" s="6">
        <f>AZ101+ Base!$B84*(AZ99-AZ101)</f>
        <v>4.037656707206918</v>
      </c>
      <c r="BB101" s="6">
        <f>BA101+ Base!$B84*(BA99-BA101)</f>
        <v>4.1164827201220815</v>
      </c>
      <c r="BC101" s="6">
        <f>BB101+ Base!$B84*(BB99-BB101)</f>
        <v>4.193296311543655</v>
      </c>
      <c r="BD101" s="6">
        <f>BC101+ Base!$B84*(BC99-BC101)</f>
        <v>4.2680979749772829</v>
      </c>
      <c r="BE101" s="6">
        <f>BD101+ Base!$B84*(BD99-BD101)</f>
        <v>4.3408966703159111</v>
      </c>
      <c r="BF101" s="6">
        <f>BE101+ Base!$B84*(BE99-BE101)</f>
        <v>4.4117080588125024</v>
      </c>
      <c r="BG101" s="6">
        <f>BF101+ Base!$B84*(BF99-BF101)</f>
        <v>4.4805531281099782</v>
      </c>
      <c r="BH101" s="6">
        <f>BG101+ Base!$B84*(BG99-BG101)</f>
        <v>4.5474571067406213</v>
      </c>
      <c r="BI101" s="6">
        <f>BH101+ Base!$B84*(BH99-BH101)</f>
        <v>4.6124485962785835</v>
      </c>
      <c r="BJ101" s="6">
        <f>BI101+ Base!$B84*(BI99-BI101)</f>
        <v>4.6755588694456538</v>
      </c>
      <c r="BK101" s="6">
        <f>BJ101+ Base!$B84*(BJ99-BJ101)</f>
        <v>4.736821296585048</v>
      </c>
      <c r="BL101" s="6">
        <f>BK101+ Base!$B84*(BK99-BK101)</f>
        <v>4.7962708728693322</v>
      </c>
      <c r="BM101" s="6">
        <f>BL101+ Base!$B84*(BL99-BL101)</f>
        <v>4.8539438256681748</v>
      </c>
      <c r="BN101" s="6">
        <f>BM101+ Base!$B84*(BM99-BM101)</f>
        <v>4.9098772865479425</v>
      </c>
      <c r="BO101" s="6">
        <f>BN101+ Base!$B84*(BN99-BN101)</f>
        <v>4.9641090160150112</v>
      </c>
      <c r="BP101" s="6">
        <f>BO101+ Base!$B84*(BO99-BO101)</f>
        <v>5.0166771717677268</v>
      </c>
      <c r="BQ101" s="6">
        <f>BP101+ Base!$B84*(BP99-BP101)</f>
        <v>5.0676201131786263</v>
      </c>
      <c r="BR101" s="6">
        <f>BQ101+ Base!$B84*(BQ99-BQ101)</f>
        <v>5.1169762361904843</v>
      </c>
      <c r="BS101" s="6">
        <f>BR101+ Base!$B84*(BR99-BR101)</f>
        <v>5.164783833917328</v>
      </c>
      <c r="BT101" s="6">
        <f>BS101+ Base!$B84*(BS99-BS101)</f>
        <v>5.2110809790927721</v>
      </c>
      <c r="BU101" s="6">
        <f>BT101+ Base!$B84*(BT99-BT101)</f>
        <v>5.2559054251718624</v>
      </c>
      <c r="BV101" s="6">
        <f>BU101+ Base!$B84*(BU99-BU101)</f>
        <v>5.2992945234177098</v>
      </c>
      <c r="BW101" s="6">
        <f>BV101+ Base!$B84*(BV99-BV101)</f>
        <v>5.3412851537252575</v>
      </c>
      <c r="BX101" s="6">
        <f>BW101+ Base!$B84*(BW99-BW101)</f>
        <v>5.3819136672764598</v>
      </c>
      <c r="BY101" s="6">
        <f>BX101+ Base!$B84*(BX99-BX101)</f>
        <v>5.4212158394020342</v>
      </c>
      <c r="BZ101" s="6">
        <f>BY101+ Base!$B84*(BY99-BY101)</f>
        <v>5.4592268312580838</v>
      </c>
      <c r="CA101" s="6">
        <f>BZ101+ Base!$B84*(BZ99-BZ101)</f>
        <v>5.4959811591211931</v>
      </c>
      <c r="CB101" s="6">
        <f>CA101+ Base!$B84*(CA99-CA101)</f>
        <v>5.5315126702705761</v>
      </c>
      <c r="CC101" s="6">
        <f>CB101+ Base!$B84*(CB99-CB101)</f>
        <v>5.5658545245663653</v>
      </c>
      <c r="CD101" s="6">
        <f>CC101+ Base!$B84*(CC99-CC101)</f>
        <v>5.5990391809537652</v>
      </c>
      <c r="CE101" s="6">
        <f>CD101+ Base!$B84*(CD99-CD101)</f>
        <v>5.6310983882275893</v>
      </c>
      <c r="CF101" s="6">
        <f>CE101+ Base!$B84*(CE99-CE101)</f>
        <v>5.6620631794840302</v>
      </c>
      <c r="CG101" s="6">
        <f>CF101+ Base!$B84*(CF99-CF101)</f>
        <v>5.6919638697699941</v>
      </c>
      <c r="CH101" s="6">
        <f>CG101+ Base!$B84*(CG99-CG101)</f>
        <v>5.7208300565188726</v>
      </c>
      <c r="CI101" s="6">
        <f>CH101+ Base!$B84*(CH99-CH101)</f>
        <v>5.7486906224403542</v>
      </c>
      <c r="CJ101" s="6">
        <f>CI101+ Base!$B84*(CI99-CI101)</f>
        <v>5.7755737406181957</v>
      </c>
      <c r="CK101" s="6">
        <f>CJ101+ Base!$B84*(CJ99-CJ101)</f>
        <v>5.8015068816751612</v>
      </c>
      <c r="CL101" s="6">
        <f>CK101+ Base!$B84*(CK99-CK101)</f>
        <v>5.8265168230072417</v>
      </c>
      <c r="CM101" s="6">
        <f>CL101+ Base!$B84*(CL99-CL101)</f>
        <v>5.8506296603012391</v>
      </c>
      <c r="CN101" s="6">
        <f>CM101+ Base!$B84*(CM99-CM101)</f>
        <v>5.8738708218860003</v>
      </c>
      <c r="CO101" s="6">
        <f>CN101+ Base!$B84*(CN99-CN101)</f>
        <v>5.8962650870286701</v>
      </c>
      <c r="CP101" s="6">
        <f>CO101+ Base!$B84*(CO99-CO101)</f>
        <v>5.9178366102687132</v>
      </c>
      <c r="CQ101" s="6">
        <f>CP101+ Base!$B84*(CP99-CP101)</f>
        <v>5.9386087606121061</v>
      </c>
      <c r="CR101" s="6">
        <f>CQ101+ Base!$B84*(CQ99-CQ101)</f>
        <v>5.9586042139096786</v>
      </c>
      <c r="CS101" s="6">
        <f>CR101+ Base!$B84*(CR99-CR101)</f>
        <v>5.9778450100254403</v>
      </c>
      <c r="CT101" s="6">
        <f>CS101+ Base!$B84*(CS99-CS101)</f>
        <v>5.9963525891210399</v>
      </c>
      <c r="CU101" s="6">
        <f>CT101+ Base!$B84*(CT99-CT101)</f>
        <v>6.0141478158089523</v>
      </c>
      <c r="CV101" s="6">
        <f>CU101+ Base!$B84*(CU99-CU101)</f>
        <v>6.0312509964645749</v>
      </c>
      <c r="CW101" s="6">
        <f>CV101+ Base!$B84*(CV99-CV101)</f>
        <v>6.0476818928462492</v>
      </c>
    </row>
    <row r="102" spans="1:101" ht="24.5" customHeight="1" thickBot="1" x14ac:dyDescent="0.2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86" t="s">
        <v>43</v>
      </c>
      <c r="B103" s="47"/>
      <c r="C103" s="115">
        <f>+(C104/B104)^0.2-1</f>
        <v>3.5702725933272283E-2</v>
      </c>
      <c r="D103" s="115">
        <f t="shared" ref="D103:AN103" si="311">+(D104/C104)^0.2-1</f>
        <v>3.3455104592840623E-2</v>
      </c>
      <c r="E103" s="115">
        <f t="shared" si="311"/>
        <v>3.1430759886271975E-2</v>
      </c>
      <c r="F103" s="115">
        <f t="shared" si="311"/>
        <v>2.960687170275933E-2</v>
      </c>
      <c r="G103" s="115">
        <f t="shared" si="311"/>
        <v>2.7961047916468917E-2</v>
      </c>
      <c r="H103" s="115">
        <f t="shared" si="311"/>
        <v>2.6472477331247024E-2</v>
      </c>
      <c r="I103" s="115">
        <f t="shared" si="311"/>
        <v>2.5122379327342736E-2</v>
      </c>
      <c r="J103" s="115">
        <f t="shared" si="311"/>
        <v>2.3894091248322091E-2</v>
      </c>
      <c r="K103" s="115">
        <f t="shared" si="311"/>
        <v>2.277297752724694E-2</v>
      </c>
      <c r="L103" s="115">
        <f t="shared" si="311"/>
        <v>2.174625868666813E-2</v>
      </c>
      <c r="M103" s="115">
        <f t="shared" si="311"/>
        <v>2.0802811868399607E-2</v>
      </c>
      <c r="N103" s="115">
        <f t="shared" si="311"/>
        <v>1.993296895511576E-2</v>
      </c>
      <c r="O103" s="115">
        <f t="shared" si="311"/>
        <v>1.9128323996128405E-2</v>
      </c>
      <c r="P103" s="115">
        <f t="shared" si="311"/>
        <v>1.8381554009829992E-2</v>
      </c>
      <c r="Q103" s="115">
        <f t="shared" si="311"/>
        <v>1.7686250613570875E-2</v>
      </c>
      <c r="R103" s="115">
        <f t="shared" si="311"/>
        <v>1.7036756011362453E-2</v>
      </c>
      <c r="S103" s="115">
        <f t="shared" si="311"/>
        <v>1.6427989859397973E-2</v>
      </c>
      <c r="T103" s="115">
        <f t="shared" si="311"/>
        <v>1.5855243301443389E-2</v>
      </c>
      <c r="U103" s="115">
        <f t="shared" si="311"/>
        <v>1.5319459298430704E-2</v>
      </c>
      <c r="V103" s="115">
        <f t="shared" si="311"/>
        <v>1.4816105945488989E-2</v>
      </c>
      <c r="W103" s="115">
        <f t="shared" si="311"/>
        <v>1.4341572073207631E-2</v>
      </c>
      <c r="X103" s="115">
        <f t="shared" si="311"/>
        <v>1.3892900626855331E-2</v>
      </c>
      <c r="Y103" s="115">
        <f t="shared" si="311"/>
        <v>1.346761757784698E-2</v>
      </c>
      <c r="Z103" s="115">
        <f t="shared" si="311"/>
        <v>1.3063618613855965E-2</v>
      </c>
      <c r="AA103" s="115">
        <f t="shared" si="311"/>
        <v>1.2679091373056117E-2</v>
      </c>
      <c r="AB103" s="115">
        <f t="shared" si="311"/>
        <v>1.2312460150943449E-2</v>
      </c>
      <c r="AC103" s="115">
        <f t="shared" si="311"/>
        <v>1.1962345000903873E-2</v>
      </c>
      <c r="AD103" s="115">
        <f t="shared" si="311"/>
        <v>1.1627530496085781E-2</v>
      </c>
      <c r="AE103" s="115">
        <f t="shared" si="311"/>
        <v>1.1306941346533206E-2</v>
      </c>
      <c r="AF103" s="115">
        <f t="shared" si="311"/>
        <v>1.0999622657329899E-2</v>
      </c>
      <c r="AG103" s="115">
        <f t="shared" si="311"/>
        <v>1.0704723942127181E-2</v>
      </c>
      <c r="AH103" s="115">
        <f t="shared" si="311"/>
        <v>1.0421486074438713E-2</v>
      </c>
      <c r="AI103" s="115">
        <f t="shared" si="311"/>
        <v>1.0149230702056533E-2</v>
      </c>
      <c r="AJ103" s="115">
        <f t="shared" si="311"/>
        <v>9.8873521623579208E-3</v>
      </c>
      <c r="AK103" s="115">
        <f t="shared" si="311"/>
        <v>9.635312131713869E-3</v>
      </c>
      <c r="AL103" s="115">
        <f t="shared" si="311"/>
        <v>9.3926378232789265E-3</v>
      </c>
      <c r="AM103" s="115">
        <f t="shared" si="311"/>
        <v>9.1589255111477197E-3</v>
      </c>
      <c r="AN103" s="115">
        <f t="shared" si="311"/>
        <v>8.9338523804607384E-3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125.34243229309077</v>
      </c>
      <c r="D104" s="2">
        <f t="shared" si="312"/>
        <v>147.75976498064105</v>
      </c>
      <c r="E104" s="2">
        <f t="shared" si="312"/>
        <v>172.48708661125403</v>
      </c>
      <c r="F104" s="2">
        <f t="shared" si="312"/>
        <v>199.57849759054679</v>
      </c>
      <c r="G104" s="2">
        <f t="shared" si="312"/>
        <v>229.08520451908322</v>
      </c>
      <c r="H104" s="2">
        <f t="shared" si="312"/>
        <v>261.05594456369357</v>
      </c>
      <c r="I104" s="2">
        <f t="shared" si="312"/>
        <v>295.53720406033671</v>
      </c>
      <c r="J104" s="2">
        <f t="shared" si="312"/>
        <v>332.57327267052887</v>
      </c>
      <c r="K104" s="2">
        <f t="shared" si="312"/>
        <v>372.20617131341788</v>
      </c>
      <c r="L104" s="2">
        <f t="shared" si="312"/>
        <v>414.47548680156183</v>
      </c>
      <c r="M104" s="2">
        <f t="shared" si="312"/>
        <v>459.41813942752833</v>
      </c>
      <c r="N104" s="2">
        <f t="shared" si="312"/>
        <v>507.06810129222345</v>
      </c>
      <c r="O104" s="2">
        <f t="shared" si="312"/>
        <v>557.45607149925729</v>
      </c>
      <c r="P104" s="2">
        <f>P21*P117^$B5*(P53/1000)^(1-$B5)</f>
        <v>610.60909881139708</v>
      </c>
      <c r="Q104" s="2">
        <f t="shared" si="312"/>
        <v>666.55011358347519</v>
      </c>
      <c r="R104" s="2">
        <f t="shared" si="312"/>
        <v>725.29728280097584</v>
      </c>
      <c r="S104" s="2">
        <f t="shared" si="312"/>
        <v>786.86301035001156</v>
      </c>
      <c r="T104" s="2">
        <f t="shared" si="312"/>
        <v>851.25223017010842</v>
      </c>
      <c r="U104" s="2">
        <f t="shared" si="312"/>
        <v>918.48445789677305</v>
      </c>
      <c r="V104" s="2">
        <f t="shared" si="312"/>
        <v>988.57259719300805</v>
      </c>
      <c r="W104" s="2">
        <f t="shared" si="312"/>
        <v>1061.5236963545728</v>
      </c>
      <c r="X104" s="2">
        <f t="shared" si="312"/>
        <v>1137.3394510068315</v>
      </c>
      <c r="Y104" s="2">
        <f t="shared" si="312"/>
        <v>1216.0165534600799</v>
      </c>
      <c r="Z104" s="2">
        <f t="shared" si="312"/>
        <v>1297.5469545672186</v>
      </c>
      <c r="AA104" s="2">
        <f t="shared" si="312"/>
        <v>1381.9180804757477</v>
      </c>
      <c r="AB104" s="2">
        <f t="shared" si="312"/>
        <v>1469.1130318974838</v>
      </c>
      <c r="AC104" s="2">
        <f t="shared" si="312"/>
        <v>1559.1107823073139</v>
      </c>
      <c r="AD104" s="2">
        <f t="shared" si="312"/>
        <v>1651.8863851976628</v>
      </c>
      <c r="AE104" s="2">
        <f t="shared" si="312"/>
        <v>1747.4111977234923</v>
      </c>
      <c r="AF104" s="2">
        <f t="shared" si="312"/>
        <v>1845.6531230566241</v>
      </c>
      <c r="AG104" s="2">
        <f t="shared" si="312"/>
        <v>1946.5768748604996</v>
      </c>
      <c r="AH104" s="2">
        <f t="shared" si="312"/>
        <v>2050.144267197818</v>
      </c>
      <c r="AI104" s="2">
        <f t="shared" si="312"/>
        <v>2156.3145346495198</v>
      </c>
      <c r="AJ104" s="2">
        <f t="shared" si="312"/>
        <v>2265.0446937146739</v>
      </c>
      <c r="AK104" s="2">
        <f t="shared" si="312"/>
        <v>2376.2899664926745</v>
      </c>
      <c r="AL104" s="2">
        <f t="shared" si="312"/>
        <v>2490.0043070829497</v>
      </c>
      <c r="AM104" s="2">
        <f t="shared" si="312"/>
        <v>2606.1411084658548</v>
      </c>
      <c r="AN104" s="2">
        <f t="shared" si="312"/>
        <v>2724.6542324076718</v>
      </c>
      <c r="AO104" s="2">
        <f t="shared" si="312"/>
        <v>2845.4996324190797</v>
      </c>
      <c r="AP104" s="2">
        <f t="shared" si="312"/>
        <v>2968.6380603961002</v>
      </c>
      <c r="AQ104" s="2">
        <f t="shared" si="312"/>
        <v>3094.0397628135233</v>
      </c>
      <c r="AR104" s="2">
        <f t="shared" si="312"/>
        <v>3221.6928149906535</v>
      </c>
      <c r="AS104" s="2">
        <f t="shared" si="312"/>
        <v>3351.6180901564871</v>
      </c>
      <c r="AT104" s="2">
        <f t="shared" si="312"/>
        <v>3483.8962639870883</v>
      </c>
      <c r="AU104" s="2">
        <f t="shared" si="312"/>
        <v>3618.7165121097146</v>
      </c>
      <c r="AV104" s="2">
        <f t="shared" si="312"/>
        <v>3752.7276342738428</v>
      </c>
      <c r="AW104" s="2">
        <f t="shared" si="312"/>
        <v>3888.123548761946</v>
      </c>
      <c r="AX104" s="2">
        <f t="shared" si="312"/>
        <v>4025.0270105146587</v>
      </c>
      <c r="AY104" s="2">
        <f t="shared" si="312"/>
        <v>4163.4468965650585</v>
      </c>
      <c r="AZ104" s="2">
        <f t="shared" si="312"/>
        <v>4303.326247646869</v>
      </c>
      <c r="BA104" s="2">
        <f t="shared" si="312"/>
        <v>4444.5713979520269</v>
      </c>
      <c r="BB104" s="2">
        <f t="shared" si="312"/>
        <v>4587.0693950994755</v>
      </c>
      <c r="BC104" s="2">
        <f t="shared" si="312"/>
        <v>4730.6982409271086</v>
      </c>
      <c r="BD104" s="2">
        <f t="shared" si="312"/>
        <v>4875.3327853119235</v>
      </c>
      <c r="BE104" s="2">
        <f t="shared" si="312"/>
        <v>5020.8480254182841</v>
      </c>
      <c r="BF104" s="2">
        <f t="shared" si="312"/>
        <v>5167.1208849080604</v>
      </c>
      <c r="BG104" s="2">
        <f t="shared" si="312"/>
        <v>5314.0311216860246</v>
      </c>
      <c r="BH104" s="2">
        <f t="shared" si="312"/>
        <v>5461.461752734298</v>
      </c>
      <c r="BI104" s="2">
        <f t="shared" si="312"/>
        <v>5609.2992204701131</v>
      </c>
      <c r="BJ104" s="2">
        <f t="shared" ref="BJ104:CW104" si="313">BJ21*BJ117^$B5*(BJ53/1000)^(1-$B5)</f>
        <v>5757.4334317424746</v>
      </c>
      <c r="BK104" s="2">
        <f t="shared" si="313"/>
        <v>5905.7577395941025</v>
      </c>
      <c r="BL104" s="2">
        <f t="shared" si="313"/>
        <v>6054.1689042431253</v>
      </c>
      <c r="BM104" s="2">
        <f t="shared" si="313"/>
        <v>6202.5670546892898</v>
      </c>
      <c r="BN104" s="2">
        <f t="shared" si="313"/>
        <v>6350.8556543445793</v>
      </c>
      <c r="BO104" s="2">
        <f t="shared" si="313"/>
        <v>6498.9414754193422</v>
      </c>
      <c r="BP104" s="2">
        <f t="shared" si="313"/>
        <v>6646.7345788131179</v>
      </c>
      <c r="BQ104" s="2">
        <f t="shared" si="313"/>
        <v>6794.1482981684521</v>
      </c>
      <c r="BR104" s="2">
        <f t="shared" si="313"/>
        <v>6941.099226625488</v>
      </c>
      <c r="BS104" s="2">
        <f t="shared" si="313"/>
        <v>7087.5072020438838</v>
      </c>
      <c r="BT104" s="2">
        <f t="shared" si="313"/>
        <v>7233.29528746082</v>
      </c>
      <c r="BU104" s="2">
        <f t="shared" si="313"/>
        <v>7378.3897440663186</v>
      </c>
      <c r="BV104" s="2">
        <f t="shared" si="313"/>
        <v>7522.7199879422296</v>
      </c>
      <c r="BW104" s="2">
        <f t="shared" si="313"/>
        <v>7666.2185278542793</v>
      </c>
      <c r="BX104" s="2">
        <f t="shared" si="313"/>
        <v>7808.8208603827461</v>
      </c>
      <c r="BY104" s="2">
        <f t="shared" si="313"/>
        <v>7950.4653044095558</v>
      </c>
      <c r="BZ104" s="2">
        <f t="shared" si="313"/>
        <v>8091.0927210434811</v>
      </c>
      <c r="CA104" s="2">
        <f t="shared" si="313"/>
        <v>8230.646040171996</v>
      </c>
      <c r="CB104" s="2">
        <f t="shared" si="313"/>
        <v>8369.0694512393038</v>
      </c>
      <c r="CC104" s="2">
        <f t="shared" si="313"/>
        <v>8506.3069948211287</v>
      </c>
      <c r="CD104" s="2">
        <f t="shared" si="313"/>
        <v>8642.3001089193967</v>
      </c>
      <c r="CE104" s="2">
        <f t="shared" si="313"/>
        <v>8776.9833328684072</v>
      </c>
      <c r="CF104" s="2">
        <f t="shared" si="313"/>
        <v>8910.2767644627511</v>
      </c>
      <c r="CG104" s="2">
        <f t="shared" si="313"/>
        <v>9042.0727998103539</v>
      </c>
      <c r="CH104" s="2">
        <f t="shared" si="313"/>
        <v>9172.2127978723965</v>
      </c>
      <c r="CI104" s="2">
        <f t="shared" si="313"/>
        <v>9300.4459547192455</v>
      </c>
      <c r="CJ104" s="2">
        <f t="shared" si="313"/>
        <v>9426.356705332837</v>
      </c>
      <c r="CK104" s="2">
        <f t="shared" si="313"/>
        <v>9549.236126886768</v>
      </c>
      <c r="CL104" s="2">
        <f t="shared" si="313"/>
        <v>9667.8527948390802</v>
      </c>
      <c r="CM104" s="2">
        <f t="shared" si="313"/>
        <v>9780.0401405604753</v>
      </c>
      <c r="CN104" s="2">
        <f t="shared" si="313"/>
        <v>9881.9395293448779</v>
      </c>
      <c r="CO104" s="2">
        <f t="shared" si="313"/>
        <v>10054.726880282138</v>
      </c>
      <c r="CP104" s="2">
        <f t="shared" si="313"/>
        <v>10211.265997626111</v>
      </c>
      <c r="CQ104" s="2">
        <f t="shared" si="313"/>
        <v>10355.774837844687</v>
      </c>
      <c r="CR104" s="2">
        <f t="shared" si="313"/>
        <v>10491.23800074684</v>
      </c>
      <c r="CS104" s="2">
        <f t="shared" si="313"/>
        <v>10619.774976529485</v>
      </c>
      <c r="CT104" s="2">
        <f t="shared" si="313"/>
        <v>10742.894732954679</v>
      </c>
      <c r="CU104" s="2">
        <f t="shared" si="313"/>
        <v>10861.673597614899</v>
      </c>
      <c r="CV104" s="2">
        <f t="shared" si="313"/>
        <v>10976.880480299431</v>
      </c>
      <c r="CW104" s="2">
        <f t="shared" si="313"/>
        <v>11089.065489351751</v>
      </c>
    </row>
    <row r="105" spans="1:101" ht="20.75" customHeight="1" x14ac:dyDescent="0.2">
      <c r="A105" s="8" t="s">
        <v>102</v>
      </c>
      <c r="B105" s="65">
        <f>B99*$B$25 +( $B$26*(B99^$B$27))</f>
        <v>1.9507499999999998E-3</v>
      </c>
      <c r="C105" s="44">
        <f xml:space="preserve"> $B$26*(C99^$B$27)</f>
        <v>2.7889853397132028E-3</v>
      </c>
      <c r="D105" s="44">
        <f xml:space="preserve"> $B$26*(D99^$B$27)</f>
        <v>3.8185587779490083E-3</v>
      </c>
      <c r="E105" s="2">
        <f t="shared" ref="E105:BI105" si="314">E99*$B$25 +( $B$26*(E99^$B$27))</f>
        <v>5.052293729276864E-3</v>
      </c>
      <c r="F105" s="2">
        <f t="shared" si="314"/>
        <v>6.5012859204548858E-3</v>
      </c>
      <c r="G105" s="2">
        <f t="shared" si="314"/>
        <v>8.1745162450143367E-3</v>
      </c>
      <c r="H105" s="2">
        <f t="shared" si="314"/>
        <v>1.0078509374643245E-2</v>
      </c>
      <c r="I105" s="2">
        <f t="shared" si="314"/>
        <v>1.2217089996856193E-2</v>
      </c>
      <c r="J105" s="2">
        <f t="shared" si="314"/>
        <v>1.4591256935582145E-2</v>
      </c>
      <c r="K105" s="2">
        <f t="shared" si="314"/>
        <v>1.7199174654106093E-2</v>
      </c>
      <c r="L105" s="2">
        <f t="shared" si="314"/>
        <v>2.0036269166517625E-2</v>
      </c>
      <c r="M105" s="2">
        <f t="shared" si="314"/>
        <v>2.3095408918015221E-2</v>
      </c>
      <c r="N105" s="2">
        <f t="shared" si="314"/>
        <v>2.6367148892889304E-2</v>
      </c>
      <c r="O105" s="2">
        <f t="shared" si="314"/>
        <v>2.9840016636403299E-2</v>
      </c>
      <c r="P105" s="2">
        <f t="shared" si="314"/>
        <v>3.3500820946537016E-2</v>
      </c>
      <c r="Q105" s="2">
        <f t="shared" si="314"/>
        <v>3.7334966909186799E-2</v>
      </c>
      <c r="R105" s="2">
        <f t="shared" si="314"/>
        <v>4.1326764151969106E-2</v>
      </c>
      <c r="S105" s="2">
        <f t="shared" si="314"/>
        <v>4.5459718297163561E-2</v>
      </c>
      <c r="T105" s="2">
        <f t="shared" si="314"/>
        <v>4.9648328247975257E-2</v>
      </c>
      <c r="U105" s="2">
        <f t="shared" si="314"/>
        <v>5.3875717528969622E-2</v>
      </c>
      <c r="V105" s="2">
        <f t="shared" si="314"/>
        <v>5.8125612427299272E-2</v>
      </c>
      <c r="W105" s="2">
        <f t="shared" si="314"/>
        <v>6.2382381355389538E-2</v>
      </c>
      <c r="X105" s="2">
        <f t="shared" si="314"/>
        <v>6.6631065007386692E-2</v>
      </c>
      <c r="Y105" s="2">
        <f t="shared" si="314"/>
        <v>7.0857396664311026E-2</v>
      </c>
      <c r="Z105" s="2">
        <f t="shared" si="314"/>
        <v>7.5047812577250253E-2</v>
      </c>
      <c r="AA105" s="2">
        <f t="shared" si="314"/>
        <v>7.9189452785023526E-2</v>
      </c>
      <c r="AB105" s="2">
        <f t="shared" si="314"/>
        <v>8.3270153021424487E-2</v>
      </c>
      <c r="AC105" s="2">
        <f t="shared" si="314"/>
        <v>8.727842855553386E-2</v>
      </c>
      <c r="AD105" s="2">
        <f t="shared" si="314"/>
        <v>9.1203450906521238E-2</v>
      </c>
      <c r="AE105" s="2">
        <f t="shared" si="314"/>
        <v>9.5035018402029381E-2</v>
      </c>
      <c r="AF105" s="2">
        <f t="shared" si="314"/>
        <v>9.8763521525208786E-2</v>
      </c>
      <c r="AG105" s="2">
        <f t="shared" si="314"/>
        <v>0.10237990393331031</v>
      </c>
      <c r="AH105" s="2">
        <f t="shared" si="314"/>
        <v>0.10587561994514791</v>
      </c>
      <c r="AI105" s="2">
        <f t="shared" si="314"/>
        <v>0.10924258919407492</v>
      </c>
      <c r="AJ105" s="2">
        <f t="shared" si="314"/>
        <v>0.11247314903489398</v>
      </c>
      <c r="AK105" s="2">
        <f t="shared" si="314"/>
        <v>0.11556000518339933</v>
      </c>
      <c r="AL105" s="2">
        <f t="shared" si="314"/>
        <v>0.11849618095839105</v>
      </c>
      <c r="AM105" s="2">
        <f t="shared" si="314"/>
        <v>0.12127496539058814</v>
      </c>
      <c r="AN105" s="2">
        <f t="shared" si="314"/>
        <v>0.12388986036054303</v>
      </c>
      <c r="AO105" s="2">
        <f t="shared" si="314"/>
        <v>0.12633452682685814</v>
      </c>
      <c r="AP105" s="2">
        <f t="shared" si="314"/>
        <v>0.12860273010063714</v>
      </c>
      <c r="AQ105" s="2">
        <f t="shared" si="314"/>
        <v>0.13068828400012578</v>
      </c>
      <c r="AR105" s="2">
        <f t="shared" si="314"/>
        <v>0.13258499355601033</v>
      </c>
      <c r="AS105" s="2">
        <f t="shared" si="314"/>
        <v>0.13428659567518722</v>
      </c>
      <c r="AT105" s="2">
        <f t="shared" si="314"/>
        <v>0.13578669671012933</v>
      </c>
      <c r="AU105" s="2">
        <f t="shared" si="314"/>
        <v>0.13707870499161198</v>
      </c>
      <c r="AV105" s="2">
        <f t="shared" si="314"/>
        <v>0.13802349808484926</v>
      </c>
      <c r="AW105" s="2">
        <f t="shared" si="314"/>
        <v>0.1386957390169137</v>
      </c>
      <c r="AX105" s="2">
        <f t="shared" si="314"/>
        <v>0.13915183323084862</v>
      </c>
      <c r="AY105" s="2">
        <f t="shared" si="314"/>
        <v>0.13943478074965937</v>
      </c>
      <c r="AZ105" s="2">
        <f>AZ99*$B$25 +( $B$26*(AZ99^$B$27))</f>
        <v>0.13957772777322022</v>
      </c>
      <c r="BA105" s="2">
        <f t="shared" si="314"/>
        <v>0.13960654172430809</v>
      </c>
      <c r="BB105" s="2">
        <f t="shared" si="314"/>
        <v>0.13954167067226375</v>
      </c>
      <c r="BC105" s="2">
        <f t="shared" si="314"/>
        <v>0.13939948602951532</v>
      </c>
      <c r="BD105" s="2">
        <f t="shared" si="314"/>
        <v>0.13919325531825155</v>
      </c>
      <c r="BE105" s="2">
        <f t="shared" si="314"/>
        <v>0.13893385121447796</v>
      </c>
      <c r="BF105" s="2">
        <f t="shared" si="314"/>
        <v>0.13863027275561998</v>
      </c>
      <c r="BG105" s="2">
        <f t="shared" si="314"/>
        <v>0.13829003252094696</v>
      </c>
      <c r="BH105" s="2">
        <f t="shared" si="314"/>
        <v>0.1379194477800981</v>
      </c>
      <c r="BI105" s="2">
        <f t="shared" si="314"/>
        <v>0.13752386239630929</v>
      </c>
      <c r="BJ105" s="2">
        <f t="shared" ref="BJ105:CW105" si="315">BJ99*$B$25 +( $B$26*(BJ99^$B$27))</f>
        <v>0.13710781838006056</v>
      </c>
      <c r="BK105" s="2">
        <f t="shared" si="315"/>
        <v>0.13667519045618878</v>
      </c>
      <c r="BL105" s="2">
        <f t="shared" si="315"/>
        <v>0.13622929313610102</v>
      </c>
      <c r="BM105" s="2">
        <f t="shared" si="315"/>
        <v>0.13577296707856354</v>
      </c>
      <c r="BN105" s="2">
        <f t="shared" si="315"/>
        <v>0.13530864962570749</v>
      </c>
      <c r="BO105" s="2">
        <f t="shared" si="315"/>
        <v>0.13483843306880988</v>
      </c>
      <c r="BP105" s="2">
        <f t="shared" si="315"/>
        <v>0.13436411325890518</v>
      </c>
      <c r="BQ105" s="2">
        <f t="shared" si="315"/>
        <v>0.13388723051089657</v>
      </c>
      <c r="BR105" s="2">
        <f t="shared" si="315"/>
        <v>0.13340910427363564</v>
      </c>
      <c r="BS105" s="2">
        <f t="shared" si="315"/>
        <v>0.13293086269505466</v>
      </c>
      <c r="BT105" s="2">
        <f t="shared" si="315"/>
        <v>0.13245346796119481</v>
      </c>
      <c r="BU105" s="2">
        <f t="shared" si="315"/>
        <v>0.13197773810335905</v>
      </c>
      <c r="BV105" s="2">
        <f t="shared" si="315"/>
        <v>0.13150436582956468</v>
      </c>
      <c r="BW105" s="2">
        <f t="shared" si="315"/>
        <v>0.13103393483177411</v>
      </c>
      <c r="BX105" s="2">
        <f t="shared" si="315"/>
        <v>0.13056693393972846</v>
      </c>
      <c r="BY105" s="2">
        <f t="shared" si="315"/>
        <v>0.13010376942928226</v>
      </c>
      <c r="BZ105" s="2">
        <f t="shared" si="315"/>
        <v>0.1296447757432464</v>
      </c>
      <c r="CA105" s="2">
        <f t="shared" si="315"/>
        <v>0.12919022484285148</v>
      </c>
      <c r="CB105" s="2">
        <f t="shared" si="315"/>
        <v>0.12874033437571902</v>
      </c>
      <c r="CC105" s="2">
        <f t="shared" si="315"/>
        <v>0.12829527482016978</v>
      </c>
      <c r="CD105" s="2">
        <f t="shared" si="315"/>
        <v>0.12785517574491706</v>
      </c>
      <c r="CE105" s="2">
        <f t="shared" si="315"/>
        <v>0.12742013130713001</v>
      </c>
      <c r="CF105" s="2">
        <f t="shared" si="315"/>
        <v>0.1269902051006509</v>
      </c>
      <c r="CG105" s="2">
        <f t="shared" si="315"/>
        <v>0.12656543446058302</v>
      </c>
      <c r="CH105" s="2">
        <f t="shared" si="315"/>
        <v>0.12614583433229981</v>
      </c>
      <c r="CI105" s="2">
        <f t="shared" si="315"/>
        <v>0.1257314008255615</v>
      </c>
      <c r="CJ105" s="2">
        <f t="shared" si="315"/>
        <v>0.12532211460398468</v>
      </c>
      <c r="CK105" s="2">
        <f t="shared" si="315"/>
        <v>0.12491794431725547</v>
      </c>
      <c r="CL105" s="2">
        <f t="shared" si="315"/>
        <v>0.12451885038743239</v>
      </c>
      <c r="CM105" s="2">
        <f t="shared" si="315"/>
        <v>0.12412478964645911</v>
      </c>
      <c r="CN105" s="2">
        <f t="shared" si="315"/>
        <v>0.12373572165708738</v>
      </c>
      <c r="CO105" s="2">
        <f t="shared" si="315"/>
        <v>0.1233516181734627</v>
      </c>
      <c r="CP105" s="2">
        <f t="shared" si="315"/>
        <v>0.12297219405052251</v>
      </c>
      <c r="CQ105" s="2">
        <f t="shared" si="315"/>
        <v>0.122597271861577</v>
      </c>
      <c r="CR105" s="2">
        <f t="shared" si="315"/>
        <v>0.12222673324048734</v>
      </c>
      <c r="CS105" s="2">
        <f t="shared" si="315"/>
        <v>0.12186049019164955</v>
      </c>
      <c r="CT105" s="2">
        <f t="shared" si="315"/>
        <v>0.12149846859127128</v>
      </c>
      <c r="CU105" s="2">
        <f t="shared" si="315"/>
        <v>0.12114059905458137</v>
      </c>
      <c r="CV105" s="2">
        <f t="shared" si="315"/>
        <v>0.12078681218762199</v>
      </c>
      <c r="CW105" s="2">
        <f t="shared" si="315"/>
        <v>0.12043703639414542</v>
      </c>
    </row>
    <row r="106" spans="1:101" ht="20.75" customHeight="1" x14ac:dyDescent="0.2">
      <c r="A106" s="8" t="s">
        <v>103</v>
      </c>
      <c r="B106" s="47">
        <f>B105*B104</f>
        <v>0.20517485591862669</v>
      </c>
      <c r="C106" s="2">
        <f>C105*C104</f>
        <v>0.34957820610942486</v>
      </c>
      <c r="D106" s="2">
        <f t="shared" ref="D106:BI106" si="316">D105*D104</f>
        <v>0.56422934759450938</v>
      </c>
      <c r="E106" s="2">
        <f t="shared" si="316"/>
        <v>0.871455426067274</v>
      </c>
      <c r="F106" s="2">
        <f t="shared" si="316"/>
        <v>1.2975168764109613</v>
      </c>
      <c r="G106" s="2">
        <f t="shared" si="316"/>
        <v>1.8726607258336776</v>
      </c>
      <c r="H106" s="2">
        <f t="shared" si="316"/>
        <v>2.6310547845915329</v>
      </c>
      <c r="I106" s="2">
        <f t="shared" si="316"/>
        <v>3.6106046194243873</v>
      </c>
      <c r="J106" s="2">
        <f t="shared" si="316"/>
        <v>4.8526620714431061</v>
      </c>
      <c r="K106" s="2">
        <f t="shared" si="316"/>
        <v>6.4016389477556075</v>
      </c>
      <c r="L106" s="2">
        <f t="shared" si="316"/>
        <v>8.3045424164795154</v>
      </c>
      <c r="M106" s="2">
        <f t="shared" si="316"/>
        <v>10.610449794432498</v>
      </c>
      <c r="N106" s="2">
        <f t="shared" si="316"/>
        <v>13.369940125606732</v>
      </c>
      <c r="O106" s="2">
        <f t="shared" si="316"/>
        <v>16.634498447601864</v>
      </c>
      <c r="P106" s="2">
        <f t="shared" si="316"/>
        <v>20.455906087606941</v>
      </c>
      <c r="Q106" s="2">
        <f t="shared" si="316"/>
        <v>24.88562643395375</v>
      </c>
      <c r="R106" s="2">
        <f t="shared" si="316"/>
        <v>29.974189746379967</v>
      </c>
      <c r="S106" s="2">
        <f t="shared" si="316"/>
        <v>35.770570788969621</v>
      </c>
      <c r="T106" s="2">
        <f t="shared" si="316"/>
        <v>42.263250145306529</v>
      </c>
      <c r="U106" s="2">
        <f t="shared" si="316"/>
        <v>49.484009208395335</v>
      </c>
      <c r="V106" s="2">
        <f t="shared" si="316"/>
        <v>57.461387640689424</v>
      </c>
      <c r="W106" s="2">
        <f t="shared" si="316"/>
        <v>66.220376043773697</v>
      </c>
      <c r="X106" s="2">
        <f t="shared" si="316"/>
        <v>75.782138895501674</v>
      </c>
      <c r="Y106" s="2">
        <f t="shared" si="316"/>
        <v>86.163767278889253</v>
      </c>
      <c r="Z106" s="2">
        <f t="shared" si="316"/>
        <v>97.378060656542473</v>
      </c>
      <c r="AA106" s="2">
        <f t="shared" si="316"/>
        <v>109.43333658660457</v>
      </c>
      <c r="AB106" s="2">
        <f t="shared" si="316"/>
        <v>122.33326697187235</v>
      </c>
      <c r="AC106" s="2">
        <f t="shared" si="316"/>
        <v>136.07673902377141</v>
      </c>
      <c r="AD106" s="2">
        <f t="shared" si="316"/>
        <v>150.65773883552586</v>
      </c>
      <c r="AE106" s="2">
        <f t="shared" si="316"/>
        <v>166.06525533156429</v>
      </c>
      <c r="AF106" s="2">
        <f t="shared" si="316"/>
        <v>182.28320194707172</v>
      </c>
      <c r="AG106" s="2">
        <f t="shared" si="316"/>
        <v>199.29035344702137</v>
      </c>
      <c r="AH106" s="2">
        <f t="shared" si="316"/>
        <v>217.06029526655993</v>
      </c>
      <c r="AI106" s="2">
        <f t="shared" si="316"/>
        <v>235.56138288193034</v>
      </c>
      <c r="AJ106" s="2">
        <f t="shared" si="316"/>
        <v>254.75670940686632</v>
      </c>
      <c r="AK106" s="2">
        <f t="shared" si="316"/>
        <v>274.60408084515331</v>
      </c>
      <c r="AL106" s="2">
        <f t="shared" si="316"/>
        <v>295.05600095927434</v>
      </c>
      <c r="AM106" s="2">
        <f t="shared" si="316"/>
        <v>316.05967273218556</v>
      </c>
      <c r="AN106" s="2">
        <f t="shared" si="316"/>
        <v>337.557032383749</v>
      </c>
      <c r="AO106" s="2">
        <f t="shared" si="316"/>
        <v>359.48484964766322</v>
      </c>
      <c r="AP106" s="2">
        <f t="shared" si="316"/>
        <v>381.77495924759859</v>
      </c>
      <c r="AQ106" s="2">
        <f t="shared" si="316"/>
        <v>404.35474723025555</v>
      </c>
      <c r="AR106" s="2">
        <f t="shared" si="316"/>
        <v>427.1481211149806</v>
      </c>
      <c r="AS106" s="2">
        <f t="shared" si="316"/>
        <v>450.07738333048735</v>
      </c>
      <c r="AT106" s="2">
        <f t="shared" si="316"/>
        <v>473.06676536756743</v>
      </c>
      <c r="AU106" s="2">
        <f t="shared" si="316"/>
        <v>496.04897321176264</v>
      </c>
      <c r="AV106" s="2">
        <f t="shared" si="316"/>
        <v>517.96459544215668</v>
      </c>
      <c r="AW106" s="2">
        <f t="shared" si="316"/>
        <v>539.26616898460327</v>
      </c>
      <c r="AX106" s="2">
        <f t="shared" si="316"/>
        <v>560.08988731679699</v>
      </c>
      <c r="AY106" s="2">
        <f t="shared" si="316"/>
        <v>580.5293051853987</v>
      </c>
      <c r="AZ106" s="2">
        <f t="shared" si="316"/>
        <v>600.64849951340796</v>
      </c>
      <c r="BA106" s="2">
        <f t="shared" si="316"/>
        <v>620.49124231485598</v>
      </c>
      <c r="BB106" s="2">
        <f t="shared" si="316"/>
        <v>640.08732688179111</v>
      </c>
      <c r="BC106" s="2">
        <f t="shared" si="316"/>
        <v>659.45690334597123</v>
      </c>
      <c r="BD106" s="2">
        <f t="shared" si="316"/>
        <v>678.61344114736505</v>
      </c>
      <c r="BE106" s="2">
        <f t="shared" si="316"/>
        <v>697.56575253396932</v>
      </c>
      <c r="BF106" s="2">
        <f t="shared" si="316"/>
        <v>716.31937763606493</v>
      </c>
      <c r="BG106" s="2">
        <f t="shared" si="316"/>
        <v>734.87753663528463</v>
      </c>
      <c r="BH106" s="2">
        <f t="shared" si="316"/>
        <v>753.24178900924107</v>
      </c>
      <c r="BI106" s="2">
        <f t="shared" si="316"/>
        <v>771.41249413565674</v>
      </c>
      <c r="BJ106" s="2">
        <f t="shared" ref="BJ106:CW106" si="317">BJ105*BJ104</f>
        <v>789.38913729463604</v>
      </c>
      <c r="BK106" s="2">
        <f t="shared" si="317"/>
        <v>807.17056384713487</v>
      </c>
      <c r="BL106" s="2">
        <f t="shared" si="317"/>
        <v>824.75515035160424</v>
      </c>
      <c r="BM106" s="2">
        <f t="shared" si="317"/>
        <v>842.14093251891177</v>
      </c>
      <c r="BN106" s="2">
        <f t="shared" si="317"/>
        <v>859.32570255715393</v>
      </c>
      <c r="BO106" s="2">
        <f t="shared" si="317"/>
        <v>876.30708515144352</v>
      </c>
      <c r="BP106" s="2">
        <f t="shared" si="317"/>
        <v>893.08259774952717</v>
      </c>
      <c r="BQ106" s="2">
        <f t="shared" si="317"/>
        <v>909.64969932209522</v>
      </c>
      <c r="BR106" s="2">
        <f t="shared" si="317"/>
        <v>926.0058304985314</v>
      </c>
      <c r="BS106" s="2">
        <f t="shared" si="317"/>
        <v>942.14844672510662</v>
      </c>
      <c r="BT106" s="2">
        <f t="shared" si="317"/>
        <v>958.07504561155315</v>
      </c>
      <c r="BU106" s="2">
        <f t="shared" si="317"/>
        <v>973.78318926689508</v>
      </c>
      <c r="BV106" s="2">
        <f t="shared" si="317"/>
        <v>989.27052132773338</v>
      </c>
      <c r="BW106" s="2">
        <f t="shared" si="317"/>
        <v>1004.5347789849969</v>
      </c>
      <c r="BX106" s="2">
        <f t="shared" si="317"/>
        <v>1019.5737974247676</v>
      </c>
      <c r="BY106" s="2">
        <f t="shared" si="317"/>
        <v>1034.3855048204093</v>
      </c>
      <c r="BZ106" s="2">
        <f t="shared" si="317"/>
        <v>1048.9679013374955</v>
      </c>
      <c r="CA106" s="2">
        <f t="shared" si="317"/>
        <v>1063.3190125317453</v>
      </c>
      <c r="CB106" s="2">
        <f t="shared" si="317"/>
        <v>1077.4367995661632</v>
      </c>
      <c r="CC106" s="2">
        <f t="shared" si="317"/>
        <v>1091.3189936053093</v>
      </c>
      <c r="CD106" s="2">
        <f t="shared" si="317"/>
        <v>1104.9627992662054</v>
      </c>
      <c r="CE106" s="2">
        <f t="shared" si="317"/>
        <v>1118.3643687545839</v>
      </c>
      <c r="CF106" s="2">
        <f t="shared" si="317"/>
        <v>1131.5178738226889</v>
      </c>
      <c r="CG106" s="2">
        <f t="shared" si="317"/>
        <v>1144.4138723322178</v>
      </c>
      <c r="CH106" s="2">
        <f t="shared" si="317"/>
        <v>1157.0364360610115</v>
      </c>
      <c r="CI106" s="2">
        <f t="shared" si="317"/>
        <v>1169.3580981892774</v>
      </c>
      <c r="CJ106" s="2">
        <f t="shared" si="317"/>
        <v>1181.3309553237611</v>
      </c>
      <c r="CK106" s="2">
        <f t="shared" si="317"/>
        <v>1192.8709467707656</v>
      </c>
      <c r="CL106" s="2">
        <f t="shared" si="317"/>
        <v>1203.8299157282875</v>
      </c>
      <c r="CM106" s="2">
        <f t="shared" si="317"/>
        <v>1213.9454251809952</v>
      </c>
      <c r="CN106" s="2">
        <f t="shared" si="317"/>
        <v>1222.7489190351869</v>
      </c>
      <c r="CO106" s="2">
        <f t="shared" si="317"/>
        <v>1240.266830975014</v>
      </c>
      <c r="CP106" s="2">
        <f t="shared" si="317"/>
        <v>1255.7017837615804</v>
      </c>
      <c r="CQ106" s="2">
        <f t="shared" si="317"/>
        <v>1269.5897431325236</v>
      </c>
      <c r="CR106" s="2">
        <f t="shared" si="317"/>
        <v>1282.3097484797477</v>
      </c>
      <c r="CS106" s="2">
        <f t="shared" si="317"/>
        <v>1294.1309843648964</v>
      </c>
      <c r="CT106" s="2">
        <f t="shared" si="317"/>
        <v>1305.2452582912276</v>
      </c>
      <c r="CU106" s="2">
        <f t="shared" si="317"/>
        <v>1315.7896463503989</v>
      </c>
      <c r="CV106" s="2">
        <f t="shared" si="317"/>
        <v>1325.8624009799012</v>
      </c>
      <c r="CW106" s="2">
        <f t="shared" si="317"/>
        <v>1335.534183918119</v>
      </c>
    </row>
    <row r="107" spans="1:101" ht="20.75" customHeight="1" x14ac:dyDescent="0.2">
      <c r="A107" s="8" t="s">
        <v>6</v>
      </c>
      <c r="B107" s="47">
        <f>+B104-B106</f>
        <v>104.97224711954041</v>
      </c>
      <c r="C107" s="2">
        <f t="shared" ref="C107:AG107" si="318">+C104-C106</f>
        <v>124.99285408698134</v>
      </c>
      <c r="D107" s="2">
        <f t="shared" si="318"/>
        <v>147.19553563304655</v>
      </c>
      <c r="E107" s="2">
        <f t="shared" si="318"/>
        <v>171.61563118518674</v>
      </c>
      <c r="F107" s="2">
        <f t="shared" si="318"/>
        <v>198.28098071413584</v>
      </c>
      <c r="G107" s="2">
        <f t="shared" si="318"/>
        <v>227.21254379324955</v>
      </c>
      <c r="H107" s="2">
        <f t="shared" si="318"/>
        <v>258.42488977910205</v>
      </c>
      <c r="I107" s="2">
        <f t="shared" si="318"/>
        <v>291.9265994409123</v>
      </c>
      <c r="J107" s="2">
        <f t="shared" si="318"/>
        <v>327.72061059908577</v>
      </c>
      <c r="K107" s="2">
        <f t="shared" si="318"/>
        <v>365.80453236566228</v>
      </c>
      <c r="L107" s="2">
        <f t="shared" si="318"/>
        <v>406.17094438508229</v>
      </c>
      <c r="M107" s="2">
        <f t="shared" si="318"/>
        <v>448.80768963309583</v>
      </c>
      <c r="N107" s="2">
        <f t="shared" si="318"/>
        <v>493.69816116661673</v>
      </c>
      <c r="O107" s="2">
        <f t="shared" si="318"/>
        <v>540.82157305165538</v>
      </c>
      <c r="P107" s="2">
        <f t="shared" si="318"/>
        <v>590.15319272379008</v>
      </c>
      <c r="Q107" s="2">
        <f t="shared" si="318"/>
        <v>641.66448714952139</v>
      </c>
      <c r="R107" s="2">
        <f t="shared" si="318"/>
        <v>695.32309305459592</v>
      </c>
      <c r="S107" s="2">
        <f t="shared" si="318"/>
        <v>751.09243956104194</v>
      </c>
      <c r="T107" s="2">
        <f t="shared" si="318"/>
        <v>808.98898002480189</v>
      </c>
      <c r="U107" s="2">
        <f t="shared" si="318"/>
        <v>869.00044868837767</v>
      </c>
      <c r="V107" s="2">
        <f t="shared" si="318"/>
        <v>931.11120955231866</v>
      </c>
      <c r="W107" s="2">
        <f t="shared" si="318"/>
        <v>995.30332031079911</v>
      </c>
      <c r="X107" s="2">
        <f t="shared" si="318"/>
        <v>1061.5573121113298</v>
      </c>
      <c r="Y107" s="2">
        <f t="shared" si="318"/>
        <v>1129.8527861811906</v>
      </c>
      <c r="Z107" s="2">
        <f t="shared" si="318"/>
        <v>1200.1688939106762</v>
      </c>
      <c r="AA107" s="2">
        <f t="shared" si="318"/>
        <v>1272.4847438891431</v>
      </c>
      <c r="AB107" s="2">
        <f t="shared" si="318"/>
        <v>1346.7797649256115</v>
      </c>
      <c r="AC107" s="2">
        <f t="shared" si="318"/>
        <v>1423.0340432835426</v>
      </c>
      <c r="AD107" s="2">
        <f t="shared" si="318"/>
        <v>1501.2286463621369</v>
      </c>
      <c r="AE107" s="2">
        <f t="shared" si="318"/>
        <v>1581.345942391928</v>
      </c>
      <c r="AF107" s="2">
        <f t="shared" si="318"/>
        <v>1663.3699211095523</v>
      </c>
      <c r="AG107" s="2">
        <f t="shared" si="318"/>
        <v>1747.2865214134783</v>
      </c>
      <c r="AH107" s="2">
        <f t="shared" ref="AH107:BI107" si="319">+AH104-AH106</f>
        <v>1833.083971931258</v>
      </c>
      <c r="AI107" s="2">
        <f t="shared" si="319"/>
        <v>1920.7531517675895</v>
      </c>
      <c r="AJ107" s="2">
        <f t="shared" si="319"/>
        <v>2010.2879843078076</v>
      </c>
      <c r="AK107" s="2">
        <f t="shared" si="319"/>
        <v>2101.685885647521</v>
      </c>
      <c r="AL107" s="2">
        <f t="shared" si="319"/>
        <v>2194.9483061236751</v>
      </c>
      <c r="AM107" s="2">
        <f t="shared" si="319"/>
        <v>2290.0814357336694</v>
      </c>
      <c r="AN107" s="2">
        <f t="shared" si="319"/>
        <v>2387.0972000239226</v>
      </c>
      <c r="AO107" s="2">
        <f t="shared" si="319"/>
        <v>2486.0147827714163</v>
      </c>
      <c r="AP107" s="2">
        <f t="shared" si="319"/>
        <v>2586.8631011485018</v>
      </c>
      <c r="AQ107" s="2">
        <f t="shared" si="319"/>
        <v>2689.6850155832676</v>
      </c>
      <c r="AR107" s="2">
        <f t="shared" si="319"/>
        <v>2794.5446938756727</v>
      </c>
      <c r="AS107" s="2">
        <f t="shared" si="319"/>
        <v>2901.5407068259997</v>
      </c>
      <c r="AT107" s="2">
        <f t="shared" si="319"/>
        <v>3010.829498619521</v>
      </c>
      <c r="AU107" s="2">
        <f t="shared" si="319"/>
        <v>3122.667538897952</v>
      </c>
      <c r="AV107" s="2">
        <f t="shared" si="319"/>
        <v>3234.7630388316861</v>
      </c>
      <c r="AW107" s="2">
        <f t="shared" si="319"/>
        <v>3348.8573797773429</v>
      </c>
      <c r="AX107" s="2">
        <f t="shared" si="319"/>
        <v>3464.9371231978616</v>
      </c>
      <c r="AY107" s="2">
        <f t="shared" si="319"/>
        <v>3582.9175913796598</v>
      </c>
      <c r="AZ107" s="2">
        <f t="shared" si="319"/>
        <v>3702.6777481334611</v>
      </c>
      <c r="BA107" s="2">
        <f t="shared" si="319"/>
        <v>3824.0801556371707</v>
      </c>
      <c r="BB107" s="2">
        <f t="shared" si="319"/>
        <v>3946.9820682176842</v>
      </c>
      <c r="BC107" s="2">
        <f t="shared" si="319"/>
        <v>4071.2413375811375</v>
      </c>
      <c r="BD107" s="2">
        <f t="shared" si="319"/>
        <v>4196.7193441645586</v>
      </c>
      <c r="BE107" s="2">
        <f t="shared" si="319"/>
        <v>4323.2822728843148</v>
      </c>
      <c r="BF107" s="2">
        <f t="shared" si="319"/>
        <v>4450.8015072719954</v>
      </c>
      <c r="BG107" s="2">
        <f t="shared" si="319"/>
        <v>4579.1535850507398</v>
      </c>
      <c r="BH107" s="2">
        <f t="shared" si="319"/>
        <v>4708.2199637250569</v>
      </c>
      <c r="BI107" s="2">
        <f t="shared" si="319"/>
        <v>4837.8867263344564</v>
      </c>
      <c r="BJ107" s="2">
        <f t="shared" ref="BJ107:CW107" si="320">+BJ104-BJ106</f>
        <v>4968.0442944478382</v>
      </c>
      <c r="BK107" s="2">
        <f t="shared" si="320"/>
        <v>5098.5871757469677</v>
      </c>
      <c r="BL107" s="2">
        <f t="shared" si="320"/>
        <v>5229.4137538915211</v>
      </c>
      <c r="BM107" s="2">
        <f t="shared" si="320"/>
        <v>5360.4261221703782</v>
      </c>
      <c r="BN107" s="2">
        <f t="shared" si="320"/>
        <v>5491.5299517874255</v>
      </c>
      <c r="BO107" s="2">
        <f t="shared" si="320"/>
        <v>5622.6343902678982</v>
      </c>
      <c r="BP107" s="2">
        <f t="shared" si="320"/>
        <v>5753.6519810635909</v>
      </c>
      <c r="BQ107" s="2">
        <f t="shared" si="320"/>
        <v>5884.4985988463568</v>
      </c>
      <c r="BR107" s="2">
        <f t="shared" si="320"/>
        <v>6015.0933961269566</v>
      </c>
      <c r="BS107" s="2">
        <f t="shared" si="320"/>
        <v>6145.3587553187772</v>
      </c>
      <c r="BT107" s="2">
        <f t="shared" si="320"/>
        <v>6275.220241849267</v>
      </c>
      <c r="BU107" s="2">
        <f t="shared" si="320"/>
        <v>6404.606554799424</v>
      </c>
      <c r="BV107" s="2">
        <f t="shared" si="320"/>
        <v>6533.4494666144965</v>
      </c>
      <c r="BW107" s="2">
        <f t="shared" si="320"/>
        <v>6661.6837488692827</v>
      </c>
      <c r="BX107" s="2">
        <f t="shared" si="320"/>
        <v>6789.2470629579784</v>
      </c>
      <c r="BY107" s="2">
        <f t="shared" si="320"/>
        <v>6916.0797995891462</v>
      </c>
      <c r="BZ107" s="2">
        <f t="shared" si="320"/>
        <v>7042.1248197059858</v>
      </c>
      <c r="CA107" s="2">
        <f t="shared" si="320"/>
        <v>7167.3270276402509</v>
      </c>
      <c r="CB107" s="2">
        <f t="shared" si="320"/>
        <v>7291.6326516731406</v>
      </c>
      <c r="CC107" s="2">
        <f t="shared" si="320"/>
        <v>7414.9880012158192</v>
      </c>
      <c r="CD107" s="2">
        <f t="shared" si="320"/>
        <v>7537.3373096531914</v>
      </c>
      <c r="CE107" s="2">
        <f t="shared" si="320"/>
        <v>7658.6189641138235</v>
      </c>
      <c r="CF107" s="2">
        <f t="shared" si="320"/>
        <v>7778.7588906400624</v>
      </c>
      <c r="CG107" s="2">
        <f t="shared" si="320"/>
        <v>7897.6589274781363</v>
      </c>
      <c r="CH107" s="2">
        <f t="shared" si="320"/>
        <v>8015.1763618113855</v>
      </c>
      <c r="CI107" s="2">
        <f t="shared" si="320"/>
        <v>8131.0878565299681</v>
      </c>
      <c r="CJ107" s="2">
        <f t="shared" si="320"/>
        <v>8245.0257500090756</v>
      </c>
      <c r="CK107" s="2">
        <f t="shared" si="320"/>
        <v>8356.3651801160031</v>
      </c>
      <c r="CL107" s="2">
        <f t="shared" si="320"/>
        <v>8464.0228791107929</v>
      </c>
      <c r="CM107" s="2">
        <f t="shared" si="320"/>
        <v>8566.0947153794805</v>
      </c>
      <c r="CN107" s="2">
        <f t="shared" si="320"/>
        <v>8659.1906103096917</v>
      </c>
      <c r="CO107" s="2">
        <f t="shared" si="320"/>
        <v>8814.4600493071248</v>
      </c>
      <c r="CP107" s="2">
        <f t="shared" si="320"/>
        <v>8955.5642138645308</v>
      </c>
      <c r="CQ107" s="2">
        <f t="shared" si="320"/>
        <v>9086.1850947121638</v>
      </c>
      <c r="CR107" s="2">
        <f t="shared" si="320"/>
        <v>9208.9282522670928</v>
      </c>
      <c r="CS107" s="2">
        <f t="shared" si="320"/>
        <v>9325.6439921645888</v>
      </c>
      <c r="CT107" s="2">
        <f t="shared" si="320"/>
        <v>9437.6494746634507</v>
      </c>
      <c r="CU107" s="2">
        <f t="shared" si="320"/>
        <v>9545.8839512645009</v>
      </c>
      <c r="CV107" s="2">
        <f t="shared" si="320"/>
        <v>9651.0180793195304</v>
      </c>
      <c r="CW107" s="2">
        <f t="shared" si="320"/>
        <v>9753.531305433633</v>
      </c>
    </row>
    <row r="108" spans="1:101" ht="20.75" customHeight="1" x14ac:dyDescent="0.2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5" customHeight="1" x14ac:dyDescent="0.2">
      <c r="A109" s="8" t="s">
        <v>56</v>
      </c>
      <c r="B109" s="47">
        <f>+B104*B108</f>
        <v>8.4695668790792295E-4</v>
      </c>
      <c r="C109" s="2">
        <f t="shared" ref="C109:AG109" si="324">+C104*C108</f>
        <v>1.1162948681849862E-3</v>
      </c>
      <c r="D109" s="2">
        <f t="shared" si="324"/>
        <v>1.4559411949394121E-3</v>
      </c>
      <c r="E109" s="2">
        <f t="shared" si="324"/>
        <v>1.8811132485114074E-3</v>
      </c>
      <c r="F109" s="2">
        <f t="shared" si="324"/>
        <v>2.4099380535199536E-3</v>
      </c>
      <c r="G109" s="2">
        <f t="shared" si="324"/>
        <v>3.0639748456815098E-3</v>
      </c>
      <c r="H109" s="2">
        <f t="shared" si="324"/>
        <v>3.8688260607564803E-3</v>
      </c>
      <c r="I109" s="2">
        <f t="shared" si="324"/>
        <v>4.8548506560527381E-3</v>
      </c>
      <c r="J109" s="2">
        <f t="shared" si="324"/>
        <v>6.0579960735738358E-3</v>
      </c>
      <c r="K109" s="2">
        <f t="shared" si="324"/>
        <v>7.520767736684684E-3</v>
      </c>
      <c r="L109" s="2">
        <f t="shared" si="324"/>
        <v>9.2933578760551454E-3</v>
      </c>
      <c r="M109" s="2">
        <f t="shared" si="324"/>
        <v>1.1434958840835263E-2</v>
      </c>
      <c r="N109" s="2">
        <f t="shared" si="324"/>
        <v>1.4015289701909548E-2</v>
      </c>
      <c r="O109" s="2">
        <f t="shared" si="324"/>
        <v>1.7116369118623326E-2</v>
      </c>
      <c r="P109" s="2">
        <f t="shared" si="324"/>
        <v>2.0834571674333453E-2</v>
      </c>
      <c r="Q109" s="2">
        <f t="shared" si="324"/>
        <v>2.5283008748645017E-2</v>
      </c>
      <c r="R109" s="2">
        <f t="shared" si="324"/>
        <v>3.0594277658559998E-2</v>
      </c>
      <c r="S109" s="2">
        <f t="shared" si="324"/>
        <v>3.6923620978955435E-2</v>
      </c>
      <c r="T109" s="2">
        <f t="shared" si="324"/>
        <v>4.445252662105733E-2</v>
      </c>
      <c r="U109" s="2">
        <f t="shared" si="324"/>
        <v>5.3394227600999676E-2</v>
      </c>
      <c r="V109" s="2">
        <f t="shared" si="324"/>
        <v>6.3997924961874328E-2</v>
      </c>
      <c r="W109" s="2">
        <f t="shared" si="324"/>
        <v>7.655465699190625E-2</v>
      </c>
      <c r="X109" s="2">
        <f t="shared" si="324"/>
        <v>9.140409301373148E-2</v>
      </c>
      <c r="Y109" s="2">
        <f t="shared" si="324"/>
        <v>0.10894239592913854</v>
      </c>
      <c r="Z109" s="2">
        <f t="shared" si="324"/>
        <v>0.12963132235905983</v>
      </c>
      <c r="AA109" s="2">
        <f t="shared" si="324"/>
        <v>0.15400875226576699</v>
      </c>
      <c r="AB109" s="2">
        <f t="shared" si="324"/>
        <v>0.18270087121556672</v>
      </c>
      <c r="AC109" s="2">
        <f t="shared" si="324"/>
        <v>0.21643626255122142</v>
      </c>
      <c r="AD109" s="2">
        <f t="shared" si="324"/>
        <v>0.25606220639368288</v>
      </c>
      <c r="AE109" s="2">
        <f t="shared" si="324"/>
        <v>0.30256352810394099</v>
      </c>
      <c r="AF109" s="2">
        <f t="shared" si="324"/>
        <v>0.35708439390837998</v>
      </c>
      <c r="AG109" s="2">
        <f t="shared" si="324"/>
        <v>0.4209535105284879</v>
      </c>
      <c r="AH109" s="2">
        <f t="shared" ref="AH109:BI109" si="325">+AH104*AH108</f>
        <v>0.49571326051630998</v>
      </c>
      <c r="AI109" s="2">
        <f t="shared" si="325"/>
        <v>0.58315338888718049</v>
      </c>
      <c r="AJ109" s="2">
        <f t="shared" si="325"/>
        <v>0.68534995425641354</v>
      </c>
      <c r="AK109" s="2">
        <f t="shared" si="325"/>
        <v>0.80471038047604915</v>
      </c>
      <c r="AL109" s="2">
        <f t="shared" si="325"/>
        <v>0.94402558845510243</v>
      </c>
      <c r="AM109" s="2">
        <f t="shared" si="325"/>
        <v>1.1065303792292072</v>
      </c>
      <c r="AN109" s="2">
        <f t="shared" si="325"/>
        <v>1.2959734880803115</v>
      </c>
      <c r="AO109" s="2">
        <f>+AO104*AO108</f>
        <v>1.5166991093281927</v>
      </c>
      <c r="AP109" s="2">
        <f t="shared" si="325"/>
        <v>1.7737422700618541</v>
      </c>
      <c r="AQ109" s="2">
        <f t="shared" si="325"/>
        <v>2.0729414273217879</v>
      </c>
      <c r="AR109" s="2">
        <f t="shared" si="325"/>
        <v>2.4210735217933923</v>
      </c>
      <c r="AS109" s="2">
        <f t="shared" si="325"/>
        <v>2.8260200877375117</v>
      </c>
      <c r="AT109" s="2">
        <f t="shared" si="325"/>
        <v>3.2969798628354989</v>
      </c>
      <c r="AU109" s="2">
        <f t="shared" si="325"/>
        <v>6.4000065223059304</v>
      </c>
      <c r="AV109" s="2">
        <f t="shared" si="325"/>
        <v>6.0900989940133377</v>
      </c>
      <c r="AW109" s="2">
        <f t="shared" si="325"/>
        <v>5.7916234551149284</v>
      </c>
      <c r="AX109" s="2">
        <f>+AX104*AX108</f>
        <v>5.5048166955025613</v>
      </c>
      <c r="AY109" s="2">
        <f>+AY104*AY108</f>
        <v>5.2296314928501246</v>
      </c>
      <c r="AZ109" s="2">
        <f t="shared" si="325"/>
        <v>4.9658759721753132</v>
      </c>
      <c r="BA109" s="2">
        <f t="shared" si="325"/>
        <v>4.7132873617614859</v>
      </c>
      <c r="BB109" s="2">
        <f t="shared" si="325"/>
        <v>4.471569980919206</v>
      </c>
      <c r="BC109" s="2">
        <f t="shared" si="325"/>
        <v>4.2404141200440959</v>
      </c>
      <c r="BD109" s="2">
        <f t="shared" si="325"/>
        <v>4.019504993234575</v>
      </c>
      <c r="BE109" s="2">
        <f t="shared" si="325"/>
        <v>3.8085267306301342</v>
      </c>
      <c r="BF109" s="2">
        <f t="shared" si="325"/>
        <v>3.6071640367006568</v>
      </c>
      <c r="BG109" s="2">
        <f t="shared" si="325"/>
        <v>3.4151028560821834</v>
      </c>
      <c r="BH109" s="2">
        <f t="shared" si="325"/>
        <v>3.2320307009675506</v>
      </c>
      <c r="BI109" s="2">
        <f t="shared" si="325"/>
        <v>3.0576369305462774</v>
      </c>
      <c r="BJ109" s="2">
        <f t="shared" ref="BJ109:CW109" si="326">+BJ104*BJ108</f>
        <v>2.8916130935680884</v>
      </c>
      <c r="BK109" s="2">
        <f t="shared" si="326"/>
        <v>2.7336533562839223</v>
      </c>
      <c r="BL109" s="2">
        <f t="shared" si="326"/>
        <v>2.5834550013813193</v>
      </c>
      <c r="BM109" s="2">
        <f t="shared" si="326"/>
        <v>2.4407189729746519</v>
      </c>
      <c r="BN109" s="2">
        <f t="shared" si="326"/>
        <v>2.3051504381867529</v>
      </c>
      <c r="BO109" s="2">
        <f t="shared" si="326"/>
        <v>2.1764593430323376</v>
      </c>
      <c r="BP109" s="2">
        <f t="shared" si="326"/>
        <v>2.0543609431631458</v>
      </c>
      <c r="BQ109" s="2">
        <f t="shared" si="326"/>
        <v>1.9385762965348454</v>
      </c>
      <c r="BR109" s="2">
        <f t="shared" si="326"/>
        <v>1.8288327093367289</v>
      </c>
      <c r="BS109" s="2">
        <f t="shared" si="326"/>
        <v>1.724864129246571</v>
      </c>
      <c r="BT109" s="2">
        <f t="shared" si="326"/>
        <v>1.6264114833358325</v>
      </c>
      <c r="BU109" s="2">
        <f t="shared" si="326"/>
        <v>1.5332229601887897</v>
      </c>
      <c r="BV109" s="2">
        <f t="shared" si="326"/>
        <v>1.4450542361475704</v>
      </c>
      <c r="BW109" s="2">
        <f t="shared" si="326"/>
        <v>1.3616686484543672</v>
      </c>
      <c r="BX109" s="2">
        <f t="shared" si="326"/>
        <v>1.2828373151743013</v>
      </c>
      <c r="BY109" s="2">
        <f t="shared" si="326"/>
        <v>1.2083392050694117</v>
      </c>
      <c r="BZ109" s="2">
        <f t="shared" si="326"/>
        <v>1.1379611565470282</v>
      </c>
      <c r="CA109" s="2">
        <f t="shared" si="326"/>
        <v>1.071497845105631</v>
      </c>
      <c r="CB109" s="2">
        <f t="shared" si="326"/>
        <v>1.0087516951114139</v>
      </c>
      <c r="CC109" s="2">
        <f t="shared" si="326"/>
        <v>0.94953272516159914</v>
      </c>
      <c r="CD109" s="2">
        <f t="shared" si="326"/>
        <v>0.89365830952909375</v>
      </c>
      <c r="CE109" s="2">
        <f t="shared" si="326"/>
        <v>0.84095282303223795</v>
      </c>
      <c r="CF109" s="2">
        <f t="shared" si="326"/>
        <v>0.79124711369427236</v>
      </c>
      <c r="CG109" s="2">
        <f t="shared" si="326"/>
        <v>0.74437771026041921</v>
      </c>
      <c r="CH109" s="2">
        <f t="shared" si="326"/>
        <v>0.70018560970092858</v>
      </c>
      <c r="CI109" s="2">
        <f t="shared" si="326"/>
        <v>0.65851438646413074</v>
      </c>
      <c r="CJ109" s="2">
        <f t="shared" si="326"/>
        <v>0.61920719390992218</v>
      </c>
      <c r="CK109" s="2">
        <f t="shared" si="326"/>
        <v>0.58210193034852764</v>
      </c>
      <c r="CL109" s="2">
        <f t="shared" si="326"/>
        <v>0.54702331513108604</v>
      </c>
      <c r="CM109" s="2">
        <f t="shared" si="326"/>
        <v>0.51376963041754964</v>
      </c>
      <c r="CN109" s="2">
        <f t="shared" si="326"/>
        <v>0.4820898836558794</v>
      </c>
      <c r="CO109" s="2">
        <f t="shared" si="326"/>
        <v>0.45563771012937526</v>
      </c>
      <c r="CP109" s="2">
        <f t="shared" si="326"/>
        <v>0.42992977465435483</v>
      </c>
      <c r="CQ109" s="2">
        <f t="shared" si="326"/>
        <v>0.40520384262108528</v>
      </c>
      <c r="CR109" s="2">
        <f t="shared" si="326"/>
        <v>0.38158796396217914</v>
      </c>
      <c r="CS109" s="2">
        <f t="shared" si="326"/>
        <v>0.35913989083854991</v>
      </c>
      <c r="CT109" s="2">
        <f t="shared" si="326"/>
        <v>0.33787259738032288</v>
      </c>
      <c r="CU109" s="2">
        <f t="shared" si="326"/>
        <v>0.31777089554749677</v>
      </c>
      <c r="CV109" s="2">
        <f t="shared" si="326"/>
        <v>0.29880228624580824</v>
      </c>
      <c r="CW109" s="2">
        <f t="shared" si="326"/>
        <v>0.28092405034263057</v>
      </c>
    </row>
    <row r="110" spans="1:101" s="200" customFormat="1" ht="20.75" customHeight="1" x14ac:dyDescent="0.2">
      <c r="A110" s="199" t="s">
        <v>8</v>
      </c>
      <c r="B110" s="200">
        <f>+B107-B109</f>
        <v>104.9714001628525</v>
      </c>
      <c r="C110" s="200">
        <f>+C107-C109</f>
        <v>124.99173779211316</v>
      </c>
      <c r="D110" s="200">
        <f>+D107-D109</f>
        <v>147.19407969185161</v>
      </c>
      <c r="E110" s="200">
        <f>+E107-E109</f>
        <v>171.61375007193823</v>
      </c>
      <c r="F110" s="200">
        <f>+F107-F109</f>
        <v>198.27857077608232</v>
      </c>
      <c r="G110" s="200">
        <f t="shared" ref="G110:BH110" si="327">+G107-G109</f>
        <v>227.20947981840388</v>
      </c>
      <c r="H110" s="200">
        <f t="shared" si="327"/>
        <v>258.42102095304131</v>
      </c>
      <c r="I110" s="200">
        <f t="shared" si="327"/>
        <v>291.92174459025625</v>
      </c>
      <c r="J110" s="200">
        <f t="shared" si="327"/>
        <v>327.71455260301218</v>
      </c>
      <c r="K110" s="200">
        <f t="shared" si="327"/>
        <v>365.79701159792558</v>
      </c>
      <c r="L110" s="200">
        <f t="shared" si="327"/>
        <v>406.16165102720623</v>
      </c>
      <c r="M110" s="200">
        <f t="shared" si="327"/>
        <v>448.79625467425501</v>
      </c>
      <c r="N110" s="200">
        <f t="shared" si="327"/>
        <v>493.68414587691484</v>
      </c>
      <c r="O110" s="200">
        <f t="shared" si="327"/>
        <v>540.80445668253674</v>
      </c>
      <c r="P110" s="200">
        <f t="shared" si="327"/>
        <v>590.13235815211578</v>
      </c>
      <c r="Q110" s="200">
        <f t="shared" si="327"/>
        <v>641.63920414077279</v>
      </c>
      <c r="R110" s="200">
        <f t="shared" si="327"/>
        <v>695.29249877693735</v>
      </c>
      <c r="S110" s="200">
        <f t="shared" si="327"/>
        <v>751.05551594006295</v>
      </c>
      <c r="T110" s="200">
        <f t="shared" si="327"/>
        <v>808.94452749818083</v>
      </c>
      <c r="U110" s="200">
        <f t="shared" si="327"/>
        <v>868.94705446077671</v>
      </c>
      <c r="V110" s="200">
        <f t="shared" si="327"/>
        <v>931.04721162735677</v>
      </c>
      <c r="W110" s="200">
        <f t="shared" si="327"/>
        <v>995.22676565380721</v>
      </c>
      <c r="X110" s="200">
        <f t="shared" si="327"/>
        <v>1061.465908018316</v>
      </c>
      <c r="Y110" s="200">
        <f t="shared" si="327"/>
        <v>1129.7438437852616</v>
      </c>
      <c r="Z110" s="200">
        <f t="shared" si="327"/>
        <v>1200.0392625883171</v>
      </c>
      <c r="AA110" s="200">
        <f t="shared" si="327"/>
        <v>1272.3307351368774</v>
      </c>
      <c r="AB110" s="200">
        <f t="shared" si="327"/>
        <v>1346.597064054396</v>
      </c>
      <c r="AC110" s="200">
        <f t="shared" si="327"/>
        <v>1422.8176070209913</v>
      </c>
      <c r="AD110" s="200">
        <f t="shared" si="327"/>
        <v>1500.9725841557433</v>
      </c>
      <c r="AE110" s="200">
        <f t="shared" si="327"/>
        <v>1581.043378863824</v>
      </c>
      <c r="AF110" s="200">
        <f t="shared" si="327"/>
        <v>1663.012836715644</v>
      </c>
      <c r="AG110" s="200">
        <f t="shared" si="327"/>
        <v>1746.8655679029498</v>
      </c>
      <c r="AH110" s="200">
        <f t="shared" si="327"/>
        <v>1832.5882586707417</v>
      </c>
      <c r="AI110" s="200">
        <f t="shared" si="327"/>
        <v>1920.1699983787023</v>
      </c>
      <c r="AJ110" s="200">
        <f t="shared" si="327"/>
        <v>2009.6026343535511</v>
      </c>
      <c r="AK110" s="200">
        <f t="shared" si="327"/>
        <v>2100.8811752670449</v>
      </c>
      <c r="AL110" s="200">
        <f t="shared" si="327"/>
        <v>2194.00428053522</v>
      </c>
      <c r="AM110" s="200">
        <f t="shared" si="327"/>
        <v>2288.9749053544401</v>
      </c>
      <c r="AN110" s="200">
        <f t="shared" si="327"/>
        <v>2385.8012265358425</v>
      </c>
      <c r="AO110" s="200">
        <f t="shared" si="327"/>
        <v>2484.498083662088</v>
      </c>
      <c r="AP110" s="200">
        <f t="shared" si="327"/>
        <v>2585.0893588784397</v>
      </c>
      <c r="AQ110" s="200">
        <f t="shared" si="327"/>
        <v>2687.6120741559457</v>
      </c>
      <c r="AR110" s="200">
        <f t="shared" si="327"/>
        <v>2792.1236203538792</v>
      </c>
      <c r="AS110" s="200">
        <f t="shared" si="327"/>
        <v>2898.7146867382621</v>
      </c>
      <c r="AT110" s="200">
        <f t="shared" si="327"/>
        <v>3007.5325187566855</v>
      </c>
      <c r="AU110" s="200">
        <f t="shared" si="327"/>
        <v>3116.2675323756462</v>
      </c>
      <c r="AV110" s="200">
        <f t="shared" si="327"/>
        <v>3228.6729398376729</v>
      </c>
      <c r="AW110" s="200">
        <f t="shared" si="327"/>
        <v>3343.065756322228</v>
      </c>
      <c r="AX110" s="200">
        <f t="shared" si="327"/>
        <v>3459.4323065023591</v>
      </c>
      <c r="AY110" s="200">
        <f t="shared" si="327"/>
        <v>3577.6879598868095</v>
      </c>
      <c r="AZ110" s="200">
        <f t="shared" si="327"/>
        <v>3697.711872161286</v>
      </c>
      <c r="BA110" s="200">
        <f t="shared" si="327"/>
        <v>3819.3668682754092</v>
      </c>
      <c r="BB110" s="200">
        <f t="shared" si="327"/>
        <v>3942.5104982367648</v>
      </c>
      <c r="BC110" s="200">
        <f t="shared" si="327"/>
        <v>4067.0009234610934</v>
      </c>
      <c r="BD110" s="200">
        <f t="shared" si="327"/>
        <v>4192.6998391713241</v>
      </c>
      <c r="BE110" s="200">
        <f t="shared" si="327"/>
        <v>4319.4737461536843</v>
      </c>
      <c r="BF110" s="200">
        <f t="shared" si="327"/>
        <v>4447.1943432352946</v>
      </c>
      <c r="BG110" s="200">
        <f t="shared" si="327"/>
        <v>4575.738482194658</v>
      </c>
      <c r="BH110" s="200">
        <f t="shared" si="327"/>
        <v>4704.9879330240892</v>
      </c>
      <c r="BI110" s="200">
        <f t="shared" ref="BI110:CW110" si="328">+BI107-BI109</f>
        <v>4834.8290894039101</v>
      </c>
      <c r="BJ110" s="200">
        <f t="shared" si="328"/>
        <v>4965.1526813542705</v>
      </c>
      <c r="BK110" s="200">
        <f t="shared" si="328"/>
        <v>5095.8535223906838</v>
      </c>
      <c r="BL110" s="200">
        <f t="shared" si="328"/>
        <v>5226.8302988901396</v>
      </c>
      <c r="BM110" s="200">
        <f t="shared" si="328"/>
        <v>5357.9854031974037</v>
      </c>
      <c r="BN110" s="200">
        <f t="shared" si="328"/>
        <v>5489.224801349239</v>
      </c>
      <c r="BO110" s="200">
        <f t="shared" si="328"/>
        <v>5620.4579309248657</v>
      </c>
      <c r="BP110" s="200">
        <f t="shared" si="328"/>
        <v>5751.5976201204276</v>
      </c>
      <c r="BQ110" s="200">
        <f t="shared" si="328"/>
        <v>5882.560022549822</v>
      </c>
      <c r="BR110" s="200">
        <f t="shared" si="328"/>
        <v>6013.2645634176197</v>
      </c>
      <c r="BS110" s="200">
        <f t="shared" si="328"/>
        <v>6143.6338911895309</v>
      </c>
      <c r="BT110" s="200">
        <f t="shared" si="328"/>
        <v>6273.5938303659314</v>
      </c>
      <c r="BU110" s="200">
        <f t="shared" si="328"/>
        <v>6403.0733318392349</v>
      </c>
      <c r="BV110" s="200">
        <f t="shared" si="328"/>
        <v>6532.0044123783491</v>
      </c>
      <c r="BW110" s="200">
        <f t="shared" si="328"/>
        <v>6660.322080220828</v>
      </c>
      <c r="BX110" s="200">
        <f t="shared" si="328"/>
        <v>6787.9642256428042</v>
      </c>
      <c r="BY110" s="200">
        <f t="shared" si="328"/>
        <v>6914.8714603840772</v>
      </c>
      <c r="BZ110" s="200">
        <f t="shared" si="328"/>
        <v>7040.9868585494387</v>
      </c>
      <c r="CA110" s="200">
        <f t="shared" si="328"/>
        <v>7166.2555297951449</v>
      </c>
      <c r="CB110" s="200">
        <f t="shared" si="328"/>
        <v>7290.6238999780289</v>
      </c>
      <c r="CC110" s="200">
        <f t="shared" si="328"/>
        <v>7414.0384684906576</v>
      </c>
      <c r="CD110" s="200">
        <f t="shared" si="328"/>
        <v>7536.4436513436622</v>
      </c>
      <c r="CE110" s="200">
        <f t="shared" si="328"/>
        <v>7657.7780112907913</v>
      </c>
      <c r="CF110" s="200">
        <f t="shared" si="328"/>
        <v>7777.9676435263682</v>
      </c>
      <c r="CG110" s="200">
        <f t="shared" si="328"/>
        <v>7896.9145497678755</v>
      </c>
      <c r="CH110" s="200">
        <f t="shared" si="328"/>
        <v>8014.4761762016842</v>
      </c>
      <c r="CI110" s="200">
        <f t="shared" si="328"/>
        <v>8130.4293421435041</v>
      </c>
      <c r="CJ110" s="200">
        <f t="shared" si="328"/>
        <v>8244.4065428151662</v>
      </c>
      <c r="CK110" s="200">
        <f t="shared" si="328"/>
        <v>8355.7830781856537</v>
      </c>
      <c r="CL110" s="200">
        <f t="shared" si="328"/>
        <v>8463.4758557956611</v>
      </c>
      <c r="CM110" s="200">
        <f t="shared" si="328"/>
        <v>8565.5809457490632</v>
      </c>
      <c r="CN110" s="200">
        <f t="shared" si="328"/>
        <v>8658.7085204260366</v>
      </c>
      <c r="CO110" s="200">
        <f t="shared" si="328"/>
        <v>8814.0044115969959</v>
      </c>
      <c r="CP110" s="200">
        <f t="shared" si="328"/>
        <v>8955.134284089876</v>
      </c>
      <c r="CQ110" s="200">
        <f t="shared" si="328"/>
        <v>9085.7798908695422</v>
      </c>
      <c r="CR110" s="200">
        <f t="shared" si="328"/>
        <v>9208.5466643031305</v>
      </c>
      <c r="CS110" s="200">
        <f t="shared" si="328"/>
        <v>9325.2848522737495</v>
      </c>
      <c r="CT110" s="200">
        <f t="shared" si="328"/>
        <v>9437.3116020660709</v>
      </c>
      <c r="CU110" s="200">
        <f t="shared" si="328"/>
        <v>9545.5661803689527</v>
      </c>
      <c r="CV110" s="200">
        <f t="shared" si="328"/>
        <v>9650.719277033284</v>
      </c>
      <c r="CW110" s="200">
        <f t="shared" si="328"/>
        <v>9753.25038138329</v>
      </c>
    </row>
    <row r="111" spans="1:101" ht="20.75" customHeight="1" thickBot="1" x14ac:dyDescent="0.25">
      <c r="A111" s="186" t="s">
        <v>28</v>
      </c>
      <c r="B111" s="164">
        <f>+B113*1000/Parameters!B56</f>
        <v>1.066484914361989</v>
      </c>
      <c r="C111" s="164">
        <f>+C113*1000/Parameters!B57</f>
        <v>1.10313963880009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38.344713654023877</v>
      </c>
      <c r="C112" s="47">
        <f>+C113+C44</f>
        <v>41.683085105163215</v>
      </c>
      <c r="D112" s="47">
        <f>+D113+D44</f>
        <v>44.964544601680757</v>
      </c>
      <c r="E112" s="47">
        <f t="shared" ref="E112:T112" si="329">+E113+E44</f>
        <v>48.146219577364967</v>
      </c>
      <c r="F112" s="47">
        <f t="shared" si="329"/>
        <v>51.192246959828609</v>
      </c>
      <c r="G112" s="47">
        <f t="shared" si="329"/>
        <v>54.073177540665611</v>
      </c>
      <c r="H112" s="47">
        <f t="shared" si="329"/>
        <v>56.765310934630214</v>
      </c>
      <c r="I112" s="47">
        <f t="shared" si="329"/>
        <v>59.250015296359187</v>
      </c>
      <c r="J112" s="47">
        <f t="shared" si="329"/>
        <v>61.513067739347051</v>
      </c>
      <c r="K112" s="47">
        <f t="shared" si="329"/>
        <v>63.544037529318707</v>
      </c>
      <c r="L112" s="47">
        <f t="shared" si="329"/>
        <v>65.335723836472454</v>
      </c>
      <c r="M112" s="47">
        <f t="shared" si="329"/>
        <v>66.883652531210274</v>
      </c>
      <c r="N112" s="47">
        <f t="shared" si="329"/>
        <v>68.185631508785903</v>
      </c>
      <c r="O112" s="47">
        <f t="shared" si="329"/>
        <v>69.241360589384257</v>
      </c>
      <c r="P112" s="47">
        <f t="shared" si="329"/>
        <v>70.052089873716966</v>
      </c>
      <c r="Q112" s="47">
        <f t="shared" si="329"/>
        <v>70.620318313607712</v>
      </c>
      <c r="R112" s="47">
        <f t="shared" si="329"/>
        <v>70.949522147298993</v>
      </c>
      <c r="S112" s="47">
        <f t="shared" si="329"/>
        <v>71.043899350981476</v>
      </c>
      <c r="T112" s="47">
        <f t="shared" si="329"/>
        <v>70.908110095896134</v>
      </c>
      <c r="U112" s="2">
        <f t="shared" ref="U112:AG112" si="330">+U113+U44</f>
        <v>70.54890719260726</v>
      </c>
      <c r="V112" s="2">
        <f t="shared" si="330"/>
        <v>69.972919842016452</v>
      </c>
      <c r="W112" s="2">
        <f t="shared" si="330"/>
        <v>69.186706695027667</v>
      </c>
      <c r="X112" s="2">
        <f t="shared" si="330"/>
        <v>68.196761409142056</v>
      </c>
      <c r="Y112" s="2">
        <f t="shared" si="330"/>
        <v>67.0094931354148</v>
      </c>
      <c r="Z112" s="2">
        <f t="shared" si="330"/>
        <v>65.631194837616505</v>
      </c>
      <c r="AA112" s="2">
        <f t="shared" si="330"/>
        <v>64.068006893893141</v>
      </c>
      <c r="AB112" s="2">
        <f t="shared" si="330"/>
        <v>62.325880041418827</v>
      </c>
      <c r="AC112" s="2">
        <f t="shared" si="330"/>
        <v>60.410539751006624</v>
      </c>
      <c r="AD112" s="2">
        <f t="shared" si="330"/>
        <v>58.327453044413005</v>
      </c>
      <c r="AE112" s="2">
        <f t="shared" si="330"/>
        <v>56.081798207896696</v>
      </c>
      <c r="AF112" s="2">
        <f t="shared" si="330"/>
        <v>53.678437349030169</v>
      </c>
      <c r="AG112" s="2">
        <f t="shared" si="330"/>
        <v>51.121891767304781</v>
      </c>
      <c r="AH112" s="2">
        <f t="shared" ref="AH112:BI112" si="331">+AH113+AH44</f>
        <v>48.416319909372582</v>
      </c>
      <c r="AI112" s="2">
        <f t="shared" si="331"/>
        <v>45.565497664524777</v>
      </c>
      <c r="AJ112" s="2">
        <f t="shared" si="331"/>
        <v>42.57280083920336</v>
      </c>
      <c r="AK112" s="2">
        <f t="shared" si="331"/>
        <v>39.441189567302203</v>
      </c>
      <c r="AL112" s="2">
        <f t="shared" si="331"/>
        <v>36.173194476271327</v>
      </c>
      <c r="AM112" s="2">
        <f t="shared" si="331"/>
        <v>32.770904322582695</v>
      </c>
      <c r="AN112" s="2">
        <f>+AN113+AN44</f>
        <v>29.235954644693603</v>
      </c>
      <c r="AO112" s="2">
        <f t="shared" si="331"/>
        <v>25.569516407813449</v>
      </c>
      <c r="AP112" s="2">
        <f t="shared" si="331"/>
        <v>21.772282415920639</v>
      </c>
      <c r="AQ112" s="2">
        <f t="shared" si="331"/>
        <v>17.844446688921408</v>
      </c>
      <c r="AR112" s="2">
        <f t="shared" si="331"/>
        <v>13.785665946729157</v>
      </c>
      <c r="AS112" s="2">
        <f t="shared" si="331"/>
        <v>9.5949815923925961</v>
      </c>
      <c r="AT112" s="2">
        <f t="shared" si="331"/>
        <v>5.2706561308336575</v>
      </c>
      <c r="AU112" s="2">
        <f t="shared" si="331"/>
        <v>-11.758417681010046</v>
      </c>
      <c r="AV112" s="2">
        <f t="shared" si="331"/>
        <v>-11.476907312107929</v>
      </c>
      <c r="AW112" s="2">
        <f>+AW113+AW44</f>
        <v>-11.195133464238028</v>
      </c>
      <c r="AX112" s="2">
        <f t="shared" si="331"/>
        <v>-10.914328770074906</v>
      </c>
      <c r="AY112" s="2">
        <f t="shared" si="331"/>
        <v>-10.635247155930047</v>
      </c>
      <c r="AZ112" s="2">
        <f t="shared" si="331"/>
        <v>-10.358386499731546</v>
      </c>
      <c r="BA112" s="2">
        <f t="shared" si="331"/>
        <v>-10.084110147192584</v>
      </c>
      <c r="BB112" s="2">
        <f t="shared" si="331"/>
        <v>-9.8127112726005219</v>
      </c>
      <c r="BC112" s="2">
        <f t="shared" si="331"/>
        <v>-9.5444455120596103</v>
      </c>
      <c r="BD112" s="2">
        <f t="shared" si="331"/>
        <v>-9.2795464110260983</v>
      </c>
      <c r="BE112" s="2">
        <f t="shared" si="331"/>
        <v>-9.018231879113312</v>
      </c>
      <c r="BF112" s="2">
        <f t="shared" si="331"/>
        <v>-8.7607061869042937</v>
      </c>
      <c r="BG112" s="2">
        <f t="shared" si="331"/>
        <v>-8.5071599491175363</v>
      </c>
      <c r="BH112" s="2">
        <f t="shared" si="331"/>
        <v>-8.2577693707043469</v>
      </c>
      <c r="BI112" s="2">
        <f t="shared" si="331"/>
        <v>-8.0126953802286067</v>
      </c>
      <c r="BJ112" s="2">
        <f t="shared" ref="BJ112:CW112" si="332">+BJ113+BJ44</f>
        <v>-7.7720829339635555</v>
      </c>
      <c r="BK112" s="2">
        <f t="shared" si="332"/>
        <v>-7.5360605886176781</v>
      </c>
      <c r="BL112" s="2">
        <f t="shared" si="332"/>
        <v>-7.3047403530793504</v>
      </c>
      <c r="BM112" s="2">
        <f t="shared" si="332"/>
        <v>-7.0782177955224084</v>
      </c>
      <c r="BN112" s="2">
        <f t="shared" si="332"/>
        <v>-6.8565723584721558</v>
      </c>
      <c r="BO112" s="2">
        <f t="shared" si="332"/>
        <v>-6.6398678419154189</v>
      </c>
      <c r="BP112" s="2">
        <f t="shared" si="332"/>
        <v>-6.4281530117364847</v>
      </c>
      <c r="BQ112" s="2">
        <f t="shared" si="332"/>
        <v>-6.2214623002853973</v>
      </c>
      <c r="BR112" s="2">
        <f t="shared" si="332"/>
        <v>-6.019816571551611</v>
      </c>
      <c r="BS112" s="2">
        <f t="shared" si="332"/>
        <v>-5.8232239260747942</v>
      </c>
      <c r="BT112" s="2">
        <f t="shared" si="332"/>
        <v>-5.6316805266311514</v>
      </c>
      <c r="BU112" s="2">
        <f t="shared" si="332"/>
        <v>-5.4451714300147236</v>
      </c>
      <c r="BV112" s="2">
        <f t="shared" si="332"/>
        <v>-5.2636714090865251</v>
      </c>
      <c r="BW112" s="2">
        <f t="shared" si="332"/>
        <v>-5.0871457575720154</v>
      </c>
      <c r="BX112" s="2">
        <f t="shared" si="332"/>
        <v>-4.9155510586306645</v>
      </c>
      <c r="BY112" s="2">
        <f t="shared" si="332"/>
        <v>-4.7488359085109533</v>
      </c>
      <c r="BZ112" s="2">
        <f t="shared" si="332"/>
        <v>-4.5869415700852834</v>
      </c>
      <c r="CA112" s="2">
        <f t="shared" si="332"/>
        <v>-4.4298025288130125</v>
      </c>
      <c r="CB112" s="2">
        <f t="shared" si="332"/>
        <v>-4.2773469049133723</v>
      </c>
      <c r="CC112" s="2">
        <f t="shared" si="332"/>
        <v>-4.1294966399528619</v>
      </c>
      <c r="CD112" s="2">
        <f t="shared" si="332"/>
        <v>-3.9861673323637379</v>
      </c>
      <c r="CE112" s="2">
        <f t="shared" si="332"/>
        <v>-3.847267505961542</v>
      </c>
      <c r="CF112" s="2">
        <f t="shared" si="332"/>
        <v>-3.7126969501045375</v>
      </c>
      <c r="CG112" s="2">
        <f t="shared" si="332"/>
        <v>-3.5823435268512598</v>
      </c>
      <c r="CH112" s="2">
        <f t="shared" si="332"/>
        <v>-3.4560774271636445</v>
      </c>
      <c r="CI112" s="2">
        <f t="shared" si="332"/>
        <v>-3.3337411528326086</v>
      </c>
      <c r="CJ112" s="2">
        <f t="shared" si="332"/>
        <v>-3.2151323017386071</v>
      </c>
      <c r="CK112" s="2">
        <f t="shared" si="332"/>
        <v>-3.0999741210308493</v>
      </c>
      <c r="CL112" s="2">
        <f t="shared" si="332"/>
        <v>-2.9878650048956006</v>
      </c>
      <c r="CM112" s="2">
        <f t="shared" si="332"/>
        <v>-2.8781909681177544</v>
      </c>
      <c r="CN112" s="2">
        <f t="shared" si="332"/>
        <v>-2.769970716909254</v>
      </c>
      <c r="CO112" s="2">
        <f t="shared" si="332"/>
        <v>-2.6851144394583923</v>
      </c>
      <c r="CP112" s="2">
        <f t="shared" si="332"/>
        <v>-2.5985829290385474</v>
      </c>
      <c r="CQ112" s="2">
        <f t="shared" si="332"/>
        <v>-2.5119354790371076</v>
      </c>
      <c r="CR112" s="2">
        <f t="shared" si="332"/>
        <v>-2.4261933873432509</v>
      </c>
      <c r="CS112" s="2">
        <f t="shared" si="332"/>
        <v>-2.3420177175192287</v>
      </c>
      <c r="CT112" s="2">
        <f t="shared" si="332"/>
        <v>-2.2598272874586325</v>
      </c>
      <c r="CU112" s="2">
        <f t="shared" si="332"/>
        <v>-2.1798776207513475</v>
      </c>
      <c r="CV112" s="2">
        <f t="shared" si="332"/>
        <v>-2.1023140837450658</v>
      </c>
      <c r="CW112" s="2">
        <f t="shared" si="332"/>
        <v>-2.0272077984621761</v>
      </c>
    </row>
    <row r="113" spans="1:101" ht="20.75" customHeight="1" x14ac:dyDescent="0.2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39.382085105163213</v>
      </c>
      <c r="D113" s="5">
        <f t="shared" si="333"/>
        <v>42.928159601680754</v>
      </c>
      <c r="E113" s="5">
        <f t="shared" si="333"/>
        <v>46.344018852364968</v>
      </c>
      <c r="F113" s="5">
        <f t="shared" si="333"/>
        <v>49.597299318203611</v>
      </c>
      <c r="G113" s="5">
        <f t="shared" si="333"/>
        <v>52.661648877827488</v>
      </c>
      <c r="H113" s="5">
        <f t="shared" si="333"/>
        <v>55.516108068018475</v>
      </c>
      <c r="I113" s="5">
        <f t="shared" si="333"/>
        <v>58.144470759407795</v>
      </c>
      <c r="J113" s="5">
        <f t="shared" si="333"/>
        <v>60.534660824145071</v>
      </c>
      <c r="K113" s="5">
        <f t="shared" si="333"/>
        <v>62.678147409364954</v>
      </c>
      <c r="L113" s="5">
        <f t="shared" si="333"/>
        <v>64.569411080313387</v>
      </c>
      <c r="M113" s="5">
        <f t="shared" si="333"/>
        <v>66.205465742009494</v>
      </c>
      <c r="N113" s="5">
        <f t="shared" si="333"/>
        <v>67.58543620034321</v>
      </c>
      <c r="O113" s="5">
        <f t="shared" si="333"/>
        <v>68.710187741412483</v>
      </c>
      <c r="P113" s="5">
        <f t="shared" si="333"/>
        <v>69.58200190326194</v>
      </c>
      <c r="Q113" s="5">
        <f t="shared" si="333"/>
        <v>70.204290459755015</v>
      </c>
      <c r="R113" s="5">
        <f t="shared" si="333"/>
        <v>70.58133749663935</v>
      </c>
      <c r="S113" s="5">
        <f t="shared" si="333"/>
        <v>70.718055935147703</v>
      </c>
      <c r="T113" s="5">
        <f t="shared" si="333"/>
        <v>70.619738672883244</v>
      </c>
      <c r="U113" s="5">
        <f t="shared" si="333"/>
        <v>70.293698483240846</v>
      </c>
      <c r="V113" s="5">
        <f t="shared" si="333"/>
        <v>69.747060134227183</v>
      </c>
      <c r="W113" s="5">
        <f t="shared" si="333"/>
        <v>68.986820853634157</v>
      </c>
      <c r="X113" s="5">
        <f t="shared" si="333"/>
        <v>68.019862439508799</v>
      </c>
      <c r="Y113" s="5">
        <f t="shared" si="333"/>
        <v>66.852937547289372</v>
      </c>
      <c r="Z113" s="5">
        <f t="shared" si="333"/>
        <v>65.492643142125502</v>
      </c>
      <c r="AA113" s="5">
        <f t="shared" si="333"/>
        <v>63.945388643383602</v>
      </c>
      <c r="AB113" s="5">
        <f t="shared" si="333"/>
        <v>62.217362889717883</v>
      </c>
      <c r="AC113" s="5">
        <f t="shared" si="333"/>
        <v>60.314502071751292</v>
      </c>
      <c r="AD113" s="5">
        <f t="shared" si="333"/>
        <v>58.242459698272036</v>
      </c>
      <c r="AE113" s="5">
        <f t="shared" si="333"/>
        <v>56.006579096561936</v>
      </c>
      <c r="AF113" s="5">
        <f t="shared" si="333"/>
        <v>53.611868435498906</v>
      </c>
      <c r="AG113" s="5">
        <f t="shared" si="333"/>
        <v>51.062978278829611</v>
      </c>
      <c r="AH113" s="5">
        <f t="shared" ref="AH113:BI113" si="334">+AH41*AH104*(1-AH135)</f>
        <v>48.364181472072062</v>
      </c>
      <c r="AI113" s="5">
        <f t="shared" si="334"/>
        <v>45.519355147513814</v>
      </c>
      <c r="AJ113" s="5">
        <f t="shared" si="334"/>
        <v>42.531964711648655</v>
      </c>
      <c r="AK113" s="5">
        <f t="shared" si="334"/>
        <v>39.40504959441629</v>
      </c>
      <c r="AL113" s="5">
        <f t="shared" si="334"/>
        <v>36.141210600267293</v>
      </c>
      <c r="AM113" s="5">
        <f t="shared" si="334"/>
        <v>32.742598592319126</v>
      </c>
      <c r="AN113" s="5">
        <f>+AN41*AN104*(1-AN135)</f>
        <v>29.210904073410344</v>
      </c>
      <c r="AO113" s="5">
        <f t="shared" si="334"/>
        <v>25.547346652227766</v>
      </c>
      <c r="AP113" s="5">
        <f t="shared" si="334"/>
        <v>21.752662182227311</v>
      </c>
      <c r="AQ113" s="5">
        <f t="shared" si="334"/>
        <v>17.827082782102813</v>
      </c>
      <c r="AR113" s="5">
        <f t="shared" si="334"/>
        <v>13.770298889194699</v>
      </c>
      <c r="AS113" s="5">
        <f t="shared" si="334"/>
        <v>9.5813817464746016</v>
      </c>
      <c r="AT113" s="5">
        <f>+AT41*AT104*(1-AT135)</f>
        <v>5.2586202671962319</v>
      </c>
      <c r="AU113" s="5">
        <f>+AU41*AU104*(1-AU135)</f>
        <v>-11.769069420329169</v>
      </c>
      <c r="AV113" s="5">
        <f>+AV41*AV104*(1-AV135)</f>
        <v>-11.486334101405353</v>
      </c>
      <c r="AW113" s="5">
        <f>+AW41*AW104*(1-AW135)</f>
        <v>-11.203476172766248</v>
      </c>
      <c r="AX113" s="5">
        <f t="shared" si="334"/>
        <v>-10.92171206712238</v>
      </c>
      <c r="AY113" s="5">
        <f t="shared" si="334"/>
        <v>-10.641781373817061</v>
      </c>
      <c r="AZ113" s="5">
        <f t="shared" si="334"/>
        <v>-10.364169282561553</v>
      </c>
      <c r="BA113" s="5">
        <f t="shared" si="334"/>
        <v>-10.089227909997142</v>
      </c>
      <c r="BB113" s="5">
        <f t="shared" si="334"/>
        <v>-9.8172404926825543</v>
      </c>
      <c r="BC113" s="5">
        <f t="shared" si="334"/>
        <v>-9.5484538718322103</v>
      </c>
      <c r="BD113" s="5">
        <f t="shared" si="334"/>
        <v>-9.2830938094248481</v>
      </c>
      <c r="BE113" s="5">
        <f t="shared" si="334"/>
        <v>-9.0213713266962063</v>
      </c>
      <c r="BF113" s="5">
        <f t="shared" si="334"/>
        <v>-8.7634845980151557</v>
      </c>
      <c r="BG113" s="5">
        <f t="shared" si="334"/>
        <v>-8.5096188429506476</v>
      </c>
      <c r="BH113" s="5">
        <f t="shared" si="334"/>
        <v>-8.2599454917466506</v>
      </c>
      <c r="BI113" s="5">
        <f t="shared" si="334"/>
        <v>-8.0146212473510463</v>
      </c>
      <c r="BJ113" s="5">
        <f t="shared" ref="BJ113:CW113" si="335">+BJ41*BJ104*(1-BJ135)</f>
        <v>-7.7737873263669144</v>
      </c>
      <c r="BK113" s="5">
        <f t="shared" si="335"/>
        <v>-7.5375689758946507</v>
      </c>
      <c r="BL113" s="5">
        <f t="shared" si="335"/>
        <v>-7.3060752758194711</v>
      </c>
      <c r="BM113" s="5">
        <f t="shared" si="335"/>
        <v>-7.0793992021474148</v>
      </c>
      <c r="BN113" s="5">
        <f t="shared" si="335"/>
        <v>-6.8576179033352869</v>
      </c>
      <c r="BO113" s="5">
        <f t="shared" si="335"/>
        <v>-6.6407931491192898</v>
      </c>
      <c r="BP113" s="5">
        <f t="shared" si="335"/>
        <v>-6.4289719086119108</v>
      </c>
      <c r="BQ113" s="5">
        <f t="shared" si="335"/>
        <v>-6.2221870240201493</v>
      </c>
      <c r="BR113" s="5">
        <f t="shared" si="335"/>
        <v>-6.0204579520568666</v>
      </c>
      <c r="BS113" s="5">
        <f t="shared" si="335"/>
        <v>-5.8237915478219451</v>
      </c>
      <c r="BT113" s="5">
        <f t="shared" si="335"/>
        <v>-5.6321828718773803</v>
      </c>
      <c r="BU113" s="5">
        <f t="shared" si="335"/>
        <v>-5.4456160055576355</v>
      </c>
      <c r="BV113" s="5">
        <f t="shared" si="335"/>
        <v>-5.2640648584420022</v>
      </c>
      <c r="BW113" s="5">
        <f t="shared" si="335"/>
        <v>-5.0874939602516127</v>
      </c>
      <c r="BX113" s="5">
        <f t="shared" si="335"/>
        <v>-4.9158592180021081</v>
      </c>
      <c r="BY113" s="5">
        <f t="shared" si="335"/>
        <v>-4.7491086295546809</v>
      </c>
      <c r="BZ113" s="5">
        <f t="shared" si="335"/>
        <v>-4.587182928208982</v>
      </c>
      <c r="CA113" s="5">
        <f t="shared" si="335"/>
        <v>-4.4300161307524863</v>
      </c>
      <c r="CB113" s="5">
        <f t="shared" si="335"/>
        <v>-4.2775359426298065</v>
      </c>
      <c r="CC113" s="5">
        <f t="shared" si="335"/>
        <v>-4.1296639383319063</v>
      </c>
      <c r="CD113" s="5">
        <f t="shared" si="335"/>
        <v>-3.986315391429192</v>
      </c>
      <c r="CE113" s="5">
        <f t="shared" si="335"/>
        <v>-3.8473985382344691</v>
      </c>
      <c r="CF113" s="5">
        <f t="shared" si="335"/>
        <v>-3.7128129136660779</v>
      </c>
      <c r="CG113" s="5">
        <f t="shared" si="335"/>
        <v>-3.5824461546032231</v>
      </c>
      <c r="CH113" s="5">
        <f t="shared" si="335"/>
        <v>-3.4561682527241318</v>
      </c>
      <c r="CI113" s="5">
        <f t="shared" si="335"/>
        <v>-3.3338215334536399</v>
      </c>
      <c r="CJ113" s="5">
        <f t="shared" si="335"/>
        <v>-3.2152034385882198</v>
      </c>
      <c r="CK113" s="5">
        <f t="shared" si="335"/>
        <v>-3.1000370771427566</v>
      </c>
      <c r="CL113" s="5">
        <f t="shared" si="335"/>
        <v>-2.9879207210546386</v>
      </c>
      <c r="CM113" s="5">
        <f t="shared" si="335"/>
        <v>-2.8782402769185031</v>
      </c>
      <c r="CN113" s="5">
        <f t="shared" si="335"/>
        <v>-2.7700143551979166</v>
      </c>
      <c r="CO113" s="5">
        <f t="shared" si="335"/>
        <v>-2.6851530593438588</v>
      </c>
      <c r="CP113" s="5">
        <f t="shared" si="335"/>
        <v>-2.5986171076371849</v>
      </c>
      <c r="CQ113" s="5">
        <f t="shared" si="335"/>
        <v>-2.5119657270969018</v>
      </c>
      <c r="CR113" s="5">
        <f t="shared" si="335"/>
        <v>-2.4262201568761688</v>
      </c>
      <c r="CS113" s="5">
        <f t="shared" si="335"/>
        <v>-2.3420414085558612</v>
      </c>
      <c r="CT113" s="5">
        <f t="shared" si="335"/>
        <v>-2.2598482540260521</v>
      </c>
      <c r="CU113" s="5">
        <f t="shared" si="335"/>
        <v>-2.1798961761635138</v>
      </c>
      <c r="CV113" s="5">
        <f t="shared" si="335"/>
        <v>-2.1023305052848329</v>
      </c>
      <c r="CW113" s="5">
        <f t="shared" si="335"/>
        <v>-2.0272223315248703</v>
      </c>
    </row>
    <row r="114" spans="1:101" s="32" customFormat="1" ht="20.75" customHeight="1" x14ac:dyDescent="0.2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0.24851023490494914</v>
      </c>
      <c r="G114" s="5">
        <f t="shared" si="336"/>
        <v>0.22987800101878983</v>
      </c>
      <c r="H114" s="5">
        <f t="shared" si="336"/>
        <v>0.21265981190661382</v>
      </c>
      <c r="I114" s="5">
        <f t="shared" si="336"/>
        <v>0.19674162833162978</v>
      </c>
      <c r="J114" s="5">
        <f t="shared" si="336"/>
        <v>0.1820190189610188</v>
      </c>
      <c r="K114" s="5">
        <f t="shared" si="336"/>
        <v>0.16839631430126539</v>
      </c>
      <c r="L114" s="5">
        <f t="shared" si="336"/>
        <v>0.15578583809282609</v>
      </c>
      <c r="M114" s="5">
        <f t="shared" si="336"/>
        <v>0.14410720879351169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0.11395506886272948</v>
      </c>
      <c r="Q114" s="5">
        <f t="shared" si="336"/>
        <v>0.10532484959356773</v>
      </c>
      <c r="R114" s="5">
        <f t="shared" si="336"/>
        <v>9.7313665955104808E-2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7.0553301125551859E-2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5.4976996289289461E-2</v>
      </c>
      <c r="Z114" s="5">
        <f t="shared" si="336"/>
        <v>5.0474198957963567E-2</v>
      </c>
      <c r="AA114" s="5">
        <f t="shared" si="336"/>
        <v>4.6272922792477945E-2</v>
      </c>
      <c r="AB114" s="5">
        <f t="shared" si="336"/>
        <v>4.2350289963297712E-2</v>
      </c>
      <c r="AC114" s="5">
        <f t="shared" si="336"/>
        <v>3.8685193352644517E-2</v>
      </c>
      <c r="AD114" s="5">
        <f t="shared" si="336"/>
        <v>3.5258151056982538E-2</v>
      </c>
      <c r="AE114" s="5">
        <f t="shared" si="336"/>
        <v>3.205117328395668E-2</v>
      </c>
      <c r="AF114" s="5">
        <f t="shared" si="336"/>
        <v>2.9047640515846872E-2</v>
      </c>
      <c r="AG114" s="5">
        <f t="shared" si="336"/>
        <v>2.6232191976743282E-2</v>
      </c>
      <c r="AH114" s="5">
        <f t="shared" ref="AH114:BI114" si="337">+AH113/AH104</f>
        <v>2.3590623472648235E-2</v>
      </c>
      <c r="AI114" s="5">
        <f t="shared" si="337"/>
        <v>2.1109793778258966E-2</v>
      </c>
      <c r="AJ114" s="5">
        <f t="shared" si="337"/>
        <v>1.8777538840479224E-2</v>
      </c>
      <c r="AK114" s="5">
        <f t="shared" si="337"/>
        <v>1.6582593096825148E-2</v>
      </c>
      <c r="AL114" s="5">
        <f t="shared" si="337"/>
        <v>1.4514517303227828E-2</v>
      </c>
      <c r="AM114" s="5">
        <f t="shared" si="337"/>
        <v>1.2563632293722407E-2</v>
      </c>
      <c r="AN114" s="5">
        <f t="shared" si="337"/>
        <v>1.0720958177360287E-2</v>
      </c>
      <c r="AO114" s="5">
        <f t="shared" si="337"/>
        <v>8.978158479152178E-3</v>
      </c>
      <c r="AP114" s="5">
        <f t="shared" si="337"/>
        <v>7.3274888146266275E-3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-3.2522772593390555E-3</v>
      </c>
      <c r="AV114" s="5">
        <f t="shared" si="337"/>
        <v>-3.0607960984165511E-3</v>
      </c>
      <c r="AW114" s="5">
        <f t="shared" si="337"/>
        <v>-2.8814609495456112E-3</v>
      </c>
      <c r="AX114" s="5">
        <f t="shared" si="337"/>
        <v>-2.7134506274346416E-3</v>
      </c>
      <c r="AY114" s="5">
        <f t="shared" si="337"/>
        <v>-2.5560026675485593E-3</v>
      </c>
      <c r="AZ114" s="5">
        <f t="shared" si="337"/>
        <v>-2.4084089111832633E-3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-1.6960092076829911E-3</v>
      </c>
      <c r="BG114" s="5">
        <f t="shared" si="337"/>
        <v>-1.6013490790868258E-3</v>
      </c>
      <c r="BH114" s="5">
        <f t="shared" si="337"/>
        <v>-1.5124056279642137E-3</v>
      </c>
      <c r="BI114" s="5">
        <f t="shared" si="337"/>
        <v>-1.4288097197780339E-3</v>
      </c>
      <c r="BJ114" s="5">
        <f t="shared" ref="BJ114:CW114" si="338">+BJ113/BJ104</f>
        <v>-1.3502174916183434E-3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-1.0218268889228294E-3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-8.6736376407974165E-4</v>
      </c>
      <c r="BS114" s="5">
        <f t="shared" si="338"/>
        <v>-8.2169814884173803E-4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-6.6362495952428406E-4</v>
      </c>
      <c r="BX114" s="5">
        <f t="shared" si="338"/>
        <v>-6.2952644271073205E-4</v>
      </c>
      <c r="BY114" s="5">
        <f t="shared" si="338"/>
        <v>-5.973371931980747E-4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-4.8548258848947706E-4</v>
      </c>
      <c r="CD114" s="5">
        <f t="shared" si="338"/>
        <v>-4.6125630227942025E-4</v>
      </c>
      <c r="CE114" s="5">
        <f t="shared" si="338"/>
        <v>-4.3835089942880184E-4</v>
      </c>
      <c r="CF114" s="5">
        <f t="shared" si="338"/>
        <v>-4.1668884276120952E-4</v>
      </c>
      <c r="CG114" s="5">
        <f t="shared" si="338"/>
        <v>-3.9619744652778734E-4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-3.4108654479086931E-4</v>
      </c>
      <c r="CK114" s="5">
        <f t="shared" si="338"/>
        <v>-3.2463717892725595E-4</v>
      </c>
      <c r="CL114" s="5">
        <f t="shared" si="338"/>
        <v>-3.0905732477118998E-4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-2.6705380377955258E-4</v>
      </c>
      <c r="CP114" s="5">
        <f t="shared" si="338"/>
        <v>-2.5448530165028557E-4</v>
      </c>
      <c r="CQ114" s="5">
        <f t="shared" si="338"/>
        <v>-2.4256666125233262E-4</v>
      </c>
      <c r="CR114" s="5">
        <f t="shared" si="338"/>
        <v>-2.3126156862550001E-4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-2.0069615944288681E-4</v>
      </c>
      <c r="CV114" s="5">
        <f t="shared" si="338"/>
        <v>-1.9152349422570051E-4</v>
      </c>
      <c r="CW114" s="5">
        <f t="shared" si="338"/>
        <v>-1.8281272966342435E-4</v>
      </c>
    </row>
    <row r="115" spans="1:101" ht="20.75" customHeight="1" thickBot="1" x14ac:dyDescent="0.2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27.245874065194577</v>
      </c>
      <c r="C116" s="2">
        <f t="shared" ref="C116:AG116" si="339">(C131)*C110</f>
        <v>32.029070400854316</v>
      </c>
      <c r="D116" s="2">
        <f t="shared" si="339"/>
        <v>37.297168511886959</v>
      </c>
      <c r="E116" s="2">
        <f t="shared" si="339"/>
        <v>43.061163854366292</v>
      </c>
      <c r="F116" s="2">
        <f t="shared" si="339"/>
        <v>49.33108557644276</v>
      </c>
      <c r="G116" s="2">
        <f t="shared" si="339"/>
        <v>56.115931331411367</v>
      </c>
      <c r="H116" s="2">
        <f t="shared" si="339"/>
        <v>63.423610493322762</v>
      </c>
      <c r="I116" s="2">
        <f t="shared" si="339"/>
        <v>71.260900857880927</v>
      </c>
      <c r="J116" s="2">
        <f t="shared" si="339"/>
        <v>79.633420953113628</v>
      </c>
      <c r="K116" s="2">
        <f t="shared" si="339"/>
        <v>88.545616797402175</v>
      </c>
      <c r="L116" s="2">
        <f t="shared" si="339"/>
        <v>98.000758808345736</v>
      </c>
      <c r="M116" s="2">
        <f t="shared" si="339"/>
        <v>108.00093993647815</v>
      </c>
      <c r="N116" s="2">
        <f t="shared" si="339"/>
        <v>118.54705793559589</v>
      </c>
      <c r="O116" s="2">
        <f t="shared" si="339"/>
        <v>129.63875316123182</v>
      </c>
      <c r="P116" s="2">
        <f t="shared" si="339"/>
        <v>141.27424459463759</v>
      </c>
      <c r="Q116" s="2">
        <f t="shared" si="339"/>
        <v>153.44996002954613</v>
      </c>
      <c r="R116" s="2">
        <f t="shared" si="339"/>
        <v>166.15975921766344</v>
      </c>
      <c r="S116" s="2">
        <f t="shared" si="339"/>
        <v>179.39336308180273</v>
      </c>
      <c r="T116" s="2">
        <f t="shared" si="339"/>
        <v>193.17212297601679</v>
      </c>
      <c r="U116" s="2">
        <f t="shared" si="339"/>
        <v>207.49642360838254</v>
      </c>
      <c r="V116" s="2">
        <f t="shared" si="339"/>
        <v>222.36613716806795</v>
      </c>
      <c r="W116" s="2">
        <f t="shared" si="339"/>
        <v>237.78077829730557</v>
      </c>
      <c r="X116" s="2">
        <f t="shared" si="339"/>
        <v>253.7396301465709</v>
      </c>
      <c r="Y116" s="2">
        <f t="shared" si="339"/>
        <v>270.24185306678049</v>
      </c>
      <c r="Z116" s="2">
        <f t="shared" si="339"/>
        <v>287.28658285148992</v>
      </c>
      <c r="AA116" s="2">
        <f t="shared" si="339"/>
        <v>304.87302406511924</v>
      </c>
      <c r="AB116" s="2">
        <f t="shared" si="339"/>
        <v>323.00054020193073</v>
      </c>
      <c r="AC116" s="2">
        <f t="shared" si="339"/>
        <v>341.66874300927287</v>
      </c>
      <c r="AD116" s="2">
        <f t="shared" si="339"/>
        <v>360.87758479626308</v>
      </c>
      <c r="AE116" s="2">
        <f t="shared" si="339"/>
        <v>380.62745234693693</v>
      </c>
      <c r="AF116" s="2">
        <f t="shared" si="339"/>
        <v>400.91926738383182</v>
      </c>
      <c r="AG116" s="2">
        <f t="shared" si="339"/>
        <v>421.75459739106014</v>
      </c>
      <c r="AH116" s="2">
        <f t="shared" ref="AH116:BI116" si="340">(AH131)*AH110</f>
        <v>443.13578299836519</v>
      </c>
      <c r="AI116" s="2">
        <f t="shared" si="340"/>
        <v>465.06609663303993</v>
      </c>
      <c r="AJ116" s="2">
        <f t="shared" si="340"/>
        <v>487.54995697173831</v>
      </c>
      <c r="AK116" s="2">
        <f t="shared" si="340"/>
        <v>510.5932451951287</v>
      </c>
      <c r="AL116" s="2">
        <f t="shared" si="340"/>
        <v>534.2038100848365</v>
      </c>
      <c r="AM116" s="2">
        <f t="shared" si="340"/>
        <v>558.39231721542183</v>
      </c>
      <c r="AN116" s="2">
        <f t="shared" si="340"/>
        <v>583.17374008492322</v>
      </c>
      <c r="AO116" s="2">
        <f t="shared" si="340"/>
        <v>608.57002489037984</v>
      </c>
      <c r="AP116" s="2">
        <f t="shared" si="340"/>
        <v>634.61492061717729</v>
      </c>
      <c r="AQ116" s="2">
        <f t="shared" si="340"/>
        <v>661.3627751017126</v>
      </c>
      <c r="AR116" s="2">
        <f t="shared" si="340"/>
        <v>688.90458880942174</v>
      </c>
      <c r="AS116" s="2">
        <f t="shared" si="340"/>
        <v>717.39728706870483</v>
      </c>
      <c r="AT116" s="2">
        <f t="shared" si="340"/>
        <v>747.11697019937083</v>
      </c>
      <c r="AU116" s="2">
        <f t="shared" si="340"/>
        <v>772.60445100124082</v>
      </c>
      <c r="AV116" s="2">
        <f t="shared" si="340"/>
        <v>800.52797119727472</v>
      </c>
      <c r="AW116" s="2">
        <f t="shared" si="340"/>
        <v>829.07728677369516</v>
      </c>
      <c r="AX116" s="2">
        <f t="shared" si="340"/>
        <v>858.19969377347877</v>
      </c>
      <c r="AY116" s="2">
        <f t="shared" si="340"/>
        <v>887.84437631164599</v>
      </c>
      <c r="AZ116" s="2">
        <f t="shared" si="340"/>
        <v>917.96352054199372</v>
      </c>
      <c r="BA116" s="2">
        <f t="shared" si="340"/>
        <v>948.51253919884425</v>
      </c>
      <c r="BB116" s="2">
        <f t="shared" si="340"/>
        <v>979.44989354094128</v>
      </c>
      <c r="BC116" s="2">
        <f t="shared" si="340"/>
        <v>1010.7367632998438</v>
      </c>
      <c r="BD116" s="2">
        <f t="shared" si="340"/>
        <v>1042.3366856416626</v>
      </c>
      <c r="BE116" s="2">
        <f t="shared" si="340"/>
        <v>1074.2152216057725</v>
      </c>
      <c r="BF116" s="2">
        <f t="shared" si="340"/>
        <v>1106.3396698729632</v>
      </c>
      <c r="BG116" s="2">
        <f t="shared" si="340"/>
        <v>1138.6788358132462</v>
      </c>
      <c r="BH116" s="2">
        <f t="shared" si="340"/>
        <v>1171.2028475598172</v>
      </c>
      <c r="BI116" s="2">
        <f t="shared" si="340"/>
        <v>1203.8830170327922</v>
      </c>
      <c r="BJ116" s="2">
        <f t="shared" ref="BJ116:CW116" si="341">(BJ131)*BJ110</f>
        <v>1236.6917343639682</v>
      </c>
      <c r="BK116" s="2">
        <f t="shared" si="341"/>
        <v>1269.6023878816957</v>
      </c>
      <c r="BL116" s="2">
        <f t="shared" si="341"/>
        <v>1302.5893096566158</v>
      </c>
      <c r="BM116" s="2">
        <f t="shared" si="341"/>
        <v>1335.6277315640614</v>
      </c>
      <c r="BN116" s="2">
        <f t="shared" si="341"/>
        <v>1368.6937563164488</v>
      </c>
      <c r="BO116" s="2">
        <f t="shared" si="341"/>
        <v>1401.7643334673523</v>
      </c>
      <c r="BP116" s="2">
        <f t="shared" si="341"/>
        <v>1434.8172411980756</v>
      </c>
      <c r="BQ116" s="2">
        <f t="shared" si="341"/>
        <v>1467.8310726380798</v>
      </c>
      <c r="BR116" s="2">
        <f t="shared" si="341"/>
        <v>1500.7852209389405</v>
      </c>
      <c r="BS116" s="2">
        <f t="shared" si="341"/>
        <v>1533.6598616308602</v>
      </c>
      <c r="BT116" s="2">
        <f t="shared" si="341"/>
        <v>1566.4359306392487</v>
      </c>
      <c r="BU116" s="2">
        <f t="shared" si="341"/>
        <v>1599.0950856785767</v>
      </c>
      <c r="BV116" s="2">
        <f t="shared" si="341"/>
        <v>1631.6196547070169</v>
      </c>
      <c r="BW116" s="2">
        <f t="shared" si="341"/>
        <v>1663.9925337983077</v>
      </c>
      <c r="BX116" s="2">
        <f t="shared" si="341"/>
        <v>1696.1970268286459</v>
      </c>
      <c r="BY116" s="2">
        <f t="shared" si="341"/>
        <v>1728.2165528193457</v>
      </c>
      <c r="BZ116" s="2">
        <f t="shared" si="341"/>
        <v>1760.0341394990146</v>
      </c>
      <c r="CA116" s="2">
        <f t="shared" si="341"/>
        <v>1791.6315376339917</v>
      </c>
      <c r="CB116" s="2">
        <f t="shared" si="341"/>
        <v>1822.9876466185265</v>
      </c>
      <c r="CC116" s="2">
        <f t="shared" si="341"/>
        <v>1854.0757486516952</v>
      </c>
      <c r="CD116" s="2">
        <f t="shared" si="341"/>
        <v>1884.8586282808294</v>
      </c>
      <c r="CE116" s="2">
        <f t="shared" si="341"/>
        <v>1915.2799610432853</v>
      </c>
      <c r="CF116" s="2">
        <f t="shared" si="341"/>
        <v>1945.2491302547471</v>
      </c>
      <c r="CG116" s="2">
        <f t="shared" si="341"/>
        <v>1974.6144585755096</v>
      </c>
      <c r="CH116" s="2">
        <f t="shared" si="341"/>
        <v>2003.115987402555</v>
      </c>
      <c r="CI116" s="2">
        <f t="shared" si="341"/>
        <v>2030.3021514914301</v>
      </c>
      <c r="CJ116" s="2">
        <f t="shared" si="341"/>
        <v>2055.3824315253137</v>
      </c>
      <c r="CK116" s="2">
        <f t="shared" si="341"/>
        <v>2076.9658736170632</v>
      </c>
      <c r="CL116" s="2">
        <f t="shared" si="341"/>
        <v>2092.5939330835245</v>
      </c>
      <c r="CM116" s="2">
        <f t="shared" si="341"/>
        <v>2097.8957319164233</v>
      </c>
      <c r="CN116" s="2">
        <f t="shared" si="341"/>
        <v>2236.3551808124275</v>
      </c>
      <c r="CO116" s="2">
        <f t="shared" si="341"/>
        <v>2276.4647156188917</v>
      </c>
      <c r="CP116" s="2">
        <f t="shared" si="341"/>
        <v>2312.9154773892305</v>
      </c>
      <c r="CQ116" s="2">
        <f t="shared" si="341"/>
        <v>2346.658382452134</v>
      </c>
      <c r="CR116" s="2">
        <f t="shared" si="341"/>
        <v>2378.3663570481331</v>
      </c>
      <c r="CS116" s="2">
        <f t="shared" si="341"/>
        <v>2408.5172797695627</v>
      </c>
      <c r="CT116" s="2">
        <f t="shared" si="341"/>
        <v>2437.4513409747215</v>
      </c>
      <c r="CU116" s="2">
        <f t="shared" si="341"/>
        <v>2465.411132722325</v>
      </c>
      <c r="CV116" s="2">
        <f t="shared" si="341"/>
        <v>2492.5698795434014</v>
      </c>
      <c r="CW116" s="2">
        <f t="shared" si="341"/>
        <v>2519.0514230514941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AH117" si="342">+B117*(1-$B$10)^(C2-B2)+B116*(C2-B2)</f>
        <v>267.9086403259729</v>
      </c>
      <c r="D117" s="2">
        <f t="shared" si="342"/>
        <v>318.34272503035538</v>
      </c>
      <c r="E117" s="2">
        <f t="shared" si="342"/>
        <v>374.46403826260939</v>
      </c>
      <c r="F117" s="2">
        <f t="shared" si="342"/>
        <v>436.42308922551979</v>
      </c>
      <c r="G117" s="2">
        <f t="shared" si="342"/>
        <v>504.35889783899108</v>
      </c>
      <c r="H117" s="2">
        <f t="shared" si="342"/>
        <v>578.3985422420028</v>
      </c>
      <c r="I117" s="2">
        <f t="shared" si="342"/>
        <v>658.65660767509416</v>
      </c>
      <c r="J117" s="2">
        <f t="shared" si="342"/>
        <v>745.23464455547105</v>
      </c>
      <c r="K117" s="2">
        <f t="shared" si="342"/>
        <v>838.22071002912844</v>
      </c>
      <c r="L117" s="2">
        <f t="shared" si="342"/>
        <v>937.68903105211109</v>
      </c>
      <c r="M117" s="2">
        <f t="shared" si="342"/>
        <v>1043.6997899876899</v>
      </c>
      <c r="N117" s="2">
        <f t="shared" si="342"/>
        <v>1156.2989886722221</v>
      </c>
      <c r="O117" s="2">
        <f t="shared" si="342"/>
        <v>1275.5182794990401</v>
      </c>
      <c r="P117" s="2">
        <f t="shared" si="342"/>
        <v>1401.3745546675475</v>
      </c>
      <c r="Q117" s="2">
        <f t="shared" si="342"/>
        <v>1533.8688837588284</v>
      </c>
      <c r="R117" s="2">
        <f t="shared" si="342"/>
        <v>1672.9840373184816</v>
      </c>
      <c r="S117" s="2">
        <f t="shared" si="342"/>
        <v>1818.6791402845076</v>
      </c>
      <c r="T117" s="2">
        <f t="shared" si="342"/>
        <v>1970.878660955613</v>
      </c>
      <c r="U117" s="2">
        <f t="shared" si="342"/>
        <v>2129.6447553877642</v>
      </c>
      <c r="V117" s="2">
        <f t="shared" si="342"/>
        <v>2295.0160496508338</v>
      </c>
      <c r="W117" s="2">
        <f t="shared" si="342"/>
        <v>2467.0147129986608</v>
      </c>
      <c r="X117" s="2">
        <f t="shared" si="342"/>
        <v>2645.6514093651076</v>
      </c>
      <c r="Y117" s="2">
        <f t="shared" si="342"/>
        <v>2830.9288514488576</v>
      </c>
      <c r="Z117" s="2">
        <f t="shared" si="342"/>
        <v>3022.844442825939</v>
      </c>
      <c r="AA117" s="2">
        <f t="shared" si="342"/>
        <v>3221.3923293017388</v>
      </c>
      <c r="AB117" s="2">
        <f t="shared" si="342"/>
        <v>3426.5650768549804</v>
      </c>
      <c r="AC117" s="2">
        <f t="shared" si="342"/>
        <v>3638.3551132417515</v>
      </c>
      <c r="AD117" s="2">
        <f t="shared" si="342"/>
        <v>3856.7560258644871</v>
      </c>
      <c r="AE117" s="2">
        <f t="shared" si="342"/>
        <v>4081.7637896940373</v>
      </c>
      <c r="AF117" s="2">
        <f t="shared" si="342"/>
        <v>4313.3779619111174</v>
      </c>
      <c r="AG117" s="2">
        <f t="shared" si="342"/>
        <v>4551.6028896480557</v>
      </c>
      <c r="AH117" s="2">
        <f t="shared" si="342"/>
        <v>4796.4489772635825</v>
      </c>
      <c r="AI117" s="2">
        <f t="shared" ref="AI117:BI117" si="343">+AH117*(1-$B$10)^(AI2-AH2)+AH116*(AI2-AH2)</f>
        <v>5047.9340715761991</v>
      </c>
      <c r="AJ117" s="2">
        <f t="shared" si="343"/>
        <v>5306.0850730902303</v>
      </c>
      <c r="AK117" s="2">
        <f t="shared" si="343"/>
        <v>5570.9399596677431</v>
      </c>
      <c r="AL117" s="2">
        <f t="shared" si="343"/>
        <v>5842.5505627598504</v>
      </c>
      <c r="AM117" s="2">
        <f t="shared" si="343"/>
        <v>6120.986732228248</v>
      </c>
      <c r="AN117" s="2">
        <f t="shared" si="343"/>
        <v>6406.3430415905677</v>
      </c>
      <c r="AO117" s="2">
        <f t="shared" si="343"/>
        <v>6698.7502030534324</v>
      </c>
      <c r="AP117" s="2">
        <f t="shared" si="343"/>
        <v>6998.3951318529216</v>
      </c>
      <c r="AQ117" s="2">
        <f t="shared" si="343"/>
        <v>7305.5569444937191</v>
      </c>
      <c r="AR117" s="2">
        <f t="shared" si="343"/>
        <v>7620.6721956626607</v>
      </c>
      <c r="AS117" s="2">
        <f t="shared" si="343"/>
        <v>7944.4536688639546</v>
      </c>
      <c r="AT117" s="2">
        <f t="shared" si="343"/>
        <v>8278.1068822710022</v>
      </c>
      <c r="AU117" s="2">
        <f t="shared" si="343"/>
        <v>8623.7241839090602</v>
      </c>
      <c r="AV117" s="2">
        <f t="shared" si="343"/>
        <v>8955.2451483626664</v>
      </c>
      <c r="AW117" s="2">
        <f t="shared" si="343"/>
        <v>9290.6225636430463</v>
      </c>
      <c r="AX117" s="2">
        <f t="shared" si="343"/>
        <v>9631.4061514740606</v>
      </c>
      <c r="AY117" s="2">
        <f t="shared" si="343"/>
        <v>9978.2474872513139</v>
      </c>
      <c r="AZ117" s="2">
        <f t="shared" si="343"/>
        <v>10331.27724030526</v>
      </c>
      <c r="BA117" s="2">
        <f t="shared" si="343"/>
        <v>10690.333500337823</v>
      </c>
      <c r="BB117" s="2">
        <f t="shared" si="343"/>
        <v>11055.097724608704</v>
      </c>
      <c r="BC117" s="2">
        <f t="shared" si="343"/>
        <v>11425.174123108902</v>
      </c>
      <c r="BD117" s="2">
        <f t="shared" si="343"/>
        <v>11800.134884453797</v>
      </c>
      <c r="BE117" s="2">
        <f t="shared" si="343"/>
        <v>12179.545076129438</v>
      </c>
      <c r="BF117" s="2">
        <f t="shared" si="343"/>
        <v>12562.975680032538</v>
      </c>
      <c r="BG117" s="2">
        <f t="shared" si="343"/>
        <v>12950.009858667232</v>
      </c>
      <c r="BH117" s="2">
        <f t="shared" si="343"/>
        <v>13340.245500510648</v>
      </c>
      <c r="BI117" s="2">
        <f t="shared" si="343"/>
        <v>13733.29580339562</v>
      </c>
      <c r="BJ117" s="2">
        <f t="shared" ref="BJ117" si="344">+BI117*(1-$B$10)^(BJ2-BI2)+BI116*(BJ2-BI2)</f>
        <v>14128.788924111042</v>
      </c>
      <c r="BK117" s="2">
        <f t="shared" ref="BK117" si="345">+BJ117*(1-$B$10)^(BK2-BJ2)+BJ116*(BK2-BJ2)</f>
        <v>14526.367243618173</v>
      </c>
      <c r="BL117" s="2">
        <f t="shared" ref="BL117" si="346">+BK117*(1-$B$10)^(BL2-BK2)+BK116*(BL2-BK2)</f>
        <v>14925.686533092576</v>
      </c>
      <c r="BM117" s="2">
        <f t="shared" ref="BM117" si="347">+BL117*(1-$B$10)^(BM2-BL2)+BL116*(BM2-BL2)</f>
        <v>15326.415189208918</v>
      </c>
      <c r="BN117" s="2">
        <f t="shared" ref="BN117" si="348">+BM117*(1-$B$10)^(BN2-BM2)+BM116*(BN2-BM2)</f>
        <v>15728.233562896285</v>
      </c>
      <c r="BO117" s="2">
        <f t="shared" ref="BO117" si="349">+BN117*(1-$B$10)^(BO2-BN2)+BN116*(BO2-BN2)</f>
        <v>16130.833418136874</v>
      </c>
      <c r="BP117" s="2">
        <f t="shared" ref="BP117" si="350">+BO117*(1-$B$10)^(BP2-BO2)+BO116*(BP2-BO2)</f>
        <v>16533.917492412405</v>
      </c>
      <c r="BQ117" s="2">
        <f t="shared" ref="BQ117" si="351">+BP117*(1-$B$10)^(BQ2-BP2)+BP116*(BQ2-BP2)</f>
        <v>16937.199146084982</v>
      </c>
      <c r="BR117" s="2">
        <f t="shared" ref="BR117" si="352">+BQ117*(1-$B$10)^(BR2-BQ2)+BQ116*(BR2-BQ2)</f>
        <v>17340.402086962124</v>
      </c>
      <c r="BS117" s="2">
        <f t="shared" ref="BS117" si="353">+BR117*(1-$B$10)^(BS2-BR2)+BR116*(BS2-BR2)</f>
        <v>17743.260133024971</v>
      </c>
      <c r="BT117" s="2">
        <f t="shared" ref="BT117" si="354">+BS117*(1-$B$10)^(BT2-BS2)+BS116*(BT2-BS2)</f>
        <v>18145.516984104219</v>
      </c>
      <c r="BU117" s="2">
        <f t="shared" ref="BU117" si="355">+BT117*(1-$B$10)^(BU2-BT2)+BT116*(BU2-BT2)</f>
        <v>18546.925977139948</v>
      </c>
      <c r="BV117" s="2">
        <f t="shared" ref="BV117" si="356">+BU117*(1-$B$10)^(BV2-BU2)+BU116*(BV2-BU2)</f>
        <v>18947.249748634255</v>
      </c>
      <c r="BW117" s="2">
        <f t="shared" ref="BW117" si="357">+BV117*(1-$B$10)^(BW2-BV2)+BV116*(BW2-BV2)</f>
        <v>19346.25977760613</v>
      </c>
      <c r="BX117" s="2">
        <f t="shared" ref="BX117" si="358">+BW117*(1-$B$10)^(BX2-BW2)+BW116*(BX2-BW2)</f>
        <v>19743.735605070186</v>
      </c>
      <c r="BY117" s="2">
        <f t="shared" ref="BY117" si="359">+BX117*(1-$B$10)^(BY2-BX2)+BX116*(BY2-BX2)</f>
        <v>20139.463571581127</v>
      </c>
      <c r="BZ117" s="2">
        <f t="shared" ref="BZ117" si="360">+BY117*(1-$B$10)^(BZ2-BY2)+BY116*(BZ2-BY2)</f>
        <v>20533.234608479674</v>
      </c>
      <c r="CA117" s="2">
        <f t="shared" ref="CA117" si="361">+BZ117*(1-$B$10)^(CA2-BZ2)+BZ116*(CA2-BZ2)</f>
        <v>20924.84040145624</v>
      </c>
      <c r="CB117" s="2">
        <f t="shared" ref="CB117" si="362">+CA117*(1-$B$10)^(CB2-CA2)+CA116*(CB2-CA2)</f>
        <v>21314.066696825859</v>
      </c>
      <c r="CC117" s="2">
        <f t="shared" ref="CC117" si="363">+CB117*(1-$B$10)^(CC2-CB2)+CB116*(CC2-CB2)</f>
        <v>21700.681476901336</v>
      </c>
      <c r="CD117" s="2">
        <f t="shared" ref="CD117" si="364">+CC117*(1-$B$10)^(CD2-CC2)+CC116*(CD2-CC2)</f>
        <v>22084.414148553951</v>
      </c>
      <c r="CE117" s="2">
        <f t="shared" ref="CE117" si="365">+CD117*(1-$B$10)^(CE2-CD2)+CD116*(CE2-CD2)</f>
        <v>22464.918851983773</v>
      </c>
      <c r="CF117" s="2">
        <f t="shared" ref="CF117" si="366">+CE117*(1-$B$10)^(CF2-CE2)+CE116*(CF2-CE2)</f>
        <v>22841.709738124329</v>
      </c>
      <c r="CG117" s="2">
        <f t="shared" ref="CG117" si="367">+CF117*(1-$B$10)^(CG2-CF2)+CF116*(CG2-CF2)</f>
        <v>23214.046834538774</v>
      </c>
      <c r="CH117" s="2">
        <f t="shared" ref="CH117" si="368">+CG117*(1-$B$10)^(CH2-CG2)+CG116*(CH2-CG2)</f>
        <v>23580.734808204354</v>
      </c>
      <c r="CI117" s="2">
        <f t="shared" ref="CI117" si="369">+CH117*(1-$B$10)^(CI2-CH2)+CH116*(CI2-CH2)</f>
        <v>23939.768033909368</v>
      </c>
      <c r="CJ117" s="2">
        <f t="shared" ref="CJ117" si="370">+CI117*(1-$B$10)^(CJ2-CI2)+CI116*(CJ2-CI2)</f>
        <v>24287.704383800297</v>
      </c>
      <c r="CK117" s="2">
        <f t="shared" ref="CK117" si="371">+CJ117*(1-$B$10)^(CK2-CJ2)+CJ116*(CK2-CJ2)</f>
        <v>24618.55871921681</v>
      </c>
      <c r="CL117" s="2">
        <f t="shared" ref="CL117" si="372">+CK117*(1-$B$10)^(CL2-CK2)+CK116*(CL2-CK2)</f>
        <v>24921.842106195654</v>
      </c>
      <c r="CM117" s="2">
        <f t="shared" ref="CM117" si="373">+CL117*(1-$B$10)^(CM2-CL2)+CL116*(CM2-CL2)</f>
        <v>25179.068210705096</v>
      </c>
      <c r="CN117" s="2">
        <f t="shared" ref="CN117" si="374">+CM117*(1-$B$10)^(CN2-CM2)+CM116*(CN2-CM2)</f>
        <v>25357.466647321373</v>
      </c>
      <c r="CO117" s="2">
        <f t="shared" ref="CO117" si="375">+CN117*(1-$B$10)^(CO2-CN2)+CN116*(CO2-CN2)</f>
        <v>26155.106384638941</v>
      </c>
      <c r="CP117" s="2">
        <f t="shared" ref="CP117" si="376">+CO117*(1-$B$10)^(CP2-CO2)+CO116*(CP2-CO2)</f>
        <v>26826.65234715991</v>
      </c>
      <c r="CQ117" s="2">
        <f t="shared" ref="CQ117" si="377">+CP117*(1-$B$10)^(CQ2-CP2)+CP116*(CQ2-CP2)</f>
        <v>27405.447331420612</v>
      </c>
      <c r="CR117" s="2">
        <f t="shared" ref="CR117" si="378">+CQ117*(1-$B$10)^(CR2-CQ2)+CQ116*(CR2-CQ2)</f>
        <v>27915.934506991231</v>
      </c>
      <c r="CS117" s="2">
        <f t="shared" ref="CS117" si="379">+CR117*(1-$B$10)^(CS2-CR2)+CR116*(CS2-CR2)</f>
        <v>28375.911952273924</v>
      </c>
      <c r="CT117" s="2">
        <f t="shared" ref="CT117" si="380">+CS117*(1-$B$10)^(CT2-CS2)+CS116*(CT2-CS2)</f>
        <v>28798.278647546045</v>
      </c>
      <c r="CU117" s="2">
        <f t="shared" ref="CU117" si="381">+CT117*(1-$B$10)^(CU2-CT2)+CT116*(CU2-CT2)</f>
        <v>29192.352263463079</v>
      </c>
      <c r="CV117" s="2">
        <f t="shared" ref="CV117" si="382">+CU117*(1-$B$10)^(CV2-CU2)+CU116*(CV2-CU2)</f>
        <v>29564.847751663947</v>
      </c>
      <c r="CW117" s="2">
        <f t="shared" ref="CW117" si="383">+CV117*(1-$B$10)^(CW2-CV2)+CV116*(CW2-CV2)</f>
        <v>29920.596346597056</v>
      </c>
    </row>
    <row r="118" spans="1:101" ht="20.75" customHeight="1" thickBot="1" x14ac:dyDescent="0.2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5" customHeight="1" x14ac:dyDescent="0.2">
      <c r="A120" s="8" t="s">
        <v>22</v>
      </c>
      <c r="B120" s="46">
        <f t="shared" ref="B120:AG120" si="387">+$B$5*B104/B117</f>
        <v>0.14149428965308389</v>
      </c>
      <c r="C120" s="2">
        <f t="shared" si="387"/>
        <v>0.14035653961057323</v>
      </c>
      <c r="D120" s="2">
        <f t="shared" si="387"/>
        <v>0.13924593216309702</v>
      </c>
      <c r="E120" s="2">
        <f t="shared" si="387"/>
        <v>0.13818717071861239</v>
      </c>
      <c r="F120" s="2">
        <f t="shared" si="387"/>
        <v>0.13719152527749198</v>
      </c>
      <c r="G120" s="2">
        <f t="shared" si="387"/>
        <v>0.13626320790649471</v>
      </c>
      <c r="H120" s="2">
        <f t="shared" si="387"/>
        <v>0.13540280213282455</v>
      </c>
      <c r="I120" s="2">
        <f t="shared" si="387"/>
        <v>0.13460908185686385</v>
      </c>
      <c r="J120" s="2">
        <f t="shared" si="387"/>
        <v>0.13387995650775492</v>
      </c>
      <c r="K120" s="2">
        <f t="shared" si="387"/>
        <v>0.13321294744691417</v>
      </c>
      <c r="L120" s="2">
        <f t="shared" si="387"/>
        <v>0.13260541813201432</v>
      </c>
      <c r="M120" s="2">
        <f t="shared" si="387"/>
        <v>0.1320546800434674</v>
      </c>
      <c r="N120" s="2">
        <f t="shared" si="387"/>
        <v>0.13155804154282527</v>
      </c>
      <c r="O120" s="2">
        <f t="shared" si="387"/>
        <v>0.13111283792456463</v>
      </c>
      <c r="P120" s="2">
        <f t="shared" si="387"/>
        <v>0.13071646622474614</v>
      </c>
      <c r="Q120" s="2">
        <f t="shared" si="387"/>
        <v>0.13036644539330994</v>
      </c>
      <c r="R120" s="2">
        <f t="shared" si="387"/>
        <v>0.1300605265720601</v>
      </c>
      <c r="S120" s="2">
        <f t="shared" si="387"/>
        <v>0.12979689373248943</v>
      </c>
      <c r="T120" s="2">
        <f t="shared" si="387"/>
        <v>0.12957452638266903</v>
      </c>
      <c r="U120" s="2">
        <f t="shared" si="387"/>
        <v>0.12938558727784663</v>
      </c>
      <c r="V120" s="2">
        <f t="shared" si="387"/>
        <v>0.12922427239801795</v>
      </c>
      <c r="W120" s="2">
        <f t="shared" si="387"/>
        <v>0.12908601932060901</v>
      </c>
      <c r="X120" s="2">
        <f t="shared" si="387"/>
        <v>0.12896704157405592</v>
      </c>
      <c r="Y120" s="2">
        <f t="shared" si="387"/>
        <v>0.12886405317156532</v>
      </c>
      <c r="Z120" s="2">
        <f t="shared" si="387"/>
        <v>0.12877410456697461</v>
      </c>
      <c r="AA120" s="2">
        <f t="shared" si="387"/>
        <v>0.12869448417435908</v>
      </c>
      <c r="AB120" s="2">
        <f t="shared" si="387"/>
        <v>0.12862265845940563</v>
      </c>
      <c r="AC120" s="2">
        <f t="shared" si="387"/>
        <v>0.12855623492876889</v>
      </c>
      <c r="AD120" s="2">
        <f t="shared" si="387"/>
        <v>0.12849293868626763</v>
      </c>
      <c r="AE120" s="2">
        <f t="shared" si="387"/>
        <v>0.12843059675345461</v>
      </c>
      <c r="AF120" s="2">
        <f t="shared" si="387"/>
        <v>0.12836712706522535</v>
      </c>
      <c r="AG120" s="2">
        <f t="shared" si="387"/>
        <v>0.1283005298608782</v>
      </c>
      <c r="AH120" s="2">
        <f t="shared" ref="AH120:BI120" si="388">+$B$5*AH104/AH117</f>
        <v>0.12822887996407567</v>
      </c>
      <c r="AI120" s="2">
        <f t="shared" si="388"/>
        <v>0.12815031876849878</v>
      </c>
      <c r="AJ120" s="2">
        <f t="shared" si="388"/>
        <v>0.12806304436401694</v>
      </c>
      <c r="AK120" s="2">
        <f t="shared" si="388"/>
        <v>0.12796529761744546</v>
      </c>
      <c r="AL120" s="2">
        <f t="shared" si="388"/>
        <v>0.12785534059152812</v>
      </c>
      <c r="AM120" s="2">
        <f t="shared" si="388"/>
        <v>0.12773142088728873</v>
      </c>
      <c r="AN120" s="2">
        <f t="shared" si="388"/>
        <v>0.1275917109676597</v>
      </c>
      <c r="AO120" s="2">
        <f t="shared" si="388"/>
        <v>0.12743420247804019</v>
      </c>
      <c r="AP120" s="2">
        <f t="shared" si="388"/>
        <v>0.12725652115087616</v>
      </c>
      <c r="AQ120" s="2">
        <f t="shared" si="388"/>
        <v>0.12705560108509739</v>
      </c>
      <c r="AR120" s="2">
        <f t="shared" si="388"/>
        <v>0.12682711179301062</v>
      </c>
      <c r="AS120" s="2">
        <f t="shared" si="388"/>
        <v>0.12656445225272855</v>
      </c>
      <c r="AT120" s="2">
        <f t="shared" si="388"/>
        <v>0.12625699257816259</v>
      </c>
      <c r="AU120" s="2">
        <f t="shared" si="388"/>
        <v>0.12588702171836094</v>
      </c>
      <c r="AV120" s="2">
        <f t="shared" si="388"/>
        <v>0.12571607718499944</v>
      </c>
      <c r="AW120" s="2">
        <f t="shared" si="388"/>
        <v>0.12554993560853467</v>
      </c>
      <c r="AX120" s="2">
        <f t="shared" si="388"/>
        <v>0.12537194301266089</v>
      </c>
      <c r="AY120" s="2">
        <f t="shared" si="388"/>
        <v>0.12517569548814489</v>
      </c>
      <c r="AZ120" s="2">
        <f t="shared" si="388"/>
        <v>0.12496014231981982</v>
      </c>
      <c r="BA120" s="2">
        <f t="shared" si="388"/>
        <v>0.12472683095840485</v>
      </c>
      <c r="BB120" s="2">
        <f t="shared" si="388"/>
        <v>0.1244783947469402</v>
      </c>
      <c r="BC120" s="2">
        <f t="shared" si="388"/>
        <v>0.12421775431917459</v>
      </c>
      <c r="BD120" s="2">
        <f t="shared" si="388"/>
        <v>0.12394772177735811</v>
      </c>
      <c r="BE120" s="2">
        <f t="shared" si="388"/>
        <v>0.12367082663683204</v>
      </c>
      <c r="BF120" s="2">
        <f t="shared" si="388"/>
        <v>0.12338925943605769</v>
      </c>
      <c r="BG120" s="2">
        <f t="shared" si="388"/>
        <v>0.12310487435180051</v>
      </c>
      <c r="BH120" s="2">
        <f t="shared" si="388"/>
        <v>0.12281921841375198</v>
      </c>
      <c r="BI120" s="2">
        <f t="shared" si="388"/>
        <v>0.12253357025375922</v>
      </c>
      <c r="BJ120" s="2">
        <f t="shared" ref="BJ120:CW120" si="389">+$B$5*BJ104/BJ117</f>
        <v>0.12224897964008734</v>
      </c>
      <c r="BK120" s="2">
        <f t="shared" si="389"/>
        <v>0.12196630390551351</v>
      </c>
      <c r="BL120" s="2">
        <f t="shared" si="389"/>
        <v>0.12168623984203517</v>
      </c>
      <c r="BM120" s="2">
        <f t="shared" si="389"/>
        <v>0.1214093506821429</v>
      </c>
      <c r="BN120" s="2">
        <f t="shared" si="389"/>
        <v>0.12113608872123903</v>
      </c>
      <c r="BO120" s="2">
        <f t="shared" si="389"/>
        <v>0.12086681401307241</v>
      </c>
      <c r="BP120" s="2">
        <f t="shared" si="389"/>
        <v>0.12060180985897703</v>
      </c>
      <c r="BQ120" s="2">
        <f t="shared" si="389"/>
        <v>0.12034129562216749</v>
      </c>
      <c r="BR120" s="2">
        <f t="shared" si="389"/>
        <v>0.12008543732404599</v>
      </c>
      <c r="BS120" s="2">
        <f t="shared" si="389"/>
        <v>0.11983435652029013</v>
      </c>
      <c r="BT120" s="2">
        <f t="shared" si="389"/>
        <v>0.11958813783807827</v>
      </c>
      <c r="BU120" s="2">
        <f t="shared" si="389"/>
        <v>0.11934683547819031</v>
      </c>
      <c r="BV120" s="2">
        <f t="shared" si="389"/>
        <v>0.1191104791630956</v>
      </c>
      <c r="BW120" s="2">
        <f t="shared" si="389"/>
        <v>0.11887907971847077</v>
      </c>
      <c r="BX120" s="2">
        <f t="shared" si="389"/>
        <v>0.11865263519398188</v>
      </c>
      <c r="BY120" s="2">
        <f t="shared" si="389"/>
        <v>0.1184311380909145</v>
      </c>
      <c r="BZ120" s="2">
        <f t="shared" si="389"/>
        <v>0.11821458540733876</v>
      </c>
      <c r="CA120" s="2">
        <f t="shared" si="389"/>
        <v>0.11800299379486584</v>
      </c>
      <c r="CB120" s="2">
        <f t="shared" si="389"/>
        <v>0.11779642388684528</v>
      </c>
      <c r="CC120" s="2">
        <f t="shared" si="389"/>
        <v>0.11759502120533064</v>
      </c>
      <c r="CD120" s="2">
        <f t="shared" si="389"/>
        <v>0.11739908585465392</v>
      </c>
      <c r="CE120" s="2">
        <f t="shared" si="389"/>
        <v>0.11720919257306846</v>
      </c>
      <c r="CF120" s="2">
        <f t="shared" si="389"/>
        <v>0.11702639863588112</v>
      </c>
      <c r="CG120" s="2">
        <f t="shared" si="389"/>
        <v>0.11685260477320827</v>
      </c>
      <c r="CH120" s="2">
        <f t="shared" si="389"/>
        <v>0.11669118293991175</v>
      </c>
      <c r="CI120" s="2">
        <f t="shared" si="389"/>
        <v>0.1165480710783706</v>
      </c>
      <c r="CJ120" s="2">
        <f t="shared" si="389"/>
        <v>0.11643368870571573</v>
      </c>
      <c r="CK120" s="2">
        <f t="shared" si="389"/>
        <v>0.1163663100971805</v>
      </c>
      <c r="CL120" s="2">
        <f t="shared" si="389"/>
        <v>0.11637806812565776</v>
      </c>
      <c r="CM120" s="2">
        <f t="shared" si="389"/>
        <v>0.11652583874889867</v>
      </c>
      <c r="CN120" s="2">
        <f t="shared" si="389"/>
        <v>0.11691159452305247</v>
      </c>
      <c r="CO120" s="2">
        <f t="shared" si="389"/>
        <v>0.11532807474475434</v>
      </c>
      <c r="CP120" s="2">
        <f t="shared" si="389"/>
        <v>0.11419165386888638</v>
      </c>
      <c r="CQ120" s="2">
        <f t="shared" si="389"/>
        <v>0.11336185882255266</v>
      </c>
      <c r="CR120" s="2">
        <f t="shared" si="389"/>
        <v>0.112744619007321</v>
      </c>
      <c r="CS120" s="2">
        <f t="shared" si="389"/>
        <v>0.11227595075419376</v>
      </c>
      <c r="CT120" s="2">
        <f t="shared" si="389"/>
        <v>0.11191184234759914</v>
      </c>
      <c r="CU120" s="2">
        <f t="shared" si="389"/>
        <v>0.11162177168445538</v>
      </c>
      <c r="CV120" s="2">
        <f t="shared" si="389"/>
        <v>0.11138444451838896</v>
      </c>
      <c r="CW120" s="2">
        <f t="shared" si="389"/>
        <v>0.11118493790261241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0.14092541463182856</v>
      </c>
      <c r="D121" s="2">
        <f>+AVERAGE($B120:D120)</f>
        <v>0.14036558714225136</v>
      </c>
      <c r="E121" s="2">
        <f>+AVERAGE($B120:E120)</f>
        <v>0.13982098303634163</v>
      </c>
      <c r="F121" s="2">
        <f>+AVERAGE($B120:F120)</f>
        <v>0.1392950914845717</v>
      </c>
      <c r="G121" s="2">
        <f>+AVERAGE($B120:G120)</f>
        <v>0.13878977755489222</v>
      </c>
      <c r="H121" s="2">
        <f>+AVERAGE($B120:H120)</f>
        <v>0.13830592392316826</v>
      </c>
      <c r="I121" s="2">
        <f>+AVERAGE($B120:I120)</f>
        <v>0.13784381866488021</v>
      </c>
      <c r="J121" s="2">
        <f>+AVERAGE($B120:J120)</f>
        <v>0.13740338953631073</v>
      </c>
      <c r="K121" s="2">
        <f>+AVERAGE($B120:K120)</f>
        <v>0.13698434532737108</v>
      </c>
      <c r="L121" s="2">
        <f>+AVERAGE($B120:L120)</f>
        <v>0.13658626103688409</v>
      </c>
      <c r="M121" s="2">
        <f>+AVERAGE($B120:M120)</f>
        <v>0.13620862928743271</v>
      </c>
      <c r="N121" s="2">
        <f>+AVERAGE($B120:N120)</f>
        <v>0.13585089176861675</v>
      </c>
      <c r="O121" s="2">
        <f>+AVERAGE($B120:O120)</f>
        <v>0.13551245935118447</v>
      </c>
      <c r="P121" s="2">
        <f>+AVERAGE($B120:P120)</f>
        <v>0.13519272647608857</v>
      </c>
      <c r="Q121" s="2">
        <f>+AVERAGE($B120:Q120)</f>
        <v>0.13489108390841489</v>
      </c>
      <c r="R121" s="2">
        <f>+AVERAGE($B120:R120)</f>
        <v>0.13460693347686462</v>
      </c>
      <c r="S121" s="2">
        <f>+AVERAGE($B120:S120)</f>
        <v>0.13433970904662154</v>
      </c>
      <c r="T121" s="2">
        <f>+AVERAGE($B120:T120)</f>
        <v>0.1340889099590451</v>
      </c>
      <c r="U121" s="2">
        <f>+AVERAGE($B120:U120)</f>
        <v>0.13385374382498516</v>
      </c>
      <c r="V121" s="2">
        <f>+AVERAGE($B120:V120)</f>
        <v>0.13363329280465339</v>
      </c>
      <c r="W121" s="2">
        <f>+AVERAGE($B120:W120)</f>
        <v>0.13342659855537867</v>
      </c>
      <c r="X121" s="2">
        <f>+AVERAGE($B120:X120)</f>
        <v>0.13323270477358201</v>
      </c>
      <c r="Y121" s="2">
        <f>+AVERAGE($B120:Y120)</f>
        <v>0.13305067762349801</v>
      </c>
      <c r="Z121" s="2">
        <f>+AVERAGE($B120:Z120)</f>
        <v>0.13287961470123708</v>
      </c>
      <c r="AA121" s="2">
        <f>+AVERAGE($B120:AA120)</f>
        <v>0.132718648142511</v>
      </c>
      <c r="AB121" s="2">
        <f>+AVERAGE($B120:AB120)</f>
        <v>0.1325669448209145</v>
      </c>
      <c r="AC121" s="2">
        <f>+AVERAGE($B120:AC120)</f>
        <v>0.1324237051819093</v>
      </c>
      <c r="AD121" s="2">
        <f>+AVERAGE($B120:AD120)</f>
        <v>0.13228816150964579</v>
      </c>
      <c r="AE121" s="2">
        <f>+AVERAGE($B120:AE120)</f>
        <v>0.13215957601777276</v>
      </c>
      <c r="AF121" s="2">
        <f>+AVERAGE($B120:AF120)</f>
        <v>0.13203723895478733</v>
      </c>
      <c r="AG121" s="2">
        <f>+AVERAGE($B120:AG120)</f>
        <v>0.13192046679560268</v>
      </c>
      <c r="AH121" s="2">
        <f>+AVERAGE($B120:AH120)</f>
        <v>0.13180860052798066</v>
      </c>
      <c r="AI121" s="2">
        <f>+AVERAGE($B120:AI120)</f>
        <v>0.13170100400564294</v>
      </c>
      <c r="AJ121" s="2">
        <f>+AVERAGE($B120:AJ120)</f>
        <v>0.13159706230159648</v>
      </c>
      <c r="AK121" s="2">
        <f>+AVERAGE($B120:AK120)</f>
        <v>0.13149617994925894</v>
      </c>
      <c r="AL121" s="2">
        <f>+AVERAGE($B120:AL120)</f>
        <v>0.13139777888553647</v>
      </c>
      <c r="AM121" s="2">
        <f>+AVERAGE($B120:AM120)</f>
        <v>0.1313012957803194</v>
      </c>
      <c r="AN121" s="2">
        <f>+AVERAGE($B120:AN120)</f>
        <v>0.13120617822102046</v>
      </c>
      <c r="AO121" s="2">
        <f>+AVERAGE($B120:AO120)</f>
        <v>0.13111187882744596</v>
      </c>
      <c r="AP121" s="2">
        <f>+AVERAGE($B120:AP120)</f>
        <v>0.13101784571338326</v>
      </c>
      <c r="AQ121" s="2">
        <f>+AVERAGE($B120:AQ120)</f>
        <v>0.13092350655556695</v>
      </c>
      <c r="AR121" s="2">
        <f>+AVERAGE($B120:AR120)</f>
        <v>0.13082824156108891</v>
      </c>
      <c r="AS121" s="2">
        <f>+AVERAGE($B120:AS120)</f>
        <v>0.13073133725862618</v>
      </c>
      <c r="AT121" s="2">
        <f>+AVERAGE($B120:AT120)</f>
        <v>0.13063190737683808</v>
      </c>
      <c r="AU121" s="2">
        <f>+AVERAGE($B120:AU120)</f>
        <v>0.13052875768861033</v>
      </c>
      <c r="AV121" s="2">
        <f>+AVERAGE($B120:AV120)</f>
        <v>0.1304263602310867</v>
      </c>
      <c r="AW121" s="2">
        <f>+AVERAGE($B120:AW120)</f>
        <v>0.13032476805145018</v>
      </c>
      <c r="AX121" s="2">
        <f>+AVERAGE($B120:AX120)</f>
        <v>0.13022368998943409</v>
      </c>
      <c r="AY121" s="2">
        <f>+AVERAGE($B120:AY120)</f>
        <v>0.13012273009940831</v>
      </c>
      <c r="AZ121" s="2">
        <f>+AVERAGE($B120:AZ120)</f>
        <v>0.13002150288804382</v>
      </c>
      <c r="BA121" s="2">
        <f>+AVERAGE($B120:BA120)</f>
        <v>0.12991968227401232</v>
      </c>
      <c r="BB121" s="2">
        <f>+AVERAGE($B120:BB120)</f>
        <v>0.12981701647161473</v>
      </c>
      <c r="BC121" s="2">
        <f>+AVERAGE($B120:BC120)</f>
        <v>0.12971332643175473</v>
      </c>
      <c r="BD121" s="2">
        <f>+AVERAGE($B120:BD120)</f>
        <v>0.12960849725622023</v>
      </c>
      <c r="BE121" s="2">
        <f>+AVERAGE($B120:BE120)</f>
        <v>0.12950246742373114</v>
      </c>
      <c r="BF121" s="2">
        <f>+AVERAGE($B120:BF120)</f>
        <v>0.12939521816078953</v>
      </c>
      <c r="BG121" s="2">
        <f>+AVERAGE($B120:BG120)</f>
        <v>0.12928676395718625</v>
      </c>
      <c r="BH121" s="2">
        <f>+AVERAGE($B120:BH120)</f>
        <v>0.12917714454119583</v>
      </c>
      <c r="BI121" s="2">
        <f>+AVERAGE($B120:BI120)</f>
        <v>0.12906641830307192</v>
      </c>
      <c r="BJ121" s="2">
        <f>+AVERAGE($B120:BJ120)</f>
        <v>0.12895465701351477</v>
      </c>
      <c r="BK121" s="2">
        <f>+AVERAGE($B120:BK120)</f>
        <v>0.12884194164080509</v>
      </c>
      <c r="BL121" s="2">
        <f>+AVERAGE($B120:BL120)</f>
        <v>0.12872835907257066</v>
      </c>
      <c r="BM121" s="2">
        <f>+AVERAGE($B120:BM120)</f>
        <v>0.12861399956647021</v>
      </c>
      <c r="BN121" s="2">
        <f>+AVERAGE($B120:BN120)</f>
        <v>0.12849895478423587</v>
      </c>
      <c r="BO121" s="2">
        <f>+AVERAGE($B120:BO120)</f>
        <v>0.12838331628770308</v>
      </c>
      <c r="BP121" s="2">
        <f>+AVERAGE($B120:BP120)</f>
        <v>0.12826717440070717</v>
      </c>
      <c r="BQ121" s="2">
        <f>+AVERAGE($B120:BQ120)</f>
        <v>0.12815061735984631</v>
      </c>
      <c r="BR121" s="2">
        <f>+AVERAGE($B120:BR120)</f>
        <v>0.1280337306926608</v>
      </c>
      <c r="BS121" s="2">
        <f>+AVERAGE($B120:BS120)</f>
        <v>0.12791659677591263</v>
      </c>
      <c r="BT121" s="2">
        <f>+AVERAGE($B120:BT120)</f>
        <v>0.12779929453735162</v>
      </c>
      <c r="BU121" s="2">
        <f>+AVERAGE($B120:BU120)</f>
        <v>0.12768189927264104</v>
      </c>
      <c r="BV121" s="2">
        <f>+AVERAGE($B120:BV120)</f>
        <v>0.12756448255881164</v>
      </c>
      <c r="BW121" s="2">
        <f>+AVERAGE($B120:BW120)</f>
        <v>0.1274471122501584</v>
      </c>
      <c r="BX121" s="2">
        <f>+AVERAGE($B120:BX120)</f>
        <v>0.12732985255607604</v>
      </c>
      <c r="BY121" s="2">
        <f>+AVERAGE($B120:BY120)</f>
        <v>0.12721276420785022</v>
      </c>
      <c r="BZ121" s="2">
        <f>+AVERAGE($B120:BZ120)</f>
        <v>0.12709590474290852</v>
      </c>
      <c r="CA121" s="2">
        <f>+AVERAGE($B120:CA120)</f>
        <v>0.12697932896152336</v>
      </c>
      <c r="CB121" s="2">
        <f>+AVERAGE($B120:CB120)</f>
        <v>0.12686308965678059</v>
      </c>
      <c r="CC121" s="2">
        <f>+AVERAGE($B120:CC120)</f>
        <v>0.12674723880113747</v>
      </c>
      <c r="CD121" s="2">
        <f>+AVERAGE($B120:CD120)</f>
        <v>0.12663182950550186</v>
      </c>
      <c r="CE121" s="2">
        <f>+AVERAGE($B120:CE120)</f>
        <v>0.12651691929900877</v>
      </c>
      <c r="CF121" s="2">
        <f>+AVERAGE($B120:CF120)</f>
        <v>0.12640257567656144</v>
      </c>
      <c r="CG121" s="2">
        <f>+AVERAGE($B120:CG120)</f>
        <v>0.12628888554675963</v>
      </c>
      <c r="CH121" s="2">
        <f>+AVERAGE($B120:CH120)</f>
        <v>0.12617597139844378</v>
      </c>
      <c r="CI121" s="2">
        <f>+AVERAGE($B120:CI120)</f>
        <v>0.12606401906914058</v>
      </c>
      <c r="CJ121" s="2">
        <f>+AVERAGE($B120:CJ120)</f>
        <v>0.12595332561668743</v>
      </c>
      <c r="CK121" s="2">
        <f>+AVERAGE($B120:CK120)</f>
        <v>0.12584438225851122</v>
      </c>
      <c r="CL121" s="2">
        <f>+AVERAGE($B120:CL120)</f>
        <v>0.1257380191783668</v>
      </c>
      <c r="CM121" s="2">
        <f>+AVERAGE($B120:CM120)</f>
        <v>0.12563566161803938</v>
      </c>
      <c r="CN121" s="2">
        <f>+AVERAGE($B120:CN120)</f>
        <v>0.1255397927488637</v>
      </c>
      <c r="CO121" s="2">
        <f>+AVERAGE($B120:CO120)</f>
        <v>0.1254287958140364</v>
      </c>
      <c r="CP121" s="2">
        <f>+AVERAGE($B120:CP120)</f>
        <v>0.12530796633075522</v>
      </c>
      <c r="CQ121" s="2">
        <f>+AVERAGE($B120:CQ120)</f>
        <v>0.12518088008066797</v>
      </c>
      <c r="CR121" s="2">
        <f>+AVERAGE($B120:CR120)</f>
        <v>0.12504997206936957</v>
      </c>
      <c r="CS121" s="2">
        <f>+AVERAGE($B120:CS120)</f>
        <v>0.1249169093473365</v>
      </c>
      <c r="CT121" s="2">
        <f>+AVERAGE($B120:CT120)</f>
        <v>0.1247828364916691</v>
      </c>
      <c r="CU121" s="2">
        <f>+AVERAGE($B120:CU120)</f>
        <v>0.12464853991200364</v>
      </c>
      <c r="CV121" s="2">
        <f>+AVERAGE($B120:CV120)</f>
        <v>0.12451455915045198</v>
      </c>
      <c r="CW121" s="2">
        <f>+AVERAGE($B120:CW120)</f>
        <v>0.12438126293797358</v>
      </c>
    </row>
    <row r="122" spans="1:101" ht="20.75" customHeight="1" x14ac:dyDescent="0.2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77.725526097657934</v>
      </c>
      <c r="C123" s="3">
        <f>C110-C116</f>
        <v>92.962667391258833</v>
      </c>
      <c r="D123" s="3">
        <f t="shared" ref="D123:AH123" si="390">D110-D116</f>
        <v>109.89691117996466</v>
      </c>
      <c r="E123" s="3">
        <f t="shared" si="390"/>
        <v>128.55258621757193</v>
      </c>
      <c r="F123" s="3">
        <f t="shared" si="390"/>
        <v>148.94748519963957</v>
      </c>
      <c r="G123" s="3">
        <f t="shared" si="390"/>
        <v>171.09354848699252</v>
      </c>
      <c r="H123" s="3">
        <f t="shared" si="390"/>
        <v>194.99741045971854</v>
      </c>
      <c r="I123" s="3">
        <f t="shared" si="390"/>
        <v>220.66084373237533</v>
      </c>
      <c r="J123" s="3">
        <f t="shared" si="390"/>
        <v>248.08113164989857</v>
      </c>
      <c r="K123" s="3">
        <f t="shared" si="390"/>
        <v>277.25139480052337</v>
      </c>
      <c r="L123" s="3">
        <f t="shared" si="390"/>
        <v>308.16089221886051</v>
      </c>
      <c r="M123" s="3">
        <f t="shared" si="390"/>
        <v>340.79531473777683</v>
      </c>
      <c r="N123" s="3">
        <f t="shared" si="390"/>
        <v>375.13708794131895</v>
      </c>
      <c r="O123" s="3">
        <f t="shared" si="390"/>
        <v>411.16570352130492</v>
      </c>
      <c r="P123" s="3">
        <f t="shared" si="390"/>
        <v>448.85811355747819</v>
      </c>
      <c r="Q123" s="3">
        <f t="shared" si="390"/>
        <v>488.18924411122669</v>
      </c>
      <c r="R123" s="3">
        <f t="shared" si="390"/>
        <v>529.13273955927389</v>
      </c>
      <c r="S123" s="3">
        <f t="shared" si="390"/>
        <v>571.66215285826024</v>
      </c>
      <c r="T123" s="3">
        <f t="shared" si="390"/>
        <v>615.77240452216404</v>
      </c>
      <c r="U123" s="3">
        <f t="shared" si="390"/>
        <v>661.45063085239417</v>
      </c>
      <c r="V123" s="3">
        <f t="shared" si="390"/>
        <v>708.68107445928877</v>
      </c>
      <c r="W123" s="3">
        <f t="shared" si="390"/>
        <v>757.44598735650163</v>
      </c>
      <c r="X123" s="3">
        <f t="shared" si="390"/>
        <v>807.72627787174508</v>
      </c>
      <c r="Y123" s="3">
        <f t="shared" si="390"/>
        <v>859.50199071848101</v>
      </c>
      <c r="Z123" s="3">
        <f t="shared" si="390"/>
        <v>912.75267973682719</v>
      </c>
      <c r="AA123" s="3">
        <f t="shared" si="390"/>
        <v>967.45771107175813</v>
      </c>
      <c r="AB123" s="3">
        <f t="shared" si="390"/>
        <v>1023.5965238524652</v>
      </c>
      <c r="AC123" s="3">
        <f t="shared" si="390"/>
        <v>1081.1488640117184</v>
      </c>
      <c r="AD123" s="3">
        <f t="shared" si="390"/>
        <v>1140.0949993594802</v>
      </c>
      <c r="AE123" s="3">
        <f t="shared" si="390"/>
        <v>1200.4159265168871</v>
      </c>
      <c r="AF123" s="3">
        <f t="shared" si="390"/>
        <v>1262.0935693318122</v>
      </c>
      <c r="AG123" s="3">
        <f t="shared" si="390"/>
        <v>1325.1109705118897</v>
      </c>
      <c r="AH123" s="3">
        <f t="shared" si="390"/>
        <v>1389.4524756723765</v>
      </c>
      <c r="AI123" s="3">
        <f t="shared" ref="AI123:BI123" si="391">AI110-AI116</f>
        <v>1455.1039017456624</v>
      </c>
      <c r="AJ123" s="3">
        <f t="shared" si="391"/>
        <v>1522.0526773818128</v>
      </c>
      <c r="AK123" s="3">
        <f t="shared" si="391"/>
        <v>1590.2879300719162</v>
      </c>
      <c r="AL123" s="3">
        <f t="shared" si="391"/>
        <v>1659.8004704503835</v>
      </c>
      <c r="AM123" s="3">
        <f t="shared" si="391"/>
        <v>1730.5825881390183</v>
      </c>
      <c r="AN123" s="3">
        <f t="shared" si="391"/>
        <v>1802.6274864509192</v>
      </c>
      <c r="AO123" s="3">
        <f t="shared" si="391"/>
        <v>1875.928058771708</v>
      </c>
      <c r="AP123" s="3">
        <f t="shared" si="391"/>
        <v>1950.4744382612625</v>
      </c>
      <c r="AQ123" s="3">
        <f t="shared" si="391"/>
        <v>2026.2492990542332</v>
      </c>
      <c r="AR123" s="3">
        <f t="shared" si="391"/>
        <v>2103.2190315444577</v>
      </c>
      <c r="AS123" s="3">
        <f t="shared" si="391"/>
        <v>2181.3173996695573</v>
      </c>
      <c r="AT123" s="3">
        <f t="shared" si="391"/>
        <v>2260.4155485573147</v>
      </c>
      <c r="AU123" s="3">
        <f t="shared" si="391"/>
        <v>2343.6630813744055</v>
      </c>
      <c r="AV123" s="3">
        <f t="shared" si="391"/>
        <v>2428.144968640398</v>
      </c>
      <c r="AW123" s="3">
        <f t="shared" si="391"/>
        <v>2513.988469548533</v>
      </c>
      <c r="AX123" s="3">
        <f t="shared" si="391"/>
        <v>2601.2326127288802</v>
      </c>
      <c r="AY123" s="3">
        <f t="shared" si="391"/>
        <v>2689.8435835751634</v>
      </c>
      <c r="AZ123" s="3">
        <f t="shared" si="391"/>
        <v>2779.7483516192924</v>
      </c>
      <c r="BA123" s="3">
        <f t="shared" si="391"/>
        <v>2870.8543290765647</v>
      </c>
      <c r="BB123" s="3">
        <f t="shared" si="391"/>
        <v>2963.0606046958237</v>
      </c>
      <c r="BC123" s="3">
        <f t="shared" si="391"/>
        <v>3056.2641601612495</v>
      </c>
      <c r="BD123" s="3">
        <f t="shared" si="391"/>
        <v>3150.3631535296618</v>
      </c>
      <c r="BE123" s="3">
        <f t="shared" si="391"/>
        <v>3245.2585245479117</v>
      </c>
      <c r="BF123" s="3">
        <f t="shared" si="391"/>
        <v>3340.8546733623316</v>
      </c>
      <c r="BG123" s="3">
        <f t="shared" si="391"/>
        <v>3437.0596463814118</v>
      </c>
      <c r="BH123" s="3">
        <f t="shared" si="391"/>
        <v>3533.785085464272</v>
      </c>
      <c r="BI123" s="3">
        <f t="shared" si="391"/>
        <v>3630.9460723711181</v>
      </c>
      <c r="BJ123" s="3">
        <f t="shared" ref="BJ123:CW123" si="392">BJ110-BJ116</f>
        <v>3728.4609469903025</v>
      </c>
      <c r="BK123" s="3">
        <f t="shared" si="392"/>
        <v>3826.2511345089879</v>
      </c>
      <c r="BL123" s="3">
        <f t="shared" si="392"/>
        <v>3924.2409892335236</v>
      </c>
      <c r="BM123" s="3">
        <f t="shared" si="392"/>
        <v>4022.3576716333423</v>
      </c>
      <c r="BN123" s="3">
        <f t="shared" si="392"/>
        <v>4120.5310450327906</v>
      </c>
      <c r="BO123" s="3">
        <f t="shared" si="392"/>
        <v>4218.6935974575135</v>
      </c>
      <c r="BP123" s="3">
        <f t="shared" si="392"/>
        <v>4316.7803789223517</v>
      </c>
      <c r="BQ123" s="3">
        <f t="shared" si="392"/>
        <v>4414.7289499117423</v>
      </c>
      <c r="BR123" s="3">
        <f t="shared" si="392"/>
        <v>4512.4793424786794</v>
      </c>
      <c r="BS123" s="3">
        <f t="shared" si="392"/>
        <v>4609.9740295586707</v>
      </c>
      <c r="BT123" s="3">
        <f t="shared" si="392"/>
        <v>4707.1578997266824</v>
      </c>
      <c r="BU123" s="3">
        <f t="shared" si="392"/>
        <v>4803.9782461606583</v>
      </c>
      <c r="BV123" s="3">
        <f t="shared" si="392"/>
        <v>4900.3847576713324</v>
      </c>
      <c r="BW123" s="3">
        <f t="shared" si="392"/>
        <v>4996.3295464225203</v>
      </c>
      <c r="BX123" s="3">
        <f t="shared" si="392"/>
        <v>5091.7671988141583</v>
      </c>
      <c r="BY123" s="3">
        <f t="shared" si="392"/>
        <v>5186.6549075647317</v>
      </c>
      <c r="BZ123" s="3">
        <f t="shared" si="392"/>
        <v>5280.9527190504241</v>
      </c>
      <c r="CA123" s="3">
        <f t="shared" si="392"/>
        <v>5374.6239921611532</v>
      </c>
      <c r="CB123" s="3">
        <f t="shared" si="392"/>
        <v>5467.636253359502</v>
      </c>
      <c r="CC123" s="3">
        <f t="shared" si="392"/>
        <v>5559.9627198389626</v>
      </c>
      <c r="CD123" s="3">
        <f t="shared" si="392"/>
        <v>5651.585023062833</v>
      </c>
      <c r="CE123" s="3">
        <f t="shared" si="392"/>
        <v>5742.4980502475064</v>
      </c>
      <c r="CF123" s="3">
        <f t="shared" si="392"/>
        <v>5832.7185132716213</v>
      </c>
      <c r="CG123" s="3">
        <f t="shared" si="392"/>
        <v>5922.3000911923664</v>
      </c>
      <c r="CH123" s="3">
        <f t="shared" si="392"/>
        <v>6011.360188799129</v>
      </c>
      <c r="CI123" s="3">
        <f t="shared" si="392"/>
        <v>6100.1271906520742</v>
      </c>
      <c r="CJ123" s="3">
        <f t="shared" si="392"/>
        <v>6189.024111289853</v>
      </c>
      <c r="CK123" s="3">
        <f t="shared" si="392"/>
        <v>6278.8172045685906</v>
      </c>
      <c r="CL123" s="3">
        <f t="shared" si="392"/>
        <v>6370.8819227121367</v>
      </c>
      <c r="CM123" s="3">
        <f t="shared" si="392"/>
        <v>6467.6852138326394</v>
      </c>
      <c r="CN123" s="3">
        <f t="shared" si="392"/>
        <v>6422.353339613609</v>
      </c>
      <c r="CO123" s="3">
        <f t="shared" si="392"/>
        <v>6537.5396959781046</v>
      </c>
      <c r="CP123" s="3">
        <f t="shared" si="392"/>
        <v>6642.2188067006455</v>
      </c>
      <c r="CQ123" s="3">
        <f t="shared" si="392"/>
        <v>6739.1215084174082</v>
      </c>
      <c r="CR123" s="3">
        <f t="shared" si="392"/>
        <v>6830.1803072549974</v>
      </c>
      <c r="CS123" s="3">
        <f t="shared" si="392"/>
        <v>6916.7675725041863</v>
      </c>
      <c r="CT123" s="3">
        <f t="shared" si="392"/>
        <v>6999.8602610913495</v>
      </c>
      <c r="CU123" s="3">
        <f t="shared" si="392"/>
        <v>7080.1550476466273</v>
      </c>
      <c r="CV123" s="3">
        <f t="shared" si="392"/>
        <v>7158.1493974898822</v>
      </c>
      <c r="CW123" s="3">
        <f t="shared" si="392"/>
        <v>7234.1989583317954</v>
      </c>
    </row>
    <row r="124" spans="1:101" ht="20.75" customHeight="1" x14ac:dyDescent="0.2">
      <c r="A124" s="8" t="s">
        <v>89</v>
      </c>
      <c r="B124" s="46">
        <f>+C124</f>
        <v>8.981728065194579</v>
      </c>
      <c r="C124" s="5">
        <f t="shared" ref="C124:AH124" si="393">+(C117-B117)/(C2-B2)</f>
        <v>8.981728065194579</v>
      </c>
      <c r="D124" s="5">
        <f t="shared" si="393"/>
        <v>10.086816940876497</v>
      </c>
      <c r="E124" s="5">
        <f t="shared" si="393"/>
        <v>11.224262646450802</v>
      </c>
      <c r="F124" s="5">
        <f t="shared" si="393"/>
        <v>12.39181019258208</v>
      </c>
      <c r="G124" s="5">
        <f t="shared" si="393"/>
        <v>13.587161722694258</v>
      </c>
      <c r="H124" s="5">
        <f t="shared" si="393"/>
        <v>14.807928880602343</v>
      </c>
      <c r="I124" s="5">
        <f t="shared" si="393"/>
        <v>16.051613086618271</v>
      </c>
      <c r="J124" s="5">
        <f t="shared" si="393"/>
        <v>17.315607376075377</v>
      </c>
      <c r="K124" s="5">
        <f t="shared" si="393"/>
        <v>18.59721309473148</v>
      </c>
      <c r="L124" s="5">
        <f t="shared" si="393"/>
        <v>19.893664204596529</v>
      </c>
      <c r="M124" s="5">
        <f t="shared" si="393"/>
        <v>21.20215178711576</v>
      </c>
      <c r="N124" s="5">
        <f t="shared" si="393"/>
        <v>22.519839736906441</v>
      </c>
      <c r="O124" s="5">
        <f t="shared" si="393"/>
        <v>23.843858165363599</v>
      </c>
      <c r="P124" s="5">
        <f t="shared" si="393"/>
        <v>25.171255033701481</v>
      </c>
      <c r="Q124" s="5">
        <f t="shared" si="393"/>
        <v>26.498865818256171</v>
      </c>
      <c r="R124" s="5">
        <f t="shared" si="393"/>
        <v>27.823030711930642</v>
      </c>
      <c r="S124" s="5">
        <f t="shared" si="393"/>
        <v>29.139020593205213</v>
      </c>
      <c r="T124" s="5">
        <f t="shared" si="393"/>
        <v>30.43990413422107</v>
      </c>
      <c r="U124" s="5">
        <f t="shared" si="393"/>
        <v>31.75321888643025</v>
      </c>
      <c r="V124" s="5">
        <f t="shared" si="393"/>
        <v>33.074258852613909</v>
      </c>
      <c r="W124" s="5">
        <f t="shared" si="393"/>
        <v>34.399732669565402</v>
      </c>
      <c r="X124" s="5">
        <f t="shared" si="393"/>
        <v>35.72733927328936</v>
      </c>
      <c r="Y124" s="5">
        <f t="shared" si="393"/>
        <v>37.055488416749995</v>
      </c>
      <c r="Z124" s="5">
        <f t="shared" si="393"/>
        <v>38.383118275416294</v>
      </c>
      <c r="AA124" s="5">
        <f t="shared" si="393"/>
        <v>39.709577295159946</v>
      </c>
      <c r="AB124" s="5">
        <f t="shared" si="393"/>
        <v>41.034549510648318</v>
      </c>
      <c r="AC124" s="5">
        <f t="shared" si="393"/>
        <v>42.358007277354226</v>
      </c>
      <c r="AD124" s="5">
        <f t="shared" si="393"/>
        <v>43.680182524547128</v>
      </c>
      <c r="AE124" s="5">
        <f t="shared" si="393"/>
        <v>45.001552765910034</v>
      </c>
      <c r="AF124" s="5">
        <f t="shared" si="393"/>
        <v>46.322834443416014</v>
      </c>
      <c r="AG124" s="5">
        <f t="shared" si="393"/>
        <v>47.644985547387662</v>
      </c>
      <c r="AH124" s="5">
        <f t="shared" si="393"/>
        <v>48.969217523105364</v>
      </c>
      <c r="AI124" s="5">
        <f t="shared" ref="AI124:BI124" si="394">+(AI117-AH117)/(AI2-AH2)</f>
        <v>50.297018862523331</v>
      </c>
      <c r="AJ124" s="5">
        <f t="shared" si="394"/>
        <v>51.630200302806223</v>
      </c>
      <c r="AK124" s="5">
        <f t="shared" si="394"/>
        <v>52.970977315502566</v>
      </c>
      <c r="AL124" s="5">
        <f t="shared" si="394"/>
        <v>54.322120618421465</v>
      </c>
      <c r="AM124" s="5">
        <f t="shared" si="394"/>
        <v>55.687233893679512</v>
      </c>
      <c r="AN124" s="5">
        <f t="shared" si="394"/>
        <v>57.07126187246395</v>
      </c>
      <c r="AO124" s="5">
        <f t="shared" si="394"/>
        <v>58.481432292572933</v>
      </c>
      <c r="AP124" s="5">
        <f t="shared" si="394"/>
        <v>59.928985759897841</v>
      </c>
      <c r="AQ124" s="5">
        <f t="shared" si="394"/>
        <v>61.432362528159501</v>
      </c>
      <c r="AR124" s="5">
        <f t="shared" si="394"/>
        <v>63.023050233788311</v>
      </c>
      <c r="AS124" s="5">
        <f t="shared" si="394"/>
        <v>64.756294640258787</v>
      </c>
      <c r="AT124" s="5">
        <f t="shared" si="394"/>
        <v>66.73064268140952</v>
      </c>
      <c r="AU124" s="5">
        <f t="shared" si="394"/>
        <v>69.12346032761161</v>
      </c>
      <c r="AV124" s="5">
        <f t="shared" si="394"/>
        <v>66.304192890721239</v>
      </c>
      <c r="AW124" s="5">
        <f t="shared" si="394"/>
        <v>67.075483056075967</v>
      </c>
      <c r="AX124" s="5">
        <f t="shared" si="394"/>
        <v>68.156717566202857</v>
      </c>
      <c r="AY124" s="5">
        <f t="shared" si="394"/>
        <v>69.368267155450667</v>
      </c>
      <c r="AZ124" s="5">
        <f t="shared" si="394"/>
        <v>70.605950610789293</v>
      </c>
      <c r="BA124" s="5">
        <f t="shared" si="394"/>
        <v>71.811252006512589</v>
      </c>
      <c r="BB124" s="5">
        <f t="shared" si="394"/>
        <v>72.952844854176149</v>
      </c>
      <c r="BC124" s="5">
        <f t="shared" si="394"/>
        <v>74.015279700039542</v>
      </c>
      <c r="BD124" s="5">
        <f t="shared" si="394"/>
        <v>74.992152268979041</v>
      </c>
      <c r="BE124" s="5">
        <f t="shared" si="394"/>
        <v>75.882038335128158</v>
      </c>
      <c r="BF124" s="5">
        <f t="shared" si="394"/>
        <v>76.686120780619973</v>
      </c>
      <c r="BG124" s="5">
        <f t="shared" si="394"/>
        <v>77.40683572693888</v>
      </c>
      <c r="BH124" s="5">
        <f t="shared" si="394"/>
        <v>78.047128368683119</v>
      </c>
      <c r="BI124" s="5">
        <f t="shared" si="394"/>
        <v>78.610060576994513</v>
      </c>
      <c r="BJ124" s="5">
        <f t="shared" ref="BJ124" si="395">+(BJ117-BI117)/(BJ2-BI2)</f>
        <v>79.09862414308445</v>
      </c>
      <c r="BK124" s="5">
        <f t="shared" ref="BK124" si="396">+(BK117-BJ117)/(BK2-BJ2)</f>
        <v>79.515663901426166</v>
      </c>
      <c r="BL124" s="5">
        <f t="shared" ref="BL124" si="397">+(BL117-BK117)/(BL2-BK2)</f>
        <v>79.863857894880496</v>
      </c>
      <c r="BM124" s="5">
        <f t="shared" ref="BM124" si="398">+(BM117-BL117)/(BM2-BL2)</f>
        <v>80.145731223268371</v>
      </c>
      <c r="BN124" s="5">
        <f t="shared" ref="BN124" si="399">+(BN117-BM117)/(BN2-BM2)</f>
        <v>80.363674737473417</v>
      </c>
      <c r="BO124" s="5">
        <f t="shared" ref="BO124" si="400">+(BO117-BN117)/(BO2-BN2)</f>
        <v>80.51997104811781</v>
      </c>
      <c r="BP124" s="5">
        <f t="shared" ref="BP124" si="401">+(BP117-BO117)/(BP2-BO2)</f>
        <v>80.616814855106355</v>
      </c>
      <c r="BQ124" s="5">
        <f t="shared" ref="BQ124" si="402">+(BQ117-BP117)/(BQ2-BP2)</f>
        <v>80.656330734515365</v>
      </c>
      <c r="BR124" s="5">
        <f t="shared" ref="BR124" si="403">+(BR117-BQ117)/(BR2-BQ2)</f>
        <v>80.640588175428277</v>
      </c>
      <c r="BS124" s="5">
        <f t="shared" ref="BS124" si="404">+(BS117-BR117)/(BS2-BR2)</f>
        <v>80.571609212569456</v>
      </c>
      <c r="BT124" s="5">
        <f t="shared" ref="BT124" si="405">+(BT117-BS117)/(BT2-BS2)</f>
        <v>80.451370215849607</v>
      </c>
      <c r="BU124" s="5">
        <f t="shared" ref="BU124" si="406">+(BU117-BT117)/(BU2-BT2)</f>
        <v>80.281798607145902</v>
      </c>
      <c r="BV124" s="5">
        <f t="shared" ref="BV124" si="407">+(BV117-BU117)/(BV2-BU2)</f>
        <v>80.064754298861232</v>
      </c>
      <c r="BW124" s="5">
        <f t="shared" ref="BW124" si="408">+(BW117-BV117)/(BW2-BV2)</f>
        <v>79.802005794375148</v>
      </c>
      <c r="BX124" s="5">
        <f t="shared" ref="BX124" si="409">+(BX117-BW117)/(BX2-BW2)</f>
        <v>79.495165492811068</v>
      </c>
      <c r="BY124" s="5">
        <f t="shared" ref="BY124" si="410">+(BY117-BX117)/(BY2-BX2)</f>
        <v>79.14559330218836</v>
      </c>
      <c r="BZ124" s="5">
        <f t="shared" ref="BZ124" si="411">+(BZ117-BY117)/(BZ2-BY2)</f>
        <v>78.754207379709257</v>
      </c>
      <c r="CA124" s="5">
        <f t="shared" ref="CA124" si="412">+(CA117-BZ117)/(CA2-BZ2)</f>
        <v>78.321158595313321</v>
      </c>
      <c r="CB124" s="5">
        <f t="shared" ref="CB124" si="413">+(CB117-CA117)/(CB2-CA2)</f>
        <v>77.845259073923813</v>
      </c>
      <c r="CC124" s="5">
        <f t="shared" ref="CC124" si="414">+(CC117-CB117)/(CC2-CB2)</f>
        <v>77.3229560150954</v>
      </c>
      <c r="CD124" s="5">
        <f t="shared" ref="CD124" si="415">+(CD117-CC117)/(CD2-CC2)</f>
        <v>76.746534330522991</v>
      </c>
      <c r="CE124" s="5">
        <f t="shared" ref="CE124" si="416">+(CE117-CD117)/(CE2-CD2)</f>
        <v>76.100940685964446</v>
      </c>
      <c r="CF124" s="5">
        <f t="shared" ref="CF124" si="417">+(CF117-CE117)/(CF2-CE2)</f>
        <v>75.35817722811116</v>
      </c>
      <c r="CG124" s="5">
        <f t="shared" ref="CG124" si="418">+(CG117-CF117)/(CG2-CF2)</f>
        <v>74.467419282889026</v>
      </c>
      <c r="CH124" s="5">
        <f t="shared" ref="CH124" si="419">+(CH117-CG117)/(CH2-CG2)</f>
        <v>73.337594733115836</v>
      </c>
      <c r="CI124" s="5">
        <f t="shared" ref="CI124" si="420">+(CI117-CH117)/(CI2-CH2)</f>
        <v>71.806645141002804</v>
      </c>
      <c r="CJ124" s="5">
        <f t="shared" ref="CJ124" si="421">+(CJ117-CI117)/(CJ2-CI2)</f>
        <v>69.587269978185944</v>
      </c>
      <c r="CK124" s="5">
        <f t="shared" ref="CK124" si="422">+(CK117-CJ117)/(CK2-CJ2)</f>
        <v>66.17086708330244</v>
      </c>
      <c r="CL124" s="5">
        <f t="shared" ref="CL124" si="423">+(CL117-CK117)/(CL2-CK2)</f>
        <v>60.656677395768931</v>
      </c>
      <c r="CM124" s="5">
        <f t="shared" ref="CM124" si="424">+(CM117-CL117)/(CM2-CL2)</f>
        <v>51.445220901888391</v>
      </c>
      <c r="CN124" s="5">
        <f t="shared" ref="CN124" si="425">+(CN117-CM117)/(CN2-CM2)</f>
        <v>35.679687323255351</v>
      </c>
      <c r="CO124" s="5">
        <f t="shared" ref="CO124" si="426">+(CO117-CN117)/(CO2-CN2)</f>
        <v>159.52794746351356</v>
      </c>
      <c r="CP124" s="5">
        <f t="shared" ref="CP124" si="427">+(CP117-CO117)/(CP2-CO2)</f>
        <v>134.30919250419393</v>
      </c>
      <c r="CQ124" s="5">
        <f t="shared" ref="CQ124" si="428">+(CQ117-CP117)/(CQ2-CP2)</f>
        <v>115.75899685214026</v>
      </c>
      <c r="CR124" s="5">
        <f t="shared" ref="CR124" si="429">+(CR117-CQ117)/(CR2-CQ2)</f>
        <v>102.0974351141238</v>
      </c>
      <c r="CS124" s="5">
        <f t="shared" ref="CS124" si="430">+(CS117-CR117)/(CS2-CR2)</f>
        <v>91.995489056538645</v>
      </c>
      <c r="CT124" s="5">
        <f t="shared" ref="CT124" si="431">+(CT117-CS117)/(CT2-CS2)</f>
        <v>84.473339054424287</v>
      </c>
      <c r="CU124" s="5">
        <f t="shared" ref="CU124" si="432">+(CU117-CT117)/(CU2-CT2)</f>
        <v>78.814723183406755</v>
      </c>
      <c r="CV124" s="5">
        <f t="shared" ref="CV124" si="433">+(CV117-CU117)/(CV2-CU2)</f>
        <v>74.499097640173574</v>
      </c>
      <c r="CW124" s="5">
        <f t="shared" ref="CW124" si="434">+(CW117-CV117)/(CW2-CV2)</f>
        <v>71.149718986621878</v>
      </c>
    </row>
    <row r="125" spans="1:101" ht="20.75" customHeight="1" x14ac:dyDescent="0.2">
      <c r="A125" s="8" t="s">
        <v>165</v>
      </c>
      <c r="B125" s="46">
        <f t="shared" ref="B125:AG125" si="435">+SUM(B123:B124)</f>
        <v>86.707254162852507</v>
      </c>
      <c r="C125" s="5">
        <f t="shared" si="435"/>
        <v>101.94439545645341</v>
      </c>
      <c r="D125" s="5">
        <f t="shared" si="435"/>
        <v>119.98372812084116</v>
      </c>
      <c r="E125" s="5">
        <f t="shared" si="435"/>
        <v>139.77684886402272</v>
      </c>
      <c r="F125" s="5">
        <f t="shared" si="435"/>
        <v>161.33929539222166</v>
      </c>
      <c r="G125" s="5">
        <f t="shared" si="435"/>
        <v>184.68071020968677</v>
      </c>
      <c r="H125" s="5">
        <f t="shared" si="435"/>
        <v>209.80533934032087</v>
      </c>
      <c r="I125" s="5">
        <f t="shared" si="435"/>
        <v>236.71245681899359</v>
      </c>
      <c r="J125" s="5">
        <f t="shared" si="435"/>
        <v>265.39673902597394</v>
      </c>
      <c r="K125" s="5">
        <f t="shared" si="435"/>
        <v>295.84860789525487</v>
      </c>
      <c r="L125" s="5">
        <f t="shared" si="435"/>
        <v>328.05455642345703</v>
      </c>
      <c r="M125" s="5">
        <f t="shared" si="435"/>
        <v>361.99746652489262</v>
      </c>
      <c r="N125" s="5">
        <f t="shared" si="435"/>
        <v>397.65692767822537</v>
      </c>
      <c r="O125" s="5">
        <f t="shared" si="435"/>
        <v>435.00956168666852</v>
      </c>
      <c r="P125" s="5">
        <f t="shared" si="435"/>
        <v>474.02936859117966</v>
      </c>
      <c r="Q125" s="5">
        <f t="shared" si="435"/>
        <v>514.68810992948283</v>
      </c>
      <c r="R125" s="5">
        <f t="shared" si="435"/>
        <v>556.95577027120453</v>
      </c>
      <c r="S125" s="5">
        <f t="shared" si="435"/>
        <v>600.8011734514655</v>
      </c>
      <c r="T125" s="5">
        <f t="shared" si="435"/>
        <v>646.21230865638506</v>
      </c>
      <c r="U125" s="5">
        <f t="shared" si="435"/>
        <v>693.20384973882437</v>
      </c>
      <c r="V125" s="5">
        <f t="shared" si="435"/>
        <v>741.75533331190263</v>
      </c>
      <c r="W125" s="5">
        <f t="shared" si="435"/>
        <v>791.84572002606706</v>
      </c>
      <c r="X125" s="5">
        <f t="shared" si="435"/>
        <v>843.4536171450344</v>
      </c>
      <c r="Y125" s="5">
        <f t="shared" si="435"/>
        <v>896.55747913523101</v>
      </c>
      <c r="Z125" s="5">
        <f t="shared" si="435"/>
        <v>951.13579801224353</v>
      </c>
      <c r="AA125" s="5">
        <f t="shared" si="435"/>
        <v>1007.1672883669181</v>
      </c>
      <c r="AB125" s="5">
        <f t="shared" si="435"/>
        <v>1064.6310733631135</v>
      </c>
      <c r="AC125" s="5">
        <f t="shared" si="435"/>
        <v>1123.5068712890727</v>
      </c>
      <c r="AD125" s="5">
        <f t="shared" si="435"/>
        <v>1183.7751818840272</v>
      </c>
      <c r="AE125" s="5">
        <f t="shared" si="435"/>
        <v>1245.4174792827971</v>
      </c>
      <c r="AF125" s="5">
        <f t="shared" si="435"/>
        <v>1308.4164037752282</v>
      </c>
      <c r="AG125" s="5">
        <f t="shared" si="435"/>
        <v>1372.7559560592774</v>
      </c>
      <c r="AH125" s="5">
        <f t="shared" ref="AH125:BI125" si="436">+SUM(AH123:AH124)</f>
        <v>1438.4216931954818</v>
      </c>
      <c r="AI125" s="5">
        <f t="shared" si="436"/>
        <v>1505.4009206081857</v>
      </c>
      <c r="AJ125" s="5">
        <f t="shared" si="436"/>
        <v>1573.6828776846191</v>
      </c>
      <c r="AK125" s="5">
        <f t="shared" si="436"/>
        <v>1643.2589073874187</v>
      </c>
      <c r="AL125" s="5">
        <f t="shared" si="436"/>
        <v>1714.1225910688049</v>
      </c>
      <c r="AM125" s="5">
        <f t="shared" si="436"/>
        <v>1786.2698220326979</v>
      </c>
      <c r="AN125" s="5">
        <f t="shared" si="436"/>
        <v>1859.6987483233831</v>
      </c>
      <c r="AO125" s="5">
        <f t="shared" si="436"/>
        <v>1934.4094910642809</v>
      </c>
      <c r="AP125" s="5">
        <f t="shared" si="436"/>
        <v>2010.4034240211604</v>
      </c>
      <c r="AQ125" s="5">
        <f t="shared" si="436"/>
        <v>2087.6816615823927</v>
      </c>
      <c r="AR125" s="5">
        <f t="shared" si="436"/>
        <v>2166.2420817782458</v>
      </c>
      <c r="AS125" s="5">
        <f t="shared" si="436"/>
        <v>2246.0736943098159</v>
      </c>
      <c r="AT125" s="5">
        <f t="shared" si="436"/>
        <v>2327.146191238724</v>
      </c>
      <c r="AU125" s="5">
        <f t="shared" si="436"/>
        <v>2412.7865417020171</v>
      </c>
      <c r="AV125" s="5">
        <f t="shared" si="436"/>
        <v>2494.4491615311194</v>
      </c>
      <c r="AW125" s="5">
        <f t="shared" si="436"/>
        <v>2581.0639526046089</v>
      </c>
      <c r="AX125" s="5">
        <f t="shared" si="436"/>
        <v>2669.3893302950833</v>
      </c>
      <c r="AY125" s="5">
        <f t="shared" si="436"/>
        <v>2759.2118507306141</v>
      </c>
      <c r="AZ125" s="5">
        <f t="shared" si="436"/>
        <v>2850.3543022300819</v>
      </c>
      <c r="BA125" s="5">
        <f t="shared" si="436"/>
        <v>2942.6655810830771</v>
      </c>
      <c r="BB125" s="5">
        <f t="shared" si="436"/>
        <v>3036.0134495499997</v>
      </c>
      <c r="BC125" s="5">
        <f t="shared" si="436"/>
        <v>3130.2794398612891</v>
      </c>
      <c r="BD125" s="5">
        <f t="shared" si="436"/>
        <v>3225.355305798641</v>
      </c>
      <c r="BE125" s="5">
        <f t="shared" si="436"/>
        <v>3321.1405628830398</v>
      </c>
      <c r="BF125" s="5">
        <f t="shared" si="436"/>
        <v>3417.5407941429517</v>
      </c>
      <c r="BG125" s="5">
        <f t="shared" si="436"/>
        <v>3514.4664821083506</v>
      </c>
      <c r="BH125" s="5">
        <f t="shared" si="436"/>
        <v>3611.8322138329549</v>
      </c>
      <c r="BI125" s="5">
        <f t="shared" si="436"/>
        <v>3709.5561329481125</v>
      </c>
      <c r="BJ125" s="5">
        <f t="shared" ref="BJ125:CW125" si="437">+SUM(BJ123:BJ124)</f>
        <v>3807.5595711333872</v>
      </c>
      <c r="BK125" s="5">
        <f t="shared" si="437"/>
        <v>3905.7667984104141</v>
      </c>
      <c r="BL125" s="5">
        <f t="shared" si="437"/>
        <v>4004.1048471284039</v>
      </c>
      <c r="BM125" s="5">
        <f t="shared" si="437"/>
        <v>4102.5034028566106</v>
      </c>
      <c r="BN125" s="5">
        <f t="shared" si="437"/>
        <v>4200.8947197702637</v>
      </c>
      <c r="BO125" s="5">
        <f t="shared" si="437"/>
        <v>4299.213568505631</v>
      </c>
      <c r="BP125" s="5">
        <f t="shared" si="437"/>
        <v>4397.3971937774577</v>
      </c>
      <c r="BQ125" s="5">
        <f t="shared" si="437"/>
        <v>4495.3852806462573</v>
      </c>
      <c r="BR125" s="5">
        <f t="shared" si="437"/>
        <v>4593.1199306541075</v>
      </c>
      <c r="BS125" s="5">
        <f t="shared" si="437"/>
        <v>4690.5456387712402</v>
      </c>
      <c r="BT125" s="5">
        <f t="shared" si="437"/>
        <v>4787.6092699425317</v>
      </c>
      <c r="BU125" s="5">
        <f t="shared" si="437"/>
        <v>4884.2600447678042</v>
      </c>
      <c r="BV125" s="5">
        <f t="shared" si="437"/>
        <v>4980.4495119701933</v>
      </c>
      <c r="BW125" s="5">
        <f t="shared" si="437"/>
        <v>5076.1315522168952</v>
      </c>
      <c r="BX125" s="5">
        <f t="shared" si="437"/>
        <v>5171.2623643069692</v>
      </c>
      <c r="BY125" s="5">
        <f t="shared" si="437"/>
        <v>5265.8005008669197</v>
      </c>
      <c r="BZ125" s="5">
        <f t="shared" si="437"/>
        <v>5359.7069264301335</v>
      </c>
      <c r="CA125" s="5">
        <f t="shared" si="437"/>
        <v>5452.9451507564663</v>
      </c>
      <c r="CB125" s="5">
        <f t="shared" si="437"/>
        <v>5545.4815124334255</v>
      </c>
      <c r="CC125" s="5">
        <f t="shared" si="437"/>
        <v>5637.2856758540584</v>
      </c>
      <c r="CD125" s="5">
        <f t="shared" si="437"/>
        <v>5728.331557393356</v>
      </c>
      <c r="CE125" s="5">
        <f t="shared" si="437"/>
        <v>5818.5989909334712</v>
      </c>
      <c r="CF125" s="5">
        <f t="shared" si="437"/>
        <v>5908.0766904997326</v>
      </c>
      <c r="CG125" s="5">
        <f t="shared" si="437"/>
        <v>5996.7675104752552</v>
      </c>
      <c r="CH125" s="5">
        <f t="shared" si="437"/>
        <v>6084.697783532245</v>
      </c>
      <c r="CI125" s="5">
        <f t="shared" si="437"/>
        <v>6171.9338357930774</v>
      </c>
      <c r="CJ125" s="5">
        <f t="shared" si="437"/>
        <v>6258.6113812680387</v>
      </c>
      <c r="CK125" s="5">
        <f t="shared" si="437"/>
        <v>6344.9880716518928</v>
      </c>
      <c r="CL125" s="5">
        <f t="shared" si="437"/>
        <v>6431.5386001079059</v>
      </c>
      <c r="CM125" s="5">
        <f t="shared" si="437"/>
        <v>6519.1304347345276</v>
      </c>
      <c r="CN125" s="5">
        <f t="shared" si="437"/>
        <v>6458.0330269368642</v>
      </c>
      <c r="CO125" s="5">
        <f t="shared" si="437"/>
        <v>6697.0676434416182</v>
      </c>
      <c r="CP125" s="5">
        <f t="shared" si="437"/>
        <v>6776.527999204839</v>
      </c>
      <c r="CQ125" s="5">
        <f t="shared" si="437"/>
        <v>6854.8805052695488</v>
      </c>
      <c r="CR125" s="5">
        <f t="shared" si="437"/>
        <v>6932.2777423691214</v>
      </c>
      <c r="CS125" s="5">
        <f t="shared" si="437"/>
        <v>7008.763061560725</v>
      </c>
      <c r="CT125" s="5">
        <f t="shared" si="437"/>
        <v>7084.3336001457737</v>
      </c>
      <c r="CU125" s="5">
        <f t="shared" si="437"/>
        <v>7158.9697708300337</v>
      </c>
      <c r="CV125" s="5">
        <f t="shared" si="437"/>
        <v>7232.6484951300554</v>
      </c>
      <c r="CW125" s="5">
        <f t="shared" si="437"/>
        <v>7305.3486773184177</v>
      </c>
    </row>
    <row r="126" spans="1:101" ht="20.75" customHeight="1" x14ac:dyDescent="0.2">
      <c r="A126" s="8" t="s">
        <v>51</v>
      </c>
      <c r="B126" s="47">
        <f t="shared" ref="B126:AG126" si="438">(B123/B53)*1000</f>
        <v>10.499193043044434</v>
      </c>
      <c r="C126" s="2">
        <f t="shared" si="438"/>
        <v>11.837717045997069</v>
      </c>
      <c r="D126" s="2">
        <f t="shared" si="438"/>
        <v>13.296789611928087</v>
      </c>
      <c r="E126" s="2">
        <f t="shared" si="438"/>
        <v>14.880536964090838</v>
      </c>
      <c r="F126" s="2">
        <f t="shared" si="438"/>
        <v>16.592941655375576</v>
      </c>
      <c r="G126" s="2">
        <f t="shared" si="438"/>
        <v>18.437712802138268</v>
      </c>
      <c r="H126" s="2">
        <f t="shared" si="438"/>
        <v>20.418193175889233</v>
      </c>
      <c r="I126" s="2">
        <f t="shared" si="438"/>
        <v>22.53729419785471</v>
      </c>
      <c r="J126" s="2">
        <f t="shared" si="438"/>
        <v>24.797452798914513</v>
      </c>
      <c r="K126" s="2">
        <f t="shared" si="438"/>
        <v>27.200605999387207</v>
      </c>
      <c r="L126" s="2">
        <f t="shared" si="438"/>
        <v>29.748180212103904</v>
      </c>
      <c r="M126" s="2">
        <f t="shared" si="438"/>
        <v>32.441093128424953</v>
      </c>
      <c r="N126" s="2">
        <f t="shared" si="438"/>
        <v>35.279766870049521</v>
      </c>
      <c r="O126" s="2">
        <f t="shared" si="438"/>
        <v>38.264151791558653</v>
      </c>
      <c r="P126" s="2">
        <f t="shared" si="438"/>
        <v>41.393762181721712</v>
      </c>
      <c r="Q126" s="2">
        <f t="shared" si="438"/>
        <v>44.667727343381728</v>
      </c>
      <c r="R126" s="2">
        <f t="shared" si="438"/>
        <v>48.084866651041303</v>
      </c>
      <c r="S126" s="2">
        <f t="shared" si="438"/>
        <v>51.643806496095962</v>
      </c>
      <c r="T126" s="2">
        <f t="shared" si="438"/>
        <v>55.344919055312133</v>
      </c>
      <c r="U126" s="2">
        <f t="shared" si="438"/>
        <v>59.187684352664121</v>
      </c>
      <c r="V126" s="2">
        <f t="shared" si="438"/>
        <v>63.171166121227124</v>
      </c>
      <c r="W126" s="2">
        <f t="shared" si="438"/>
        <v>67.29411680919317</v>
      </c>
      <c r="X126" s="2">
        <f t="shared" si="438"/>
        <v>71.555055434744133</v>
      </c>
      <c r="Y126" s="2">
        <f t="shared" si="438"/>
        <v>75.952327660493609</v>
      </c>
      <c r="Z126" s="2">
        <f t="shared" si="438"/>
        <v>80.484154142732947</v>
      </c>
      <c r="AA126" s="2">
        <f t="shared" si="438"/>
        <v>85.148670928660607</v>
      </c>
      <c r="AB126" s="2">
        <f t="shared" si="438"/>
        <v>89.943964542245453</v>
      </c>
      <c r="AC126" s="2">
        <f t="shared" si="438"/>
        <v>94.868103296408265</v>
      </c>
      <c r="AD126" s="2">
        <f t="shared" si="438"/>
        <v>99.919165663286222</v>
      </c>
      <c r="AE126" s="2">
        <f t="shared" si="438"/>
        <v>105.09526673276729</v>
      </c>
      <c r="AF126" s="2">
        <f t="shared" si="438"/>
        <v>110.39458281649452</v>
      </c>
      <c r="AG126" s="2">
        <f t="shared" si="438"/>
        <v>115.81537443931482</v>
      </c>
      <c r="AH126" s="2">
        <f t="shared" ref="AH126:BI126" si="439">(AH123/AH53)*1000</f>
        <v>121.35600773670373</v>
      </c>
      <c r="AI126" s="2">
        <f t="shared" si="439"/>
        <v>127.01497364284864</v>
      </c>
      <c r="AJ126" s="2">
        <f t="shared" si="439"/>
        <v>132.79090387781935</v>
      </c>
      <c r="AK126" s="2">
        <f t="shared" si="439"/>
        <v>138.68258161665742</v>
      </c>
      <c r="AL126" s="2">
        <f t="shared" si="439"/>
        <v>144.68894260715047</v>
      </c>
      <c r="AM126" s="2">
        <f t="shared" si="439"/>
        <v>150.8090593599068</v>
      </c>
      <c r="AN126" s="2">
        <f t="shared" si="439"/>
        <v>157.04209345518026</v>
      </c>
      <c r="AO126" s="2">
        <f t="shared" si="439"/>
        <v>163.38719017930981</v>
      </c>
      <c r="AP126" s="2">
        <f t="shared" si="439"/>
        <v>169.84326610836285</v>
      </c>
      <c r="AQ126" s="2">
        <f t="shared" si="439"/>
        <v>176.40860081279172</v>
      </c>
      <c r="AR126" s="2">
        <f t="shared" si="439"/>
        <v>183.08006943625625</v>
      </c>
      <c r="AS126" s="2">
        <f t="shared" si="439"/>
        <v>189.85172116621035</v>
      </c>
      <c r="AT126" s="2">
        <f t="shared" si="439"/>
        <v>196.71217035343619</v>
      </c>
      <c r="AU126" s="2">
        <f t="shared" si="439"/>
        <v>203.9353242702465</v>
      </c>
      <c r="AV126" s="2">
        <f t="shared" si="439"/>
        <v>211.26733062879464</v>
      </c>
      <c r="AW126" s="2">
        <f t="shared" si="439"/>
        <v>218.71912892251726</v>
      </c>
      <c r="AX126" s="2">
        <f t="shared" si="439"/>
        <v>226.29398934014563</v>
      </c>
      <c r="AY126" s="2">
        <f t="shared" si="439"/>
        <v>233.98885430588942</v>
      </c>
      <c r="AZ126" s="2">
        <f t="shared" si="439"/>
        <v>241.79726496930061</v>
      </c>
      <c r="BA126" s="2">
        <f t="shared" si="439"/>
        <v>249.71107114095088</v>
      </c>
      <c r="BB126" s="2">
        <f t="shared" si="439"/>
        <v>257.72140781712579</v>
      </c>
      <c r="BC126" s="2">
        <f t="shared" si="439"/>
        <v>265.8192350856329</v>
      </c>
      <c r="BD126" s="2">
        <f t="shared" si="439"/>
        <v>273.99562291011171</v>
      </c>
      <c r="BE126" s="2">
        <f t="shared" si="439"/>
        <v>282.24189001239296</v>
      </c>
      <c r="BF126" s="2">
        <f t="shared" si="439"/>
        <v>290.54966223966437</v>
      </c>
      <c r="BG126" s="2">
        <f t="shared" si="439"/>
        <v>298.91088814314162</v>
      </c>
      <c r="BH126" s="2">
        <f t="shared" si="439"/>
        <v>307.31783404049742</v>
      </c>
      <c r="BI126" s="2">
        <f t="shared" si="439"/>
        <v>315.76307002697723</v>
      </c>
      <c r="BJ126" s="2">
        <f t="shared" ref="BJ126:CW126" si="440">(BJ123/BJ53)*1000</f>
        <v>324.23945375449034</v>
      </c>
      <c r="BK126" s="2">
        <f t="shared" si="440"/>
        <v>332.74011502942398</v>
      </c>
      <c r="BL126" s="2">
        <f t="shared" si="440"/>
        <v>341.2584418932712</v>
      </c>
      <c r="BM126" s="2">
        <f t="shared" si="440"/>
        <v>349.7880696225962</v>
      </c>
      <c r="BN126" s="2">
        <f t="shared" si="440"/>
        <v>358.32287146401313</v>
      </c>
      <c r="BO126" s="2">
        <f t="shared" si="440"/>
        <v>366.85695158009469</v>
      </c>
      <c r="BP126" s="2">
        <f t="shared" si="440"/>
        <v>375.38463935918304</v>
      </c>
      <c r="BQ126" s="2">
        <f t="shared" si="440"/>
        <v>383.90048471768205</v>
      </c>
      <c r="BR126" s="2">
        <f t="shared" si="440"/>
        <v>392.39925451721825</v>
      </c>
      <c r="BS126" s="2">
        <f t="shared" si="440"/>
        <v>400.87592971234466</v>
      </c>
      <c r="BT126" s="2">
        <f t="shared" si="440"/>
        <v>409.32570298651291</v>
      </c>
      <c r="BU126" s="2">
        <f t="shared" si="440"/>
        <v>417.74397763728172</v>
      </c>
      <c r="BV126" s="2">
        <f t="shared" si="440"/>
        <v>426.12636665405824</v>
      </c>
      <c r="BW126" s="2">
        <f t="shared" si="440"/>
        <v>434.46869499829279</v>
      </c>
      <c r="BX126" s="2">
        <f t="shared" si="440"/>
        <v>442.76700390890073</v>
      </c>
      <c r="BY126" s="2">
        <f t="shared" si="440"/>
        <v>451.01756227881668</v>
      </c>
      <c r="BZ126" s="2">
        <f t="shared" si="440"/>
        <v>459.21688806341353</v>
      </c>
      <c r="CA126" s="2">
        <f t="shared" si="440"/>
        <v>467.36178809054178</v>
      </c>
      <c r="CB126" s="2">
        <f t="shared" si="440"/>
        <v>475.44943233120085</v>
      </c>
      <c r="CC126" s="2">
        <f t="shared" si="440"/>
        <v>483.47748627338592</v>
      </c>
      <c r="CD126" s="2">
        <f t="shared" si="440"/>
        <v>491.44434768390136</v>
      </c>
      <c r="CE126" s="2">
        <f t="shared" si="440"/>
        <v>499.3495675457952</v>
      </c>
      <c r="CF126" s="2">
        <f t="shared" si="440"/>
        <v>507.19459512589435</v>
      </c>
      <c r="CG126" s="2">
        <f t="shared" si="440"/>
        <v>514.98409466612134</v>
      </c>
      <c r="CH126" s="2">
        <f t="shared" si="440"/>
        <v>522.72827217055612</v>
      </c>
      <c r="CI126" s="2">
        <f t="shared" si="440"/>
        <v>530.4469844140333</v>
      </c>
      <c r="CJ126" s="2">
        <f t="shared" si="440"/>
        <v>538.17701284063116</v>
      </c>
      <c r="CK126" s="2">
        <f t="shared" si="440"/>
        <v>545.98498608841578</v>
      </c>
      <c r="CL126" s="2">
        <f t="shared" si="440"/>
        <v>553.99050684422809</v>
      </c>
      <c r="CM126" s="2">
        <f t="shared" si="440"/>
        <v>562.40809074912852</v>
      </c>
      <c r="CN126" s="2">
        <f t="shared" si="440"/>
        <v>558.46609327648173</v>
      </c>
      <c r="CO126" s="2">
        <f t="shared" si="440"/>
        <v>568.48222881653282</v>
      </c>
      <c r="CP126" s="2">
        <f t="shared" si="440"/>
        <v>577.58469817999219</v>
      </c>
      <c r="CQ126" s="2">
        <f t="shared" si="440"/>
        <v>586.01096495376714</v>
      </c>
      <c r="CR126" s="2">
        <f t="shared" si="440"/>
        <v>593.92907257671425</v>
      </c>
      <c r="CS126" s="2">
        <f t="shared" si="440"/>
        <v>601.45835690669094</v>
      </c>
      <c r="CT126" s="2">
        <f t="shared" si="440"/>
        <v>608.68377012874316</v>
      </c>
      <c r="CU126" s="2">
        <f t="shared" si="440"/>
        <v>615.66589208718267</v>
      </c>
      <c r="CV126" s="2">
        <f t="shared" si="440"/>
        <v>622.44798012085471</v>
      </c>
      <c r="CW126" s="2">
        <f t="shared" si="440"/>
        <v>629.06095964959036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0.45084409195016972</v>
      </c>
      <c r="C127" s="95">
        <f t="shared" ref="C127:BI127" si="441">((C126)^(1-$B$19)-1)/(1-$B$19)-1</f>
        <v>0.4913913134900505</v>
      </c>
      <c r="D127" s="95">
        <f t="shared" si="441"/>
        <v>0.52863445087491234</v>
      </c>
      <c r="E127" s="95">
        <f t="shared" si="441"/>
        <v>0.56288269118396306</v>
      </c>
      <c r="F127" s="95">
        <f t="shared" si="441"/>
        <v>0.59442128100042524</v>
      </c>
      <c r="G127" s="95">
        <f t="shared" si="441"/>
        <v>0.6235083572840654</v>
      </c>
      <c r="H127" s="95">
        <f t="shared" si="441"/>
        <v>0.65037541920904784</v>
      </c>
      <c r="I127" s="95">
        <f t="shared" si="441"/>
        <v>0.67522932379360023</v>
      </c>
      <c r="J127" s="95">
        <f t="shared" si="441"/>
        <v>0.69825477801192348</v>
      </c>
      <c r="K127" s="95">
        <f t="shared" si="441"/>
        <v>0.71961685116311425</v>
      </c>
      <c r="L127" s="95">
        <f t="shared" si="441"/>
        <v>0.73946330500372182</v>
      </c>
      <c r="M127" s="95">
        <f t="shared" si="441"/>
        <v>0.75792667314340401</v>
      </c>
      <c r="N127" s="95">
        <f t="shared" si="441"/>
        <v>0.77512608445486331</v>
      </c>
      <c r="O127" s="95">
        <f t="shared" si="441"/>
        <v>0.79116885159298422</v>
      </c>
      <c r="P127" s="95">
        <f t="shared" si="441"/>
        <v>0.80615185983734983</v>
      </c>
      <c r="Q127" s="95">
        <f t="shared" si="441"/>
        <v>0.82016279390519697</v>
      </c>
      <c r="R127" s="95">
        <f t="shared" si="441"/>
        <v>0.83328124680323401</v>
      </c>
      <c r="S127" s="95">
        <f t="shared" si="441"/>
        <v>0.84557976381455013</v>
      </c>
      <c r="T127" s="95">
        <f t="shared" si="441"/>
        <v>0.85713007167530653</v>
      </c>
      <c r="U127" s="95">
        <f t="shared" si="441"/>
        <v>0.86799382086636934</v>
      </c>
      <c r="V127" s="95">
        <f t="shared" si="441"/>
        <v>0.87822575382097923</v>
      </c>
      <c r="W127" s="95">
        <f t="shared" si="441"/>
        <v>0.88787494390199551</v>
      </c>
      <c r="X127" s="95">
        <f t="shared" si="441"/>
        <v>0.89698567557121267</v>
      </c>
      <c r="Y127" s="95">
        <f t="shared" si="441"/>
        <v>0.90559810156870135</v>
      </c>
      <c r="Z127" s="95">
        <f t="shared" si="441"/>
        <v>0.91374875611964113</v>
      </c>
      <c r="AA127" s="95">
        <f t="shared" si="441"/>
        <v>0.92147097077901918</v>
      </c>
      <c r="AB127" s="95">
        <f t="shared" si="441"/>
        <v>0.92879522161101957</v>
      </c>
      <c r="AC127" s="95">
        <f t="shared" si="441"/>
        <v>0.935749425309093</v>
      </c>
      <c r="AD127" s="95">
        <f t="shared" si="441"/>
        <v>0.94235919552234471</v>
      </c>
      <c r="AE127" s="95">
        <f t="shared" si="441"/>
        <v>0.94864806772240517</v>
      </c>
      <c r="AF127" s="95">
        <f t="shared" si="441"/>
        <v>0.9546376975726365</v>
      </c>
      <c r="AG127" s="95">
        <f t="shared" si="441"/>
        <v>0.96034803692815363</v>
      </c>
      <c r="AH127" s="95">
        <f t="shared" si="441"/>
        <v>0.96579749051972352</v>
      </c>
      <c r="AI127" s="95">
        <f t="shared" si="441"/>
        <v>0.9710030552796487</v>
      </c>
      <c r="AJ127" s="95">
        <f t="shared" si="441"/>
        <v>0.97598044382149185</v>
      </c>
      <c r="AK127" s="95">
        <f t="shared" si="441"/>
        <v>0.98074419270425195</v>
      </c>
      <c r="AL127" s="95">
        <f t="shared" si="441"/>
        <v>0.98530775491225508</v>
      </c>
      <c r="AM127" s="95">
        <f t="shared" si="441"/>
        <v>0.98968357470248769</v>
      </c>
      <c r="AN127" s="95">
        <f t="shared" si="441"/>
        <v>0.99388313953405527</v>
      </c>
      <c r="AO127" s="95">
        <f t="shared" si="441"/>
        <v>0.99791700024907626</v>
      </c>
      <c r="AP127" s="95">
        <f t="shared" si="441"/>
        <v>1.0017947418193862</v>
      </c>
      <c r="AQ127" s="95">
        <f t="shared" si="441"/>
        <v>1.0055248742378469</v>
      </c>
      <c r="AR127" s="95">
        <f t="shared" si="441"/>
        <v>1.009114589201181</v>
      </c>
      <c r="AS127" s="95">
        <f t="shared" si="441"/>
        <v>1.0125692885840198</v>
      </c>
      <c r="AT127" s="95">
        <f t="shared" si="441"/>
        <v>1.0158917212241994</v>
      </c>
      <c r="AU127" s="95">
        <f t="shared" si="441"/>
        <v>1.0192129472246725</v>
      </c>
      <c r="AV127" s="95">
        <f t="shared" si="441"/>
        <v>1.022414195420239</v>
      </c>
      <c r="AW127" s="95">
        <f t="shared" si="441"/>
        <v>1.0255067857520239</v>
      </c>
      <c r="AX127" s="95">
        <f t="shared" si="441"/>
        <v>1.0284976869131062</v>
      </c>
      <c r="AY127" s="95">
        <f t="shared" si="441"/>
        <v>1.031390900058144</v>
      </c>
      <c r="AZ127" s="95">
        <f t="shared" si="441"/>
        <v>1.0341890974220518</v>
      </c>
      <c r="BA127" s="95">
        <f t="shared" si="441"/>
        <v>1.0368944619109333</v>
      </c>
      <c r="BB127" s="95">
        <f t="shared" si="441"/>
        <v>1.0395090896874901</v>
      </c>
      <c r="BC127" s="95">
        <f t="shared" si="441"/>
        <v>1.0420351600573992</v>
      </c>
      <c r="BD127" s="95">
        <f t="shared" si="441"/>
        <v>1.0444749866841518</v>
      </c>
      <c r="BE127" s="95">
        <f t="shared" si="441"/>
        <v>1.0468310123323956</v>
      </c>
      <c r="BF127" s="95">
        <f t="shared" si="441"/>
        <v>1.0491057802645232</v>
      </c>
      <c r="BG127" s="95">
        <f t="shared" si="441"/>
        <v>1.0513018989742005</v>
      </c>
      <c r="BH127" s="95">
        <f t="shared" si="441"/>
        <v>1.0534220083351284</v>
      </c>
      <c r="BI127" s="95">
        <f t="shared" si="441"/>
        <v>1.0554687502644704</v>
      </c>
      <c r="BJ127" s="95">
        <f t="shared" ref="BJ127:CW127" si="442">((BJ126)^(1-$B$19)-1)/(1-$B$19)-1</f>
        <v>1.057444744921793</v>
      </c>
      <c r="BK127" s="95">
        <f t="shared" si="442"/>
        <v>1.0593525722060853</v>
      </c>
      <c r="BL127" s="95">
        <f t="shared" si="442"/>
        <v>1.0611947577458389</v>
      </c>
      <c r="BM127" s="95">
        <f t="shared" si="442"/>
        <v>1.0629737628513141</v>
      </c>
      <c r="BN127" s="95">
        <f t="shared" si="442"/>
        <v>1.064691977438819</v>
      </c>
      <c r="BO127" s="95">
        <f t="shared" si="442"/>
        <v>1.0663517154511357</v>
      </c>
      <c r="BP127" s="95">
        <f t="shared" si="442"/>
        <v>1.0679552121290419</v>
      </c>
      <c r="BQ127" s="95">
        <f t="shared" si="442"/>
        <v>1.0695046227016376</v>
      </c>
      <c r="BR127" s="95">
        <f t="shared" si="442"/>
        <v>1.0710020222304646</v>
      </c>
      <c r="BS127" s="95">
        <f t="shared" si="442"/>
        <v>1.0724494063029733</v>
      </c>
      <c r="BT127" s="95">
        <f t="shared" si="442"/>
        <v>1.0738486923528217</v>
      </c>
      <c r="BU127" s="95">
        <f t="shared" si="442"/>
        <v>1.0752017215856982</v>
      </c>
      <c r="BV127" s="95">
        <f t="shared" si="442"/>
        <v>1.0765102612081243</v>
      </c>
      <c r="BW127" s="95">
        <f t="shared" si="442"/>
        <v>1.0777760073275533</v>
      </c>
      <c r="BX127" s="95">
        <f t="shared" si="442"/>
        <v>1.0790005882004619</v>
      </c>
      <c r="BY127" s="95">
        <f t="shared" si="442"/>
        <v>1.080185568453178</v>
      </c>
      <c r="BZ127" s="95">
        <f t="shared" si="442"/>
        <v>1.0813324544830114</v>
      </c>
      <c r="CA127" s="95">
        <f t="shared" si="442"/>
        <v>1.0824427019331888</v>
      </c>
      <c r="CB127" s="95">
        <f t="shared" si="442"/>
        <v>1.0835177269699705</v>
      </c>
      <c r="CC127" s="95">
        <f t="shared" si="442"/>
        <v>1.0845589237326587</v>
      </c>
      <c r="CD127" s="95">
        <f t="shared" si="442"/>
        <v>1.0855676927207103</v>
      </c>
      <c r="CE127" s="95">
        <f t="shared" si="442"/>
        <v>1.0865454881142451</v>
      </c>
      <c r="CF127" s="95">
        <f t="shared" si="442"/>
        <v>1.0874938977967759</v>
      </c>
      <c r="CG127" s="95">
        <f t="shared" si="442"/>
        <v>1.0884147800209525</v>
      </c>
      <c r="CH127" s="95">
        <f t="shared" si="442"/>
        <v>1.0893104983776043</v>
      </c>
      <c r="CI127" s="95">
        <f t="shared" si="442"/>
        <v>1.0901843269037825</v>
      </c>
      <c r="CJ127" s="95">
        <f t="shared" si="442"/>
        <v>1.0910411514550757</v>
      </c>
      <c r="CK127" s="95">
        <f t="shared" si="442"/>
        <v>1.0918886882965415</v>
      </c>
      <c r="CL127" s="95">
        <f t="shared" si="442"/>
        <v>1.0927396134045759</v>
      </c>
      <c r="CM127" s="95">
        <f t="shared" si="442"/>
        <v>1.0936153179569317</v>
      </c>
      <c r="CN127" s="95">
        <f t="shared" si="442"/>
        <v>1.0932076040182741</v>
      </c>
      <c r="CO127" s="95">
        <f t="shared" si="442"/>
        <v>1.0942355095370933</v>
      </c>
      <c r="CP127" s="95">
        <f t="shared" si="442"/>
        <v>1.0951471308493845</v>
      </c>
      <c r="CQ127" s="95">
        <f t="shared" si="442"/>
        <v>1.0959726537910481</v>
      </c>
      <c r="CR127" s="95">
        <f t="shared" si="442"/>
        <v>1.0967328567646666</v>
      </c>
      <c r="CS127" s="95">
        <f t="shared" si="442"/>
        <v>1.0974422218362743</v>
      </c>
      <c r="CT127" s="95">
        <f t="shared" si="442"/>
        <v>1.0981109545971957</v>
      </c>
      <c r="CU127" s="95">
        <f t="shared" si="442"/>
        <v>1.0987463240943627</v>
      </c>
      <c r="CV127" s="95">
        <f t="shared" si="442"/>
        <v>1.0993535660598917</v>
      </c>
      <c r="CW127" s="95">
        <f t="shared" si="442"/>
        <v>1.0999364990243876</v>
      </c>
    </row>
    <row r="128" spans="1:101" ht="20.75" customHeight="1" x14ac:dyDescent="0.2">
      <c r="A128" s="8" t="s">
        <v>167</v>
      </c>
      <c r="B128" s="46">
        <f t="shared" ref="B128:AG128" si="443">B$18*B$53*B127</f>
        <v>3337.5988127071064</v>
      </c>
      <c r="C128" s="5">
        <f t="shared" si="443"/>
        <v>3582.1014817637365</v>
      </c>
      <c r="D128" s="5">
        <f t="shared" si="443"/>
        <v>3764.7290819904397</v>
      </c>
      <c r="E128" s="5">
        <f t="shared" si="443"/>
        <v>3889.4614879940764</v>
      </c>
      <c r="F128" s="5">
        <f t="shared" si="443"/>
        <v>3961.7155788666419</v>
      </c>
      <c r="G128" s="5">
        <f t="shared" si="443"/>
        <v>3987.6571411569357</v>
      </c>
      <c r="H128" s="5">
        <f t="shared" si="443"/>
        <v>3973.693692994344</v>
      </c>
      <c r="I128" s="5">
        <f t="shared" si="443"/>
        <v>3926.1177113562735</v>
      </c>
      <c r="J128" s="5">
        <f t="shared" si="443"/>
        <v>3850.8702709115269</v>
      </c>
      <c r="K128" s="5">
        <f t="shared" si="443"/>
        <v>3753.3976982072459</v>
      </c>
      <c r="L128" s="5">
        <f t="shared" si="443"/>
        <v>3638.5775380637283</v>
      </c>
      <c r="M128" s="5">
        <f t="shared" si="443"/>
        <v>3510.694211452565</v>
      </c>
      <c r="N128" s="5">
        <f t="shared" si="443"/>
        <v>3373.448722963054</v>
      </c>
      <c r="O128" s="5">
        <f t="shared" si="443"/>
        <v>3229.9903557649327</v>
      </c>
      <c r="P128" s="5">
        <f t="shared" si="443"/>
        <v>3082.9613666808109</v>
      </c>
      <c r="Q128" s="5">
        <f t="shared" si="443"/>
        <v>2934.5481883260231</v>
      </c>
      <c r="R128" s="5">
        <f t="shared" si="443"/>
        <v>2786.5346384875338</v>
      </c>
      <c r="S128" s="5">
        <f t="shared" si="443"/>
        <v>2640.3541655134231</v>
      </c>
      <c r="T128" s="5">
        <f t="shared" si="443"/>
        <v>2497.1543986320962</v>
      </c>
      <c r="U128" s="5">
        <f t="shared" si="443"/>
        <v>2357.8094596028877</v>
      </c>
      <c r="V128" s="5">
        <f t="shared" si="443"/>
        <v>2222.9714482670825</v>
      </c>
      <c r="W128" s="5">
        <f t="shared" si="443"/>
        <v>2093.1094362755653</v>
      </c>
      <c r="X128" s="5">
        <f t="shared" si="443"/>
        <v>1968.5422929118897</v>
      </c>
      <c r="Y128" s="5">
        <f t="shared" si="443"/>
        <v>1849.4663915200763</v>
      </c>
      <c r="Z128" s="5">
        <f t="shared" si="443"/>
        <v>1735.9789765161609</v>
      </c>
      <c r="AA128" s="5">
        <f t="shared" si="443"/>
        <v>1628.0978168537742</v>
      </c>
      <c r="AB128" s="5">
        <f t="shared" si="443"/>
        <v>1525.7776744848809</v>
      </c>
      <c r="AC128" s="5">
        <f t="shared" si="443"/>
        <v>1428.9240438091092</v>
      </c>
      <c r="AD128" s="5">
        <f t="shared" si="443"/>
        <v>1337.4045601381663</v>
      </c>
      <c r="AE128" s="5">
        <f t="shared" si="443"/>
        <v>1251.0584261980291</v>
      </c>
      <c r="AF128" s="5">
        <f t="shared" si="443"/>
        <v>1169.7041589952598</v>
      </c>
      <c r="AG128" s="5">
        <f t="shared" si="443"/>
        <v>1093.145920056327</v>
      </c>
      <c r="AH128" s="5">
        <f t="shared" ref="AH128:BI128" si="444">AH$18*AH$53*AH127</f>
        <v>1021.1786555047553</v>
      </c>
      <c r="AI128" s="5">
        <f t="shared" si="444"/>
        <v>953.59223965167382</v>
      </c>
      <c r="AJ128" s="5">
        <f t="shared" si="444"/>
        <v>890.17478747079917</v>
      </c>
      <c r="AK128" s="5">
        <f t="shared" si="444"/>
        <v>830.71527602755884</v>
      </c>
      <c r="AL128" s="5">
        <f t="shared" si="444"/>
        <v>775.00559284465623</v>
      </c>
      <c r="AM128" s="5">
        <f t="shared" si="444"/>
        <v>722.84211033728945</v>
      </c>
      <c r="AN128" s="5">
        <f t="shared" si="444"/>
        <v>674.02686806142094</v>
      </c>
      <c r="AO128" s="5">
        <f t="shared" si="444"/>
        <v>628.36843051609412</v>
      </c>
      <c r="AP128" s="5">
        <f t="shared" si="444"/>
        <v>585.68247392575142</v>
      </c>
      <c r="AQ128" s="5">
        <f t="shared" si="444"/>
        <v>545.7921432014665</v>
      </c>
      <c r="AR128" s="5">
        <f t="shared" si="444"/>
        <v>508.5282067687906</v>
      </c>
      <c r="AS128" s="5">
        <f t="shared" si="444"/>
        <v>473.72902268531459</v>
      </c>
      <c r="AT128" s="5">
        <f t="shared" si="444"/>
        <v>441.24031124840724</v>
      </c>
      <c r="AU128" s="5">
        <f t="shared" si="444"/>
        <v>410.96813251444206</v>
      </c>
      <c r="AV128" s="5">
        <f t="shared" si="444"/>
        <v>382.71846878435088</v>
      </c>
      <c r="AW128" s="5">
        <f t="shared" si="444"/>
        <v>356.36506566319463</v>
      </c>
      <c r="AX128" s="5">
        <f t="shared" si="444"/>
        <v>331.78698892593383</v>
      </c>
      <c r="AY128" s="5">
        <f t="shared" si="444"/>
        <v>308.86933957189746</v>
      </c>
      <c r="AZ128" s="5">
        <f t="shared" si="444"/>
        <v>287.50373430125245</v>
      </c>
      <c r="BA128" s="5">
        <f t="shared" si="444"/>
        <v>267.58831213085563</v>
      </c>
      <c r="BB128" s="5">
        <f t="shared" si="444"/>
        <v>249.02752126530586</v>
      </c>
      <c r="BC128" s="5">
        <f t="shared" si="444"/>
        <v>231.73181419760945</v>
      </c>
      <c r="BD128" s="5">
        <f t="shared" si="444"/>
        <v>215.61731364386543</v>
      </c>
      <c r="BE128" s="5">
        <f t="shared" si="444"/>
        <v>200.60547846662431</v>
      </c>
      <c r="BF128" s="5">
        <f t="shared" si="444"/>
        <v>186.62278212053758</v>
      </c>
      <c r="BG128" s="5">
        <f t="shared" si="444"/>
        <v>173.6004081062369</v>
      </c>
      <c r="BH128" s="5">
        <f t="shared" si="444"/>
        <v>161.47396332565285</v>
      </c>
      <c r="BI128" s="5">
        <f t="shared" si="444"/>
        <v>150.18320867257214</v>
      </c>
      <c r="BJ128" s="5">
        <f t="shared" ref="BJ128:CW128" si="445">BJ$18*BJ$53*BJ127</f>
        <v>139.67180574433959</v>
      </c>
      <c r="BK128" s="5">
        <f t="shared" si="445"/>
        <v>129.88707846694732</v>
      </c>
      <c r="BL128" s="5">
        <f t="shared" si="445"/>
        <v>120.77978851607418</v>
      </c>
      <c r="BM128" s="5">
        <f t="shared" si="445"/>
        <v>112.30392361125151</v>
      </c>
      <c r="BN128" s="5">
        <f t="shared" si="445"/>
        <v>104.41649783025979</v>
      </c>
      <c r="BO128" s="5">
        <f t="shared" si="445"/>
        <v>97.077363256349784</v>
      </c>
      <c r="BP128" s="5">
        <f t="shared" si="445"/>
        <v>90.249032322048265</v>
      </c>
      <c r="BQ128" s="5">
        <f t="shared" si="445"/>
        <v>83.896510291490955</v>
      </c>
      <c r="BR128" s="5">
        <f t="shared" si="445"/>
        <v>77.987137374929176</v>
      </c>
      <c r="BS128" s="5">
        <f t="shared" si="445"/>
        <v>72.490439992271249</v>
      </c>
      <c r="BT128" s="5">
        <f t="shared" si="445"/>
        <v>67.377990732101964</v>
      </c>
      <c r="BU128" s="5">
        <f t="shared" si="445"/>
        <v>62.623276582992951</v>
      </c>
      <c r="BV128" s="5">
        <f t="shared" si="445"/>
        <v>58.201575009376675</v>
      </c>
      <c r="BW128" s="5">
        <f t="shared" si="445"/>
        <v>54.089837498499449</v>
      </c>
      <c r="BX128" s="5">
        <f t="shared" si="445"/>
        <v>50.266580172067819</v>
      </c>
      <c r="BY128" s="5">
        <f t="shared" si="445"/>
        <v>46.711781119735377</v>
      </c>
      <c r="BZ128" s="5">
        <f t="shared" si="445"/>
        <v>43.406784091437963</v>
      </c>
      <c r="CA128" s="5">
        <f t="shared" si="445"/>
        <v>40.334208223048968</v>
      </c>
      <c r="CB128" s="5">
        <f t="shared" si="445"/>
        <v>37.477863497095917</v>
      </c>
      <c r="CC128" s="5">
        <f t="shared" si="445"/>
        <v>34.822671648210843</v>
      </c>
      <c r="CD128" s="5">
        <f t="shared" si="445"/>
        <v>32.354592279173652</v>
      </c>
      <c r="CE128" s="5">
        <f t="shared" si="445"/>
        <v>30.060553997493205</v>
      </c>
      <c r="CF128" s="5">
        <f t="shared" si="445"/>
        <v>27.928390455173894</v>
      </c>
      <c r="CG128" s="5">
        <f t="shared" si="445"/>
        <v>25.946781288418336</v>
      </c>
      <c r="CH128" s="5">
        <f t="shared" si="445"/>
        <v>24.105198129984526</v>
      </c>
      <c r="CI128" s="5">
        <f t="shared" si="445"/>
        <v>22.393856128749842</v>
      </c>
      <c r="CJ128" s="5">
        <f t="shared" si="445"/>
        <v>20.803671867069166</v>
      </c>
      <c r="CK128" s="5">
        <f t="shared" si="445"/>
        <v>19.326229286915868</v>
      </c>
      <c r="CL128" s="5">
        <f t="shared" si="445"/>
        <v>17.95375650152306</v>
      </c>
      <c r="CM128" s="5">
        <f t="shared" si="445"/>
        <v>16.679118657785263</v>
      </c>
      <c r="CN128" s="5">
        <f t="shared" si="445"/>
        <v>15.47679452320647</v>
      </c>
      <c r="CO128" s="5">
        <f t="shared" si="445"/>
        <v>14.380004661091935</v>
      </c>
      <c r="CP128" s="5">
        <f t="shared" si="445"/>
        <v>13.359510140451249</v>
      </c>
      <c r="CQ128" s="5">
        <f t="shared" si="445"/>
        <v>12.410452501078549</v>
      </c>
      <c r="CR128" s="5">
        <f t="shared" si="445"/>
        <v>11.528122473517364</v>
      </c>
      <c r="CS128" s="5">
        <f t="shared" si="445"/>
        <v>10.708021018320961</v>
      </c>
      <c r="CT128" s="5">
        <f t="shared" si="445"/>
        <v>9.9458886489773395</v>
      </c>
      <c r="CU128" s="5">
        <f t="shared" si="445"/>
        <v>9.2377162536450665</v>
      </c>
      <c r="CV128" s="5">
        <f t="shared" si="445"/>
        <v>8.579745067275006</v>
      </c>
      <c r="CW128" s="5">
        <f t="shared" si="445"/>
        <v>7.9684603441325512</v>
      </c>
    </row>
    <row r="129" spans="1:101" ht="20.75" customHeight="1" x14ac:dyDescent="0.2">
      <c r="A129" s="22" t="s">
        <v>168</v>
      </c>
      <c r="B129" s="56">
        <f>SUM(B128:CW128)*5*B49+B50</f>
        <v>4465.4431965422646</v>
      </c>
      <c r="C129" s="7">
        <v>4485.7434548264955</v>
      </c>
      <c r="D129" s="7">
        <f>+B129-C129</f>
        <v>-20.300258284230949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6" thickTop="1" x14ac:dyDescent="0.2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1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5" customHeight="1" x14ac:dyDescent="0.2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7" customHeight="1" x14ac:dyDescent="0.1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5" customHeight="1" x14ac:dyDescent="0.2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5" customHeight="1" x14ac:dyDescent="0.2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2">
      <c r="A138" s="62" t="s">
        <v>208</v>
      </c>
      <c r="B138" s="63">
        <f>+C154</f>
        <v>5.0941476130629937E-2</v>
      </c>
      <c r="C138" s="63">
        <f t="shared" ref="C138:BH138" si="455">+D154</f>
        <v>4.97959827149419E-2</v>
      </c>
      <c r="D138" s="63">
        <f t="shared" si="455"/>
        <v>4.8670052887170634E-2</v>
      </c>
      <c r="E138" s="63">
        <f t="shared" si="455"/>
        <v>4.7573320565560184E-2</v>
      </c>
      <c r="F138" s="63">
        <f t="shared" si="455"/>
        <v>4.6509809500213217E-2</v>
      </c>
      <c r="G138" s="63">
        <f t="shared" si="455"/>
        <v>4.5480696152848221E-2</v>
      </c>
      <c r="H138" s="63">
        <f t="shared" si="455"/>
        <v>4.4485793353668868E-2</v>
      </c>
      <c r="I138" s="63">
        <f t="shared" si="455"/>
        <v>4.3524328980289129E-2</v>
      </c>
      <c r="J138" s="63">
        <f t="shared" si="455"/>
        <v>4.2595339880007188E-2</v>
      </c>
      <c r="K138" s="63">
        <f t="shared" si="455"/>
        <v>4.1697858166080071E-2</v>
      </c>
      <c r="L138" s="63">
        <f t="shared" si="455"/>
        <v>4.0830989322112599E-2</v>
      </c>
      <c r="M138" s="63">
        <f t="shared" si="455"/>
        <v>3.9993938502274951E-2</v>
      </c>
      <c r="N138" s="63">
        <f t="shared" si="455"/>
        <v>3.9186015244545125E-2</v>
      </c>
      <c r="O138" s="63">
        <f t="shared" si="455"/>
        <v>3.8406641158735155E-2</v>
      </c>
      <c r="P138" s="63">
        <f t="shared" si="455"/>
        <v>3.7655373894323274E-2</v>
      </c>
      <c r="Q138" s="63">
        <f t="shared" si="455"/>
        <v>3.6931969860816816E-2</v>
      </c>
      <c r="R138" s="63">
        <f t="shared" si="455"/>
        <v>3.6236516878162206E-2</v>
      </c>
      <c r="S138" s="63">
        <f t="shared" si="455"/>
        <v>3.5579156304507142E-2</v>
      </c>
      <c r="T138" s="63">
        <f t="shared" si="455"/>
        <v>3.4952895857207844E-2</v>
      </c>
      <c r="U138" s="63">
        <f t="shared" si="455"/>
        <v>3.4354552528516269E-2</v>
      </c>
      <c r="V138" s="63">
        <f t="shared" si="455"/>
        <v>3.3781893565990817E-2</v>
      </c>
      <c r="W138" s="63">
        <f t="shared" si="455"/>
        <v>3.3233259271457927E-2</v>
      </c>
      <c r="X138" s="63">
        <f t="shared" si="455"/>
        <v>3.2707341021037895E-2</v>
      </c>
      <c r="Y138" s="63">
        <f t="shared" si="455"/>
        <v>3.2203050336174988E-2</v>
      </c>
      <c r="Z138" s="63">
        <f t="shared" si="455"/>
        <v>3.1719441017686645E-2</v>
      </c>
      <c r="AA138" s="63">
        <f t="shared" si="455"/>
        <v>3.1255663390374444E-2</v>
      </c>
      <c r="AB138" s="63">
        <f t="shared" si="455"/>
        <v>3.0810936835770741E-2</v>
      </c>
      <c r="AC138" s="63">
        <f t="shared" si="455"/>
        <v>3.038453271039776E-2</v>
      </c>
      <c r="AD138" s="63">
        <f t="shared" si="455"/>
        <v>2.997576498877752E-2</v>
      </c>
      <c r="AE138" s="63">
        <f t="shared" si="455"/>
        <v>2.9583983504057443E-2</v>
      </c>
      <c r="AF138" s="63">
        <f t="shared" si="455"/>
        <v>2.9208569504652671E-2</v>
      </c>
      <c r="AG138" s="63">
        <f t="shared" si="455"/>
        <v>2.8848932259453619E-2</v>
      </c>
      <c r="AH138" s="63">
        <f t="shared" si="455"/>
        <v>2.8504504911664563E-2</v>
      </c>
      <c r="AI138" s="63">
        <f t="shared" si="455"/>
        <v>2.8174739036449958E-2</v>
      </c>
      <c r="AJ138" s="63">
        <f t="shared" si="455"/>
        <v>2.78590959820324E-2</v>
      </c>
      <c r="AK138" s="63">
        <f t="shared" si="455"/>
        <v>2.7557031795488296E-2</v>
      </c>
      <c r="AL138" s="63">
        <f t="shared" si="455"/>
        <v>2.7267971771309352E-2</v>
      </c>
      <c r="AM138" s="63">
        <f t="shared" si="455"/>
        <v>2.699126384114714E-2</v>
      </c>
      <c r="AN138" s="63">
        <f t="shared" si="455"/>
        <v>2.672609814589455E-2</v>
      </c>
      <c r="AO138" s="63">
        <f t="shared" si="455"/>
        <v>2.6471362618793792E-2</v>
      </c>
      <c r="AP138" s="63">
        <f t="shared" si="455"/>
        <v>2.6225388585468856E-2</v>
      </c>
      <c r="AQ138" s="63">
        <f t="shared" si="455"/>
        <v>2.5985500014686469E-2</v>
      </c>
      <c r="AR138" s="63">
        <f t="shared" si="455"/>
        <v>2.5747220048685238E-2</v>
      </c>
      <c r="AS138" s="63">
        <f t="shared" si="455"/>
        <v>2.5502876124097407E-2</v>
      </c>
      <c r="AT138" s="63">
        <f t="shared" si="455"/>
        <v>2.5670343265947526E-2</v>
      </c>
      <c r="AU138" s="63">
        <f t="shared" si="455"/>
        <v>2.545028363868207E-2</v>
      </c>
      <c r="AV138" s="63">
        <f t="shared" si="455"/>
        <v>2.5254832029063978E-2</v>
      </c>
      <c r="AW138" s="63">
        <f t="shared" si="455"/>
        <v>2.5071254629148498E-2</v>
      </c>
      <c r="AX138" s="63">
        <f t="shared" si="455"/>
        <v>2.4890497303700743E-2</v>
      </c>
      <c r="AY138" s="63">
        <f t="shared" si="455"/>
        <v>2.4708512640392311E-2</v>
      </c>
      <c r="AZ138" s="63">
        <f t="shared" si="455"/>
        <v>2.4523919128079275E-2</v>
      </c>
      <c r="BA138" s="63">
        <f t="shared" si="455"/>
        <v>2.4336680159571022E-2</v>
      </c>
      <c r="BB138" s="63">
        <f t="shared" si="455"/>
        <v>2.4147374153143941E-2</v>
      </c>
      <c r="BC138" s="63">
        <f t="shared" si="455"/>
        <v>2.3956804477332838E-2</v>
      </c>
      <c r="BD138" s="63">
        <f t="shared" si="455"/>
        <v>2.3765800953096994E-2</v>
      </c>
      <c r="BE138" s="63">
        <f t="shared" si="455"/>
        <v>2.3575127592299072E-2</v>
      </c>
      <c r="BF138" s="63">
        <f t="shared" si="455"/>
        <v>2.3385446635092011E-2</v>
      </c>
      <c r="BG138" s="63">
        <f t="shared" si="455"/>
        <v>2.3197312029302974E-2</v>
      </c>
      <c r="BH138" s="63">
        <f t="shared" si="455"/>
        <v>2.301117589815882E-2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0.70222853642106509</v>
      </c>
      <c r="E141" s="3">
        <f>+(E87-Parameters!$B$82)/(E87+E89+E90-Parameters!$B$82-Parameters!$B$83-Parameters!$B$84)</f>
        <v>0.70460321870324016</v>
      </c>
      <c r="F141" s="3">
        <f>+(F87-Parameters!$B$82)/(F87+F89+F90-Parameters!$B$82-Parameters!$B$83-Parameters!$B$84)</f>
        <v>0.70505721249426101</v>
      </c>
      <c r="G141" s="3">
        <f>+(G87-Parameters!$B$82)/(G87+G89+G90-Parameters!$B$82-Parameters!$B$83-Parameters!$B$84)</f>
        <v>0.70425904844013665</v>
      </c>
      <c r="H141" s="3">
        <f>+(H87-Parameters!$B$82)/(H87+H89+H90-Parameters!$B$82-Parameters!$B$83-Parameters!$B$84)</f>
        <v>0.7026313918814292</v>
      </c>
      <c r="I141" s="3">
        <f>+(I87-Parameters!$B$82)/(I87+I89+I90-Parameters!$B$82-Parameters!$B$83-Parameters!$B$84)</f>
        <v>0.70044815214227529</v>
      </c>
      <c r="J141" s="3">
        <f>+(J87-Parameters!$B$82)/(J87+J89+J90-Parameters!$B$82-Parameters!$B$83-Parameters!$B$84)</f>
        <v>0.6978913563799618</v>
      </c>
      <c r="K141" s="3">
        <f>+(K87-Parameters!$B$82)/(K87+K89+K90-Parameters!$B$82-Parameters!$B$83-Parameters!$B$84)</f>
        <v>0.69508491363653313</v>
      </c>
      <c r="L141" s="3">
        <f>+(L87-Parameters!$B$82)/(L87+L89+L90-Parameters!$B$82-Parameters!$B$83-Parameters!$B$84)</f>
        <v>0.69211499865434511</v>
      </c>
      <c r="M141" s="3">
        <f>+(M87-Parameters!$B$82)/(M87+M89+M90-Parameters!$B$82-Parameters!$B$83-Parameters!$B$84)</f>
        <v>0.68904260745040458</v>
      </c>
      <c r="N141" s="3">
        <f>+(N87-Parameters!$B$82)/(N87+N89+N90-Parameters!$B$82-Parameters!$B$83-Parameters!$B$84)</f>
        <v>0.68591147192671187</v>
      </c>
      <c r="O141" s="3">
        <f>+(O87-Parameters!$B$82)/(O87+O89+O90-Parameters!$B$82-Parameters!$B$83-Parameters!$B$84)</f>
        <v>0.68275317790535828</v>
      </c>
      <c r="P141" s="3">
        <f>+(P87-Parameters!$B$82)/(P87+P89+P90-Parameters!$B$82-Parameters!$B$83-Parameters!$B$84)</f>
        <v>0.67959056474838475</v>
      </c>
      <c r="Q141" s="3">
        <f>+(Q87-Parameters!$B$82)/(Q87+Q89+Q90-Parameters!$B$82-Parameters!$B$83-Parameters!$B$84)</f>
        <v>0.67644004475911512</v>
      </c>
      <c r="R141" s="3">
        <f>+(R87-Parameters!$B$82)/(R87+R89+R90-Parameters!$B$82-Parameters!$B$83-Parameters!$B$84)</f>
        <v>0.67331322564258722</v>
      </c>
      <c r="S141" s="3">
        <f>+(S87-Parameters!$B$82)/(S87+S89+S90-Parameters!$B$82-Parameters!$B$83-Parameters!$B$84)</f>
        <v>0.67021806992760069</v>
      </c>
      <c r="T141" s="3">
        <f>+(T87-Parameters!$B$82)/(T87+T89+T90-Parameters!$B$82-Parameters!$B$83-Parameters!$B$84)</f>
        <v>0.66715973615931901</v>
      </c>
      <c r="U141" s="3">
        <f>+(U87-Parameters!$B$82)/(U87+U89+U90-Parameters!$B$82-Parameters!$B$83-Parameters!$B$84)</f>
        <v>0.66414119197717802</v>
      </c>
      <c r="V141" s="3">
        <f>+(V87-Parameters!$B$82)/(V87+V89+V90-Parameters!$B$82-Parameters!$B$83-Parameters!$B$84)</f>
        <v>0.66116409032703582</v>
      </c>
      <c r="W141" s="3">
        <f>+(W87-Parameters!$B$82)/(W87+W89+W90-Parameters!$B$82-Parameters!$B$83-Parameters!$B$84)</f>
        <v>0.6582288569917526</v>
      </c>
      <c r="X141" s="3">
        <f>+(X87-Parameters!$B$82)/(X87+X89+X90-Parameters!$B$82-Parameters!$B$83-Parameters!$B$84)</f>
        <v>0.65533486280625164</v>
      </c>
      <c r="Y141" s="3">
        <f>+(Y87-Parameters!$B$82)/(Y87+Y89+Y90-Parameters!$B$82-Parameters!$B$83-Parameters!$B$84)</f>
        <v>0.65248060812247632</v>
      </c>
      <c r="Z141" s="3">
        <f>+(Z87-Parameters!$B$82)/(Z87+Z89+Z90-Parameters!$B$82-Parameters!$B$83-Parameters!$B$84)</f>
        <v>0.64966388927204877</v>
      </c>
      <c r="AA141" s="3">
        <f>+(AA87-Parameters!$B$82)/(AA87+AA89+AA90-Parameters!$B$82-Parameters!$B$83-Parameters!$B$84)</f>
        <v>0.64688193685512463</v>
      </c>
      <c r="AB141" s="3">
        <f>+(AB87-Parameters!$B$82)/(AB87+AB89+AB90-Parameters!$B$82-Parameters!$B$83-Parameters!$B$84)</f>
        <v>0.64413152476590196</v>
      </c>
      <c r="AC141" s="3">
        <f>+(AC87-Parameters!$B$82)/(AC87+AC89+AC90-Parameters!$B$82-Parameters!$B$83-Parameters!$B$84)</f>
        <v>0.64140905251725711</v>
      </c>
      <c r="AD141" s="3">
        <f>+(AD87-Parameters!$B$82)/(AD87+AD89+AD90-Parameters!$B$82-Parameters!$B$83-Parameters!$B$84)</f>
        <v>0.63871060451717165</v>
      </c>
      <c r="AE141" s="3">
        <f>+(AE87-Parameters!$B$82)/(AE87+AE89+AE90-Parameters!$B$82-Parameters!$B$83-Parameters!$B$84)</f>
        <v>0.63603198991115451</v>
      </c>
      <c r="AF141" s="3">
        <f>+(AF87-Parameters!$B$82)/(AF87+AF89+AF90-Parameters!$B$82-Parameters!$B$83-Parameters!$B$84)</f>
        <v>0.63336876612411641</v>
      </c>
      <c r="AG141" s="3">
        <f>+(AG87-Parameters!$B$82)/(AG87+AG89+AG90-Parameters!$B$82-Parameters!$B$83-Parameters!$B$84)</f>
        <v>0.63071624858738873</v>
      </c>
      <c r="AH141" s="3">
        <f>+(AH87-Parameters!$B$82)/(AH87+AH89+AH90-Parameters!$B$82-Parameters!$B$83-Parameters!$B$84)</f>
        <v>0.62806950853616772</v>
      </c>
      <c r="AI141" s="3">
        <f>+(AI87-Parameters!$B$82)/(AI87+AI89+AI90-Parameters!$B$82-Parameters!$B$83-Parameters!$B$84)</f>
        <v>0.62542336018655476</v>
      </c>
      <c r="AJ141" s="3">
        <f>+(AJ87-Parameters!$B$82)/(AJ87+AJ89+AJ90-Parameters!$B$82-Parameters!$B$83-Parameters!$B$84)</f>
        <v>0.62277233809229982</v>
      </c>
      <c r="AK141" s="3">
        <f>+(AK87-Parameters!$B$82)/(AK87+AK89+AK90-Parameters!$B$82-Parameters!$B$83-Parameters!$B$84)</f>
        <v>0.62011066503789924</v>
      </c>
      <c r="AL141" s="3">
        <f>+(AL87-Parameters!$B$82)/(AL87+AL89+AL90-Parameters!$B$82-Parameters!$B$83-Parameters!$B$84)</f>
        <v>0.61743221039494089</v>
      </c>
      <c r="AM141" s="3">
        <f>+(AM87-Parameters!$B$82)/(AM87+AM89+AM90-Parameters!$B$82-Parameters!$B$83-Parameters!$B$84)</f>
        <v>0.6147304384623451</v>
      </c>
      <c r="AN141" s="3">
        <f>+(AN87-Parameters!$B$82)/(AN87+AN89+AN90-Parameters!$B$82-Parameters!$B$83-Parameters!$B$84)</f>
        <v>0.61199834587555124</v>
      </c>
      <c r="AO141" s="3">
        <f>+(AO87-Parameters!$B$82)/(AO87+AO89+AO90-Parameters!$B$82-Parameters!$B$83-Parameters!$B$84)</f>
        <v>0.6092283866793694</v>
      </c>
      <c r="AP141" s="3">
        <f>+(AP87-Parameters!$B$82)/(AP87+AP89+AP90-Parameters!$B$82-Parameters!$B$83-Parameters!$B$84)</f>
        <v>0.60641238303049794</v>
      </c>
      <c r="AQ141" s="3">
        <f>+(AQ87-Parameters!$B$82)/(AQ87+AQ89+AQ90-Parameters!$B$82-Parameters!$B$83-Parameters!$B$84)</f>
        <v>0.60354141862164523</v>
      </c>
      <c r="AR141" s="3">
        <f>+(AR87-Parameters!$B$82)/(AR87+AR89+AR90-Parameters!$B$82-Parameters!$B$83-Parameters!$B$84)</f>
        <v>0.60060571058030976</v>
      </c>
      <c r="AS141" s="3">
        <f>+(AS87-Parameters!$B$82)/(AS87+AS89+AS90-Parameters!$B$82-Parameters!$B$83-Parameters!$B$84)</f>
        <v>0.59759445326098326</v>
      </c>
      <c r="AT141" s="3">
        <f>+(AT87-Parameters!$B$82)/(AT87+AT89+AT90-Parameters!$B$82-Parameters!$B$83-Parameters!$B$84)</f>
        <v>0.59449562335014128</v>
      </c>
      <c r="AU141" s="3">
        <f>+(AU87-Parameters!$B$82)/(AU87+AU89+AU90-Parameters!$B$82-Parameters!$B$83-Parameters!$B$84)</f>
        <v>0.59129572793219143</v>
      </c>
      <c r="AV141" s="3">
        <f>+(AV87-Parameters!$B$82)/(AV87+AV89+AV90-Parameters!$B$82-Parameters!$B$83-Parameters!$B$84)</f>
        <v>0.58598496155941526</v>
      </c>
      <c r="AW141" s="3">
        <f>+(AW87-Parameters!$B$82)/(AW87+AW89+AW90-Parameters!$B$82-Parameters!$B$83-Parameters!$B$84)</f>
        <v>0.58185736546036793</v>
      </c>
      <c r="AX141" s="3">
        <f>+(AX87-Parameters!$B$82)/(AX87+AX89+AX90-Parameters!$B$82-Parameters!$B$83-Parameters!$B$84)</f>
        <v>0.57853979807349254</v>
      </c>
      <c r="AY141" s="3">
        <f>+(AY87-Parameters!$B$82)/(AY87+AY89+AY90-Parameters!$B$82-Parameters!$B$83-Parameters!$B$84)</f>
        <v>0.57577729654979237</v>
      </c>
      <c r="AZ141" s="3">
        <f>+(AZ87-Parameters!$B$82)/(AZ87+AZ89+AZ90-Parameters!$B$82-Parameters!$B$83-Parameters!$B$84)</f>
        <v>0.57339569892628806</v>
      </c>
      <c r="BA141" s="3">
        <f>+(BA87-Parameters!$B$82)/(BA87+BA89+BA90-Parameters!$B$82-Parameters!$B$83-Parameters!$B$84)</f>
        <v>0.57127607401263092</v>
      </c>
      <c r="BB141" s="3">
        <f>+(BB87-Parameters!$B$82)/(BB87+BB89+BB90-Parameters!$B$82-Parameters!$B$83-Parameters!$B$84)</f>
        <v>0.56933723346755016</v>
      </c>
      <c r="BC141" s="3">
        <f>+(BC87-Parameters!$B$82)/(BC87+BC89+BC90-Parameters!$B$82-Parameters!$B$83-Parameters!$B$84)</f>
        <v>0.56752377461083237</v>
      </c>
      <c r="BD141" s="3">
        <f>+(BD87-Parameters!$B$82)/(BD87+BD89+BD90-Parameters!$B$82-Parameters!$B$83-Parameters!$B$84)</f>
        <v>0.5657979069324286</v>
      </c>
      <c r="BE141" s="3">
        <f>+(BE87-Parameters!$B$82)/(BE87+BE89+BE90-Parameters!$B$82-Parameters!$B$83-Parameters!$B$84)</f>
        <v>0.56413386638226126</v>
      </c>
      <c r="BF141" s="3">
        <f>+(BF87-Parameters!$B$82)/(BF87+BF89+BF90-Parameters!$B$82-Parameters!$B$83-Parameters!$B$84)</f>
        <v>0.56251409903237659</v>
      </c>
      <c r="BG141" s="3">
        <f>+(BG87-Parameters!$B$82)/(BG87+BG89+BG90-Parameters!$B$82-Parameters!$B$83-Parameters!$B$84)</f>
        <v>0.56092665421384613</v>
      </c>
      <c r="BH141" s="3">
        <f>+(BH87-Parameters!$B$82)/(BH87+BH89+BH90-Parameters!$B$82-Parameters!$B$83-Parameters!$B$84)</f>
        <v>0.55936340419880692</v>
      </c>
      <c r="BI141" s="3">
        <f>+(BI87-Parameters!$B$82)/(BI87+BI89+BI90-Parameters!$B$82-Parameters!$B$83-Parameters!$B$84)</f>
        <v>0.55781882860407961</v>
      </c>
      <c r="BJ141" s="3">
        <f>+(BJ87-Parameters!$B$82)/(BJ87+BJ89+BJ90-Parameters!$B$82-Parameters!$B$83-Parameters!$B$84)</f>
        <v>0.55628918454583431</v>
      </c>
      <c r="BK141" s="3">
        <f>+(BK87-Parameters!$B$82)/(BK87+BK89+BK90-Parameters!$B$82-Parameters!$B$83-Parameters!$B$84)</f>
        <v>0.55477194023872511</v>
      </c>
      <c r="BL141" s="3">
        <f>+(BL87-Parameters!$B$82)/(BL87+BL89+BL90-Parameters!$B$82-Parameters!$B$83-Parameters!$B$84)</f>
        <v>0.55326538847670526</v>
      </c>
      <c r="BM141" s="3">
        <f>+(BM87-Parameters!$B$82)/(BM87+BM89+BM90-Parameters!$B$82-Parameters!$B$83-Parameters!$B$84)</f>
        <v>0.55176838291592856</v>
      </c>
      <c r="BN141" s="3">
        <f>+(BN87-Parameters!$B$82)/(BN87+BN89+BN90-Parameters!$B$82-Parameters!$B$83-Parameters!$B$84)</f>
        <v>0.55028015817734199</v>
      </c>
      <c r="BO141" s="3">
        <f>+(BO87-Parameters!$B$82)/(BO87+BO89+BO90-Parameters!$B$82-Parameters!$B$83-Parameters!$B$84)</f>
        <v>0.54880020715275224</v>
      </c>
      <c r="BP141" s="3">
        <f>+(BP87-Parameters!$B$82)/(BP87+BP89+BP90-Parameters!$B$82-Parameters!$B$83-Parameters!$B$84)</f>
        <v>0.54732819734358829</v>
      </c>
      <c r="BQ141" s="3">
        <f>+(BQ87-Parameters!$B$82)/(BQ87+BQ89+BQ90-Parameters!$B$82-Parameters!$B$83-Parameters!$B$84)</f>
        <v>0.54586391383043653</v>
      </c>
      <c r="BR141" s="3">
        <f>+(BR87-Parameters!$B$82)/(BR87+BR89+BR90-Parameters!$B$82-Parameters!$B$83-Parameters!$B$84)</f>
        <v>0.54440722040974332</v>
      </c>
      <c r="BS141" s="3">
        <f>+(BS87-Parameters!$B$82)/(BS87+BS89+BS90-Parameters!$B$82-Parameters!$B$83-Parameters!$B$84)</f>
        <v>0.54295803312268576</v>
      </c>
      <c r="BT141" s="3">
        <f>+(BT87-Parameters!$B$82)/(BT87+BT89+BT90-Parameters!$B$82-Parameters!$B$83-Parameters!$B$84)</f>
        <v>0.54151630223682024</v>
      </c>
      <c r="BU141" s="3">
        <f>+(BU87-Parameters!$B$82)/(BU87+BU89+BU90-Parameters!$B$82-Parameters!$B$83-Parameters!$B$84)</f>
        <v>0.54008199999357132</v>
      </c>
      <c r="BV141" s="3">
        <f>+(BV87-Parameters!$B$82)/(BV87+BV89+BV90-Parameters!$B$82-Parameters!$B$83-Parameters!$B$84)</f>
        <v>0.53865511228909491</v>
      </c>
      <c r="BW141" s="3">
        <f>+(BW87-Parameters!$B$82)/(BW87+BW89+BW90-Parameters!$B$82-Parameters!$B$83-Parameters!$B$84)</f>
        <v>0.53723563303979949</v>
      </c>
      <c r="BX141" s="3">
        <f>+(BX87-Parameters!$B$82)/(BX87+BX89+BX90-Parameters!$B$82-Parameters!$B$83-Parameters!$B$84)</f>
        <v>0.53582356038091039</v>
      </c>
      <c r="BY141" s="3">
        <f>+(BY87-Parameters!$B$82)/(BY87+BY89+BY90-Parameters!$B$82-Parameters!$B$83-Parameters!$B$84)</f>
        <v>0.53441889411989074</v>
      </c>
      <c r="BZ141" s="3">
        <f>+(BZ87-Parameters!$B$82)/(BZ87+BZ89+BZ90-Parameters!$B$82-Parameters!$B$83-Parameters!$B$84)</f>
        <v>0.5330216340515086</v>
      </c>
      <c r="CA141" s="3">
        <f>+(CA87-Parameters!$B$82)/(CA87+CA89+CA90-Parameters!$B$82-Parameters!$B$83-Parameters!$B$84)</f>
        <v>0.53163177887106638</v>
      </c>
      <c r="CB141" s="3">
        <f>+(CB87-Parameters!$B$82)/(CB87+CB89+CB90-Parameters!$B$82-Parameters!$B$83-Parameters!$B$84)</f>
        <v>0.530249325511852</v>
      </c>
      <c r="CC141" s="3">
        <f>+(CC87-Parameters!$B$82)/(CC87+CC89+CC90-Parameters!$B$82-Parameters!$B$83-Parameters!$B$84)</f>
        <v>0.52887426879839461</v>
      </c>
      <c r="CD141" s="3">
        <f>+(CD87-Parameters!$B$82)/(CD87+CD89+CD90-Parameters!$B$82-Parameters!$B$83-Parameters!$B$84)</f>
        <v>0.52750660136007033</v>
      </c>
      <c r="CE141" s="3">
        <f>+(CE87-Parameters!$B$82)/(CE87+CE89+CE90-Parameters!$B$82-Parameters!$B$83-Parameters!$B$84)</f>
        <v>0.52614631379647392</v>
      </c>
      <c r="CF141" s="3">
        <f>+(CF87-Parameters!$B$82)/(CF87+CF89+CF90-Parameters!$B$82-Parameters!$B$83-Parameters!$B$84)</f>
        <v>0.52479339513926027</v>
      </c>
      <c r="CG141" s="3">
        <f>+(CG87-Parameters!$B$82)/(CG87+CG89+CG90-Parameters!$B$82-Parameters!$B$83-Parameters!$B$84)</f>
        <v>0.52344783372621262</v>
      </c>
      <c r="CH141" s="3">
        <f>+(CH87-Parameters!$B$82)/(CH87+CH89+CH90-Parameters!$B$82-Parameters!$B$83-Parameters!$B$84)</f>
        <v>0.52210961871002681</v>
      </c>
      <c r="CI141" s="3">
        <f>+(CI87-Parameters!$B$82)/(CI87+CI89+CI90-Parameters!$B$82-Parameters!$B$83-Parameters!$B$84)</f>
        <v>0.52077874259626489</v>
      </c>
      <c r="CJ141" s="3">
        <f>+(CJ87-Parameters!$B$82)/(CJ87+CJ89+CJ90-Parameters!$B$82-Parameters!$B$83-Parameters!$B$84)</f>
        <v>0.51945520549181889</v>
      </c>
      <c r="CK141" s="3">
        <f>+(CK87-Parameters!$B$82)/(CK87+CK89+CK90-Parameters!$B$82-Parameters!$B$83-Parameters!$B$84)</f>
        <v>0.51813902223011588</v>
      </c>
      <c r="CL141" s="3">
        <f>+(CL87-Parameters!$B$82)/(CL87+CL89+CL90-Parameters!$B$82-Parameters!$B$83-Parameters!$B$84)</f>
        <v>0.51683023437904918</v>
      </c>
      <c r="CM141" s="3">
        <f>+(CM87-Parameters!$B$82)/(CM87+CM89+CM90-Parameters!$B$82-Parameters!$B$83-Parameters!$B$84)</f>
        <v>0.51552893062149763</v>
      </c>
      <c r="CN141" s="3">
        <f>+(CN87-Parameters!$B$82)/(CN87+CN89+CN90-Parameters!$B$82-Parameters!$B$83-Parameters!$B$84)</f>
        <v>0.51423528171945743</v>
      </c>
      <c r="CO141" s="3">
        <f>+(CO87-Parameters!$B$82)/(CO87+CO89+CO90-Parameters!$B$82-Parameters!$B$83-Parameters!$B$84)</f>
        <v>0.51294960154417868</v>
      </c>
      <c r="CP141" s="3">
        <f>+(CP87-Parameters!$B$82)/(CP87+CP89+CP90-Parameters!$B$82-Parameters!$B$83-Parameters!$B$84)</f>
        <v>0.51166746830602527</v>
      </c>
      <c r="CQ141" s="3">
        <f>+(CQ87-Parameters!$B$82)/(CQ87+CQ89+CQ90-Parameters!$B$82-Parameters!$B$83-Parameters!$B$84)</f>
        <v>0.51039079338810134</v>
      </c>
      <c r="CR141" s="3">
        <f>+(CR87-Parameters!$B$82)/(CR87+CR89+CR90-Parameters!$B$82-Parameters!$B$83-Parameters!$B$84)</f>
        <v>0.50912060146774385</v>
      </c>
      <c r="CS141" s="3">
        <f>+(CS87-Parameters!$B$82)/(CS87+CS89+CS90-Parameters!$B$82-Parameters!$B$83-Parameters!$B$84)</f>
        <v>0.50785739848532552</v>
      </c>
      <c r="CT141" s="3">
        <f>+(CT87-Parameters!$B$82)/(CT87+CT89+CT90-Parameters!$B$82-Parameters!$B$83-Parameters!$B$84)</f>
        <v>0.5066013940335039</v>
      </c>
      <c r="CU141" s="3">
        <f>+(CU87-Parameters!$B$82)/(CU87+CU89+CU90-Parameters!$B$82-Parameters!$B$83-Parameters!$B$84)</f>
        <v>0.50535263414616882</v>
      </c>
      <c r="CV141" s="3">
        <f>+(CV87-Parameters!$B$82)/(CV87+CV89+CV90-Parameters!$B$82-Parameters!$B$83-Parameters!$B$84)</f>
        <v>0.50411107927354171</v>
      </c>
      <c r="CW141" s="3">
        <f>+(CW87-Parameters!$B$82)/(CW87+CW89+CW90-Parameters!$B$82-Parameters!$B$83-Parameters!$B$84)</f>
        <v>0.5028766490201696</v>
      </c>
    </row>
    <row r="142" spans="1:101" ht="20.75" customHeight="1" x14ac:dyDescent="0.2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0.75677368023213887</v>
      </c>
      <c r="E142" s="3">
        <f t="shared" ref="E142:BI142" si="457">+(E87-$B$87)/(E92-$B$92)</f>
        <v>0.74486148962431287</v>
      </c>
      <c r="F142" s="3">
        <f t="shared" si="457"/>
        <v>0.73485683698776127</v>
      </c>
      <c r="G142" s="3">
        <f t="shared" si="457"/>
        <v>0.72625926876381297</v>
      </c>
      <c r="H142" s="3">
        <f t="shared" si="457"/>
        <v>0.7187168507544085</v>
      </c>
      <c r="I142" s="3">
        <f t="shared" si="457"/>
        <v>0.71198013950353722</v>
      </c>
      <c r="J142" s="3">
        <f t="shared" si="457"/>
        <v>0.70587063089208291</v>
      </c>
      <c r="K142" s="3">
        <f t="shared" si="457"/>
        <v>0.7002591174658398</v>
      </c>
      <c r="L142" s="3">
        <f t="shared" si="457"/>
        <v>0.69505081741438857</v>
      </c>
      <c r="M142" s="3">
        <f t="shared" si="457"/>
        <v>0.69017513050918988</v>
      </c>
      <c r="N142" s="3">
        <f t="shared" si="457"/>
        <v>0.68557855821823044</v>
      </c>
      <c r="O142" s="3">
        <f t="shared" si="457"/>
        <v>0.68121979108152531</v>
      </c>
      <c r="P142" s="3">
        <f t="shared" si="457"/>
        <v>0.67706628356218856</v>
      </c>
      <c r="Q142" s="3">
        <f t="shared" si="457"/>
        <v>0.67309185215826106</v>
      </c>
      <c r="R142" s="3">
        <f t="shared" si="457"/>
        <v>0.66927497875655917</v>
      </c>
      <c r="S142" s="3">
        <f t="shared" si="457"/>
        <v>0.66559760031084736</v>
      </c>
      <c r="T142" s="3">
        <f t="shared" si="457"/>
        <v>0.66204423268488755</v>
      </c>
      <c r="U142" s="3">
        <f t="shared" si="457"/>
        <v>0.65860132077635281</v>
      </c>
      <c r="V142" s="3">
        <f t="shared" si="457"/>
        <v>0.655257282115003</v>
      </c>
      <c r="W142" s="3">
        <f t="shared" si="457"/>
        <v>0.65200180505249705</v>
      </c>
      <c r="X142" s="3">
        <f t="shared" si="457"/>
        <v>0.6488254624404276</v>
      </c>
      <c r="Y142" s="3">
        <f t="shared" si="457"/>
        <v>0.64571948404213386</v>
      </c>
      <c r="Z142" s="3">
        <f t="shared" si="457"/>
        <v>0.6426756097194255</v>
      </c>
      <c r="AA142" s="3">
        <f t="shared" si="457"/>
        <v>0.63968598434959223</v>
      </c>
      <c r="AB142" s="3">
        <f t="shared" si="457"/>
        <v>0.63674307475012604</v>
      </c>
      <c r="AC142" s="3">
        <f t="shared" si="457"/>
        <v>0.63383959845029991</v>
      </c>
      <c r="AD142" s="3">
        <f t="shared" si="457"/>
        <v>0.63096845887076203</v>
      </c>
      <c r="AE142" s="3">
        <f t="shared" si="457"/>
        <v>0.62812268380063996</v>
      </c>
      <c r="AF142" s="3">
        <f t="shared" si="457"/>
        <v>0.62529536519941942</v>
      </c>
      <c r="AG142" s="3">
        <f t="shared" si="457"/>
        <v>0.62247959884312209</v>
      </c>
      <c r="AH142" s="3">
        <f t="shared" si="457"/>
        <v>0.61966842256671317</v>
      </c>
      <c r="AI142" s="3">
        <f t="shared" si="457"/>
        <v>0.61685475188434968</v>
      </c>
      <c r="AJ142" s="3">
        <f t="shared" si="457"/>
        <v>0.61403131170402847</v>
      </c>
      <c r="AK142" s="3">
        <f t="shared" si="457"/>
        <v>0.61119056273100292</v>
      </c>
      <c r="AL142" s="3">
        <f t="shared" si="457"/>
        <v>0.60832462094222006</v>
      </c>
      <c r="AM142" s="3">
        <f t="shared" si="457"/>
        <v>0.6054251682425984</v>
      </c>
      <c r="AN142" s="3">
        <f t="shared" si="457"/>
        <v>0.60248335203410597</v>
      </c>
      <c r="AO142" s="3">
        <f t="shared" si="457"/>
        <v>0.59948967091768046</v>
      </c>
      <c r="AP142" s="3">
        <f t="shared" si="457"/>
        <v>0.59643384301058666</v>
      </c>
      <c r="AQ142" s="3">
        <f t="shared" si="457"/>
        <v>0.59330465226973794</v>
      </c>
      <c r="AR142" s="3">
        <f t="shared" si="457"/>
        <v>0.59008976649922096</v>
      </c>
      <c r="AS142" s="3">
        <f t="shared" si="457"/>
        <v>0.58677551775187087</v>
      </c>
      <c r="AT142" s="3">
        <f t="shared" si="457"/>
        <v>0.5833466307919426</v>
      </c>
      <c r="AU142" s="3">
        <f t="shared" si="457"/>
        <v>0.57978587565441808</v>
      </c>
      <c r="AV142" s="3">
        <f t="shared" si="457"/>
        <v>0.57377259342359699</v>
      </c>
      <c r="AW142" s="3">
        <f t="shared" si="457"/>
        <v>0.56908109369314819</v>
      </c>
      <c r="AX142" s="3">
        <f t="shared" si="457"/>
        <v>0.56529482508909223</v>
      </c>
      <c r="AY142" s="3">
        <f t="shared" si="457"/>
        <v>0.56212901785851643</v>
      </c>
      <c r="AZ142" s="3">
        <f t="shared" si="457"/>
        <v>0.55938905888564527</v>
      </c>
      <c r="BA142" s="3">
        <f t="shared" si="457"/>
        <v>0.55694199819376877</v>
      </c>
      <c r="BB142" s="3">
        <f t="shared" si="457"/>
        <v>0.55469704937581898</v>
      </c>
      <c r="BC142" s="3">
        <f t="shared" si="457"/>
        <v>0.55259224858570544</v>
      </c>
      <c r="BD142" s="3">
        <f t="shared" si="457"/>
        <v>0.55058532942130478</v>
      </c>
      <c r="BE142" s="3">
        <f t="shared" si="457"/>
        <v>0.54864748301127009</v>
      </c>
      <c r="BF142" s="3">
        <f t="shared" si="457"/>
        <v>0.54675909208121831</v>
      </c>
      <c r="BG142" s="3">
        <f t="shared" si="457"/>
        <v>0.54490681520264028</v>
      </c>
      <c r="BH142" s="3">
        <f t="shared" si="457"/>
        <v>0.54308159432007752</v>
      </c>
      <c r="BI142" s="3">
        <f t="shared" si="457"/>
        <v>0.54127729348085385</v>
      </c>
      <c r="BJ142" s="3">
        <f t="shared" ref="BJ142:CW142" si="458">+(BJ87-$B$87)/(BJ92-$B$92)</f>
        <v>0.53948976899263368</v>
      </c>
      <c r="BK142" s="3">
        <f t="shared" si="458"/>
        <v>0.53771623440004823</v>
      </c>
      <c r="BL142" s="3">
        <f t="shared" si="458"/>
        <v>0.53595482688862728</v>
      </c>
      <c r="BM142" s="3">
        <f t="shared" si="458"/>
        <v>0.53420431128368506</v>
      </c>
      <c r="BN142" s="3">
        <f t="shared" si="458"/>
        <v>0.5324638780236215</v>
      </c>
      <c r="BO142" s="3">
        <f t="shared" si="458"/>
        <v>0.53073300530680867</v>
      </c>
      <c r="BP142" s="3">
        <f t="shared" si="458"/>
        <v>0.5290113650549817</v>
      </c>
      <c r="BQ142" s="3">
        <f t="shared" si="458"/>
        <v>0.52729875879077903</v>
      </c>
      <c r="BR142" s="3">
        <f t="shared" si="458"/>
        <v>0.52559507393617066</v>
      </c>
      <c r="BS142" s="3">
        <f t="shared" si="458"/>
        <v>0.52390025405029805</v>
      </c>
      <c r="BT142" s="3">
        <f t="shared" si="458"/>
        <v>0.52221427858269498</v>
      </c>
      <c r="BU142" s="3">
        <f t="shared" si="458"/>
        <v>0.5205371491224916</v>
      </c>
      <c r="BV142" s="3">
        <f t="shared" si="458"/>
        <v>0.51886888008303078</v>
      </c>
      <c r="BW142" s="3">
        <f t="shared" si="458"/>
        <v>0.51720949241679881</v>
      </c>
      <c r="BX142" s="3">
        <f t="shared" si="458"/>
        <v>0.51555900940166821</v>
      </c>
      <c r="BY142" s="3">
        <f t="shared" si="458"/>
        <v>0.51391745384695686</v>
      </c>
      <c r="BZ142" s="3">
        <f t="shared" si="458"/>
        <v>0.51228484627591231</v>
      </c>
      <c r="CA142" s="3">
        <f t="shared" si="458"/>
        <v>0.5106612037875109</v>
      </c>
      <c r="CB142" s="3">
        <f t="shared" si="458"/>
        <v>0.50904653940164812</v>
      </c>
      <c r="CC142" s="3">
        <f t="shared" si="458"/>
        <v>0.50744086176625081</v>
      </c>
      <c r="CD142" s="3">
        <f t="shared" si="458"/>
        <v>0.50584417516567615</v>
      </c>
      <c r="CE142" s="3">
        <f t="shared" si="458"/>
        <v>0.50425647982440447</v>
      </c>
      <c r="CF142" s="3">
        <f t="shared" si="458"/>
        <v>0.5026777725632019</v>
      </c>
      <c r="CG142" s="3">
        <f t="shared" si="458"/>
        <v>0.50110804795025499</v>
      </c>
      <c r="CH142" s="3">
        <f t="shared" si="458"/>
        <v>0.49954730021888322</v>
      </c>
      <c r="CI142" s="3">
        <f t="shared" si="458"/>
        <v>0.49799552643220252</v>
      </c>
      <c r="CJ142" s="3">
        <f t="shared" si="458"/>
        <v>0.49645273172392412</v>
      </c>
      <c r="CK142" s="3">
        <f t="shared" si="458"/>
        <v>0.49491893803454667</v>
      </c>
      <c r="CL142" s="3">
        <f t="shared" si="458"/>
        <v>0.49339419878425178</v>
      </c>
      <c r="CM142" s="3">
        <f t="shared" si="458"/>
        <v>0.49187862372959268</v>
      </c>
      <c r="CN142" s="3">
        <f t="shared" si="458"/>
        <v>0.49037242156061661</v>
      </c>
      <c r="CO142" s="3">
        <f t="shared" si="458"/>
        <v>0.48887597419943662</v>
      </c>
      <c r="CP142" s="3">
        <f t="shared" si="458"/>
        <v>0.48738400715995917</v>
      </c>
      <c r="CQ142" s="3">
        <f t="shared" si="458"/>
        <v>0.485898747815388</v>
      </c>
      <c r="CR142" s="3">
        <f t="shared" si="458"/>
        <v>0.4844213964411177</v>
      </c>
      <c r="CS142" s="3">
        <f t="shared" si="458"/>
        <v>0.48295255028821388</v>
      </c>
      <c r="CT142" s="3">
        <f t="shared" si="458"/>
        <v>0.48149246038816823</v>
      </c>
      <c r="CU142" s="3">
        <f t="shared" si="458"/>
        <v>0.48004118528102169</v>
      </c>
      <c r="CV142" s="3">
        <f t="shared" si="458"/>
        <v>0.47859868158851604</v>
      </c>
      <c r="CW142" s="3">
        <f t="shared" si="458"/>
        <v>0.47716485621925858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196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5" customHeight="1" x14ac:dyDescent="0.2">
      <c r="A150" s="9" t="s">
        <v>176</v>
      </c>
      <c r="B150" s="47"/>
      <c r="C150" s="3">
        <f t="shared" ref="C150:AH150" si="463">+((C126/B126)^($B$19))^0.2</f>
        <v>1.0354103213109656</v>
      </c>
      <c r="D150" s="3">
        <f t="shared" si="463"/>
        <v>1.0342817563694009</v>
      </c>
      <c r="E150" s="3">
        <f t="shared" si="463"/>
        <v>1.0331724658986903</v>
      </c>
      <c r="F150" s="3">
        <f t="shared" si="463"/>
        <v>1.0320919414439018</v>
      </c>
      <c r="G150" s="3">
        <f t="shared" si="463"/>
        <v>1.0310441472908505</v>
      </c>
      <c r="H150" s="3">
        <f t="shared" si="463"/>
        <v>1.0300302425151215</v>
      </c>
      <c r="I150" s="3">
        <f t="shared" si="463"/>
        <v>1.0290500427129743</v>
      </c>
      <c r="J150" s="3">
        <f t="shared" si="463"/>
        <v>1.0281027871726987</v>
      </c>
      <c r="K150" s="3">
        <f t="shared" si="463"/>
        <v>1.0271875269753767</v>
      </c>
      <c r="L150" s="3">
        <f t="shared" si="463"/>
        <v>1.02630330853801</v>
      </c>
      <c r="M150" s="3">
        <f t="shared" si="463"/>
        <v>1.0254492505636579</v>
      </c>
      <c r="N150" s="3">
        <f t="shared" si="463"/>
        <v>1.0246245699529803</v>
      </c>
      <c r="O150" s="3">
        <f t="shared" si="463"/>
        <v>1.0238285864478278</v>
      </c>
      <c r="P150" s="3">
        <f t="shared" si="463"/>
        <v>1.0230607302056505</v>
      </c>
      <c r="Q150" s="3">
        <f t="shared" si="463"/>
        <v>1.0223205654131264</v>
      </c>
      <c r="R150" s="3">
        <f t="shared" si="463"/>
        <v>1.0216078520796226</v>
      </c>
      <c r="S150" s="3">
        <f t="shared" si="463"/>
        <v>1.0209226767272535</v>
      </c>
      <c r="T150" s="3">
        <f t="shared" si="463"/>
        <v>1.0202750308418791</v>
      </c>
      <c r="U150" s="3">
        <f t="shared" si="463"/>
        <v>1.0196580254750818</v>
      </c>
      <c r="V150" s="3">
        <f t="shared" si="463"/>
        <v>1.0190685246586368</v>
      </c>
      <c r="W150" s="3">
        <f t="shared" si="463"/>
        <v>1.0185043286364444</v>
      </c>
      <c r="X150" s="3">
        <f t="shared" si="463"/>
        <v>1.0179638022378896</v>
      </c>
      <c r="Y150" s="3">
        <f t="shared" si="463"/>
        <v>1.0174456561783625</v>
      </c>
      <c r="Z150" s="3">
        <f t="shared" si="463"/>
        <v>1.0169488180651971</v>
      </c>
      <c r="AA150" s="3">
        <f t="shared" si="463"/>
        <v>1.01647235568245</v>
      </c>
      <c r="AB150" s="3">
        <f t="shared" si="463"/>
        <v>1.016015431911699</v>
      </c>
      <c r="AC150" s="3">
        <f t="shared" si="463"/>
        <v>1.0155772776707102</v>
      </c>
      <c r="AD150" s="3">
        <f t="shared" si="463"/>
        <v>1.0151571750841357</v>
      </c>
      <c r="AE150" s="3">
        <f t="shared" si="463"/>
        <v>1.0147544482648054</v>
      </c>
      <c r="AF150" s="3">
        <f t="shared" si="463"/>
        <v>1.0143684566542439</v>
      </c>
      <c r="AG150" s="3">
        <f t="shared" si="463"/>
        <v>1.013998590644978</v>
      </c>
      <c r="AH150" s="3">
        <f t="shared" si="463"/>
        <v>1.013644268235915</v>
      </c>
      <c r="AI150" s="3">
        <f t="shared" ref="AI150:BI150" si="464">+((AI126/AH126)^($B$19))^0.2</f>
        <v>1.0133049309474529</v>
      </c>
      <c r="AJ150" s="3">
        <f t="shared" si="464"/>
        <v>1.0129800384595566</v>
      </c>
      <c r="AK150" s="3">
        <f t="shared" si="464"/>
        <v>1.0126690600808201</v>
      </c>
      <c r="AL150" s="3">
        <f t="shared" si="464"/>
        <v>1.0123714598970328</v>
      </c>
      <c r="AM150" s="3">
        <f t="shared" si="464"/>
        <v>1.0120866716958714</v>
      </c>
      <c r="AN150" s="3">
        <f t="shared" si="464"/>
        <v>1.0118140530454653</v>
      </c>
      <c r="AO150" s="3">
        <f t="shared" si="464"/>
        <v>1.0115528060550687</v>
      </c>
      <c r="AP150" s="3">
        <f t="shared" si="464"/>
        <v>1.0113018350924077</v>
      </c>
      <c r="AQ150" s="3">
        <f t="shared" si="464"/>
        <v>1.0110594961433192</v>
      </c>
      <c r="AR150" s="3">
        <f t="shared" si="464"/>
        <v>1.0108231527238292</v>
      </c>
      <c r="AS150" s="3">
        <f t="shared" si="464"/>
        <v>1.0105883941366358</v>
      </c>
      <c r="AT150" s="3">
        <f t="shared" si="464"/>
        <v>1.0103476612060074</v>
      </c>
      <c r="AU150" s="3">
        <f t="shared" si="464"/>
        <v>1.0105126534639879</v>
      </c>
      <c r="AV150" s="3">
        <f t="shared" si="464"/>
        <v>1.0102958459494407</v>
      </c>
      <c r="AW150" s="3">
        <f t="shared" si="464"/>
        <v>1.0101032827872551</v>
      </c>
      <c r="AX150" s="3">
        <f t="shared" si="464"/>
        <v>1.0099224183538409</v>
      </c>
      <c r="AY150" s="3">
        <f t="shared" si="464"/>
        <v>1.009744332318917</v>
      </c>
      <c r="AZ150" s="3">
        <f t="shared" si="464"/>
        <v>1.0095650370841305</v>
      </c>
      <c r="BA150" s="3">
        <f t="shared" si="464"/>
        <v>1.0093831715547581</v>
      </c>
      <c r="BB150" s="3">
        <f t="shared" si="464"/>
        <v>1.0091986996646021</v>
      </c>
      <c r="BC150" s="3">
        <f t="shared" si="464"/>
        <v>1.0090121912838859</v>
      </c>
      <c r="BD150" s="3">
        <f t="shared" si="464"/>
        <v>1.0088244379087024</v>
      </c>
      <c r="BE150" s="3">
        <f t="shared" si="464"/>
        <v>1.0086362570966474</v>
      </c>
      <c r="BF150" s="3">
        <f t="shared" si="464"/>
        <v>1.0084484015687676</v>
      </c>
      <c r="BG150" s="3">
        <f t="shared" si="464"/>
        <v>1.0082615237784158</v>
      </c>
      <c r="BH150" s="3">
        <f t="shared" si="464"/>
        <v>1.0080761694869982</v>
      </c>
      <c r="BI150" s="3">
        <f t="shared" si="464"/>
        <v>1.0078927841361172</v>
      </c>
    </row>
    <row r="151" spans="1:101" ht="20.75" customHeight="1" x14ac:dyDescent="0.2">
      <c r="A151" s="9" t="s">
        <v>177</v>
      </c>
      <c r="B151" s="47"/>
      <c r="C151" s="3">
        <f>+C150*C149</f>
        <v>1.0509414761306299</v>
      </c>
      <c r="D151" s="3">
        <f t="shared" ref="D151:BI151" si="465">+D150*D149</f>
        <v>1.0497959827149419</v>
      </c>
      <c r="E151" s="3">
        <f t="shared" si="465"/>
        <v>1.0486700528871706</v>
      </c>
      <c r="F151" s="3">
        <f t="shared" si="465"/>
        <v>1.0475733205655602</v>
      </c>
      <c r="G151" s="3">
        <f t="shared" si="465"/>
        <v>1.0465098095002132</v>
      </c>
      <c r="H151" s="3">
        <f t="shared" si="465"/>
        <v>1.0454806961528482</v>
      </c>
      <c r="I151" s="3">
        <f t="shared" si="465"/>
        <v>1.0444857933536689</v>
      </c>
      <c r="J151" s="3">
        <f t="shared" si="465"/>
        <v>1.0435243289802891</v>
      </c>
      <c r="K151" s="3">
        <f t="shared" si="465"/>
        <v>1.0425953398800072</v>
      </c>
      <c r="L151" s="3">
        <f t="shared" si="465"/>
        <v>1.0416978581660801</v>
      </c>
      <c r="M151" s="3">
        <f t="shared" si="465"/>
        <v>1.0408309893221126</v>
      </c>
      <c r="N151" s="3">
        <f t="shared" si="465"/>
        <v>1.039993938502275</v>
      </c>
      <c r="O151" s="3">
        <f t="shared" si="465"/>
        <v>1.0391860152445451</v>
      </c>
      <c r="P151" s="3">
        <f t="shared" si="465"/>
        <v>1.0384066411587352</v>
      </c>
      <c r="Q151" s="3">
        <f t="shared" si="465"/>
        <v>1.0376553738943233</v>
      </c>
      <c r="R151" s="3">
        <f t="shared" si="465"/>
        <v>1.0369319698608168</v>
      </c>
      <c r="S151" s="3">
        <f t="shared" si="465"/>
        <v>1.0362365168781622</v>
      </c>
      <c r="T151" s="3">
        <f t="shared" si="465"/>
        <v>1.0355791563045071</v>
      </c>
      <c r="U151" s="3">
        <f t="shared" si="465"/>
        <v>1.0349528958572078</v>
      </c>
      <c r="V151" s="3">
        <f t="shared" si="465"/>
        <v>1.0343545525285163</v>
      </c>
      <c r="W151" s="3">
        <f t="shared" si="465"/>
        <v>1.0337818935659908</v>
      </c>
      <c r="X151" s="3">
        <f t="shared" si="465"/>
        <v>1.0332332592714579</v>
      </c>
      <c r="Y151" s="3">
        <f t="shared" si="465"/>
        <v>1.0327073410210379</v>
      </c>
      <c r="Z151" s="3">
        <f t="shared" si="465"/>
        <v>1.032203050336175</v>
      </c>
      <c r="AA151" s="3">
        <f t="shared" si="465"/>
        <v>1.0317194410176866</v>
      </c>
      <c r="AB151" s="3">
        <f t="shared" si="465"/>
        <v>1.0312556633903744</v>
      </c>
      <c r="AC151" s="3">
        <f t="shared" si="465"/>
        <v>1.0308109368357707</v>
      </c>
      <c r="AD151" s="3">
        <f t="shared" si="465"/>
        <v>1.0303845327103978</v>
      </c>
      <c r="AE151" s="3">
        <f t="shared" si="465"/>
        <v>1.0299757649887775</v>
      </c>
      <c r="AF151" s="3">
        <f t="shared" si="465"/>
        <v>1.0295839835040574</v>
      </c>
      <c r="AG151" s="3">
        <f t="shared" si="465"/>
        <v>1.0292085695046527</v>
      </c>
      <c r="AH151" s="3">
        <f t="shared" si="465"/>
        <v>1.0288489322594536</v>
      </c>
      <c r="AI151" s="3">
        <f t="shared" si="465"/>
        <v>1.0285045049116646</v>
      </c>
      <c r="AJ151" s="3">
        <f t="shared" si="465"/>
        <v>1.02817473903645</v>
      </c>
      <c r="AK151" s="3">
        <f t="shared" si="465"/>
        <v>1.0278590959820324</v>
      </c>
      <c r="AL151" s="3">
        <f t="shared" si="465"/>
        <v>1.0275570317954883</v>
      </c>
      <c r="AM151" s="3">
        <f t="shared" si="465"/>
        <v>1.0272679717713094</v>
      </c>
      <c r="AN151" s="3">
        <f t="shared" si="465"/>
        <v>1.0269912638411471</v>
      </c>
      <c r="AO151" s="3">
        <f t="shared" si="465"/>
        <v>1.0267260981458946</v>
      </c>
      <c r="AP151" s="3">
        <f t="shared" si="465"/>
        <v>1.0264713626187938</v>
      </c>
      <c r="AQ151" s="3">
        <f t="shared" si="465"/>
        <v>1.0262253885854689</v>
      </c>
      <c r="AR151" s="3">
        <f t="shared" si="465"/>
        <v>1.0259855000146865</v>
      </c>
      <c r="AS151" s="3">
        <f t="shared" si="465"/>
        <v>1.0257472200486852</v>
      </c>
      <c r="AT151" s="3">
        <f t="shared" si="465"/>
        <v>1.0255028761240974</v>
      </c>
      <c r="AU151" s="3">
        <f t="shared" si="465"/>
        <v>1.0256703432659475</v>
      </c>
      <c r="AV151" s="3">
        <f t="shared" si="465"/>
        <v>1.0254502836386821</v>
      </c>
      <c r="AW151" s="3">
        <f t="shared" si="465"/>
        <v>1.025254832029064</v>
      </c>
      <c r="AX151" s="3">
        <f t="shared" si="465"/>
        <v>1.0250712546291485</v>
      </c>
      <c r="AY151" s="3">
        <f t="shared" si="465"/>
        <v>1.0248904973037007</v>
      </c>
      <c r="AZ151" s="3">
        <f t="shared" si="465"/>
        <v>1.0247085126403923</v>
      </c>
      <c r="BA151" s="3">
        <f t="shared" si="465"/>
        <v>1.0245239191280793</v>
      </c>
      <c r="BB151" s="3">
        <f t="shared" si="465"/>
        <v>1.024336680159571</v>
      </c>
      <c r="BC151" s="3">
        <f t="shared" si="465"/>
        <v>1.0241473741531439</v>
      </c>
      <c r="BD151" s="3">
        <f t="shared" si="465"/>
        <v>1.0239568044773328</v>
      </c>
      <c r="BE151" s="3">
        <f t="shared" si="465"/>
        <v>1.023765800953097</v>
      </c>
      <c r="BF151" s="3">
        <f t="shared" si="465"/>
        <v>1.0235751275922991</v>
      </c>
      <c r="BG151" s="3">
        <f t="shared" si="465"/>
        <v>1.023385446635092</v>
      </c>
      <c r="BH151" s="3">
        <f t="shared" si="465"/>
        <v>1.023197312029303</v>
      </c>
      <c r="BI151" s="3">
        <f t="shared" si="465"/>
        <v>1.0230111758981588</v>
      </c>
    </row>
    <row r="152" spans="1:101" ht="20.75" customHeight="1" x14ac:dyDescent="0.2">
      <c r="A152" s="9" t="s">
        <v>3</v>
      </c>
      <c r="B152" s="47"/>
      <c r="C152" s="3">
        <f>+C151-1</f>
        <v>5.0941476130629937E-2</v>
      </c>
      <c r="D152" s="3">
        <f t="shared" ref="D152" si="466">+D151-1</f>
        <v>4.97959827149419E-2</v>
      </c>
      <c r="E152" s="3">
        <f t="shared" ref="E152" si="467">+E151-1</f>
        <v>4.8670052887170634E-2</v>
      </c>
      <c r="F152" s="3">
        <f t="shared" ref="F152" si="468">+F151-1</f>
        <v>4.7573320565560184E-2</v>
      </c>
      <c r="G152" s="3">
        <f t="shared" ref="G152" si="469">+G151-1</f>
        <v>4.6509809500213217E-2</v>
      </c>
      <c r="H152" s="3">
        <f t="shared" ref="H152" si="470">+H151-1</f>
        <v>4.5480696152848221E-2</v>
      </c>
      <c r="I152" s="3">
        <f t="shared" ref="I152" si="471">+I151-1</f>
        <v>4.4485793353668868E-2</v>
      </c>
      <c r="J152" s="3">
        <f t="shared" ref="J152" si="472">+J151-1</f>
        <v>4.3524328980289129E-2</v>
      </c>
      <c r="K152" s="3">
        <f t="shared" ref="K152" si="473">+K151-1</f>
        <v>4.2595339880007188E-2</v>
      </c>
      <c r="L152" s="3">
        <f t="shared" ref="L152" si="474">+L151-1</f>
        <v>4.1697858166080071E-2</v>
      </c>
      <c r="M152" s="3">
        <f t="shared" ref="M152" si="475">+M151-1</f>
        <v>4.0830989322112599E-2</v>
      </c>
      <c r="N152" s="3">
        <f t="shared" ref="N152" si="476">+N151-1</f>
        <v>3.9993938502274951E-2</v>
      </c>
      <c r="O152" s="3">
        <f t="shared" ref="O152" si="477">+O151-1</f>
        <v>3.9186015244545125E-2</v>
      </c>
      <c r="P152" s="3">
        <f t="shared" ref="P152" si="478">+P151-1</f>
        <v>3.8406641158735155E-2</v>
      </c>
      <c r="Q152" s="3">
        <f t="shared" ref="Q152" si="479">+Q151-1</f>
        <v>3.7655373894323274E-2</v>
      </c>
      <c r="R152" s="3">
        <f t="shared" ref="R152" si="480">+R151-1</f>
        <v>3.6931969860816816E-2</v>
      </c>
      <c r="S152" s="3">
        <f t="shared" ref="S152" si="481">+S151-1</f>
        <v>3.6236516878162206E-2</v>
      </c>
      <c r="T152" s="3">
        <f t="shared" ref="T152" si="482">+T151-1</f>
        <v>3.5579156304507142E-2</v>
      </c>
      <c r="U152" s="3">
        <f t="shared" ref="U152" si="483">+U151-1</f>
        <v>3.4952895857207844E-2</v>
      </c>
      <c r="V152" s="3">
        <f t="shared" ref="V152" si="484">+V151-1</f>
        <v>3.4354552528516269E-2</v>
      </c>
      <c r="W152" s="3">
        <f t="shared" ref="W152" si="485">+W151-1</f>
        <v>3.3781893565990817E-2</v>
      </c>
      <c r="X152" s="3">
        <f t="shared" ref="X152" si="486">+X151-1</f>
        <v>3.3233259271457927E-2</v>
      </c>
      <c r="Y152" s="3">
        <f t="shared" ref="Y152" si="487">+Y151-1</f>
        <v>3.2707341021037895E-2</v>
      </c>
      <c r="Z152" s="3">
        <f t="shared" ref="Z152" si="488">+Z151-1</f>
        <v>3.2203050336174988E-2</v>
      </c>
      <c r="AA152" s="3">
        <f t="shared" ref="AA152" si="489">+AA151-1</f>
        <v>3.1719441017686645E-2</v>
      </c>
      <c r="AB152" s="3">
        <f t="shared" ref="AB152" si="490">+AB151-1</f>
        <v>3.1255663390374444E-2</v>
      </c>
      <c r="AC152" s="3">
        <f t="shared" ref="AC152" si="491">+AC151-1</f>
        <v>3.0810936835770741E-2</v>
      </c>
      <c r="AD152" s="3">
        <f t="shared" ref="AD152" si="492">+AD151-1</f>
        <v>3.038453271039776E-2</v>
      </c>
      <c r="AE152" s="3">
        <f t="shared" ref="AE152" si="493">+AE151-1</f>
        <v>2.997576498877752E-2</v>
      </c>
      <c r="AF152" s="3">
        <f t="shared" ref="AF152" si="494">+AF151-1</f>
        <v>2.9583983504057443E-2</v>
      </c>
      <c r="AG152" s="3">
        <f t="shared" ref="AG152" si="495">+AG151-1</f>
        <v>2.9208569504652671E-2</v>
      </c>
      <c r="AH152" s="3">
        <f t="shared" ref="AH152" si="496">+AH151-1</f>
        <v>2.8848932259453619E-2</v>
      </c>
      <c r="AI152" s="3">
        <f t="shared" ref="AI152" si="497">+AI151-1</f>
        <v>2.8504504911664563E-2</v>
      </c>
      <c r="AJ152" s="3">
        <f t="shared" ref="AJ152" si="498">+AJ151-1</f>
        <v>2.8174739036449958E-2</v>
      </c>
      <c r="AK152" s="3">
        <f t="shared" ref="AK152" si="499">+AK151-1</f>
        <v>2.78590959820324E-2</v>
      </c>
      <c r="AL152" s="3">
        <f t="shared" ref="AL152" si="500">+AL151-1</f>
        <v>2.7557031795488296E-2</v>
      </c>
      <c r="AM152" s="3">
        <f t="shared" ref="AM152" si="501">+AM151-1</f>
        <v>2.7267971771309352E-2</v>
      </c>
      <c r="AN152" s="3">
        <f t="shared" ref="AN152" si="502">+AN151-1</f>
        <v>2.699126384114714E-2</v>
      </c>
      <c r="AO152" s="3">
        <f t="shared" ref="AO152" si="503">+AO151-1</f>
        <v>2.672609814589455E-2</v>
      </c>
      <c r="AP152" s="3">
        <f t="shared" ref="AP152" si="504">+AP151-1</f>
        <v>2.6471362618793792E-2</v>
      </c>
      <c r="AQ152" s="3">
        <f t="shared" ref="AQ152" si="505">+AQ151-1</f>
        <v>2.6225388585468856E-2</v>
      </c>
      <c r="AR152" s="3">
        <f t="shared" ref="AR152" si="506">+AR151-1</f>
        <v>2.5985500014686469E-2</v>
      </c>
      <c r="AS152" s="3">
        <f t="shared" ref="AS152" si="507">+AS151-1</f>
        <v>2.5747220048685238E-2</v>
      </c>
      <c r="AT152" s="3">
        <f t="shared" ref="AT152" si="508">+AT151-1</f>
        <v>2.5502876124097407E-2</v>
      </c>
      <c r="AU152" s="3">
        <f t="shared" ref="AU152" si="509">+AU151-1</f>
        <v>2.5670343265947526E-2</v>
      </c>
      <c r="AV152" s="3">
        <f t="shared" ref="AV152" si="510">+AV151-1</f>
        <v>2.545028363868207E-2</v>
      </c>
      <c r="AW152" s="3">
        <f t="shared" ref="AW152" si="511">+AW151-1</f>
        <v>2.5254832029063978E-2</v>
      </c>
      <c r="AX152" s="3">
        <f t="shared" ref="AX152" si="512">+AX151-1</f>
        <v>2.5071254629148498E-2</v>
      </c>
      <c r="AY152" s="3">
        <f t="shared" ref="AY152" si="513">+AY151-1</f>
        <v>2.4890497303700743E-2</v>
      </c>
      <c r="AZ152" s="3">
        <f t="shared" ref="AZ152" si="514">+AZ151-1</f>
        <v>2.4708512640392311E-2</v>
      </c>
      <c r="BA152" s="3">
        <f t="shared" ref="BA152" si="515">+BA151-1</f>
        <v>2.4523919128079275E-2</v>
      </c>
      <c r="BB152" s="3">
        <f t="shared" ref="BB152" si="516">+BB151-1</f>
        <v>2.4336680159571022E-2</v>
      </c>
      <c r="BC152" s="3">
        <f t="shared" ref="BC152" si="517">+BC151-1</f>
        <v>2.4147374153143941E-2</v>
      </c>
      <c r="BD152" s="3">
        <f t="shared" ref="BD152" si="518">+BD151-1</f>
        <v>2.3956804477332838E-2</v>
      </c>
      <c r="BE152" s="3">
        <f t="shared" ref="BE152" si="519">+BE151-1</f>
        <v>2.3765800953096994E-2</v>
      </c>
      <c r="BF152" s="3">
        <f t="shared" ref="BF152" si="520">+BF151-1</f>
        <v>2.3575127592299072E-2</v>
      </c>
      <c r="BG152" s="3">
        <f t="shared" ref="BG152" si="521">+BG151-1</f>
        <v>2.3385446635092011E-2</v>
      </c>
      <c r="BH152" s="3">
        <f t="shared" ref="BH152" si="522">+BH151-1</f>
        <v>2.3197312029302974E-2</v>
      </c>
      <c r="BI152" s="3">
        <f t="shared" ref="BI152" si="523">+BI151-1</f>
        <v>2.301117589815882E-2</v>
      </c>
    </row>
    <row r="153" spans="1:101" ht="20.75" customHeight="1" x14ac:dyDescent="0.2">
      <c r="A153" s="9" t="s">
        <v>178</v>
      </c>
      <c r="B153" s="47"/>
      <c r="C153" s="3">
        <f>+C151/(1+$B$17)-1</f>
        <v>5.0941476130629937E-2</v>
      </c>
      <c r="D153" s="3">
        <f>+D151/(1+$B$17)-1</f>
        <v>4.97959827149419E-2</v>
      </c>
      <c r="E153" s="3">
        <f t="shared" ref="E153:BI153" si="524">+E151/(1+$B$17)-1</f>
        <v>4.8670052887170634E-2</v>
      </c>
      <c r="F153" s="3">
        <f t="shared" si="524"/>
        <v>4.7573320565560184E-2</v>
      </c>
      <c r="G153" s="3">
        <f t="shared" si="524"/>
        <v>4.6509809500213217E-2</v>
      </c>
      <c r="H153" s="3">
        <f t="shared" si="524"/>
        <v>4.5480696152848221E-2</v>
      </c>
      <c r="I153" s="3">
        <f t="shared" si="524"/>
        <v>4.4485793353668868E-2</v>
      </c>
      <c r="J153" s="3">
        <f t="shared" si="524"/>
        <v>4.3524328980289129E-2</v>
      </c>
      <c r="K153" s="3">
        <f t="shared" si="524"/>
        <v>4.2595339880007188E-2</v>
      </c>
      <c r="L153" s="3">
        <f t="shared" si="524"/>
        <v>4.1697858166080071E-2</v>
      </c>
      <c r="M153" s="3">
        <f t="shared" si="524"/>
        <v>4.0830989322112599E-2</v>
      </c>
      <c r="N153" s="3">
        <f t="shared" si="524"/>
        <v>3.9993938502274951E-2</v>
      </c>
      <c r="O153" s="3">
        <f t="shared" si="524"/>
        <v>3.9186015244545125E-2</v>
      </c>
      <c r="P153" s="3">
        <f t="shared" si="524"/>
        <v>3.8406641158735155E-2</v>
      </c>
      <c r="Q153" s="3">
        <f t="shared" si="524"/>
        <v>3.7655373894323274E-2</v>
      </c>
      <c r="R153" s="3">
        <f t="shared" si="524"/>
        <v>3.6931969860816816E-2</v>
      </c>
      <c r="S153" s="3">
        <f t="shared" si="524"/>
        <v>3.6236516878162206E-2</v>
      </c>
      <c r="T153" s="3">
        <f t="shared" si="524"/>
        <v>3.5579156304507142E-2</v>
      </c>
      <c r="U153" s="3">
        <f t="shared" si="524"/>
        <v>3.4952895857207844E-2</v>
      </c>
      <c r="V153" s="3">
        <f t="shared" si="524"/>
        <v>3.4354552528516269E-2</v>
      </c>
      <c r="W153" s="3">
        <f t="shared" si="524"/>
        <v>3.3781893565990817E-2</v>
      </c>
      <c r="X153" s="3">
        <f t="shared" si="524"/>
        <v>3.3233259271457927E-2</v>
      </c>
      <c r="Y153" s="3">
        <f t="shared" si="524"/>
        <v>3.2707341021037895E-2</v>
      </c>
      <c r="Z153" s="3">
        <f t="shared" si="524"/>
        <v>3.2203050336174988E-2</v>
      </c>
      <c r="AA153" s="3">
        <f t="shared" si="524"/>
        <v>3.1719441017686645E-2</v>
      </c>
      <c r="AB153" s="3">
        <f t="shared" si="524"/>
        <v>3.1255663390374444E-2</v>
      </c>
      <c r="AC153" s="3">
        <f t="shared" si="524"/>
        <v>3.0810936835770741E-2</v>
      </c>
      <c r="AD153" s="3">
        <f t="shared" si="524"/>
        <v>3.038453271039776E-2</v>
      </c>
      <c r="AE153" s="3">
        <f t="shared" si="524"/>
        <v>2.997576498877752E-2</v>
      </c>
      <c r="AF153" s="3">
        <f t="shared" si="524"/>
        <v>2.9583983504057443E-2</v>
      </c>
      <c r="AG153" s="3">
        <f t="shared" si="524"/>
        <v>2.9208569504652671E-2</v>
      </c>
      <c r="AH153" s="3">
        <f t="shared" si="524"/>
        <v>2.8848932259453619E-2</v>
      </c>
      <c r="AI153" s="3">
        <f t="shared" si="524"/>
        <v>2.8504504911664563E-2</v>
      </c>
      <c r="AJ153" s="3">
        <f t="shared" si="524"/>
        <v>2.8174739036449958E-2</v>
      </c>
      <c r="AK153" s="3">
        <f t="shared" si="524"/>
        <v>2.78590959820324E-2</v>
      </c>
      <c r="AL153" s="3">
        <f t="shared" si="524"/>
        <v>2.7557031795488296E-2</v>
      </c>
      <c r="AM153" s="3">
        <f t="shared" si="524"/>
        <v>2.7267971771309352E-2</v>
      </c>
      <c r="AN153" s="3">
        <f t="shared" si="524"/>
        <v>2.699126384114714E-2</v>
      </c>
      <c r="AO153" s="3">
        <f t="shared" si="524"/>
        <v>2.672609814589455E-2</v>
      </c>
      <c r="AP153" s="3">
        <f t="shared" si="524"/>
        <v>2.6471362618793792E-2</v>
      </c>
      <c r="AQ153" s="3">
        <f t="shared" si="524"/>
        <v>2.6225388585468856E-2</v>
      </c>
      <c r="AR153" s="3">
        <f t="shared" si="524"/>
        <v>2.5985500014686469E-2</v>
      </c>
      <c r="AS153" s="3">
        <f t="shared" si="524"/>
        <v>2.5747220048685238E-2</v>
      </c>
      <c r="AT153" s="3">
        <f t="shared" si="524"/>
        <v>2.5502876124097407E-2</v>
      </c>
      <c r="AU153" s="3">
        <f t="shared" si="524"/>
        <v>2.5670343265947526E-2</v>
      </c>
      <c r="AV153" s="3">
        <f t="shared" si="524"/>
        <v>2.545028363868207E-2</v>
      </c>
      <c r="AW153" s="3">
        <f t="shared" si="524"/>
        <v>2.5254832029063978E-2</v>
      </c>
      <c r="AX153" s="3">
        <f t="shared" si="524"/>
        <v>2.5071254629148498E-2</v>
      </c>
      <c r="AY153" s="3">
        <f t="shared" si="524"/>
        <v>2.4890497303700743E-2</v>
      </c>
      <c r="AZ153" s="3">
        <f t="shared" si="524"/>
        <v>2.4708512640392311E-2</v>
      </c>
      <c r="BA153" s="3">
        <f t="shared" si="524"/>
        <v>2.4523919128079275E-2</v>
      </c>
      <c r="BB153" s="3">
        <f t="shared" si="524"/>
        <v>2.4336680159571022E-2</v>
      </c>
      <c r="BC153" s="3">
        <f t="shared" si="524"/>
        <v>2.4147374153143941E-2</v>
      </c>
      <c r="BD153" s="3">
        <f t="shared" si="524"/>
        <v>2.3956804477332838E-2</v>
      </c>
      <c r="BE153" s="3">
        <f t="shared" si="524"/>
        <v>2.3765800953096994E-2</v>
      </c>
      <c r="BF153" s="3">
        <f t="shared" si="524"/>
        <v>2.3575127592299072E-2</v>
      </c>
      <c r="BG153" s="3">
        <f t="shared" si="524"/>
        <v>2.3385446635092011E-2</v>
      </c>
      <c r="BH153" s="3">
        <f t="shared" si="524"/>
        <v>2.3197312029302974E-2</v>
      </c>
      <c r="BI153" s="3">
        <f t="shared" si="524"/>
        <v>2.301117589815882E-2</v>
      </c>
    </row>
    <row r="154" spans="1:101" ht="20.75" customHeight="1" x14ac:dyDescent="0.2">
      <c r="A154" s="9" t="s">
        <v>179</v>
      </c>
      <c r="B154" s="47"/>
      <c r="C154" s="3">
        <f>+C151*(1+$B$9)-1</f>
        <v>5.0941476130629937E-2</v>
      </c>
      <c r="D154" s="3">
        <f>+D151*(1+$B$9)-1</f>
        <v>4.97959827149419E-2</v>
      </c>
      <c r="E154" s="3">
        <f t="shared" ref="E154:BI154" si="525">+E151*(1+$B$9)-1</f>
        <v>4.8670052887170634E-2</v>
      </c>
      <c r="F154" s="3">
        <f t="shared" si="525"/>
        <v>4.7573320565560184E-2</v>
      </c>
      <c r="G154" s="3">
        <f t="shared" si="525"/>
        <v>4.6509809500213217E-2</v>
      </c>
      <c r="H154" s="3">
        <f t="shared" si="525"/>
        <v>4.5480696152848221E-2</v>
      </c>
      <c r="I154" s="3">
        <f t="shared" si="525"/>
        <v>4.4485793353668868E-2</v>
      </c>
      <c r="J154" s="3">
        <f t="shared" si="525"/>
        <v>4.3524328980289129E-2</v>
      </c>
      <c r="K154" s="3">
        <f t="shared" si="525"/>
        <v>4.2595339880007188E-2</v>
      </c>
      <c r="L154" s="3">
        <f t="shared" si="525"/>
        <v>4.1697858166080071E-2</v>
      </c>
      <c r="M154" s="3">
        <f t="shared" si="525"/>
        <v>4.0830989322112599E-2</v>
      </c>
      <c r="N154" s="3">
        <f t="shared" si="525"/>
        <v>3.9993938502274951E-2</v>
      </c>
      <c r="O154" s="3">
        <f t="shared" si="525"/>
        <v>3.9186015244545125E-2</v>
      </c>
      <c r="P154" s="3">
        <f t="shared" si="525"/>
        <v>3.8406641158735155E-2</v>
      </c>
      <c r="Q154" s="3">
        <f t="shared" si="525"/>
        <v>3.7655373894323274E-2</v>
      </c>
      <c r="R154" s="3">
        <f t="shared" si="525"/>
        <v>3.6931969860816816E-2</v>
      </c>
      <c r="S154" s="3">
        <f t="shared" si="525"/>
        <v>3.6236516878162206E-2</v>
      </c>
      <c r="T154" s="3">
        <f t="shared" si="525"/>
        <v>3.5579156304507142E-2</v>
      </c>
      <c r="U154" s="3">
        <f t="shared" si="525"/>
        <v>3.4952895857207844E-2</v>
      </c>
      <c r="V154" s="3">
        <f t="shared" si="525"/>
        <v>3.4354552528516269E-2</v>
      </c>
      <c r="W154" s="3">
        <f t="shared" si="525"/>
        <v>3.3781893565990817E-2</v>
      </c>
      <c r="X154" s="3">
        <f t="shared" si="525"/>
        <v>3.3233259271457927E-2</v>
      </c>
      <c r="Y154" s="3">
        <f t="shared" si="525"/>
        <v>3.2707341021037895E-2</v>
      </c>
      <c r="Z154" s="3">
        <f t="shared" si="525"/>
        <v>3.2203050336174988E-2</v>
      </c>
      <c r="AA154" s="3">
        <f t="shared" si="525"/>
        <v>3.1719441017686645E-2</v>
      </c>
      <c r="AB154" s="3">
        <f t="shared" si="525"/>
        <v>3.1255663390374444E-2</v>
      </c>
      <c r="AC154" s="3">
        <f t="shared" si="525"/>
        <v>3.0810936835770741E-2</v>
      </c>
      <c r="AD154" s="3">
        <f t="shared" si="525"/>
        <v>3.038453271039776E-2</v>
      </c>
      <c r="AE154" s="3">
        <f t="shared" si="525"/>
        <v>2.997576498877752E-2</v>
      </c>
      <c r="AF154" s="3">
        <f t="shared" si="525"/>
        <v>2.9583983504057443E-2</v>
      </c>
      <c r="AG154" s="3">
        <f t="shared" si="525"/>
        <v>2.9208569504652671E-2</v>
      </c>
      <c r="AH154" s="3">
        <f t="shared" si="525"/>
        <v>2.8848932259453619E-2</v>
      </c>
      <c r="AI154" s="3">
        <f t="shared" si="525"/>
        <v>2.8504504911664563E-2</v>
      </c>
      <c r="AJ154" s="3">
        <f t="shared" si="525"/>
        <v>2.8174739036449958E-2</v>
      </c>
      <c r="AK154" s="3">
        <f t="shared" si="525"/>
        <v>2.78590959820324E-2</v>
      </c>
      <c r="AL154" s="3">
        <f t="shared" si="525"/>
        <v>2.7557031795488296E-2</v>
      </c>
      <c r="AM154" s="3">
        <f t="shared" si="525"/>
        <v>2.7267971771309352E-2</v>
      </c>
      <c r="AN154" s="3">
        <f t="shared" si="525"/>
        <v>2.699126384114714E-2</v>
      </c>
      <c r="AO154" s="3">
        <f t="shared" si="525"/>
        <v>2.672609814589455E-2</v>
      </c>
      <c r="AP154" s="3">
        <f t="shared" si="525"/>
        <v>2.6471362618793792E-2</v>
      </c>
      <c r="AQ154" s="3">
        <f t="shared" si="525"/>
        <v>2.6225388585468856E-2</v>
      </c>
      <c r="AR154" s="3">
        <f t="shared" si="525"/>
        <v>2.5985500014686469E-2</v>
      </c>
      <c r="AS154" s="3">
        <f t="shared" si="525"/>
        <v>2.5747220048685238E-2</v>
      </c>
      <c r="AT154" s="3">
        <f t="shared" si="525"/>
        <v>2.5502876124097407E-2</v>
      </c>
      <c r="AU154" s="3">
        <f t="shared" si="525"/>
        <v>2.5670343265947526E-2</v>
      </c>
      <c r="AV154" s="3">
        <f t="shared" si="525"/>
        <v>2.545028363868207E-2</v>
      </c>
      <c r="AW154" s="3">
        <f t="shared" si="525"/>
        <v>2.5254832029063978E-2</v>
      </c>
      <c r="AX154" s="3">
        <f t="shared" si="525"/>
        <v>2.5071254629148498E-2</v>
      </c>
      <c r="AY154" s="3">
        <f t="shared" si="525"/>
        <v>2.4890497303700743E-2</v>
      </c>
      <c r="AZ154" s="3">
        <f t="shared" si="525"/>
        <v>2.4708512640392311E-2</v>
      </c>
      <c r="BA154" s="3">
        <f t="shared" si="525"/>
        <v>2.4523919128079275E-2</v>
      </c>
      <c r="BB154" s="3">
        <f t="shared" si="525"/>
        <v>2.4336680159571022E-2</v>
      </c>
      <c r="BC154" s="3">
        <f t="shared" si="525"/>
        <v>2.4147374153143941E-2</v>
      </c>
      <c r="BD154" s="3">
        <f t="shared" si="525"/>
        <v>2.3956804477332838E-2</v>
      </c>
      <c r="BE154" s="3">
        <f t="shared" si="525"/>
        <v>2.3765800953096994E-2</v>
      </c>
      <c r="BF154" s="3">
        <f t="shared" si="525"/>
        <v>2.3575127592299072E-2</v>
      </c>
      <c r="BG154" s="3">
        <f t="shared" si="525"/>
        <v>2.3385446635092011E-2</v>
      </c>
      <c r="BH154" s="3">
        <f t="shared" si="525"/>
        <v>2.3197312029302974E-2</v>
      </c>
      <c r="BI154" s="3">
        <f t="shared" si="525"/>
        <v>2.301117589815882E-2</v>
      </c>
    </row>
    <row r="155" spans="1:101" ht="20.75" customHeight="1" x14ac:dyDescent="0.2">
      <c r="A155" s="197" t="s">
        <v>181</v>
      </c>
      <c r="B155" s="46">
        <v>1</v>
      </c>
      <c r="C155" s="27">
        <f>+B155/(1+C152)^5</f>
        <v>0.78002287579081186</v>
      </c>
      <c r="D155" s="27">
        <f t="shared" ref="D155:BI155" si="526">+C155/(1+D152)^5</f>
        <v>0.61176243657408214</v>
      </c>
      <c r="E155" s="27">
        <f t="shared" si="526"/>
        <v>0.48237909373476018</v>
      </c>
      <c r="F155" s="27">
        <f t="shared" si="526"/>
        <v>0.38235460975350555</v>
      </c>
      <c r="G155" s="27">
        <f t="shared" si="526"/>
        <v>0.3046139671119768</v>
      </c>
      <c r="H155" s="27">
        <f t="shared" si="526"/>
        <v>0.243876369256012</v>
      </c>
      <c r="I155" s="27">
        <f t="shared" si="526"/>
        <v>0.1961810408722941</v>
      </c>
      <c r="J155" s="27">
        <f t="shared" si="526"/>
        <v>0.15854192994477176</v>
      </c>
      <c r="K155" s="27">
        <f t="shared" si="526"/>
        <v>0.12869605769761816</v>
      </c>
      <c r="L155" s="27">
        <f t="shared" si="526"/>
        <v>0.10491954232497436</v>
      </c>
      <c r="M155" s="27">
        <f t="shared" si="526"/>
        <v>8.5892514346739196E-2</v>
      </c>
      <c r="N155" s="27">
        <f t="shared" si="526"/>
        <v>7.0599443181301E-2</v>
      </c>
      <c r="O155" s="27">
        <f t="shared" si="526"/>
        <v>5.825521476252573E-2</v>
      </c>
      <c r="P155" s="27">
        <f t="shared" si="526"/>
        <v>4.8250022768859396E-2</v>
      </c>
      <c r="Q155" s="27">
        <f t="shared" si="526"/>
        <v>4.010807558816748E-2</v>
      </c>
      <c r="R155" s="27">
        <f t="shared" si="526"/>
        <v>3.34564997120416E-2</v>
      </c>
      <c r="S155" s="27">
        <f t="shared" si="526"/>
        <v>2.8001805754815558E-2</v>
      </c>
      <c r="T155" s="27">
        <f t="shared" si="526"/>
        <v>2.3510915242488963E-2</v>
      </c>
      <c r="U155" s="27">
        <f t="shared" si="526"/>
        <v>1.9800064980811046E-2</v>
      </c>
      <c r="V155" s="27">
        <f t="shared" si="526"/>
        <v>1.6723203101350278E-2</v>
      </c>
      <c r="W155" s="27">
        <f t="shared" si="526"/>
        <v>1.4163639278716632E-2</v>
      </c>
      <c r="X155" s="27">
        <f t="shared" si="526"/>
        <v>1.2027710609709837E-2</v>
      </c>
      <c r="Y155" s="27">
        <f t="shared" si="526"/>
        <v>1.0239922015566482E-2</v>
      </c>
      <c r="Z155" s="27">
        <f t="shared" si="526"/>
        <v>8.7391855111190325E-3</v>
      </c>
      <c r="AA155" s="27">
        <f t="shared" si="526"/>
        <v>7.475889742407215E-3</v>
      </c>
      <c r="AB155" s="27">
        <f t="shared" si="526"/>
        <v>6.4096033500922441E-3</v>
      </c>
      <c r="AC155" s="27">
        <f t="shared" si="526"/>
        <v>5.5072661594450867E-3</v>
      </c>
      <c r="AD155" s="27">
        <f t="shared" si="526"/>
        <v>4.7417582878767723E-3</v>
      </c>
      <c r="AE155" s="27">
        <f t="shared" si="526"/>
        <v>4.0907635905891747E-3</v>
      </c>
      <c r="AF155" s="27">
        <f t="shared" si="526"/>
        <v>3.5358635098924444E-3</v>
      </c>
      <c r="AG155" s="27">
        <f t="shared" si="526"/>
        <v>3.0618120229298708E-3</v>
      </c>
      <c r="AH155" s="27">
        <f t="shared" si="526"/>
        <v>2.6559535052475733E-3</v>
      </c>
      <c r="AI155" s="27">
        <f t="shared" si="526"/>
        <v>2.3077538103638846E-3</v>
      </c>
      <c r="AJ155" s="27">
        <f t="shared" si="526"/>
        <v>2.0084213470900857E-3</v>
      </c>
      <c r="AK155" s="27">
        <f t="shared" si="526"/>
        <v>1.7505999480830242E-3</v>
      </c>
      <c r="AL155" s="27">
        <f t="shared" si="526"/>
        <v>1.528119203456423E-3</v>
      </c>
      <c r="AM155" s="27">
        <f t="shared" si="526"/>
        <v>1.3357909417373469E-3</v>
      </c>
      <c r="AN155" s="27">
        <f t="shared" si="526"/>
        <v>1.1692429171474407E-3</v>
      </c>
      <c r="AO155" s="27">
        <f t="shared" si="526"/>
        <v>1.0247825951188165E-3</v>
      </c>
      <c r="AP155" s="27">
        <f t="shared" si="526"/>
        <v>8.992854213893841E-4</v>
      </c>
      <c r="AQ155" s="27">
        <f t="shared" si="526"/>
        <v>7.9010312403035566E-4</v>
      </c>
      <c r="AR155" s="27">
        <f t="shared" si="526"/>
        <v>6.9498857261015526E-4</v>
      </c>
      <c r="AS155" s="27">
        <f t="shared" si="526"/>
        <v>6.1203452375309104E-4</v>
      </c>
      <c r="AT155" s="27">
        <f t="shared" si="526"/>
        <v>5.39624310760046E-4</v>
      </c>
      <c r="AU155" s="27">
        <f t="shared" si="526"/>
        <v>4.7539270760590355E-4</v>
      </c>
      <c r="AV155" s="27">
        <f t="shared" si="526"/>
        <v>4.1925617493974087E-4</v>
      </c>
      <c r="AW155" s="27">
        <f t="shared" si="526"/>
        <v>3.7010107263302298E-4</v>
      </c>
      <c r="AX155" s="27">
        <f t="shared" si="526"/>
        <v>3.2700174366273214E-4</v>
      </c>
      <c r="AY155" s="27">
        <f t="shared" si="526"/>
        <v>2.8917632647203396E-4</v>
      </c>
      <c r="AZ155" s="27">
        <f t="shared" si="526"/>
        <v>2.5595346665656903E-4</v>
      </c>
      <c r="BA155" s="27">
        <f t="shared" si="526"/>
        <v>2.2675167576806897E-4</v>
      </c>
      <c r="BB155" s="27">
        <f t="shared" si="526"/>
        <v>2.0106518729155396E-4</v>
      </c>
      <c r="BC155" s="27">
        <f t="shared" si="526"/>
        <v>1.7845330827262425E-4</v>
      </c>
      <c r="BD155" s="27">
        <f t="shared" si="526"/>
        <v>1.5853181134915456E-4</v>
      </c>
      <c r="BE155" s="27">
        <f t="shared" si="526"/>
        <v>1.4096566124312412E-4</v>
      </c>
      <c r="BF155" s="27">
        <f t="shared" si="526"/>
        <v>1.2546272382732952E-4</v>
      </c>
      <c r="BG155" s="27">
        <f t="shared" si="526"/>
        <v>1.1176826996287785E-4</v>
      </c>
      <c r="BH155" s="27">
        <f t="shared" si="526"/>
        <v>9.9660159017787522E-5</v>
      </c>
      <c r="BI155" s="27">
        <f t="shared" si="526"/>
        <v>8.894462016745387E-5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198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3779.3615855119829</v>
      </c>
      <c r="C160" s="3">
        <v>3776.4221217090844</v>
      </c>
      <c r="D160" s="3">
        <f>+B160-C160</f>
        <v>2.9394638028984446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4382.354371432516</v>
      </c>
      <c r="C161" s="3">
        <v>4377.5172061638978</v>
      </c>
      <c r="D161" s="3">
        <f t="shared" ref="D161:D163" si="527">+B161-C161</f>
        <v>4.8371652686182642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4475.3593337514321</v>
      </c>
      <c r="C162" s="3">
        <v>4470.6228008417265</v>
      </c>
      <c r="D162" s="3">
        <f t="shared" si="527"/>
        <v>4.7365329097056019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4476.9740993477099</v>
      </c>
      <c r="C163" s="3">
        <v>4472.2469382806266</v>
      </c>
      <c r="D163" s="38">
        <f t="shared" si="527"/>
        <v>4.727161067083216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4465.4431965422646</v>
      </c>
      <c r="C164" s="3">
        <f>+B164-B163</f>
        <v>-11.530902805445294</v>
      </c>
      <c r="D164" s="38"/>
      <c r="E164" s="58"/>
      <c r="G164" s="4"/>
    </row>
    <row r="165" spans="1:61" ht="20.75" customHeight="1" thickBot="1" x14ac:dyDescent="0.25">
      <c r="A165" s="198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528">+B117/B104</f>
        <v>2.120226906227388</v>
      </c>
      <c r="C166" s="3">
        <f t="shared" si="528"/>
        <v>2.1374137666286597</v>
      </c>
      <c r="D166" s="3">
        <f t="shared" si="528"/>
        <v>2.1544615008832988</v>
      </c>
      <c r="E166" s="3">
        <f t="shared" si="528"/>
        <v>2.170968538106071</v>
      </c>
      <c r="F166" s="3">
        <f t="shared" si="528"/>
        <v>2.1867239932874982</v>
      </c>
      <c r="G166" s="3">
        <f t="shared" si="528"/>
        <v>2.2016214399257592</v>
      </c>
      <c r="H166" s="3">
        <f t="shared" si="528"/>
        <v>2.2156114591019498</v>
      </c>
      <c r="I166" s="3">
        <f t="shared" si="528"/>
        <v>2.2286757762674889</v>
      </c>
      <c r="J166" s="3">
        <f t="shared" si="528"/>
        <v>2.2408133960113936</v>
      </c>
      <c r="K166" s="3">
        <f t="shared" si="528"/>
        <v>2.252033347731091</v>
      </c>
      <c r="L166" s="3">
        <f t="shared" si="528"/>
        <v>2.2623509976141194</v>
      </c>
      <c r="M166" s="3">
        <f t="shared" si="528"/>
        <v>2.2717862017556012</v>
      </c>
      <c r="N166" s="3">
        <f t="shared" si="528"/>
        <v>2.2803623137118749</v>
      </c>
      <c r="O166" s="3">
        <f t="shared" si="528"/>
        <v>2.2881054574732342</v>
      </c>
      <c r="P166" s="3">
        <f t="shared" si="528"/>
        <v>2.295043682440113</v>
      </c>
      <c r="Q166" s="3">
        <f t="shared" si="528"/>
        <v>2.3012056445576388</v>
      </c>
      <c r="R166" s="3">
        <f t="shared" si="528"/>
        <v>2.3066183715147797</v>
      </c>
      <c r="S166" s="3">
        <f t="shared" si="528"/>
        <v>2.3113033861834791</v>
      </c>
      <c r="T166" s="3">
        <f t="shared" si="528"/>
        <v>2.3152698942847598</v>
      </c>
      <c r="U166" s="3">
        <f t="shared" si="528"/>
        <v>2.3186508351642803</v>
      </c>
      <c r="V166" s="3">
        <f t="shared" si="528"/>
        <v>2.3215452827312761</v>
      </c>
      <c r="W166" s="3">
        <f t="shared" si="528"/>
        <v>2.3240316928117091</v>
      </c>
      <c r="X166" s="3">
        <f t="shared" si="528"/>
        <v>2.3261757138759589</v>
      </c>
      <c r="Y166" s="3">
        <f t="shared" si="528"/>
        <v>2.3280347980409242</v>
      </c>
      <c r="Z166" s="3">
        <f t="shared" si="528"/>
        <v>2.3296609284048397</v>
      </c>
      <c r="AA166" s="3">
        <f t="shared" si="528"/>
        <v>2.3311022374008754</v>
      </c>
      <c r="AB166" s="3">
        <f t="shared" si="528"/>
        <v>2.3324039760434783</v>
      </c>
      <c r="AC166" s="3">
        <f t="shared" si="528"/>
        <v>2.3336091023996275</v>
      </c>
      <c r="AD166" s="3">
        <f t="shared" si="528"/>
        <v>2.3347586495199502</v>
      </c>
      <c r="AE166" s="3">
        <f t="shared" si="528"/>
        <v>2.335891972657445</v>
      </c>
      <c r="AF166" s="3">
        <f t="shared" si="528"/>
        <v>2.3370469282806745</v>
      </c>
      <c r="AG166" s="3">
        <f t="shared" si="528"/>
        <v>2.3382600237528477</v>
      </c>
      <c r="AH166" s="3">
        <f t="shared" si="528"/>
        <v>2.3395665631958056</v>
      </c>
      <c r="AI166" s="3">
        <f t="shared" si="528"/>
        <v>2.341000809697122</v>
      </c>
      <c r="AJ166" s="3">
        <f t="shared" si="528"/>
        <v>2.342596191507484</v>
      </c>
      <c r="AK166" s="3">
        <f t="shared" si="528"/>
        <v>2.3443855919192669</v>
      </c>
      <c r="AL166" s="3">
        <f t="shared" si="528"/>
        <v>2.3464017898043004</v>
      </c>
      <c r="AM166" s="3">
        <f t="shared" si="528"/>
        <v>2.3486781710877742</v>
      </c>
      <c r="AN166" s="3">
        <f t="shared" si="528"/>
        <v>2.3512499183903897</v>
      </c>
      <c r="AO166" s="3">
        <f t="shared" si="528"/>
        <v>2.3541560598827211</v>
      </c>
      <c r="AP166" s="3">
        <f t="shared" si="528"/>
        <v>2.35744303935763</v>
      </c>
      <c r="AQ166" s="3">
        <f t="shared" si="528"/>
        <v>2.3611709947290751</v>
      </c>
      <c r="AR166" s="3">
        <f t="shared" si="528"/>
        <v>2.3654248351063751</v>
      </c>
      <c r="AS166" s="3">
        <f t="shared" si="528"/>
        <v>2.3703338074813374</v>
      </c>
      <c r="AT166" s="3">
        <f t="shared" si="528"/>
        <v>2.3761060189539793</v>
      </c>
      <c r="AU166" s="3">
        <f t="shared" si="528"/>
        <v>2.3830891850882847</v>
      </c>
    </row>
    <row r="167" spans="1:61" ht="20.75" customHeight="1" x14ac:dyDescent="0.2">
      <c r="A167" s="9" t="s">
        <v>189</v>
      </c>
      <c r="C167" s="3">
        <f t="shared" ref="C167:AU167" si="529">+C124/(C124+C123)</f>
        <v>8.8104186845967575E-2</v>
      </c>
      <c r="D167" s="3">
        <f t="shared" si="529"/>
        <v>8.4068207404904088E-2</v>
      </c>
      <c r="E167" s="3">
        <f t="shared" si="529"/>
        <v>8.0301299805162679E-2</v>
      </c>
      <c r="F167" s="3">
        <f t="shared" si="529"/>
        <v>7.680590250786172E-2</v>
      </c>
      <c r="G167" s="3">
        <f t="shared" si="529"/>
        <v>7.3571093089621398E-2</v>
      </c>
      <c r="H167" s="3">
        <f t="shared" si="529"/>
        <v>7.0579370988184009E-2</v>
      </c>
      <c r="I167" s="3">
        <f t="shared" si="529"/>
        <v>6.7810597305795459E-2</v>
      </c>
      <c r="J167" s="3">
        <f t="shared" si="529"/>
        <v>6.5244235628610064E-2</v>
      </c>
      <c r="K167" s="3">
        <f t="shared" si="529"/>
        <v>6.2860573274408707E-2</v>
      </c>
      <c r="L167" s="3">
        <f t="shared" si="529"/>
        <v>6.0641328751787044E-2</v>
      </c>
      <c r="M167" s="3">
        <f t="shared" si="529"/>
        <v>5.8569889979210123E-2</v>
      </c>
      <c r="N167" s="3">
        <f t="shared" si="529"/>
        <v>5.6631327582777495E-2</v>
      </c>
      <c r="O167" s="3">
        <f t="shared" si="529"/>
        <v>5.4812262224566935E-2</v>
      </c>
      <c r="P167" s="3">
        <f t="shared" si="529"/>
        <v>5.3100623508857095E-2</v>
      </c>
      <c r="Q167" s="3">
        <f t="shared" si="529"/>
        <v>5.1485288482546777E-2</v>
      </c>
      <c r="R167" s="3">
        <f t="shared" si="529"/>
        <v>4.9955547993303796E-2</v>
      </c>
      <c r="S167" s="3">
        <f t="shared" si="529"/>
        <v>4.8500272437565654E-2</v>
      </c>
      <c r="T167" s="3">
        <f t="shared" si="529"/>
        <v>4.7105113484316327E-2</v>
      </c>
      <c r="U167" s="3">
        <f t="shared" si="529"/>
        <v>4.5806466450516371E-2</v>
      </c>
      <c r="V167" s="3">
        <f t="shared" si="529"/>
        <v>4.4589175658419467E-2</v>
      </c>
      <c r="W167" s="3">
        <f t="shared" si="529"/>
        <v>4.3442468399567766E-2</v>
      </c>
      <c r="X167" s="3">
        <f t="shared" si="529"/>
        <v>4.2358392384659056E-2</v>
      </c>
      <c r="Y167" s="3">
        <f t="shared" si="529"/>
        <v>4.1330856391373412E-2</v>
      </c>
      <c r="Z167" s="3">
        <f t="shared" si="529"/>
        <v>4.035503484952651E-2</v>
      </c>
      <c r="AA167" s="3">
        <f t="shared" si="529"/>
        <v>3.9426992669259003E-2</v>
      </c>
      <c r="AB167" s="3">
        <f t="shared" si="529"/>
        <v>3.8543445271630422E-2</v>
      </c>
      <c r="AC167" s="3">
        <f t="shared" si="529"/>
        <v>3.7701600550741732E-2</v>
      </c>
      <c r="AD167" s="3">
        <f t="shared" si="529"/>
        <v>3.6899052449324295E-2</v>
      </c>
      <c r="AE167" s="3">
        <f t="shared" si="529"/>
        <v>3.6133708988752296E-2</v>
      </c>
      <c r="AF167" s="3">
        <f t="shared" si="529"/>
        <v>3.5403740208208037E-2</v>
      </c>
      <c r="AG167" s="3">
        <f t="shared" si="529"/>
        <v>3.4707542398257338E-2</v>
      </c>
      <c r="AH167" s="3">
        <f t="shared" si="529"/>
        <v>3.404371454821381E-2</v>
      </c>
      <c r="AI167" s="3">
        <f t="shared" si="529"/>
        <v>3.341104563839592E-2</v>
      </c>
      <c r="AJ167" s="3">
        <f t="shared" si="529"/>
        <v>3.2808516274111361E-2</v>
      </c>
      <c r="AK167" s="3">
        <f t="shared" si="529"/>
        <v>3.2235320360879685E-2</v>
      </c>
      <c r="AL167" s="3">
        <f t="shared" si="529"/>
        <v>3.169091925015121E-2</v>
      </c>
      <c r="AM167" s="3">
        <f t="shared" si="529"/>
        <v>3.1175152380008214E-2</v>
      </c>
      <c r="AN167" s="3">
        <f t="shared" si="529"/>
        <v>3.0688444525715099E-2</v>
      </c>
      <c r="AO167" s="3">
        <f t="shared" si="529"/>
        <v>3.0232188459950841E-2</v>
      </c>
      <c r="AP167" s="3">
        <f t="shared" si="529"/>
        <v>2.9809432795348773E-2</v>
      </c>
      <c r="AQ167" s="3">
        <f t="shared" si="529"/>
        <v>2.9426115896230957E-2</v>
      </c>
      <c r="AR167" s="3">
        <f t="shared" si="529"/>
        <v>2.9093262827787621E-2</v>
      </c>
      <c r="AS167" s="3">
        <f t="shared" si="529"/>
        <v>2.8830886005348728E-2</v>
      </c>
      <c r="AT167" s="3">
        <f t="shared" si="529"/>
        <v>2.867488210781002E-2</v>
      </c>
      <c r="AU167" s="3">
        <f t="shared" si="529"/>
        <v>2.8648808807948196E-2</v>
      </c>
    </row>
    <row r="169" spans="1:61" ht="20.75" customHeight="1" x14ac:dyDescent="0.2">
      <c r="A169" s="9" t="s">
        <v>366</v>
      </c>
      <c r="B169" s="47">
        <f>+B107/B53*1000</f>
        <v>14.179690276852684</v>
      </c>
      <c r="C169" s="47">
        <f>+C107/C53*1000</f>
        <v>15.916389675286052</v>
      </c>
      <c r="D169" s="47">
        <f t="shared" ref="D169:BI169" si="530">+D107/D53*1000</f>
        <v>17.809673157442727</v>
      </c>
      <c r="E169" s="47">
        <f t="shared" si="530"/>
        <v>19.865277071476608</v>
      </c>
      <c r="F169" s="47">
        <f t="shared" si="530"/>
        <v>22.088756583909532</v>
      </c>
      <c r="G169" s="47">
        <f t="shared" si="530"/>
        <v>24.485316159198671</v>
      </c>
      <c r="H169" s="47">
        <f t="shared" si="530"/>
        <v>27.059689195501353</v>
      </c>
      <c r="I169" s="47">
        <f t="shared" si="530"/>
        <v>29.8160541059049</v>
      </c>
      <c r="J169" s="47">
        <f t="shared" si="530"/>
        <v>32.757978482744456</v>
      </c>
      <c r="K169" s="47">
        <f t="shared" si="530"/>
        <v>35.88838557449769</v>
      </c>
      <c r="L169" s="47">
        <f t="shared" si="530"/>
        <v>39.209538768814447</v>
      </c>
      <c r="M169" s="47">
        <f t="shared" si="530"/>
        <v>42.723040565694035</v>
      </c>
      <c r="N169" s="47">
        <f t="shared" si="530"/>
        <v>46.429842822832086</v>
      </c>
      <c r="O169" s="47">
        <f t="shared" si="530"/>
        <v>50.330264869296883</v>
      </c>
      <c r="P169" s="47">
        <f t="shared" si="530"/>
        <v>54.424015457312557</v>
      </c>
      <c r="Q169" s="47">
        <f t="shared" si="530"/>
        <v>58.710212696524607</v>
      </c>
      <c r="R169" s="47">
        <f t="shared" si="530"/>
        <v>63.187392707486133</v>
      </c>
      <c r="S169" s="47">
        <f t="shared" si="530"/>
        <v>67.853490764480682</v>
      </c>
      <c r="T169" s="47">
        <f t="shared" si="530"/>
        <v>72.711003752849422</v>
      </c>
      <c r="U169" s="47">
        <f t="shared" si="530"/>
        <v>77.759581532198993</v>
      </c>
      <c r="V169" s="47">
        <f t="shared" si="530"/>
        <v>82.998379688415426</v>
      </c>
      <c r="W169" s="47">
        <f t="shared" si="530"/>
        <v>88.426183537293781</v>
      </c>
      <c r="X169" s="47">
        <f t="shared" si="530"/>
        <v>94.041501924919999</v>
      </c>
      <c r="Y169" s="47">
        <f t="shared" si="530"/>
        <v>99.842641379364778</v>
      </c>
      <c r="Z169" s="47">
        <f t="shared" si="530"/>
        <v>105.82776736702779</v>
      </c>
      <c r="AA169" s="47">
        <f t="shared" si="530"/>
        <v>111.99495696729329</v>
      </c>
      <c r="AB169" s="47">
        <f t="shared" si="530"/>
        <v>118.34224579698014</v>
      </c>
      <c r="AC169" s="47">
        <f t="shared" si="530"/>
        <v>124.86767096216029</v>
      </c>
      <c r="AD169" s="47">
        <f t="shared" si="530"/>
        <v>131.56931124038087</v>
      </c>
      <c r="AE169" s="47">
        <f t="shared" si="530"/>
        <v>138.44532544205708</v>
      </c>
      <c r="AF169" s="47">
        <f t="shared" si="530"/>
        <v>145.49398948891857</v>
      </c>
      <c r="AG169" s="47">
        <f t="shared" si="530"/>
        <v>152.71373283710517</v>
      </c>
      <c r="AH169" s="47">
        <f t="shared" si="530"/>
        <v>160.10317486538557</v>
      </c>
      <c r="AI169" s="47">
        <f t="shared" si="530"/>
        <v>167.66116196479103</v>
      </c>
      <c r="AJ169" s="47">
        <f t="shared" si="530"/>
        <v>175.38680655268041</v>
      </c>
      <c r="AK169" s="47">
        <f t="shared" si="530"/>
        <v>183.27952998782331</v>
      </c>
      <c r="AL169" s="47">
        <f t="shared" si="530"/>
        <v>191.33911282975754</v>
      </c>
      <c r="AM169" s="47">
        <f t="shared" si="530"/>
        <v>199.56575869168299</v>
      </c>
      <c r="AN169" s="47">
        <f t="shared" si="530"/>
        <v>207.96018278342328</v>
      </c>
      <c r="AO169" s="47">
        <f t="shared" si="530"/>
        <v>216.52374578116996</v>
      </c>
      <c r="AP169" s="47">
        <f t="shared" si="530"/>
        <v>225.25867012434955</v>
      </c>
      <c r="AQ169" s="47">
        <f t="shared" si="530"/>
        <v>234.1684068429511</v>
      </c>
      <c r="AR169" s="47">
        <f t="shared" si="530"/>
        <v>243.258276443884</v>
      </c>
      <c r="AS169" s="47">
        <f t="shared" si="530"/>
        <v>252.53660806455193</v>
      </c>
      <c r="AT169" s="47">
        <f t="shared" si="530"/>
        <v>262.01678077095244</v>
      </c>
      <c r="AU169" s="47">
        <f t="shared" si="530"/>
        <v>271.72088948889007</v>
      </c>
      <c r="AV169" s="47">
        <f t="shared" si="530"/>
        <v>281.44932088355392</v>
      </c>
      <c r="AW169" s="47">
        <f t="shared" si="530"/>
        <v>291.35343215085646</v>
      </c>
      <c r="AX169" s="47">
        <f t="shared" si="530"/>
        <v>301.43188294054193</v>
      </c>
      <c r="AY169" s="47">
        <f t="shared" si="530"/>
        <v>311.67715007615675</v>
      </c>
      <c r="AZ169" s="47">
        <f t="shared" si="530"/>
        <v>322.07856226978981</v>
      </c>
      <c r="BA169" s="47">
        <f t="shared" si="530"/>
        <v>332.62403533381951</v>
      </c>
      <c r="BB169" s="47">
        <f t="shared" si="530"/>
        <v>343.30103597541381</v>
      </c>
      <c r="BC169" s="47">
        <f t="shared" si="530"/>
        <v>354.09709419480572</v>
      </c>
      <c r="BD169" s="47">
        <f t="shared" si="530"/>
        <v>365.00005708705578</v>
      </c>
      <c r="BE169" s="47">
        <f t="shared" si="530"/>
        <v>375.99819876474322</v>
      </c>
      <c r="BF169" s="47">
        <f t="shared" si="530"/>
        <v>387.08025372806037</v>
      </c>
      <c r="BG169" s="47">
        <f t="shared" si="530"/>
        <v>398.23541220543484</v>
      </c>
      <c r="BH169" s="47">
        <f t="shared" si="530"/>
        <v>409.45329906731325</v>
      </c>
      <c r="BI169" s="47">
        <f t="shared" si="530"/>
        <v>420.72394761636997</v>
      </c>
    </row>
    <row r="170" spans="1:61" ht="20.75" customHeight="1" x14ac:dyDescent="0.2">
      <c r="C170" s="98">
        <f>+(C169/$B169)^(1/(C2-$B2))-1</f>
        <v>2.3376791587860213E-2</v>
      </c>
      <c r="D170" s="98">
        <f t="shared" ref="D170:AS170" si="531">+(D169/$B169)^(1/(D2-$B2))-1</f>
        <v>2.3054854443605333E-2</v>
      </c>
      <c r="E170" s="98">
        <f t="shared" si="531"/>
        <v>2.2732033226777748E-2</v>
      </c>
      <c r="F170" s="98">
        <f t="shared" si="531"/>
        <v>2.24103240311464E-2</v>
      </c>
      <c r="G170" s="98">
        <f t="shared" si="531"/>
        <v>2.2090987570722698E-2</v>
      </c>
      <c r="H170" s="98">
        <f t="shared" si="531"/>
        <v>2.1774834086864869E-2</v>
      </c>
      <c r="I170" s="98">
        <f t="shared" si="531"/>
        <v>2.1462396754881263E-2</v>
      </c>
      <c r="J170" s="98">
        <f t="shared" si="531"/>
        <v>2.1154037235590062E-2</v>
      </c>
      <c r="K170" s="98">
        <f t="shared" si="531"/>
        <v>2.0850009775941425E-2</v>
      </c>
      <c r="L170" s="98">
        <f t="shared" si="531"/>
        <v>2.0550499898700503E-2</v>
      </c>
      <c r="M170" s="98">
        <f t="shared" si="531"/>
        <v>2.0255647490591056E-2</v>
      </c>
      <c r="N170" s="98">
        <f t="shared" si="531"/>
        <v>1.9965560288106587E-2</v>
      </c>
      <c r="O170" s="98">
        <f t="shared" si="531"/>
        <v>1.9680321385371347E-2</v>
      </c>
      <c r="P170" s="98">
        <f t="shared" si="531"/>
        <v>1.9399992919254094E-2</v>
      </c>
      <c r="Q170" s="98">
        <f t="shared" si="531"/>
        <v>1.9124617002294508E-2</v>
      </c>
      <c r="R170" s="98">
        <f t="shared" si="531"/>
        <v>1.8854214214036658E-2</v>
      </c>
      <c r="S170" s="98">
        <f t="shared" si="531"/>
        <v>1.858877916174051E-2</v>
      </c>
      <c r="T170" s="98">
        <f t="shared" si="531"/>
        <v>1.8329086856479604E-2</v>
      </c>
      <c r="U170" s="98">
        <f t="shared" si="531"/>
        <v>1.8075215595423133E-2</v>
      </c>
      <c r="V170" s="98">
        <f t="shared" si="531"/>
        <v>1.7827143967429349E-2</v>
      </c>
      <c r="W170" s="98">
        <f t="shared" si="531"/>
        <v>1.7584799230363934E-2</v>
      </c>
      <c r="X170" s="98">
        <f t="shared" si="531"/>
        <v>1.734808286016043E-2</v>
      </c>
      <c r="Y170" s="98">
        <f t="shared" si="531"/>
        <v>1.7116884062929216E-2</v>
      </c>
      <c r="Z170" s="98">
        <f t="shared" si="531"/>
        <v>1.6891086911129616E-2</v>
      </c>
      <c r="AA170" s="98">
        <f t="shared" si="531"/>
        <v>1.6670574095786206E-2</v>
      </c>
      <c r="AB170" s="98">
        <f t="shared" si="531"/>
        <v>1.6455228889576956E-2</v>
      </c>
      <c r="AC170" s="98">
        <f t="shared" si="531"/>
        <v>1.6244936165753954E-2</v>
      </c>
      <c r="AD170" s="98">
        <f t="shared" si="531"/>
        <v>1.6039582925939433E-2</v>
      </c>
      <c r="AE170" s="98">
        <f t="shared" si="531"/>
        <v>1.5839058583846821E-2</v>
      </c>
      <c r="AF170" s="98">
        <f t="shared" si="531"/>
        <v>1.5643255125598499E-2</v>
      </c>
      <c r="AG170" s="98">
        <f t="shared" si="531"/>
        <v>1.5452067219061227E-2</v>
      </c>
      <c r="AH170" s="98">
        <f t="shared" si="531"/>
        <v>1.5265392310667814E-2</v>
      </c>
      <c r="AI170" s="98">
        <f t="shared" si="531"/>
        <v>1.5083130732783445E-2</v>
      </c>
      <c r="AJ170" s="98">
        <f t="shared" si="531"/>
        <v>1.4905185847483793E-2</v>
      </c>
      <c r="AK170" s="98">
        <f t="shared" si="531"/>
        <v>1.4731464259456706E-2</v>
      </c>
      <c r="AL170" s="98">
        <f t="shared" si="531"/>
        <v>1.4561876151365727E-2</v>
      </c>
      <c r="AM170" s="98">
        <f t="shared" si="531"/>
        <v>1.4396335836203145E-2</v>
      </c>
      <c r="AN170" s="98">
        <f t="shared" si="531"/>
        <v>1.4234762684381286E-2</v>
      </c>
      <c r="AO170" s="98">
        <f t="shared" si="531"/>
        <v>1.4077082712459221E-2</v>
      </c>
      <c r="AP170" s="98">
        <f t="shared" si="531"/>
        <v>1.3923231315664752E-2</v>
      </c>
      <c r="AQ170" s="98">
        <f t="shared" si="531"/>
        <v>1.3773157991316953E-2</v>
      </c>
      <c r="AR170" s="98">
        <f t="shared" si="531"/>
        <v>1.362683450346891E-2</v>
      </c>
      <c r="AS170" s="98">
        <f t="shared" si="531"/>
        <v>1.3484268982350445E-2</v>
      </c>
      <c r="AT170" s="98">
        <f t="shared" ref="AT170:BH170" si="532">+(AT169/AS169)^(1/(AT2-AS2))-1</f>
        <v>7.3976947020735206E-3</v>
      </c>
      <c r="AU170" s="98">
        <f t="shared" si="532"/>
        <v>7.2998846804079864E-3</v>
      </c>
      <c r="AV170" s="98">
        <f t="shared" si="532"/>
        <v>7.0602067926273104E-3</v>
      </c>
      <c r="AW170" s="98">
        <f t="shared" si="532"/>
        <v>6.9409121850596556E-3</v>
      </c>
      <c r="AX170" s="98">
        <f t="shared" si="532"/>
        <v>6.8245799797865825E-3</v>
      </c>
      <c r="AY170" s="98">
        <f t="shared" si="532"/>
        <v>6.7071555450470832E-3</v>
      </c>
      <c r="AZ170" s="98">
        <f t="shared" si="532"/>
        <v>6.5871245664055333E-3</v>
      </c>
      <c r="BA170" s="98">
        <f t="shared" si="532"/>
        <v>6.4642700158208388E-3</v>
      </c>
      <c r="BB170" s="98">
        <f t="shared" si="532"/>
        <v>6.338984663800229E-3</v>
      </c>
      <c r="BC170" s="98">
        <f t="shared" si="532"/>
        <v>6.2119012795098794E-3</v>
      </c>
      <c r="BD170" s="98">
        <f t="shared" si="532"/>
        <v>6.0837024172966103E-3</v>
      </c>
      <c r="BE170" s="98">
        <f t="shared" si="532"/>
        <v>5.955029683749169E-3</v>
      </c>
      <c r="BF170" s="98">
        <f t="shared" si="532"/>
        <v>5.8264466250415037E-3</v>
      </c>
      <c r="BG170" s="98">
        <f t="shared" si="532"/>
        <v>5.698429204665123E-3</v>
      </c>
      <c r="BH170" s="98">
        <f t="shared" si="532"/>
        <v>5.5713695980497135E-3</v>
      </c>
    </row>
    <row r="171" spans="1:61" ht="20.75" customHeight="1" x14ac:dyDescent="0.2">
      <c r="B171" s="98"/>
      <c r="C171" s="98">
        <f>+(C169/B169)^(1/(C2-B2))-1</f>
        <v>2.3376791587860213E-2</v>
      </c>
      <c r="D171" s="98">
        <f t="shared" ref="D171:AS171" si="533">+(D169/C169)^(1/(D2-C2))-1</f>
        <v>2.2733018575366915E-2</v>
      </c>
      <c r="E171" s="98">
        <f t="shared" si="533"/>
        <v>2.2086696356141466E-2</v>
      </c>
      <c r="F171" s="98">
        <f t="shared" si="533"/>
        <v>2.1445803495371951E-2</v>
      </c>
      <c r="G171" s="98">
        <f t="shared" si="533"/>
        <v>2.081463882311807E-2</v>
      </c>
      <c r="H171" s="98">
        <f t="shared" si="533"/>
        <v>2.019553295305565E-2</v>
      </c>
      <c r="I171" s="98">
        <f t="shared" si="533"/>
        <v>1.9589778013393788E-2</v>
      </c>
      <c r="J171" s="98">
        <f t="shared" si="533"/>
        <v>1.8998125483289607E-2</v>
      </c>
      <c r="K171" s="98">
        <f t="shared" si="533"/>
        <v>1.84210464795731E-2</v>
      </c>
      <c r="L171" s="98">
        <f t="shared" si="533"/>
        <v>1.7858862241013851E-2</v>
      </c>
      <c r="M171" s="98">
        <f t="shared" si="533"/>
        <v>1.7311804652430984E-2</v>
      </c>
      <c r="N171" s="98">
        <f t="shared" si="533"/>
        <v>1.678003957826224E-2</v>
      </c>
      <c r="O171" s="98">
        <f t="shared" si="533"/>
        <v>1.6263670128320973E-2</v>
      </c>
      <c r="P171" s="98">
        <f t="shared" si="533"/>
        <v>1.5762728281258909E-2</v>
      </c>
      <c r="Q171" s="98">
        <f t="shared" si="533"/>
        <v>1.5277155848232082E-2</v>
      </c>
      <c r="R171" s="98">
        <f t="shared" si="533"/>
        <v>1.4806771206499425E-2</v>
      </c>
      <c r="S171" s="98">
        <f t="shared" si="533"/>
        <v>1.4351210752210353E-2</v>
      </c>
      <c r="T171" s="98">
        <f t="shared" si="533"/>
        <v>1.3924433935313285E-2</v>
      </c>
      <c r="U171" s="98">
        <f t="shared" si="533"/>
        <v>1.3516340307919039E-2</v>
      </c>
      <c r="V171" s="98">
        <f t="shared" si="533"/>
        <v>1.3125251180742037E-2</v>
      </c>
      <c r="W171" s="98">
        <f t="shared" si="533"/>
        <v>1.2750003719750991E-2</v>
      </c>
      <c r="X171" s="98">
        <f t="shared" si="533"/>
        <v>1.2389739698109858E-2</v>
      </c>
      <c r="Y171" s="98">
        <f t="shared" si="533"/>
        <v>1.2043782373494683E-2</v>
      </c>
      <c r="Z171" s="98">
        <f t="shared" si="533"/>
        <v>1.1711564794813389E-2</v>
      </c>
      <c r="AA171" s="98">
        <f t="shared" si="533"/>
        <v>1.1392588166505124E-2</v>
      </c>
      <c r="AB171" s="98">
        <f t="shared" si="533"/>
        <v>1.1086397922070557E-2</v>
      </c>
      <c r="AC171" s="98">
        <f t="shared" si="533"/>
        <v>1.0792570046439298E-2</v>
      </c>
      <c r="AD171" s="98">
        <f t="shared" si="533"/>
        <v>1.0510703449452707E-2</v>
      </c>
      <c r="AE171" s="98">
        <f t="shared" si="533"/>
        <v>1.0240416050190548E-2</v>
      </c>
      <c r="AF171" s="98">
        <f t="shared" si="533"/>
        <v>9.9813427656967324E-3</v>
      </c>
      <c r="AG171" s="98">
        <f t="shared" si="533"/>
        <v>9.7331348753719737E-3</v>
      </c>
      <c r="AH171" s="98">
        <f t="shared" si="533"/>
        <v>9.4954602565431312E-3</v>
      </c>
      <c r="AI171" s="98">
        <f t="shared" si="533"/>
        <v>9.2680042911503779E-3</v>
      </c>
      <c r="AJ171" s="98">
        <f t="shared" si="533"/>
        <v>9.0504717217689823E-3</v>
      </c>
      <c r="AK171" s="98">
        <f t="shared" si="533"/>
        <v>8.8425899007567033E-3</v>
      </c>
      <c r="AL171" s="98">
        <f t="shared" si="533"/>
        <v>8.6441144311086848E-3</v>
      </c>
      <c r="AM171" s="98">
        <f t="shared" si="533"/>
        <v>8.4548391381040755E-3</v>
      </c>
      <c r="AN171" s="98">
        <f t="shared" si="533"/>
        <v>8.2746135126479103E-3</v>
      </c>
      <c r="AO171" s="98">
        <f t="shared" si="533"/>
        <v>8.1033738887643647E-3</v>
      </c>
      <c r="AP171" s="98">
        <f t="shared" si="533"/>
        <v>7.9411984040635986E-3</v>
      </c>
      <c r="AQ171" s="98">
        <f t="shared" si="533"/>
        <v>7.788404457453213E-3</v>
      </c>
      <c r="AR171" s="98">
        <f t="shared" si="533"/>
        <v>7.6457205993032407E-3</v>
      </c>
      <c r="AS171" s="98">
        <f t="shared" si="533"/>
        <v>7.514589012763917E-3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 s="64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1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1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1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1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1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1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1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1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1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1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15">
      <c r="A129" t="s">
        <v>332</v>
      </c>
      <c r="B129">
        <v>2668.2118865870998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1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1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1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1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1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1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1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1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1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1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1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1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1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1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1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1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1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1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1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1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1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1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1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1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1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1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1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1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1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1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1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1.0112359550561798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1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1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1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1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1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1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1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1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1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1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1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1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1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1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1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1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1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1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1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1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1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1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1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1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1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1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1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1.0952319046825352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1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1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1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1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1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1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1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1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1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1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1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1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1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1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1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1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1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1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1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1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1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1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1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1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1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1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1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1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1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1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1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1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1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1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1.0323382910522925</v>
      </c>
      <c r="F87" s="40">
        <f>IFERROR(Base!E87/GAMSbase!E87,"")</f>
        <v>1.0344941634298355</v>
      </c>
      <c r="G87" s="40">
        <f>IFERROR(Base!F87/GAMSbase!F87,"")</f>
        <v>1.0356220721600307</v>
      </c>
      <c r="H87" s="40">
        <f>IFERROR(Base!G87/GAMSbase!G87,"")</f>
        <v>1.0357792608143908</v>
      </c>
      <c r="I87" s="40">
        <f>IFERROR(Base!H87/GAMSbase!H87,"")</f>
        <v>1.0350465817925152</v>
      </c>
      <c r="J87" s="40">
        <f>IFERROR(Base!I87/GAMSbase!I87,"")</f>
        <v>1.0335239437790755</v>
      </c>
      <c r="K87" s="40">
        <f>IFERROR(Base!J87/GAMSbase!J87,"")</f>
        <v>1.0313232941469359</v>
      </c>
      <c r="L87" s="40">
        <f>IFERROR(Base!K87/GAMSbase!K87,"")</f>
        <v>1.0285614758677728</v>
      </c>
      <c r="M87" s="40">
        <f>IFERROR(Base!L87/GAMSbase!L87,"")</f>
        <v>1.0253541535837614</v>
      </c>
      <c r="N87" s="40">
        <f>IFERROR(Base!M87/GAMSbase!M87,"")</f>
        <v>1.0218112629915845</v>
      </c>
      <c r="O87" s="40">
        <f>IFERROR(Base!N87/GAMSbase!N87,"")</f>
        <v>1.0180340012304412</v>
      </c>
      <c r="P87" s="40">
        <f>IFERROR(Base!O87/GAMSbase!O87,"")</f>
        <v>1.0141131536576116</v>
      </c>
      <c r="Q87" s="40">
        <f>IFERROR(Base!P87/GAMSbase!P87,"")</f>
        <v>1.0101284685121485</v>
      </c>
      <c r="R87" s="40">
        <f>IFERROR(Base!Q87/GAMSbase!Q87,"")</f>
        <v>1.0061487877583002</v>
      </c>
      <c r="S87" s="40">
        <f>IFERROR(Base!R87/GAMSbase!R87,"")</f>
        <v>1.0022326790785139</v>
      </c>
      <c r="T87" s="40">
        <f>IFERROR(Base!S87/GAMSbase!S87,"")</f>
        <v>0.99842936531292237</v>
      </c>
      <c r="U87" s="40">
        <f>IFERROR(Base!T87/GAMSbase!T87,"")</f>
        <v>0.99477979889235246</v>
      </c>
      <c r="V87" s="40">
        <f>IFERROR(Base!U87/GAMSbase!U87,"")</f>
        <v>0.99131777278305022</v>
      </c>
      <c r="W87" s="40">
        <f>IFERROR(Base!V87/GAMSbase!V87,"")</f>
        <v>0.9880723338643137</v>
      </c>
      <c r="X87" s="40">
        <f>IFERROR(Base!W87/GAMSbase!W87,"")</f>
        <v>0.98506685125222671</v>
      </c>
      <c r="Y87" s="40">
        <f>IFERROR(Base!X87/GAMSbase!X87,"")</f>
        <v>0.98232027738536987</v>
      </c>
      <c r="Z87" s="40">
        <f>IFERROR(Base!Y87/GAMSbase!Y87,"")</f>
        <v>0.97984820401270323</v>
      </c>
      <c r="AA87" s="40">
        <f>IFERROR(Base!Z87/GAMSbase!Z87,"")</f>
        <v>0.97766375382357606</v>
      </c>
      <c r="AB87" s="40">
        <f>IFERROR(Base!AA87/GAMSbase!AA87,"")</f>
        <v>0.97577834108422701</v>
      </c>
      <c r="AC87" s="40">
        <f>IFERROR(Base!AB87/GAMSbase!AB87,"")</f>
        <v>0.97420232898403347</v>
      </c>
      <c r="AD87" s="40">
        <f>IFERROR(Base!AC87/GAMSbase!AC87,"")</f>
        <v>0.97294560706895228</v>
      </c>
      <c r="AE87" s="40">
        <f>IFERROR(Base!AD87/GAMSbase!AD87,"")</f>
        <v>0.97201810887675133</v>
      </c>
      <c r="AF87" s="40">
        <f>IFERROR(Base!AE87/GAMSbase!AE87,"")</f>
        <v>0.97143028755693328</v>
      </c>
      <c r="AG87" s="40">
        <f>IFERROR(Base!AF87/GAMSbase!AF87,"")</f>
        <v>0.97119356569224102</v>
      </c>
      <c r="AH87" s="40">
        <f>IFERROR(Base!AG87/GAMSbase!AG87,"")</f>
        <v>0.97132077451514531</v>
      </c>
      <c r="AI87" s="40">
        <f>IFERROR(Base!AH87/GAMSbase!AH87,"")</f>
        <v>0.97182659741029398</v>
      </c>
      <c r="AJ87" s="40">
        <f>IFERROR(Base!AI87/GAMSbase!AI87,"")</f>
        <v>0.97272803280940334</v>
      </c>
      <c r="AK87" s="40">
        <f>IFERROR(Base!AJ87/GAMSbase!AJ87,"")</f>
        <v>0.97404489244289416</v>
      </c>
      <c r="AL87" s="40">
        <f>IFERROR(Base!AK87/GAMSbase!AK87,"")</f>
        <v>0.97580035252475694</v>
      </c>
      <c r="AM87" s="40">
        <f>IFERROR(Base!AL87/GAMSbase!AL87,"")</f>
        <v>0.97802157784643573</v>
      </c>
      <c r="AN87" s="40">
        <f>IFERROR(Base!AM87/GAMSbase!AM87,"")</f>
        <v>0.98074044224888945</v>
      </c>
      <c r="AO87" s="40">
        <f>IFERROR(Base!AN87/GAMSbase!AN87,"")</f>
        <v>0.98399437381249688</v>
      </c>
      <c r="AP87" s="40">
        <f>IFERROR(Base!AO87/GAMSbase!AO87,"")</f>
        <v>0.98782736000046756</v>
      </c>
      <c r="AQ87" s="40">
        <f>IFERROR(Base!AP87/GAMSbase!AP87,"")</f>
        <v>0.99229115795595624</v>
      </c>
      <c r="AR87" s="40">
        <f>IFERROR(Base!AQ87/GAMSbase!AQ87,"")</f>
        <v>0.99744677031711615</v>
      </c>
      <c r="AS87" s="40">
        <f>IFERROR(Base!AR87/GAMSbase!AR87,"")</f>
        <v>1.0033662714720986</v>
      </c>
      <c r="AT87" s="40">
        <f>IFERROR(Base!AS87/GAMSbase!AS87,"")</f>
        <v>1.0101351113787216</v>
      </c>
      <c r="AU87" s="40">
        <f>IFERROR(Base!AT87/GAMSbase!AT87,"")</f>
        <v>1.0178551022400615</v>
      </c>
      <c r="AV87" s="40">
        <f>IFERROR(Base!AU87/GAMSbase!AU87,"")</f>
        <v>1.0266484432057734</v>
      </c>
      <c r="AW87" s="40">
        <f>IFERROR(Base!AV87/GAMSbase!AV87,"")</f>
        <v>1.0553008217992332</v>
      </c>
      <c r="AX87" s="40">
        <f>IFERROR(Base!AW87/GAMSbase!AW87,"")</f>
        <v>1.0832342970038933</v>
      </c>
      <c r="AY87" s="40">
        <f>IFERROR(Base!AX87/GAMSbase!AX87,"")</f>
        <v>1.1100370849115211</v>
      </c>
      <c r="AZ87" s="40">
        <f>IFERROR(Base!AY87/GAMSbase!AY87,"")</f>
        <v>1.1354360932645511</v>
      </c>
      <c r="BA87" s="40">
        <f>IFERROR(Base!AZ87/GAMSbase!AZ87,"")</f>
        <v>1.1592613297802252</v>
      </c>
      <c r="BB87" s="40">
        <f>IFERROR(Base!BA87/GAMSbase!BA87,"")</f>
        <v>1.1814157296219066</v>
      </c>
      <c r="BC87" s="40">
        <f>IFERROR(Base!BB87/GAMSbase!BB87,"")</f>
        <v>1.2020489944619754</v>
      </c>
      <c r="BD87" s="40">
        <f>IFERROR(Base!BC87/GAMSbase!BC87,"")</f>
        <v>1.2211436426587781</v>
      </c>
      <c r="BE87" s="40">
        <f>IFERROR(Base!BD87/GAMSbase!BD87,"")</f>
        <v>1.2387230023749138</v>
      </c>
      <c r="BF87" s="40">
        <f>IFERROR(Base!BE87/GAMSbase!BE87,"")</f>
        <v>1.2548388274668414</v>
      </c>
      <c r="BG87" s="40">
        <f>IFERROR(Base!BF87/GAMSbase!BF87,"")</f>
        <v>1.2695618005634919</v>
      </c>
      <c r="BH87" s="40">
        <f>IFERROR(Base!BG87/GAMSbase!BG87,"")</f>
        <v>1.2792854685000397</v>
      </c>
      <c r="BI87" s="40">
        <f>IFERROR(Base!BH87/GAMSbase!BH87,"")</f>
        <v>1.2561466704349296</v>
      </c>
      <c r="BJ87" s="40">
        <f>IFERROR(Base!BI87/GAMSbase!BI87,"")</f>
        <v>1.2013340791902878</v>
      </c>
    </row>
    <row r="88" spans="1:62" x14ac:dyDescent="0.1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1.0323382910524284</v>
      </c>
      <c r="F88" s="40">
        <f>IFERROR(Base!E88/GAMSbase!E88,"")</f>
        <v>1.0344941634299067</v>
      </c>
      <c r="G88" s="40">
        <f>IFERROR(Base!F88/GAMSbase!F88,"")</f>
        <v>1.0356220721600642</v>
      </c>
      <c r="H88" s="40">
        <f>IFERROR(Base!G88/GAMSbase!G88,"")</f>
        <v>1.0357792608144201</v>
      </c>
      <c r="I88" s="40">
        <f>IFERROR(Base!H88/GAMSbase!H88,"")</f>
        <v>1.0350465817925012</v>
      </c>
      <c r="J88" s="40">
        <f>IFERROR(Base!I88/GAMSbase!I88,"")</f>
        <v>1.0335239437790156</v>
      </c>
      <c r="K88" s="40">
        <f>IFERROR(Base!J88/GAMSbase!J88,"")</f>
        <v>1.0313232941470003</v>
      </c>
      <c r="L88" s="40">
        <f>IFERROR(Base!K88/GAMSbase!K88,"")</f>
        <v>1.0285614758677177</v>
      </c>
      <c r="M88" s="40">
        <f>IFERROR(Base!L88/GAMSbase!L88,"")</f>
        <v>1.0253541535836801</v>
      </c>
      <c r="N88" s="40">
        <f>IFERROR(Base!M88/GAMSbase!M88,"")</f>
        <v>1.0218112629915757</v>
      </c>
      <c r="O88" s="40">
        <f>IFERROR(Base!N88/GAMSbase!N88,"")</f>
        <v>1.0180340012304547</v>
      </c>
      <c r="P88" s="40">
        <f>IFERROR(Base!O88/GAMSbase!O88,"")</f>
        <v>1.0141131536575649</v>
      </c>
      <c r="Q88" s="40">
        <f>IFERROR(Base!P88/GAMSbase!P88,"")</f>
        <v>1.0101284685121945</v>
      </c>
      <c r="R88" s="40">
        <f>IFERROR(Base!Q88/GAMSbase!Q88,"")</f>
        <v>1.0061487877582731</v>
      </c>
      <c r="S88" s="40">
        <f>IFERROR(Base!R88/GAMSbase!R88,"")</f>
        <v>1.0022326790784943</v>
      </c>
      <c r="T88" s="40">
        <f>IFERROR(Base!S88/GAMSbase!S88,"")</f>
        <v>0.99842936531296378</v>
      </c>
      <c r="U88" s="40">
        <f>IFERROR(Base!T88/GAMSbase!T88,"")</f>
        <v>0.99477979889241341</v>
      </c>
      <c r="V88" s="40">
        <f>IFERROR(Base!U88/GAMSbase!U88,"")</f>
        <v>0.99131777278306232</v>
      </c>
      <c r="W88" s="40">
        <f>IFERROR(Base!V88/GAMSbase!V88,"")</f>
        <v>0.98807233386430815</v>
      </c>
      <c r="X88" s="40">
        <f>IFERROR(Base!W88/GAMSbase!W88,"")</f>
        <v>0.98506685125225502</v>
      </c>
      <c r="Y88" s="40">
        <f>IFERROR(Base!X88/GAMSbase!X88,"")</f>
        <v>0.98232027738538352</v>
      </c>
      <c r="Z88" s="40">
        <f>IFERROR(Base!Y88/GAMSbase!Y88,"")</f>
        <v>0.97984820401266493</v>
      </c>
      <c r="AA88" s="40">
        <f>IFERROR(Base!Z88/GAMSbase!Z88,"")</f>
        <v>0.97766375382356463</v>
      </c>
      <c r="AB88" s="40">
        <f>IFERROR(Base!AA88/GAMSbase!AA88,"")</f>
        <v>0.97577834108423045</v>
      </c>
      <c r="AC88" s="40">
        <f>IFERROR(Base!AB88/GAMSbase!AB88,"")</f>
        <v>0.97420232898402848</v>
      </c>
      <c r="AD88" s="40">
        <f>IFERROR(Base!AC88/GAMSbase!AC88,"")</f>
        <v>0.97294560706897826</v>
      </c>
      <c r="AE88" s="40">
        <f>IFERROR(Base!AD88/GAMSbase!AD88,"")</f>
        <v>0.97201810887677098</v>
      </c>
      <c r="AF88" s="40">
        <f>IFERROR(Base!AE88/GAMSbase!AE88,"")</f>
        <v>0.97143028755694005</v>
      </c>
      <c r="AG88" s="40">
        <f>IFERROR(Base!AF88/GAMSbase!AF88,"")</f>
        <v>0.97119356569223025</v>
      </c>
      <c r="AH88" s="40">
        <f>IFERROR(Base!AG88/GAMSbase!AG88,"")</f>
        <v>0.97132077451514143</v>
      </c>
      <c r="AI88" s="40">
        <f>IFERROR(Base!AH88/GAMSbase!AH88,"")</f>
        <v>0.97182659741026456</v>
      </c>
      <c r="AJ88" s="40">
        <f>IFERROR(Base!AI88/GAMSbase!AI88,"")</f>
        <v>0.97272803280937215</v>
      </c>
      <c r="AK88" s="40">
        <f>IFERROR(Base!AJ88/GAMSbase!AJ88,"")</f>
        <v>0.97404489244284831</v>
      </c>
      <c r="AL88" s="40">
        <f>IFERROR(Base!AK88/GAMSbase!AK88,"")</f>
        <v>0.97580035252477848</v>
      </c>
      <c r="AM88" s="40">
        <f>IFERROR(Base!AL88/GAMSbase!AL88,"")</f>
        <v>0.97802157784640253</v>
      </c>
      <c r="AN88" s="40">
        <f>IFERROR(Base!AM88/GAMSbase!AM88,"")</f>
        <v>0.98074044224888623</v>
      </c>
      <c r="AO88" s="40">
        <f>IFERROR(Base!AN88/GAMSbase!AN88,"")</f>
        <v>0.98399437381248378</v>
      </c>
      <c r="AP88" s="40">
        <f>IFERROR(Base!AO88/GAMSbase!AO88,"")</f>
        <v>0.98782736000046989</v>
      </c>
      <c r="AQ88" s="40">
        <f>IFERROR(Base!AP88/GAMSbase!AP88,"")</f>
        <v>0.99229115795596834</v>
      </c>
      <c r="AR88" s="40">
        <f>IFERROR(Base!AQ88/GAMSbase!AQ88,"")</f>
        <v>0.99744677031707929</v>
      </c>
      <c r="AS88" s="40">
        <f>IFERROR(Base!AR88/GAMSbase!AR88,"")</f>
        <v>1.0033662714720986</v>
      </c>
      <c r="AT88" s="40">
        <f>IFERROR(Base!AS88/GAMSbase!AS88,"")</f>
        <v>1.0101351113787349</v>
      </c>
      <c r="AU88" s="40">
        <f>IFERROR(Base!AT88/GAMSbase!AT88,"")</f>
        <v>1.0178551022400806</v>
      </c>
      <c r="AV88" s="40">
        <f>IFERROR(Base!AU88/GAMSbase!AU88,"")</f>
        <v>1.0266484432057705</v>
      </c>
      <c r="AW88" s="40">
        <f>IFERROR(Base!AV88/GAMSbase!AV88,"")</f>
        <v>1.0553008217992501</v>
      </c>
      <c r="AX88" s="40">
        <f>IFERROR(Base!AW88/GAMSbase!AW88,"")</f>
        <v>1.083234297003866</v>
      </c>
      <c r="AY88" s="40">
        <f>IFERROR(Base!AX88/GAMSbase!AX88,"")</f>
        <v>1.1100370849115146</v>
      </c>
      <c r="AZ88" s="40">
        <f>IFERROR(Base!AY88/GAMSbase!AY88,"")</f>
        <v>1.1354360932645797</v>
      </c>
      <c r="BA88" s="40">
        <f>IFERROR(Base!AZ88/GAMSbase!AZ88,"")</f>
        <v>1.1592613297802175</v>
      </c>
      <c r="BB88" s="40">
        <f>IFERROR(Base!BA88/GAMSbase!BA88,"")</f>
        <v>1.1814157296219414</v>
      </c>
      <c r="BC88" s="40">
        <f>IFERROR(Base!BB88/GAMSbase!BB88,"")</f>
        <v>1.2020489944619859</v>
      </c>
      <c r="BD88" s="40">
        <f>IFERROR(Base!BC88/GAMSbase!BC88,"")</f>
        <v>1.2211436426587894</v>
      </c>
      <c r="BE88" s="40">
        <f>IFERROR(Base!BD88/GAMSbase!BD88,"")</f>
        <v>1.2387230023749183</v>
      </c>
      <c r="BF88" s="40">
        <f>IFERROR(Base!BE88/GAMSbase!BE88,"")</f>
        <v>1.2548388274667956</v>
      </c>
      <c r="BG88" s="40">
        <f>IFERROR(Base!BF88/GAMSbase!BF88,"")</f>
        <v>1.2695618005635623</v>
      </c>
      <c r="BH88" s="40">
        <f>IFERROR(Base!BG88/GAMSbase!BG88,"")</f>
        <v>1.2792854685000155</v>
      </c>
      <c r="BI88" s="40">
        <f>IFERROR(Base!BH88/GAMSbase!BH88,"")</f>
        <v>1.2561466704349735</v>
      </c>
      <c r="BJ88" s="40">
        <f>IFERROR(Base!BI88/GAMSbase!BI88,"")</f>
        <v>1.2013340791903158</v>
      </c>
    </row>
    <row r="89" spans="1:62" x14ac:dyDescent="0.1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0.31780947907811774</v>
      </c>
      <c r="G89" s="40">
        <f>IFERROR(Base!F89/GAMSbase!F89,"")</f>
        <v>0.32475734647497645</v>
      </c>
      <c r="H89" s="40">
        <f>IFERROR(Base!G89/GAMSbase!G89,"")</f>
        <v>0.33208127918106245</v>
      </c>
      <c r="I89" s="40">
        <f>IFERROR(Base!H89/GAMSbase!H89,"")</f>
        <v>0.33961779908953904</v>
      </c>
      <c r="J89" s="40">
        <f>IFERROR(Base!I89/GAMSbase!I89,"")</f>
        <v>0.34721929913219129</v>
      </c>
      <c r="K89" s="40">
        <f>IFERROR(Base!J89/GAMSbase!J89,"")</f>
        <v>0.35475192979318504</v>
      </c>
      <c r="L89" s="40">
        <f>IFERROR(Base!K89/GAMSbase!K89,"")</f>
        <v>0.36209531690465752</v>
      </c>
      <c r="M89" s="40">
        <f>IFERROR(Base!L89/GAMSbase!L89,"")</f>
        <v>0.36914316333660901</v>
      </c>
      <c r="N89" s="40">
        <f>IFERROR(Base!M89/GAMSbase!M89,"")</f>
        <v>0.3758040909846036</v>
      </c>
      <c r="O89" s="40">
        <f>IFERROR(Base!N89/GAMSbase!N89,"")</f>
        <v>0.38200231373458937</v>
      </c>
      <c r="P89" s="40">
        <f>IFERROR(Base!O89/GAMSbase!O89,"")</f>
        <v>0.38767791225599296</v>
      </c>
      <c r="Q89" s="40">
        <f>IFERROR(Base!P89/GAMSbase!P89,"")</f>
        <v>0.39278661670848908</v>
      </c>
      <c r="R89" s="40">
        <f>IFERROR(Base!Q89/GAMSbase!Q89,"")</f>
        <v>0.39729909992570028</v>
      </c>
      <c r="S89" s="40">
        <f>IFERROR(Base!R89/GAMSbase!R89,"")</f>
        <v>0.40119984667833281</v>
      </c>
      <c r="T89" s="40">
        <f>IFERROR(Base!S89/GAMSbase!S89,"")</f>
        <v>0.40448569964200487</v>
      </c>
      <c r="U89" s="40">
        <f>IFERROR(Base!T89/GAMSbase!T89,"")</f>
        <v>0.40716419549793148</v>
      </c>
      <c r="V89" s="40">
        <f>IFERROR(Base!U89/GAMSbase!U89,"")</f>
        <v>0.40925180102699771</v>
      </c>
      <c r="W89" s="40">
        <f>IFERROR(Base!V89/GAMSbase!V89,"")</f>
        <v>0.4107721445691091</v>
      </c>
      <c r="X89" s="40">
        <f>IFERROR(Base!W89/GAMSbase!W89,"")</f>
        <v>0.4117544443105946</v>
      </c>
      <c r="Y89" s="40">
        <f>IFERROR(Base!X89/GAMSbase!X89,"")</f>
        <v>0.41223195277834124</v>
      </c>
      <c r="Z89" s="40">
        <f>IFERROR(Base!Y89/GAMSbase!Y89,"")</f>
        <v>0.41224055773935642</v>
      </c>
      <c r="AA89" s="40">
        <f>IFERROR(Base!Z89/GAMSbase!Z89,"")</f>
        <v>0.41181757270486036</v>
      </c>
      <c r="AB89" s="40">
        <f>IFERROR(Base!AA89/GAMSbase!AA89,"")</f>
        <v>0.41100072687886746</v>
      </c>
      <c r="AC89" s="40">
        <f>IFERROR(Base!AB89/GAMSbase!AB89,"")</f>
        <v>0.40982734924980846</v>
      </c>
      <c r="AD89" s="40">
        <f>IFERROR(Base!AC89/GAMSbase!AC89,"")</f>
        <v>0.40833373222572172</v>
      </c>
      <c r="AE89" s="40">
        <f>IFERROR(Base!AD89/GAMSbase!AD89,"")</f>
        <v>0.40655465507856142</v>
      </c>
      <c r="AF89" s="40">
        <f>IFERROR(Base!AE89/GAMSbase!AE89,"")</f>
        <v>0.40452304525728983</v>
      </c>
      <c r="AG89" s="40">
        <f>IFERROR(Base!AF89/GAMSbase!AF89,"")</f>
        <v>0.40226975542696614</v>
      </c>
      <c r="AH89" s="40">
        <f>IFERROR(Base!AG89/GAMSbase!AG89,"")</f>
        <v>0.39982343519232744</v>
      </c>
      <c r="AI89" s="40">
        <f>IFERROR(Base!AH89/GAMSbase!AH89,"")</f>
        <v>0.39721047833202039</v>
      </c>
      <c r="AJ89" s="40">
        <f>IFERROR(Base!AI89/GAMSbase!AI89,"")</f>
        <v>0.39445502863529541</v>
      </c>
      <c r="AK89" s="40">
        <f>IFERROR(Base!AJ89/GAMSbase!AJ89,"")</f>
        <v>0.39157902981700199</v>
      </c>
      <c r="AL89" s="40">
        <f>IFERROR(Base!AK89/GAMSbase!AK89,"")</f>
        <v>0.38860230731170026</v>
      </c>
      <c r="AM89" s="40">
        <f>IFERROR(Base!AL89/GAMSbase!AL89,"")</f>
        <v>0.38554267190509933</v>
      </c>
      <c r="AN89" s="40">
        <f>IFERROR(Base!AM89/GAMSbase!AM89,"")</f>
        <v>0.38241603708296457</v>
      </c>
      <c r="AO89" s="40">
        <f>IFERROR(Base!AN89/GAMSbase!AN89,"")</f>
        <v>0.37923654363878051</v>
      </c>
      <c r="AP89" s="40">
        <f>IFERROR(Base!AO89/GAMSbase!AO89,"")</f>
        <v>0.37601668647705516</v>
      </c>
      <c r="AQ89" s="40">
        <f>IFERROR(Base!AP89/GAMSbase!AP89,"")</f>
        <v>0.37276743968891263</v>
      </c>
      <c r="AR89" s="40">
        <f>IFERROR(Base!AQ89/GAMSbase!AQ89,"")</f>
        <v>0.36949837688072329</v>
      </c>
      <c r="AS89" s="40">
        <f>IFERROR(Base!AR89/GAMSbase!AR89,"")</f>
        <v>0.36621778443327963</v>
      </c>
      <c r="AT89" s="40">
        <f>IFERROR(Base!AS89/GAMSbase!AS89,"")</f>
        <v>0.36293276590550894</v>
      </c>
      <c r="AU89" s="40">
        <f>IFERROR(Base!AT89/GAMSbase!AT89,"")</f>
        <v>0.35964933622215989</v>
      </c>
      <c r="AV89" s="40">
        <f>IFERROR(Base!AU89/GAMSbase!AU89,"")</f>
        <v>0.35637250476363985</v>
      </c>
      <c r="AW89" s="40">
        <f>IFERROR(Base!AV89/GAMSbase!AV89,"")</f>
        <v>0.35310634719645317</v>
      </c>
      <c r="AX89" s="40">
        <f>IFERROR(Base!AW89/GAMSbase!AW89,"")</f>
        <v>0.34982078649229975</v>
      </c>
      <c r="AY89" s="40">
        <f>IFERROR(Base!AX89/GAMSbase!AX89,"")</f>
        <v>0.34669245406939664</v>
      </c>
      <c r="AZ89" s="40">
        <f>IFERROR(Base!AY89/GAMSbase!AY89,"")</f>
        <v>0.3438137324803488</v>
      </c>
      <c r="BA89" s="40">
        <f>IFERROR(Base!AZ89/GAMSbase!AZ89,"")</f>
        <v>0.341225872304872</v>
      </c>
      <c r="BB89" s="40">
        <f>IFERROR(Base!BA89/GAMSbase!BA89,"")</f>
        <v>0.3389395858137389</v>
      </c>
      <c r="BC89" s="40">
        <f>IFERROR(Base!BB89/GAMSbase!BB89,"")</f>
        <v>0.33694782576813637</v>
      </c>
      <c r="BD89" s="40">
        <f>IFERROR(Base!BC89/GAMSbase!BC89,"")</f>
        <v>0.33523589520216468</v>
      </c>
      <c r="BE89" s="40">
        <f>IFERROR(Base!BD89/GAMSbase!BD89,"")</f>
        <v>0.33378366835640616</v>
      </c>
      <c r="BF89" s="40">
        <f>IFERROR(Base!BE89/GAMSbase!BE89,"")</f>
        <v>0.33256882451553765</v>
      </c>
      <c r="BG89" s="40">
        <f>IFERROR(Base!BF89/GAMSbase!BF89,"")</f>
        <v>0.33156876692349208</v>
      </c>
      <c r="BH89" s="40">
        <f>IFERROR(Base!BG89/GAMSbase!BG89,"")</f>
        <v>0.33076171616891364</v>
      </c>
      <c r="BI89" s="40">
        <f>IFERROR(Base!BH89/GAMSbase!BH89,"")</f>
        <v>0.33009189063537392</v>
      </c>
      <c r="BJ89" s="40">
        <f>IFERROR(Base!BI89/GAMSbase!BI89,"")</f>
        <v>0.32923652847713469</v>
      </c>
    </row>
    <row r="90" spans="1:62" x14ac:dyDescent="0.1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0.17411317864650644</v>
      </c>
      <c r="H90" s="40">
        <f>IFERROR(Base!G90/GAMSbase!G90,"")</f>
        <v>0.17421044578798575</v>
      </c>
      <c r="I90" s="40">
        <f>IFERROR(Base!H90/GAMSbase!H90,"")</f>
        <v>0.1743204764625694</v>
      </c>
      <c r="J90" s="40">
        <f>IFERROR(Base!I90/GAMSbase!I90,"")</f>
        <v>0.17444434879014301</v>
      </c>
      <c r="K90" s="40">
        <f>IFERROR(Base!J90/GAMSbase!J90,"")</f>
        <v>0.17458305076495581</v>
      </c>
      <c r="L90" s="40">
        <f>IFERROR(Base!K90/GAMSbase!K90,"")</f>
        <v>0.17473748466637562</v>
      </c>
      <c r="M90" s="40">
        <f>IFERROR(Base!L90/GAMSbase!L90,"")</f>
        <v>0.17490846834272314</v>
      </c>
      <c r="N90" s="40">
        <f>IFERROR(Base!M90/GAMSbase!M90,"")</f>
        <v>0.17509673488701197</v>
      </c>
      <c r="O90" s="40">
        <f>IFERROR(Base!N90/GAMSbase!N90,"")</f>
        <v>0.17530293165957758</v>
      </c>
      <c r="P90" s="40">
        <f>IFERROR(Base!O90/GAMSbase!O90,"")</f>
        <v>0.17552761923733259</v>
      </c>
      <c r="Q90" s="40">
        <f>IFERROR(Base!P90/GAMSbase!P90,"")</f>
        <v>0.17577127062244544</v>
      </c>
      <c r="R90" s="40">
        <f>IFERROR(Base!Q90/GAMSbase!Q90,"")</f>
        <v>0.1760342708831687</v>
      </c>
      <c r="S90" s="40">
        <f>IFERROR(Base!R90/GAMSbase!R90,"")</f>
        <v>0.17631691729787477</v>
      </c>
      <c r="T90" s="40">
        <f>IFERROR(Base!S90/GAMSbase!S90,"")</f>
        <v>0.17661942001049077</v>
      </c>
      <c r="U90" s="40">
        <f>IFERROR(Base!T90/GAMSbase!T90,"")</f>
        <v>0.17694190316787509</v>
      </c>
      <c r="V90" s="40">
        <f>IFERROR(Base!U90/GAMSbase!U90,"")</f>
        <v>0.17728440648801025</v>
      </c>
      <c r="W90" s="40">
        <f>IFERROR(Base!V90/GAMSbase!V90,"")</f>
        <v>0.17764688719537106</v>
      </c>
      <c r="X90" s="40">
        <f>IFERROR(Base!W90/GAMSbase!W90,"")</f>
        <v>0.17802922225123918</v>
      </c>
      <c r="Y90" s="40">
        <f>IFERROR(Base!X90/GAMSbase!X90,"")</f>
        <v>0.17843121101716861</v>
      </c>
      <c r="Z90" s="40">
        <f>IFERROR(Base!Y90/GAMSbase!Y90,"")</f>
        <v>0.17885257818029549</v>
      </c>
      <c r="AA90" s="40">
        <f>IFERROR(Base!Z90/GAMSbase!Z90,"")</f>
        <v>0.17929297684188183</v>
      </c>
      <c r="AB90" s="40">
        <f>IFERROR(Base!AA90/GAMSbase!AA90,"")</f>
        <v>0.17975199170317469</v>
      </c>
      <c r="AC90" s="40">
        <f>IFERROR(Base!AB90/GAMSbase!AB90,"")</f>
        <v>0.18022914230196654</v>
      </c>
      <c r="AD90" s="40">
        <f>IFERROR(Base!AC90/GAMSbase!AC90,"")</f>
        <v>0.18072388626509522</v>
      </c>
      <c r="AE90" s="40">
        <f>IFERROR(Base!AD90/GAMSbase!AD90,"")</f>
        <v>0.18123562254944214</v>
      </c>
      <c r="AF90" s="40">
        <f>IFERROR(Base!AE90/GAMSbase!AE90,"")</f>
        <v>0.18176369464901093</v>
      </c>
      <c r="AG90" s="40">
        <f>IFERROR(Base!AF90/GAMSbase!AF90,"")</f>
        <v>0.18230739374913801</v>
      </c>
      <c r="AH90" s="40">
        <f>IFERROR(Base!AG90/GAMSbase!AG90,"")</f>
        <v>0.1828659618115008</v>
      </c>
      <c r="AI90" s="40">
        <f>IFERROR(Base!AH90/GAMSbase!AH90,"")</f>
        <v>0.18343859457564526</v>
      </c>
      <c r="AJ90" s="40">
        <f>IFERROR(Base!AI90/GAMSbase!AI90,"")</f>
        <v>0.18402444446453259</v>
      </c>
      <c r="AK90" s="40">
        <f>IFERROR(Base!AJ90/GAMSbase!AJ90,"")</f>
        <v>0.18462262338298707</v>
      </c>
      <c r="AL90" s="40">
        <f>IFERROR(Base!AK90/GAMSbase!AK90,"")</f>
        <v>0.18523220539924631</v>
      </c>
      <c r="AM90" s="40">
        <f>IFERROR(Base!AL90/GAMSbase!AL90,"")</f>
        <v>0.18585222930090461</v>
      </c>
      <c r="AN90" s="40">
        <f>IFERROR(Base!AM90/GAMSbase!AM90,"")</f>
        <v>0.1864817010175607</v>
      </c>
      <c r="AO90" s="40">
        <f>IFERROR(Base!AN90/GAMSbase!AN90,"")</f>
        <v>0.18711959590327781</v>
      </c>
      <c r="AP90" s="40">
        <f>IFERROR(Base!AO90/GAMSbase!AO90,"")</f>
        <v>0.18776486087283792</v>
      </c>
      <c r="AQ90" s="40">
        <f>IFERROR(Base!AP90/GAMSbase!AP90,"")</f>
        <v>0.18841641638630272</v>
      </c>
      <c r="AR90" s="40">
        <f>IFERROR(Base!AQ90/GAMSbase!AQ90,"")</f>
        <v>0.1890731582770025</v>
      </c>
      <c r="AS90" s="40">
        <f>IFERROR(Base!AR90/GAMSbase!AR90,"")</f>
        <v>0.1897339594182747</v>
      </c>
      <c r="AT90" s="40">
        <f>IFERROR(Base!AS90/GAMSbase!AS90,"")</f>
        <v>0.19039767122423551</v>
      </c>
      <c r="AU90" s="40">
        <f>IFERROR(Base!AT90/GAMSbase!AT90,"")</f>
        <v>0.19106312497901612</v>
      </c>
      <c r="AV90" s="40">
        <f>IFERROR(Base!AU90/GAMSbase!AU90,"")</f>
        <v>0.19172913298661765</v>
      </c>
      <c r="AW90" s="40">
        <f>IFERROR(Base!AV90/GAMSbase!AV90,"")</f>
        <v>0.19239448952846511</v>
      </c>
      <c r="AX90" s="40">
        <f>IFERROR(Base!AW90/GAMSbase!AW90,"")</f>
        <v>0.19305797160499544</v>
      </c>
      <c r="AY90" s="40">
        <f>IFERROR(Base!AX90/GAMSbase!AX90,"")</f>
        <v>0.19371718488113066</v>
      </c>
      <c r="AZ90" s="40">
        <f>IFERROR(Base!AY90/GAMSbase!AY90,"")</f>
        <v>0.19437064764281278</v>
      </c>
      <c r="BA90" s="40">
        <f>IFERROR(Base!AZ90/GAMSbase!AZ90,"")</f>
        <v>0.19501748545695488</v>
      </c>
      <c r="BB90" s="40">
        <f>IFERROR(Base!BA90/GAMSbase!BA90,"")</f>
        <v>0.19565722508772609</v>
      </c>
      <c r="BC90" s="40">
        <f>IFERROR(Base!BB90/GAMSbase!BB90,"")</f>
        <v>0.19628965569846524</v>
      </c>
      <c r="BD90" s="40">
        <f>IFERROR(Base!BC90/GAMSbase!BC90,"")</f>
        <v>0.19691473560005465</v>
      </c>
      <c r="BE90" s="40">
        <f>IFERROR(Base!BD90/GAMSbase!BD90,"")</f>
        <v>0.19753253126928161</v>
      </c>
      <c r="BF90" s="40">
        <f>IFERROR(Base!BE90/GAMSbase!BE90,"")</f>
        <v>0.19814317545094617</v>
      </c>
      <c r="BG90" s="40">
        <f>IFERROR(Base!BF90/GAMSbase!BF90,"")</f>
        <v>0.19874683946098737</v>
      </c>
      <c r="BH90" s="40">
        <f>IFERROR(Base!BG90/GAMSbase!BG90,"")</f>
        <v>0.19934371504300052</v>
      </c>
      <c r="BI90" s="40">
        <f>IFERROR(Base!BH90/GAMSbase!BH90,"")</f>
        <v>0.19993400263229</v>
      </c>
      <c r="BJ90" s="40">
        <f>IFERROR(Base!BI90/GAMSbase!BI90,"")</f>
        <v>0.200517879881531</v>
      </c>
    </row>
    <row r="91" spans="1:62" x14ac:dyDescent="0.1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1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3.2479196032536817</v>
      </c>
      <c r="F92" s="40">
        <f>IFERROR(Base!E92/GAMSbase!E92,"")</f>
        <v>2.7303907046425553</v>
      </c>
      <c r="G92" s="40">
        <f>IFERROR(Base!F92/GAMSbase!F92,"")</f>
        <v>2.3752849423437072</v>
      </c>
      <c r="H92" s="40">
        <f>IFERROR(Base!G92/GAMSbase!G92,"")</f>
        <v>2.1171819724820473</v>
      </c>
      <c r="I92" s="40">
        <f>IFERROR(Base!H92/GAMSbase!H92,"")</f>
        <v>1.9214708866430592</v>
      </c>
      <c r="J92" s="40">
        <f>IFERROR(Base!I92/GAMSbase!I92,"")</f>
        <v>1.7681444171770726</v>
      </c>
      <c r="K92" s="40">
        <f>IFERROR(Base!J92/GAMSbase!J92,"")</f>
        <v>1.6448493830655531</v>
      </c>
      <c r="L92" s="40">
        <f>IFERROR(Base!K92/GAMSbase!K92,"")</f>
        <v>1.5435598118191534</v>
      </c>
      <c r="M92" s="40">
        <f>IFERROR(Base!L92/GAMSbase!L92,"")</f>
        <v>1.4588450633352741</v>
      </c>
      <c r="N92" s="40">
        <f>IFERROR(Base!M92/GAMSbase!M92,"")</f>
        <v>1.386906687736569</v>
      </c>
      <c r="O92" s="40">
        <f>IFERROR(Base!N92/GAMSbase!N92,"")</f>
        <v>1.32501339753065</v>
      </c>
      <c r="P92" s="40">
        <f>IFERROR(Base!O92/GAMSbase!O92,"")</f>
        <v>1.271154652564364</v>
      </c>
      <c r="Q92" s="40">
        <f>IFERROR(Base!P92/GAMSbase!P92,"")</f>
        <v>1.2238202748071199</v>
      </c>
      <c r="R92" s="40">
        <f>IFERROR(Base!Q92/GAMSbase!Q92,"")</f>
        <v>1.1818557634842224</v>
      </c>
      <c r="S92" s="40">
        <f>IFERROR(Base!R92/GAMSbase!R92,"")</f>
        <v>1.1443647026811474</v>
      </c>
      <c r="T92" s="40">
        <f>IFERROR(Base!S92/GAMSbase!S92,"")</f>
        <v>1.1106413650561169</v>
      </c>
      <c r="U92" s="40">
        <f>IFERROR(Base!T92/GAMSbase!T92,"")</f>
        <v>1.0801231941019271</v>
      </c>
      <c r="V92" s="40">
        <f>IFERROR(Base!U92/GAMSbase!U92,"")</f>
        <v>1.0523566769053265</v>
      </c>
      <c r="W92" s="40">
        <f>IFERROR(Base!V92/GAMSbase!V92,"")</f>
        <v>1.026973669889651</v>
      </c>
      <c r="X92" s="40">
        <f>IFERROR(Base!W92/GAMSbase!W92,"")</f>
        <v>1.0036710778064832</v>
      </c>
      <c r="Y92" s="40">
        <f>IFERROR(Base!X92/GAMSbase!X92,"")</f>
        <v>0.98219745429868466</v>
      </c>
      <c r="Z92" s="40">
        <f>IFERROR(Base!Y92/GAMSbase!Y92,"")</f>
        <v>0.96234270397594468</v>
      </c>
      <c r="AA92" s="40">
        <f>IFERROR(Base!Z92/GAMSbase!Z92,"")</f>
        <v>0.94393011531172577</v>
      </c>
      <c r="AB92" s="40">
        <f>IFERROR(Base!AA92/GAMSbase!AA92,"")</f>
        <v>0.92681015321355853</v>
      </c>
      <c r="AC92" s="40">
        <f>IFERROR(Base!AB92/GAMSbase!AB92,"")</f>
        <v>0.91085558835036984</v>
      </c>
      <c r="AD92" s="40">
        <f>IFERROR(Base!AC92/GAMSbase!AC92,"")</f>
        <v>0.8959576492467598</v>
      </c>
      <c r="AE92" s="40">
        <f>IFERROR(Base!AD92/GAMSbase!AD92,"")</f>
        <v>0.88202296294876992</v>
      </c>
      <c r="AF92" s="40">
        <f>IFERROR(Base!AE92/GAMSbase!AE92,"")</f>
        <v>0.86897110865414362</v>
      </c>
      <c r="AG92" s="40">
        <f>IFERROR(Base!AF92/GAMSbase!AF92,"")</f>
        <v>0.85673265188420122</v>
      </c>
      <c r="AH92" s="40">
        <f>IFERROR(Base!AG92/GAMSbase!AG92,"")</f>
        <v>0.84524755871490742</v>
      </c>
      <c r="AI92" s="40">
        <f>IFERROR(Base!AH92/GAMSbase!AH92,"")</f>
        <v>0.83446391348985482</v>
      </c>
      <c r="AJ92" s="40">
        <f>IFERROR(Base!AI92/GAMSbase!AI92,"")</f>
        <v>0.82433688137500716</v>
      </c>
      <c r="AK92" s="40">
        <f>IFERROR(Base!AJ92/GAMSbase!AJ92,"")</f>
        <v>0.8148278707317268</v>
      </c>
      <c r="AL92" s="40">
        <f>IFERROR(Base!AK92/GAMSbase!AK92,"")</f>
        <v>0.80590386075127085</v>
      </c>
      <c r="AM92" s="40">
        <f>IFERROR(Base!AL92/GAMSbase!AL92,"")</f>
        <v>0.79753686788778955</v>
      </c>
      <c r="AN92" s="40">
        <f>IFERROR(Base!AM92/GAMSbase!AM92,"")</f>
        <v>0.78970353103175617</v>
      </c>
      <c r="AO92" s="40">
        <f>IFERROR(Base!AN92/GAMSbase!AN92,"")</f>
        <v>0.78238480052976811</v>
      </c>
      <c r="AP92" s="40">
        <f>IFERROR(Base!AO92/GAMSbase!AO92,"")</f>
        <v>0.77556572053224893</v>
      </c>
      <c r="AQ92" s="40">
        <f>IFERROR(Base!AP92/GAMSbase!AP92,"")</f>
        <v>0.76923529816412517</v>
      </c>
      <c r="AR92" s="40">
        <f>IFERROR(Base!AQ92/GAMSbase!AQ92,"")</f>
        <v>0.76338645733429533</v>
      </c>
      <c r="AS92" s="40">
        <f>IFERROR(Base!AR92/GAMSbase!AR92,"")</f>
        <v>0.75801608077701232</v>
      </c>
      <c r="AT92" s="40">
        <f>IFERROR(Base!AS92/GAMSbase!AS92,"")</f>
        <v>0.75312515322047069</v>
      </c>
      <c r="AU92" s="40">
        <f>IFERROR(Base!AT92/GAMSbase!AT92,"")</f>
        <v>0.74871903624875202</v>
      </c>
      <c r="AV92" s="40">
        <f>IFERROR(Base!AU92/GAMSbase!AU92,"")</f>
        <v>0.7448079399552946</v>
      </c>
      <c r="AW92" s="40">
        <f>IFERROR(Base!AV92/GAMSbase!AV92,"")</f>
        <v>0.74728159774709757</v>
      </c>
      <c r="AX92" s="40">
        <f>IFERROR(Base!AW92/GAMSbase!AW92,"")</f>
        <v>0.7498153315491094</v>
      </c>
      <c r="AY92" s="40">
        <f>IFERROR(Base!AX92/GAMSbase!AX92,"")</f>
        <v>0.75240647172246411</v>
      </c>
      <c r="AZ92" s="40">
        <f>IFERROR(Base!AY92/GAMSbase!AY92,"")</f>
        <v>0.75505181740178051</v>
      </c>
      <c r="BA92" s="40">
        <f>IFERROR(Base!AZ92/GAMSbase!AZ92,"")</f>
        <v>0.75774688159933479</v>
      </c>
      <c r="BB92" s="40">
        <f>IFERROR(Base!BA92/GAMSbase!BA92,"")</f>
        <v>0.76048477604084685</v>
      </c>
      <c r="BC92" s="40">
        <f>IFERROR(Base!BB92/GAMSbase!BB92,"")</f>
        <v>0.76331241679439588</v>
      </c>
      <c r="BD92" s="40">
        <f>IFERROR(Base!BC92/GAMSbase!BC92,"")</f>
        <v>0.76621661812475284</v>
      </c>
      <c r="BE92" s="40">
        <f>IFERROR(Base!BD92/GAMSbase!BD92,"")</f>
        <v>0.76918737337568155</v>
      </c>
      <c r="BF92" s="40">
        <f>IFERROR(Base!BE92/GAMSbase!BE92,"")</f>
        <v>0.77221683921457029</v>
      </c>
      <c r="BG92" s="40">
        <f>IFERROR(Base!BF92/GAMSbase!BF92,"")</f>
        <v>0.77529864936452075</v>
      </c>
      <c r="BH92" s="40">
        <f>IFERROR(Base!BG92/GAMSbase!BG92,"")</f>
        <v>0.7774618506622939</v>
      </c>
      <c r="BI92" s="40">
        <f>IFERROR(Base!BH92/GAMSbase!BH92,"")</f>
        <v>0.77126509014543032</v>
      </c>
      <c r="BJ92" s="40">
        <f>IFERROR(Base!BI92/GAMSbase!BI92,"")</f>
        <v>0.75577209433477655</v>
      </c>
    </row>
    <row r="93" spans="1:62" x14ac:dyDescent="0.1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3.2479196033558555</v>
      </c>
      <c r="F93" s="40">
        <f>IFERROR(Base!E93/GAMSbase!E93,"")</f>
        <v>2.7303907018094264</v>
      </c>
      <c r="G93" s="40">
        <f>IFERROR(Base!F93/GAMSbase!F93,"")</f>
        <v>2.3752849428817382</v>
      </c>
      <c r="H93" s="40">
        <f>IFERROR(Base!G93/GAMSbase!G93,"")</f>
        <v>2.1171819724959513</v>
      </c>
      <c r="I93" s="40">
        <f>IFERROR(Base!H93/GAMSbase!H93,"")</f>
        <v>1.9214708875101367</v>
      </c>
      <c r="J93" s="40">
        <f>IFERROR(Base!I93/GAMSbase!I93,"")</f>
        <v>1.7681444162197033</v>
      </c>
      <c r="K93" s="40">
        <f>IFERROR(Base!J93/GAMSbase!J93,"")</f>
        <v>1.6448493834192726</v>
      </c>
      <c r="L93" s="40">
        <f>IFERROR(Base!K93/GAMSbase!K93,"")</f>
        <v>1.5435598112510334</v>
      </c>
      <c r="M93" s="40">
        <f>IFERROR(Base!L93/GAMSbase!L93,"")</f>
        <v>1.4588450635288124</v>
      </c>
      <c r="N93" s="40">
        <f>IFERROR(Base!M93/GAMSbase!M93,"")</f>
        <v>1.3869066875029521</v>
      </c>
      <c r="O93" s="40">
        <f>IFERROR(Base!N93/GAMSbase!N93,"")</f>
        <v>1.3250133971659506</v>
      </c>
      <c r="P93" s="40">
        <f>IFERROR(Base!O93/GAMSbase!O93,"")</f>
        <v>1.2711546527838673</v>
      </c>
      <c r="Q93" s="40">
        <f>IFERROR(Base!P93/GAMSbase!P93,"")</f>
        <v>1.2238202745304285</v>
      </c>
      <c r="R93" s="40">
        <f>IFERROR(Base!Q93/GAMSbase!Q93,"")</f>
        <v>1.1818557635558238</v>
      </c>
      <c r="S93" s="40">
        <f>IFERROR(Base!R93/GAMSbase!R93,"")</f>
        <v>1.144364702601379</v>
      </c>
      <c r="T93" s="40">
        <f>IFERROR(Base!S93/GAMSbase!S93,"")</f>
        <v>1.1106413651163742</v>
      </c>
      <c r="U93" s="40">
        <f>IFERROR(Base!T93/GAMSbase!T93,"")</f>
        <v>1.0801231939838214</v>
      </c>
      <c r="V93" s="40">
        <f>IFERROR(Base!U93/GAMSbase!U93,"")</f>
        <v>1.0523566767739496</v>
      </c>
      <c r="W93" s="40">
        <f>IFERROR(Base!V93/GAMSbase!V93,"")</f>
        <v>1.0269736699328713</v>
      </c>
      <c r="X93" s="40">
        <f>IFERROR(Base!W93/GAMSbase!W93,"")</f>
        <v>1.0036710778407754</v>
      </c>
      <c r="Y93" s="40">
        <f>IFERROR(Base!X93/GAMSbase!X93,"")</f>
        <v>0.98219745440496864</v>
      </c>
      <c r="Z93" s="40">
        <f>IFERROR(Base!Y93/GAMSbase!Y93,"")</f>
        <v>0.96234270401781341</v>
      </c>
      <c r="AA93" s="40">
        <f>IFERROR(Base!Z93/GAMSbase!Z93,"")</f>
        <v>0.94393011541492167</v>
      </c>
      <c r="AB93" s="40">
        <f>IFERROR(Base!AA93/GAMSbase!AA93,"")</f>
        <v>0.92681015317025617</v>
      </c>
      <c r="AC93" s="40">
        <f>IFERROR(Base!AB93/GAMSbase!AB93,"")</f>
        <v>0.91085558832958113</v>
      </c>
      <c r="AD93" s="40">
        <f>IFERROR(Base!AC93/GAMSbase!AC93,"")</f>
        <v>0.89595764927233068</v>
      </c>
      <c r="AE93" s="40">
        <f>IFERROR(Base!AD93/GAMSbase!AD93,"")</f>
        <v>0.88202296292662141</v>
      </c>
      <c r="AF93" s="40">
        <f>IFERROR(Base!AE93/GAMSbase!AE93,"")</f>
        <v>0.86897110864381211</v>
      </c>
      <c r="AG93" s="40">
        <f>IFERROR(Base!AF93/GAMSbase!AF93,"")</f>
        <v>0.85673265187967007</v>
      </c>
      <c r="AH93" s="40">
        <f>IFERROR(Base!AG93/GAMSbase!AG93,"")</f>
        <v>0.8452475586692425</v>
      </c>
      <c r="AI93" s="40">
        <f>IFERROR(Base!AH93/GAMSbase!AH93,"")</f>
        <v>0.8344639134407944</v>
      </c>
      <c r="AJ93" s="40">
        <f>IFERROR(Base!AI93/GAMSbase!AI93,"")</f>
        <v>0.82433688133117033</v>
      </c>
      <c r="AK93" s="40">
        <f>IFERROR(Base!AJ93/GAMSbase!AJ93,"")</f>
        <v>0.81482787078374985</v>
      </c>
      <c r="AL93" s="40">
        <f>IFERROR(Base!AK93/GAMSbase!AK93,"")</f>
        <v>0.80590386079288778</v>
      </c>
      <c r="AM93" s="40">
        <f>IFERROR(Base!AL93/GAMSbase!AL93,"")</f>
        <v>0.79753686786625955</v>
      </c>
      <c r="AN93" s="40">
        <f>IFERROR(Base!AM93/GAMSbase!AM93,"")</f>
        <v>0.78970353105762703</v>
      </c>
      <c r="AO93" s="40">
        <f>IFERROR(Base!AN93/GAMSbase!AN93,"")</f>
        <v>0.78238480054160464</v>
      </c>
      <c r="AP93" s="40">
        <f>IFERROR(Base!AO93/GAMSbase!AO93,"")</f>
        <v>0.7755657204991897</v>
      </c>
      <c r="AQ93" s="40">
        <f>IFERROR(Base!AP93/GAMSbase!AP93,"")</f>
        <v>0.76923529813474567</v>
      </c>
      <c r="AR93" s="40">
        <f>IFERROR(Base!AQ93/GAMSbase!AQ93,"")</f>
        <v>0.76338645737863109</v>
      </c>
      <c r="AS93" s="40">
        <f>IFERROR(Base!AR93/GAMSbase!AR93,"")</f>
        <v>0.75801608082062355</v>
      </c>
      <c r="AT93" s="40">
        <f>IFERROR(Base!AS93/GAMSbase!AS93,"")</f>
        <v>0.75312515321193296</v>
      </c>
      <c r="AU93" s="40">
        <f>IFERROR(Base!AT93/GAMSbase!AT93,"")</f>
        <v>0.74871903628009118</v>
      </c>
      <c r="AV93" s="40">
        <f>IFERROR(Base!AU93/GAMSbase!AU93,"")</f>
        <v>0.74480793992225902</v>
      </c>
      <c r="AW93" s="40">
        <f>IFERROR(Base!AV93/GAMSbase!AV93,"")</f>
        <v>0.74728159778199488</v>
      </c>
      <c r="AX93" s="40">
        <f>IFERROR(Base!AW93/GAMSbase!AW93,"")</f>
        <v>0.74981533152178892</v>
      </c>
      <c r="AY93" s="40">
        <f>IFERROR(Base!AX93/GAMSbase!AX93,"")</f>
        <v>0.75240647174100594</v>
      </c>
      <c r="AZ93" s="40">
        <f>IFERROR(Base!AY93/GAMSbase!AY93,"")</f>
        <v>0.7550518173600046</v>
      </c>
      <c r="BA93" s="40">
        <f>IFERROR(Base!AZ93/GAMSbase!AZ93,"")</f>
        <v>0.75774688160003689</v>
      </c>
      <c r="BB93" s="40">
        <f>IFERROR(Base!BA93/GAMSbase!BA93,"")</f>
        <v>0.76048477607980447</v>
      </c>
      <c r="BC93" s="40">
        <f>IFERROR(Base!BB93/GAMSbase!BB93,"")</f>
        <v>0.7633124167890587</v>
      </c>
      <c r="BD93" s="40">
        <f>IFERROR(Base!BC93/GAMSbase!BC93,"")</f>
        <v>0.76621661812826891</v>
      </c>
      <c r="BE93" s="40">
        <f>IFERROR(Base!BD93/GAMSbase!BD93,"")</f>
        <v>0.76918737340967613</v>
      </c>
      <c r="BF93" s="40">
        <f>IFERROR(Base!BE93/GAMSbase!BE93,"")</f>
        <v>0.77221683924687856</v>
      </c>
      <c r="BG93" s="40">
        <f>IFERROR(Base!BF93/GAMSbase!BF93,"")</f>
        <v>0.77529864939800441</v>
      </c>
      <c r="BH93" s="40">
        <f>IFERROR(Base!BG93/GAMSbase!BG93,"")</f>
        <v>0.77746185067499796</v>
      </c>
      <c r="BI93" s="40">
        <f>IFERROR(Base!BH93/GAMSbase!BH93,"")</f>
        <v>0.77126509014888556</v>
      </c>
      <c r="BJ93" s="40">
        <f>IFERROR(Base!BI93/GAMSbase!BI93,"")</f>
        <v>0.75577209428870373</v>
      </c>
    </row>
    <row r="94" spans="1:62" x14ac:dyDescent="0.1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1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1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1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1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1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1.1223959624988125</v>
      </c>
      <c r="F99" s="40">
        <f>IFERROR(Base!E99/GAMSbase!E99,"")</f>
        <v>1.1382840454150311</v>
      </c>
      <c r="G99" s="40">
        <f>IFERROR(Base!F99/GAMSbase!F99,"")</f>
        <v>1.1481453011708918</v>
      </c>
      <c r="H99" s="40">
        <f>IFERROR(Base!G99/GAMSbase!G99,"")</f>
        <v>1.1536070059703387</v>
      </c>
      <c r="I99" s="40">
        <f>IFERROR(Base!H99/GAMSbase!H99,"")</f>
        <v>1.1558584102229619</v>
      </c>
      <c r="J99" s="40">
        <f>IFERROR(Base!I99/GAMSbase!I99,"")</f>
        <v>1.155782916448431</v>
      </c>
      <c r="K99" s="40">
        <f>IFERROR(Base!J99/GAMSbase!J99,"")</f>
        <v>1.1540444623584345</v>
      </c>
      <c r="L99" s="40">
        <f>IFERROR(Base!K99/GAMSbase!K99,"")</f>
        <v>1.1511455513079021</v>
      </c>
      <c r="M99" s="40">
        <f>IFERROR(Base!L99/GAMSbase!L99,"")</f>
        <v>1.1474675691878187</v>
      </c>
      <c r="N99" s="40">
        <f>IFERROR(Base!M99/GAMSbase!M99,"")</f>
        <v>1.1432997478265499</v>
      </c>
      <c r="O99" s="40">
        <f>IFERROR(Base!N99/GAMSbase!N99,"")</f>
        <v>1.1388605799539395</v>
      </c>
      <c r="P99" s="40">
        <f>IFERROR(Base!O99/GAMSbase!O99,"")</f>
        <v>1.1343140070430238</v>
      </c>
      <c r="Q99" s="40">
        <f>IFERROR(Base!P99/GAMSbase!P99,"")</f>
        <v>1.1297818443811356</v>
      </c>
      <c r="R99" s="40">
        <f>IFERROR(Base!Q99/GAMSbase!Q99,"")</f>
        <v>1.1253534093528517</v>
      </c>
      <c r="S99" s="40">
        <f>IFERROR(Base!R99/GAMSbase!R99,"")</f>
        <v>1.1210930216698534</v>
      </c>
      <c r="T99" s="40">
        <f>IFERROR(Base!S99/GAMSbase!S99,"")</f>
        <v>1.1170458590846637</v>
      </c>
      <c r="U99" s="40">
        <f>IFERROR(Base!T99/GAMSbase!T99,"")</f>
        <v>1.1124756865800403</v>
      </c>
      <c r="V99" s="40">
        <f>IFERROR(Base!U99/GAMSbase!U99,"")</f>
        <v>1.1082711039613793</v>
      </c>
      <c r="W99" s="40">
        <f>IFERROR(Base!V99/GAMSbase!V99,"")</f>
        <v>1.1044126123266618</v>
      </c>
      <c r="X99" s="40">
        <f>IFERROR(Base!W99/GAMSbase!W99,"")</f>
        <v>1.1008838875465894</v>
      </c>
      <c r="Y99" s="40">
        <f>IFERROR(Base!X99/GAMSbase!X99,"")</f>
        <v>1.0976707485271484</v>
      </c>
      <c r="Z99" s="40">
        <f>IFERROR(Base!Y99/GAMSbase!Y99,"")</f>
        <v>1.0947605691373721</v>
      </c>
      <c r="AA99" s="40">
        <f>IFERROR(Base!Z99/GAMSbase!Z99,"")</f>
        <v>1.0921419595088468</v>
      </c>
      <c r="AB99" s="40">
        <f>IFERROR(Base!AA99/GAMSbase!AA99,"")</f>
        <v>1.0898046104513017</v>
      </c>
      <c r="AC99" s="40">
        <f>IFERROR(Base!AB99/GAMSbase!AB99,"")</f>
        <v>1.0877392362454246</v>
      </c>
      <c r="AD99" s="40">
        <f>IFERROR(Base!AC99/GAMSbase!AC99,"")</f>
        <v>1.0859375770468327</v>
      </c>
      <c r="AE99" s="40">
        <f>IFERROR(Base!AD99/GAMSbase!AD99,"")</f>
        <v>1.0843924377725522</v>
      </c>
      <c r="AF99" s="40">
        <f>IFERROR(Base!AE99/GAMSbase!AE99,"")</f>
        <v>1.0830977498598653</v>
      </c>
      <c r="AG99" s="40">
        <f>IFERROR(Base!AF99/GAMSbase!AF99,"")</f>
        <v>1.0820486498194946</v>
      </c>
      <c r="AH99" s="40">
        <f>IFERROR(Base!AG99/GAMSbase!AG99,"")</f>
        <v>1.0812415713717256</v>
      </c>
      <c r="AI99" s="40">
        <f>IFERROR(Base!AH99/GAMSbase!AH99,"")</f>
        <v>1.0806743515622783</v>
      </c>
      <c r="AJ99" s="40">
        <f>IFERROR(Base!AI99/GAMSbase!AI99,"")</f>
        <v>1.0803463528838704</v>
      </c>
      <c r="AK99" s="40">
        <f>IFERROR(Base!AJ99/GAMSbase!AJ99,"")</f>
        <v>1.0802586050074756</v>
      </c>
      <c r="AL99" s="40">
        <f>IFERROR(Base!AK99/GAMSbase!AK99,"")</f>
        <v>1.0804139711314675</v>
      </c>
      <c r="AM99" s="40">
        <f>IFERROR(Base!AL99/GAMSbase!AL99,"")</f>
        <v>1.0808173454336119</v>
      </c>
      <c r="AN99" s="40">
        <f>IFERROR(Base!AM99/GAMSbase!AM99,"")</f>
        <v>1.0814758894511807</v>
      </c>
      <c r="AO99" s="40">
        <f>IFERROR(Base!AN99/GAMSbase!AN99,"")</f>
        <v>1.0823993176925752</v>
      </c>
      <c r="AP99" s="40">
        <f>IFERROR(Base!AO99/GAMSbase!AO99,"")</f>
        <v>1.0836002446552593</v>
      </c>
      <c r="AQ99" s="40">
        <f>IFERROR(Base!AP99/GAMSbase!AP99,"")</f>
        <v>1.0850946094144449</v>
      </c>
      <c r="AR99" s="40">
        <f>IFERROR(Base!AQ99/GAMSbase!AQ99,"")</f>
        <v>1.0869021984913856</v>
      </c>
      <c r="AS99" s="40">
        <f>IFERROR(Base!AR99/GAMSbase!AR99,"")</f>
        <v>1.0890472945322716</v>
      </c>
      <c r="AT99" s="40">
        <f>IFERROR(Base!AS99/GAMSbase!AS99,"")</f>
        <v>1.0915594891783971</v>
      </c>
      <c r="AU99" s="40">
        <f>IFERROR(Base!AT99/GAMSbase!AT99,"")</f>
        <v>1.0944747158077983</v>
      </c>
      <c r="AV99" s="40">
        <f>IFERROR(Base!AU99/GAMSbase!AU99,"")</f>
        <v>1.0978365877844782</v>
      </c>
      <c r="AW99" s="40">
        <f>IFERROR(Base!AV99/GAMSbase!AV99,"")</f>
        <v>1.103383367471193</v>
      </c>
      <c r="AX99" s="40">
        <f>IFERROR(Base!AW99/GAMSbase!AW99,"")</f>
        <v>1.1107164135854817</v>
      </c>
      <c r="AY99" s="40">
        <f>IFERROR(Base!AX99/GAMSbase!AX99,"")</f>
        <v>1.119489372978717</v>
      </c>
      <c r="AZ99" s="40">
        <f>IFERROR(Base!AY99/GAMSbase!AY99,"")</f>
        <v>1.1294003667477697</v>
      </c>
      <c r="BA99" s="40">
        <f>IFERROR(Base!AZ99/GAMSbase!AZ99,"")</f>
        <v>1.1401856598978666</v>
      </c>
      <c r="BB99" s="40">
        <f>IFERROR(Base!BA99/GAMSbase!BA99,"")</f>
        <v>1.1516142495969821</v>
      </c>
      <c r="BC99" s="40">
        <f>IFERROR(Base!BB99/GAMSbase!BB99,"")</f>
        <v>1.1634997839194186</v>
      </c>
      <c r="BD99" s="40">
        <f>IFERROR(Base!BC99/GAMSbase!BC99,"")</f>
        <v>1.1756780495305079</v>
      </c>
      <c r="BE99" s="40">
        <f>IFERROR(Base!BD99/GAMSbase!BD99,"")</f>
        <v>1.1880056980660114</v>
      </c>
      <c r="BF99" s="40">
        <f>IFERROR(Base!BE99/GAMSbase!BE99,"")</f>
        <v>1.200358876907428</v>
      </c>
      <c r="BG99" s="40">
        <f>IFERROR(Base!BF99/GAMSbase!BF99,"")</f>
        <v>1.2126318217674672</v>
      </c>
      <c r="BH99" s="40">
        <f>IFERROR(Base!BG99/GAMSbase!BG99,"")</f>
        <v>1.2244112951107977</v>
      </c>
      <c r="BI99" s="40">
        <f>IFERROR(Base!BH99/GAMSbase!BH99,"")</f>
        <v>1.2328056795516569</v>
      </c>
      <c r="BJ99" s="40">
        <f>IFERROR(Base!BI99/GAMSbase!BI99,"")</f>
        <v>1.235126155307803</v>
      </c>
    </row>
    <row r="100" spans="1:62" x14ac:dyDescent="0.1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1.1331282638003473</v>
      </c>
      <c r="F100" s="40">
        <f>IFERROR(Base!E100/GAMSbase!E100,"")</f>
        <v>1.1236330984241767</v>
      </c>
      <c r="G100" s="40">
        <f>IFERROR(Base!F100/GAMSbase!F100,"")</f>
        <v>1.1138129068179163</v>
      </c>
      <c r="H100" s="40">
        <f>IFERROR(Base!G100/GAMSbase!G100,"")</f>
        <v>1.1039250018789419</v>
      </c>
      <c r="I100" s="40">
        <f>IFERROR(Base!H100/GAMSbase!H100,"")</f>
        <v>1.0941792335583509</v>
      </c>
      <c r="J100" s="40">
        <f>IFERROR(Base!I100/GAMSbase!I100,"")</f>
        <v>1.0847384941109959</v>
      </c>
      <c r="K100" s="40">
        <f>IFERROR(Base!J100/GAMSbase!J100,"")</f>
        <v>1.0757217751732349</v>
      </c>
      <c r="L100" s="40">
        <f>IFERROR(Base!K100/GAMSbase!K100,"")</f>
        <v>1.0672096008453851</v>
      </c>
      <c r="M100" s="40">
        <f>IFERROR(Base!L100/GAMSbase!L100,"")</f>
        <v>1.0592506685545782</v>
      </c>
      <c r="N100" s="40">
        <f>IFERROR(Base!M100/GAMSbase!M100,"")</f>
        <v>1.0518686239621575</v>
      </c>
      <c r="O100" s="40">
        <f>IFERROR(Base!N100/GAMSbase!N100,"")</f>
        <v>1.0450682735253107</v>
      </c>
      <c r="P100" s="40">
        <f>IFERROR(Base!O100/GAMSbase!O100,"")</f>
        <v>1.0388408925572994</v>
      </c>
      <c r="Q100" s="40">
        <f>IFERROR(Base!P100/GAMSbase!P100,"")</f>
        <v>1.0331685356597597</v>
      </c>
      <c r="R100" s="40">
        <f>IFERROR(Base!Q100/GAMSbase!Q100,"")</f>
        <v>1.02802740286818</v>
      </c>
      <c r="S100" s="40">
        <f>IFERROR(Base!R100/GAMSbase!R100,"")</f>
        <v>1.0233903842117849</v>
      </c>
      <c r="T100" s="40">
        <f>IFERROR(Base!S100/GAMSbase!S100,"")</f>
        <v>1.0192289279469331</v>
      </c>
      <c r="U100" s="40">
        <f>IFERROR(Base!T100/GAMSbase!T100,"")</f>
        <v>1.0112636193881088</v>
      </c>
      <c r="V100" s="40">
        <f>IFERROR(Base!U100/GAMSbase!U100,"")</f>
        <v>1.0075061952054056</v>
      </c>
      <c r="W100" s="40">
        <f>IFERROR(Base!V100/GAMSbase!V100,"")</f>
        <v>1.004140672619563</v>
      </c>
      <c r="X100" s="40">
        <f>IFERROR(Base!W100/GAMSbase!W100,"")</f>
        <v>1.0011449355682092</v>
      </c>
      <c r="Y100" s="40">
        <f>IFERROR(Base!X100/GAMSbase!X100,"")</f>
        <v>0.99849817857193846</v>
      </c>
      <c r="Z100" s="40">
        <f>IFERROR(Base!Y100/GAMSbase!Y100,"")</f>
        <v>0.99618132507173618</v>
      </c>
      <c r="AA100" s="40">
        <f>IFERROR(Base!Z100/GAMSbase!Z100,"")</f>
        <v>0.99417727313488136</v>
      </c>
      <c r="AB100" s="40">
        <f>IFERROR(Base!AA100/GAMSbase!AA100,"")</f>
        <v>0.99247103452329322</v>
      </c>
      <c r="AC100" s="40">
        <f>IFERROR(Base!AB100/GAMSbase!AB100,"")</f>
        <v>0.99104981133410053</v>
      </c>
      <c r="AD100" s="40">
        <f>IFERROR(Base!AC100/GAMSbase!AC100,"")</f>
        <v>0.98990304036490362</v>
      </c>
      <c r="AE100" s="40">
        <f>IFERROR(Base!AD100/GAMSbase!AD100,"")</f>
        <v>0.98902242639157478</v>
      </c>
      <c r="AF100" s="40">
        <f>IFERROR(Base!AE100/GAMSbase!AE100,"")</f>
        <v>0.98840197949922726</v>
      </c>
      <c r="AG100" s="40">
        <f>IFERROR(Base!AF100/GAMSbase!AF100,"")</f>
        <v>0.98803806878049572</v>
      </c>
      <c r="AH100" s="40">
        <f>IFERROR(Base!AG100/GAMSbase!AG100,"")</f>
        <v>0.98792950181287331</v>
      </c>
      <c r="AI100" s="40">
        <f>IFERROR(Base!AH100/GAMSbase!AH100,"")</f>
        <v>0.98807763962248274</v>
      </c>
      <c r="AJ100" s="40">
        <f>IFERROR(Base!AI100/GAMSbase!AI100,"")</f>
        <v>0.98848655623700488</v>
      </c>
      <c r="AK100" s="40">
        <f>IFERROR(Base!AJ100/GAMSbase!AJ100,"")</f>
        <v>0.98916325340034605</v>
      </c>
      <c r="AL100" s="40">
        <f>IFERROR(Base!AK100/GAMSbase!AK100,"")</f>
        <v>0.99011794292959543</v>
      </c>
      <c r="AM100" s="40">
        <f>IFERROR(Base!AL100/GAMSbase!AL100,"")</f>
        <v>0.99136441181331214</v>
      </c>
      <c r="AN100" s="40">
        <f>IFERROR(Base!AM100/GAMSbase!AM100,"")</f>
        <v>0.9929204896653514</v>
      </c>
      <c r="AO100" s="40">
        <f>IFERROR(Base!AN100/GAMSbase!AN100,"")</f>
        <v>0.99480864321900575</v>
      </c>
      <c r="AP100" s="40">
        <f>IFERROR(Base!AO100/GAMSbase!AO100,"")</f>
        <v>0.99705673118375582</v>
      </c>
      <c r="AQ100" s="40">
        <f>IFERROR(Base!AP100/GAMSbase!AP100,"")</f>
        <v>0.9996989631708243</v>
      </c>
      <c r="AR100" s="40">
        <f>IFERROR(Base!AQ100/GAMSbase!AQ100,"")</f>
        <v>1.0027771238014218</v>
      </c>
      <c r="AS100" s="40">
        <f>IFERROR(Base!AR100/GAMSbase!AR100,"")</f>
        <v>1.0063421478547832</v>
      </c>
      <c r="AT100" s="40">
        <f>IFERROR(Base!AS100/GAMSbase!AS100,"")</f>
        <v>1.0104561741350304</v>
      </c>
      <c r="AU100" s="40">
        <f>IFERROR(Base!AT100/GAMSbase!AT100,"")</f>
        <v>1.0151952772285546</v>
      </c>
      <c r="AV100" s="40">
        <f>IFERROR(Base!AU100/GAMSbase!AU100,"")</f>
        <v>1.0206532056361284</v>
      </c>
      <c r="AW100" s="40">
        <f>IFERROR(Base!AV100/GAMSbase!AV100,"")</f>
        <v>1.0387319845584264</v>
      </c>
      <c r="AX100" s="40">
        <f>IFERROR(Base!AW100/GAMSbase!AW100,"")</f>
        <v>1.0566522439250352</v>
      </c>
      <c r="AY100" s="40">
        <f>IFERROR(Base!AX100/GAMSbase!AX100,"")</f>
        <v>1.07412930771583</v>
      </c>
      <c r="AZ100" s="40">
        <f>IFERROR(Base!AY100/GAMSbase!AY100,"")</f>
        <v>1.0909626940181547</v>
      </c>
      <c r="BA100" s="40">
        <f>IFERROR(Base!AZ100/GAMSbase!AZ100,"")</f>
        <v>1.1070148990029507</v>
      </c>
      <c r="BB100" s="40">
        <f>IFERROR(Base!BA100/GAMSbase!BA100,"")</f>
        <v>1.1221933075012394</v>
      </c>
      <c r="BC100" s="40">
        <f>IFERROR(Base!BB100/GAMSbase!BB100,"")</f>
        <v>1.1365681798868894</v>
      </c>
      <c r="BD100" s="40">
        <f>IFERROR(Base!BC100/GAMSbase!BC100,"")</f>
        <v>1.1501011208252319</v>
      </c>
      <c r="BE100" s="40">
        <f>IFERROR(Base!BD100/GAMSbase!BD100,"")</f>
        <v>1.1627807539829422</v>
      </c>
      <c r="BF100" s="40">
        <f>IFERROR(Base!BE100/GAMSbase!BE100,"")</f>
        <v>1.1746156434410628</v>
      </c>
      <c r="BG100" s="40">
        <f>IFERROR(Base!BF100/GAMSbase!BF100,"")</f>
        <v>1.1856287480183902</v>
      </c>
      <c r="BH100" s="40">
        <f>IFERROR(Base!BG100/GAMSbase!BG100,"")</f>
        <v>1.1932532143240215</v>
      </c>
      <c r="BI100" s="40">
        <f>IFERROR(Base!BH100/GAMSbase!BH100,"")</f>
        <v>1.1777705595266801</v>
      </c>
      <c r="BJ100" s="40">
        <f>IFERROR(Base!BI100/GAMSbase!BI100,"")</f>
        <v>1.1403399303494079</v>
      </c>
    </row>
    <row r="101" spans="1:62" x14ac:dyDescent="0.1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1.0893715036314719</v>
      </c>
      <c r="G101" s="40">
        <f>IFERROR(Base!F101/GAMSbase!F101,"")</f>
        <v>1.1037016778729427</v>
      </c>
      <c r="H101" s="40">
        <f>IFERROR(Base!G101/GAMSbase!G101,"")</f>
        <v>1.1149272765216951</v>
      </c>
      <c r="I101" s="40">
        <f>IFERROR(Base!H101/GAMSbase!H101,"")</f>
        <v>1.1236020607523243</v>
      </c>
      <c r="J101" s="40">
        <f>IFERROR(Base!I101/GAMSbase!I101,"")</f>
        <v>1.1301543460897627</v>
      </c>
      <c r="K101" s="40">
        <f>IFERROR(Base!J101/GAMSbase!J101,"")</f>
        <v>1.1349364546661391</v>
      </c>
      <c r="L101" s="40">
        <f>IFERROR(Base!K101/GAMSbase!K101,"")</f>
        <v>1.1382457044611418</v>
      </c>
      <c r="M101" s="40">
        <f>IFERROR(Base!L101/GAMSbase!L101,"")</f>
        <v>1.1403356339124153</v>
      </c>
      <c r="N101" s="40">
        <f>IFERROR(Base!M101/GAMSbase!M101,"")</f>
        <v>1.1414231625488689</v>
      </c>
      <c r="O101" s="40">
        <f>IFERROR(Base!N101/GAMSbase!N101,"")</f>
        <v>1.1416938034409732</v>
      </c>
      <c r="P101" s="40">
        <f>IFERROR(Base!O101/GAMSbase!O101,"")</f>
        <v>1.1413058297988958</v>
      </c>
      <c r="Q101" s="40">
        <f>IFERROR(Base!P101/GAMSbase!P101,"")</f>
        <v>1.1403937964294619</v>
      </c>
      <c r="R101" s="40">
        <f>IFERROR(Base!Q101/GAMSbase!Q101,"")</f>
        <v>1.1390716245292336</v>
      </c>
      <c r="S101" s="40">
        <f>IFERROR(Base!R101/GAMSbase!R101,"")</f>
        <v>1.1374353352287037</v>
      </c>
      <c r="T101" s="40">
        <f>IFERROR(Base!S101/GAMSbase!S101,"")</f>
        <v>1.1355654904042738</v>
      </c>
      <c r="U101" s="40">
        <f>IFERROR(Base!T101/GAMSbase!T101,"")</f>
        <v>1.1335293617627995</v>
      </c>
      <c r="V101" s="40">
        <f>IFERROR(Base!U101/GAMSbase!U101,"")</f>
        <v>1.1313017146376352</v>
      </c>
      <c r="W101" s="40">
        <f>IFERROR(Base!V101/GAMSbase!V101,"")</f>
        <v>1.1289546376307324</v>
      </c>
      <c r="X101" s="40">
        <f>IFERROR(Base!W101/GAMSbase!W101,"")</f>
        <v>1.1265435200826288</v>
      </c>
      <c r="Y101" s="40">
        <f>IFERROR(Base!X101/GAMSbase!X101,"")</f>
        <v>1.1241111054549244</v>
      </c>
      <c r="Z101" s="40">
        <f>IFERROR(Base!Y101/GAMSbase!Y101,"")</f>
        <v>1.1216904802924081</v>
      </c>
      <c r="AA101" s="40">
        <f>IFERROR(Base!Z101/GAMSbase!Z101,"")</f>
        <v>1.119307302359309</v>
      </c>
      <c r="AB101" s="40">
        <f>IFERROR(Base!AA101/GAMSbase!AA101,"")</f>
        <v>1.116981479580996</v>
      </c>
      <c r="AC101" s="40">
        <f>IFERROR(Base!AB101/GAMSbase!AB101,"")</f>
        <v>1.1147284501574073</v>
      </c>
      <c r="AD101" s="40">
        <f>IFERROR(Base!AC101/GAMSbase!AC101,"")</f>
        <v>1.1125601681596429</v>
      </c>
      <c r="AE101" s="40">
        <f>IFERROR(Base!AD101/GAMSbase!AD101,"")</f>
        <v>1.1104858711299783</v>
      </c>
      <c r="AF101" s="40">
        <f>IFERROR(Base!AE101/GAMSbase!AE101,"")</f>
        <v>1.1085126838948456</v>
      </c>
      <c r="AG101" s="40">
        <f>IFERROR(Base!AF101/GAMSbase!AF101,"")</f>
        <v>1.1066460982148358</v>
      </c>
      <c r="AH101" s="40">
        <f>IFERROR(Base!AG101/GAMSbase!AG101,"")</f>
        <v>1.1048903581155567</v>
      </c>
      <c r="AI101" s="40">
        <f>IFERROR(Base!AH101/GAMSbase!AH101,"")</f>
        <v>1.1032487726739799</v>
      </c>
      <c r="AJ101" s="40">
        <f>IFERROR(Base!AI101/GAMSbase!AI101,"")</f>
        <v>1.101723972893881</v>
      </c>
      <c r="AK101" s="40">
        <f>IFERROR(Base!AJ101/GAMSbase!AJ101,"")</f>
        <v>1.1003181259643866</v>
      </c>
      <c r="AL101" s="40">
        <f>IFERROR(Base!AK101/GAMSbase!AK101,"")</f>
        <v>1.0990331161958984</v>
      </c>
      <c r="AM101" s="40">
        <f>IFERROR(Base!AL101/GAMSbase!AL101,"")</f>
        <v>1.0978707016140652</v>
      </c>
      <c r="AN101" s="40">
        <f>IFERROR(Base!AM101/GAMSbase!AM101,"")</f>
        <v>1.0968326516887643</v>
      </c>
      <c r="AO101" s="40">
        <f>IFERROR(Base!AN101/GAMSbase!AN101,"")</f>
        <v>1.0959208725581875</v>
      </c>
      <c r="AP101" s="40">
        <f>IFERROR(Base!AO101/GAMSbase!AO101,"")</f>
        <v>1.095137523566684</v>
      </c>
      <c r="AQ101" s="40">
        <f>IFERROR(Base!AP101/GAMSbase!AP101,"")</f>
        <v>1.0944851303181715</v>
      </c>
      <c r="AR101" s="40">
        <f>IFERROR(Base!AQ101/GAMSbase!AQ101,"")</f>
        <v>1.093966697063316</v>
      </c>
      <c r="AS101" s="40">
        <f>IFERROR(Base!AR101/GAMSbase!AR101,"")</f>
        <v>1.0935858233883573</v>
      </c>
      <c r="AT101" s="40">
        <f>IFERROR(Base!AS101/GAMSbase!AS101,"")</f>
        <v>1.0933468283040337</v>
      </c>
      <c r="AU101" s="40">
        <f>IFERROR(Base!AT101/GAMSbase!AT101,"")</f>
        <v>1.0932548872368615</v>
      </c>
      <c r="AV101" s="40">
        <f>IFERROR(Base!AU101/GAMSbase!AU101,"")</f>
        <v>1.0933161869746009</v>
      </c>
      <c r="AW101" s="40">
        <f>IFERROR(Base!AV101/GAMSbase!AV101,"")</f>
        <v>1.0935381060965017</v>
      </c>
      <c r="AX101" s="40">
        <f>IFERROR(Base!AW101/GAMSbase!AW101,"")</f>
        <v>1.0940093458259073</v>
      </c>
      <c r="AY101" s="40">
        <f>IFERROR(Base!AX101/GAMSbase!AX101,"")</f>
        <v>1.0947880277442545</v>
      </c>
      <c r="AZ101" s="40">
        <f>IFERROR(Base!AY101/GAMSbase!AY101,"")</f>
        <v>1.0959082787022654</v>
      </c>
      <c r="BA101" s="40">
        <f>IFERROR(Base!AZ101/GAMSbase!AZ101,"")</f>
        <v>1.0973858556707559</v>
      </c>
      <c r="BB101" s="40">
        <f>IFERROR(Base!BA101/GAMSbase!BA101,"")</f>
        <v>1.0992227692256418</v>
      </c>
      <c r="BC101" s="40">
        <f>IFERROR(Base!BB101/GAMSbase!BB101,"")</f>
        <v>1.10141097295737</v>
      </c>
      <c r="BD101" s="40">
        <f>IFERROR(Base!BC101/GAMSbase!BC101,"")</f>
        <v>1.1039358801383234</v>
      </c>
      <c r="BE101" s="40">
        <f>IFERROR(Base!BD101/GAMSbase!BD101,"")</f>
        <v>1.106778384220797</v>
      </c>
      <c r="BF101" s="40">
        <f>IFERROR(Base!BE101/GAMSbase!BE101,"")</f>
        <v>1.1099164470041201</v>
      </c>
      <c r="BG101" s="40">
        <f>IFERROR(Base!BF101/GAMSbase!BF101,"")</f>
        <v>1.1133263261848829</v>
      </c>
      <c r="BH101" s="40">
        <f>IFERROR(Base!BG101/GAMSbase!BG101,"")</f>
        <v>1.1169835085441495</v>
      </c>
      <c r="BI101" s="40">
        <f>IFERROR(Base!BH101/GAMSbase!BH101,"")</f>
        <v>1.1208527230373331</v>
      </c>
      <c r="BJ101" s="40">
        <f>IFERROR(Base!BI101/GAMSbase!BI101,"")</f>
        <v>1.1248096617312942</v>
      </c>
    </row>
    <row r="102" spans="1:62" x14ac:dyDescent="0.1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1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1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1.6522956033417773</v>
      </c>
      <c r="E104" s="40">
        <f>IFERROR(Base!D104/GAMSbase!D104,"")</f>
        <v>1.6493113031227589</v>
      </c>
      <c r="F104" s="40">
        <f>IFERROR(Base!E104/GAMSbase!E104,"")</f>
        <v>1.6460897331557811</v>
      </c>
      <c r="G104" s="40">
        <f>IFERROR(Base!F104/GAMSbase!F104,"")</f>
        <v>1.6430914592928343</v>
      </c>
      <c r="H104" s="40">
        <f>IFERROR(Base!G104/GAMSbase!G104,"")</f>
        <v>1.6405621928490908</v>
      </c>
      <c r="I104" s="40">
        <f>IFERROR(Base!H104/GAMSbase!H104,"")</f>
        <v>1.6386269362156054</v>
      </c>
      <c r="J104" s="40">
        <f>IFERROR(Base!I104/GAMSbase!I104,"")</f>
        <v>1.6373430532573416</v>
      </c>
      <c r="K104" s="40">
        <f>IFERROR(Base!J104/GAMSbase!J104,"")</f>
        <v>1.6367301038803739</v>
      </c>
      <c r="L104" s="40">
        <f>IFERROR(Base!K104/GAMSbase!K104,"")</f>
        <v>1.6367866079039453</v>
      </c>
      <c r="M104" s="40">
        <f>IFERROR(Base!L104/GAMSbase!L104,"")</f>
        <v>1.6374994599717747</v>
      </c>
      <c r="N104" s="40">
        <f>IFERROR(Base!M104/GAMSbase!M104,"")</f>
        <v>1.6388492047479901</v>
      </c>
      <c r="O104" s="40">
        <f>IFERROR(Base!N104/GAMSbase!N104,"")</f>
        <v>1.6408129717293329</v>
      </c>
      <c r="P104" s="40">
        <f>IFERROR(Base!O104/GAMSbase!O104,"")</f>
        <v>1.6433660757048292</v>
      </c>
      <c r="Q104" s="40">
        <f>IFERROR(Base!P104/GAMSbase!P104,"")</f>
        <v>1.6464828423251554</v>
      </c>
      <c r="R104" s="40">
        <f>IFERROR(Base!Q104/GAMSbase!Q104,"")</f>
        <v>1.6501369483541839</v>
      </c>
      <c r="S104" s="40">
        <f>IFERROR(Base!R104/GAMSbase!R104,"")</f>
        <v>1.6543013988345923</v>
      </c>
      <c r="T104" s="40">
        <f>IFERROR(Base!S104/GAMSbase!S104,"")</f>
        <v>1.6589481266080321</v>
      </c>
      <c r="U104" s="40">
        <f>IFERROR(Base!T104/GAMSbase!T104,"")</f>
        <v>1.6640470512609888</v>
      </c>
      <c r="V104" s="40">
        <f>IFERROR(Base!U104/GAMSbase!U104,"")</f>
        <v>1.6696099430362068</v>
      </c>
      <c r="W104" s="40">
        <f>IFERROR(Base!V104/GAMSbase!V104,"")</f>
        <v>1.6756069407698853</v>
      </c>
      <c r="X104" s="40">
        <f>IFERROR(Base!W104/GAMSbase!W104,"")</f>
        <v>1.6820110891886586</v>
      </c>
      <c r="Y104" s="40">
        <f>IFERROR(Base!X104/GAMSbase!X104,"")</f>
        <v>1.6887972674219909</v>
      </c>
      <c r="Z104" s="40">
        <f>IFERROR(Base!Y104/GAMSbase!Y104,"")</f>
        <v>1.695941592355007</v>
      </c>
      <c r="AA104" s="40">
        <f>IFERROR(Base!Z104/GAMSbase!Z104,"")</f>
        <v>1.7034210946562491</v>
      </c>
      <c r="AB104" s="40">
        <f>IFERROR(Base!AA104/GAMSbase!AA104,"")</f>
        <v>1.7112135509508102</v>
      </c>
      <c r="AC104" s="40">
        <f>IFERROR(Base!AB104/GAMSbase!AB104,"")</f>
        <v>1.7192974065391511</v>
      </c>
      <c r="AD104" s="40">
        <f>IFERROR(Base!AC104/GAMSbase!AC104,"")</f>
        <v>1.7276517496708044</v>
      </c>
      <c r="AE104" s="40">
        <f>IFERROR(Base!AD104/GAMSbase!AD104,"")</f>
        <v>1.7362563159182367</v>
      </c>
      <c r="AF104" s="40">
        <f>IFERROR(Base!AE104/GAMSbase!AE104,"")</f>
        <v>1.7450915119935113</v>
      </c>
      <c r="AG104" s="40">
        <f>IFERROR(Base!AF104/GAMSbase!AF104,"")</f>
        <v>1.7541384506450666</v>
      </c>
      <c r="AH104" s="40">
        <f>IFERROR(Base!AG104/GAMSbase!AG104,"")</f>
        <v>1.7633789932120765</v>
      </c>
      <c r="AI104" s="40">
        <f>IFERROR(Base!AH104/GAMSbase!AH104,"")</f>
        <v>1.7727957958901872</v>
      </c>
      <c r="AJ104" s="40">
        <f>IFERROR(Base!AI104/GAMSbase!AI104,"")</f>
        <v>1.7823723528981292</v>
      </c>
      <c r="AK104" s="40">
        <f>IFERROR(Base!AJ104/GAMSbase!AJ104,"")</f>
        <v>1.7920930253495002</v>
      </c>
      <c r="AL104" s="40">
        <f>IFERROR(Base!AK104/GAMSbase!AK104,"")</f>
        <v>1.801943033418838</v>
      </c>
      <c r="AM104" s="40">
        <f>IFERROR(Base!AL104/GAMSbase!AL104,"")</f>
        <v>1.8119083694168603</v>
      </c>
      <c r="AN104" s="40">
        <f>IFERROR(Base!AM104/GAMSbase!AM104,"")</f>
        <v>1.8219755542819271</v>
      </c>
      <c r="AO104" s="40">
        <f>IFERROR(Base!AN104/GAMSbase!AN104,"")</f>
        <v>1.8321310945121871</v>
      </c>
      <c r="AP104" s="40">
        <f>IFERROR(Base!AO104/GAMSbase!AO104,"")</f>
        <v>1.8423603871205574</v>
      </c>
      <c r="AQ104" s="40">
        <f>IFERROR(Base!AP104/GAMSbase!AP104,"")</f>
        <v>1.8526456192593674</v>
      </c>
      <c r="AR104" s="40">
        <f>IFERROR(Base!AQ104/GAMSbase!AQ104,"")</f>
        <v>1.8629618688453109</v>
      </c>
      <c r="AS104" s="40">
        <f>IFERROR(Base!AR104/GAMSbase!AR104,"")</f>
        <v>1.8732700205544939</v>
      </c>
      <c r="AT104" s="40">
        <f>IFERROR(Base!AS104/GAMSbase!AS104,"")</f>
        <v>1.8835041218993698</v>
      </c>
      <c r="AU104" s="40">
        <f>IFERROR(Base!AT104/GAMSbase!AT104,"")</f>
        <v>1.8935492034165757</v>
      </c>
      <c r="AV104" s="40">
        <f>IFERROR(Base!AU104/GAMSbase!AU104,"")</f>
        <v>1.9032032254636728</v>
      </c>
      <c r="AW104" s="40">
        <f>IFERROR(Base!AV104/GAMSbase!AV104,"")</f>
        <v>1.9153091000580669</v>
      </c>
      <c r="AX104" s="40">
        <f>IFERROR(Base!AW104/GAMSbase!AW104,"")</f>
        <v>1.9274796177785778</v>
      </c>
      <c r="AY104" s="40">
        <f>IFERROR(Base!AX104/GAMSbase!AX104,"")</f>
        <v>1.9399193734221425</v>
      </c>
      <c r="AZ104" s="40">
        <f>IFERROR(Base!AY104/GAMSbase!AY104,"")</f>
        <v>1.9530681738953284</v>
      </c>
      <c r="BA104" s="40">
        <f>IFERROR(Base!AZ104/GAMSbase!AZ104,"")</f>
        <v>1.9677458463253634</v>
      </c>
      <c r="BB104" s="40">
        <f>IFERROR(Base!BA104/GAMSbase!BA104,"")</f>
        <v>1.9655294578519669</v>
      </c>
      <c r="BC104" s="40">
        <f>IFERROR(Base!BB104/GAMSbase!BB104,"")</f>
        <v>1.9670518792341087</v>
      </c>
      <c r="BD104" s="40">
        <f>IFERROR(Base!BC104/GAMSbase!BC104,"")</f>
        <v>1.9711353820245343</v>
      </c>
      <c r="BE104" s="40">
        <f>IFERROR(Base!BD104/GAMSbase!BD104,"")</f>
        <v>1.9769940753063431</v>
      </c>
      <c r="BF104" s="40">
        <f>IFERROR(Base!BE104/GAMSbase!BE104,"")</f>
        <v>1.9840971751610024</v>
      </c>
      <c r="BG104" s="40">
        <f>IFERROR(Base!BF104/GAMSbase!BF104,"")</f>
        <v>1.9920829831430875</v>
      </c>
      <c r="BH104" s="40">
        <f>IFERROR(Base!BG104/GAMSbase!BG104,"")</f>
        <v>2.0006526614645495</v>
      </c>
      <c r="BI104" s="40">
        <f>IFERROR(Base!BH104/GAMSbase!BH104,"")</f>
        <v>2.009394363693771</v>
      </c>
      <c r="BJ104" s="40">
        <f>IFERROR(Base!BI104/GAMSbase!BI104,"")</f>
        <v>2.0185604768407415</v>
      </c>
    </row>
    <row r="105" spans="1:62" x14ac:dyDescent="0.1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1.1415905898876404</v>
      </c>
      <c r="D105" s="40">
        <f>IFERROR(Base!C105/GAMSbase!C105,"")</f>
        <v>1.2196179884992362</v>
      </c>
      <c r="E105" s="40">
        <f>IFERROR(Base!D105/GAMSbase!D105,"")</f>
        <v>1.2739274413155042</v>
      </c>
      <c r="F105" s="40">
        <f>IFERROR(Base!E105/GAMSbase!E105,"")</f>
        <v>1.3102488776464321</v>
      </c>
      <c r="G105" s="40">
        <f>IFERROR(Base!F105/GAMSbase!F105,"")</f>
        <v>1.3330492901552797</v>
      </c>
      <c r="H105" s="40">
        <f>IFERROR(Base!G105/GAMSbase!G105,"")</f>
        <v>1.3457620252663847</v>
      </c>
      <c r="I105" s="40">
        <f>IFERROR(Base!H105/GAMSbase!H105,"")</f>
        <v>1.3510200020135916</v>
      </c>
      <c r="J105" s="40">
        <f>IFERROR(Base!I105/GAMSbase!I105,"")</f>
        <v>1.350843520969117</v>
      </c>
      <c r="K105" s="40">
        <f>IFERROR(Base!J105/GAMSbase!J105,"")</f>
        <v>1.3467828710863645</v>
      </c>
      <c r="L105" s="40">
        <f>IFERROR(Base!K105/GAMSbase!K105,"")</f>
        <v>1.3400252513469317</v>
      </c>
      <c r="M105" s="40">
        <f>IFERROR(Base!L105/GAMSbase!L105,"")</f>
        <v>1.3314759971062002</v>
      </c>
      <c r="N105" s="40">
        <f>IFERROR(Base!M105/GAMSbase!M105,"")</f>
        <v>1.3218212127993241</v>
      </c>
      <c r="O105" s="40">
        <f>IFERROR(Base!N105/GAMSbase!N105,"")</f>
        <v>1.3115764957929783</v>
      </c>
      <c r="P105" s="40">
        <f>IFERROR(Base!O105/GAMSbase!O105,"")</f>
        <v>1.301125216139857</v>
      </c>
      <c r="Q105" s="40">
        <f>IFERROR(Base!P105/GAMSbase!P105,"")</f>
        <v>1.2907486668371371</v>
      </c>
      <c r="R105" s="40">
        <f>IFERROR(Base!Q105/GAMSbase!Q105,"")</f>
        <v>1.2806497394881984</v>
      </c>
      <c r="S105" s="40">
        <f>IFERROR(Base!R105/GAMSbase!R105,"")</f>
        <v>1.2709714688194633</v>
      </c>
      <c r="T105" s="40">
        <f>IFERROR(Base!S105/GAMSbase!S105,"")</f>
        <v>1.2618115787646587</v>
      </c>
      <c r="U105" s="40">
        <f>IFERROR(Base!T105/GAMSbase!T105,"")</f>
        <v>1.2515077962278485</v>
      </c>
      <c r="V105" s="40">
        <f>IFERROR(Base!U105/GAMSbase!U105,"")</f>
        <v>1.2420655695829841</v>
      </c>
      <c r="W105" s="40">
        <f>IFERROR(Base!V105/GAMSbase!V105,"")</f>
        <v>1.2334320191762944</v>
      </c>
      <c r="X105" s="40">
        <f>IFERROR(Base!W105/GAMSbase!W105,"")</f>
        <v>1.2255626980560244</v>
      </c>
      <c r="Y105" s="40">
        <f>IFERROR(Base!X105/GAMSbase!X105,"")</f>
        <v>1.2184190618102777</v>
      </c>
      <c r="Z105" s="40">
        <f>IFERROR(Base!Y105/GAMSbase!Y105,"")</f>
        <v>1.2119670047889957</v>
      </c>
      <c r="AA105" s="40">
        <f>IFERROR(Base!Z105/GAMSbase!Z105,"")</f>
        <v>1.2061760149122713</v>
      </c>
      <c r="AB105" s="40">
        <f>IFERROR(Base!AA105/GAMSbase!AA105,"")</f>
        <v>1.2010187424861269</v>
      </c>
      <c r="AC105" s="40">
        <f>IFERROR(Base!AB105/GAMSbase!AB105,"")</f>
        <v>1.1964707660402789</v>
      </c>
      <c r="AD105" s="40">
        <f>IFERROR(Base!AC105/GAMSbase!AC105,"")</f>
        <v>1.1925105387527446</v>
      </c>
      <c r="AE105" s="40">
        <f>IFERROR(Base!AD105/GAMSbase!AD105,"")</f>
        <v>1.1891193974358316</v>
      </c>
      <c r="AF105" s="40">
        <f>IFERROR(Base!AE105/GAMSbase!AE105,"")</f>
        <v>1.1862816422985651</v>
      </c>
      <c r="AG105" s="40">
        <f>IFERROR(Base!AF105/GAMSbase!AF105,"")</f>
        <v>1.1839846652600623</v>
      </c>
      <c r="AH105" s="40">
        <f>IFERROR(Base!AG105/GAMSbase!AG105,"")</f>
        <v>1.1822191028501055</v>
      </c>
      <c r="AI105" s="40">
        <f>IFERROR(Base!AH105/GAMSbase!AH105,"")</f>
        <v>1.1809790439889225</v>
      </c>
      <c r="AJ105" s="40">
        <f>IFERROR(Base!AI105/GAMSbase!AI105,"")</f>
        <v>1.1802622668165512</v>
      </c>
      <c r="AK105" s="40">
        <f>IFERROR(Base!AJ105/GAMSbase!AJ105,"")</f>
        <v>1.1800705482270968</v>
      </c>
      <c r="AL105" s="40">
        <f>IFERROR(Base!AK105/GAMSbase!AK105,"")</f>
        <v>1.1804100157826138</v>
      </c>
      <c r="AM105" s="40">
        <f>IFERROR(Base!AL105/GAMSbase!AL105,"")</f>
        <v>1.181291596838405</v>
      </c>
      <c r="AN105" s="40">
        <f>IFERROR(Base!AM105/GAMSbase!AM105,"")</f>
        <v>1.182731561413163</v>
      </c>
      <c r="AO105" s="40">
        <f>IFERROR(Base!AN105/GAMSbase!AN105,"")</f>
        <v>1.184752196233565</v>
      </c>
      <c r="AP105" s="40">
        <f>IFERROR(Base!AO105/GAMSbase!AO105,"")</f>
        <v>1.1873826307029298</v>
      </c>
      <c r="AQ105" s="40">
        <f>IFERROR(Base!AP105/GAMSbase!AP105,"")</f>
        <v>1.1906598655085567</v>
      </c>
      <c r="AR105" s="40">
        <f>IFERROR(Base!AQ105/GAMSbase!AQ105,"")</f>
        <v>1.1946300563283994</v>
      </c>
      <c r="AS105" s="40">
        <f>IFERROR(Base!AR105/GAMSbase!AR105,"")</f>
        <v>1.199350122138511</v>
      </c>
      <c r="AT105" s="40">
        <f>IFERROR(Base!AS105/GAMSbase!AS105,"")</f>
        <v>1.2048897828867997</v>
      </c>
      <c r="AU105" s="40">
        <f>IFERROR(Base!AT105/GAMSbase!AT105,"")</f>
        <v>1.211334172569192</v>
      </c>
      <c r="AV105" s="40">
        <f>IFERROR(Base!AU105/GAMSbase!AU105,"")</f>
        <v>1.2187872540917288</v>
      </c>
      <c r="AW105" s="40">
        <f>IFERROR(Base!AV105/GAMSbase!AV105,"")</f>
        <v>1.2311341233894788</v>
      </c>
      <c r="AX105" s="40">
        <f>IFERROR(Base!AW105/GAMSbase!AW105,"")</f>
        <v>1.2475526473961316</v>
      </c>
      <c r="AY105" s="40">
        <f>IFERROR(Base!AX105/GAMSbase!AX105,"")</f>
        <v>1.267337989972823</v>
      </c>
      <c r="AZ105" s="40">
        <f>IFERROR(Base!AY105/GAMSbase!AY105,"")</f>
        <v>1.2898771571058627</v>
      </c>
      <c r="BA105" s="40">
        <f>IFERROR(Base!AZ105/GAMSbase!AZ105,"")</f>
        <v>1.3146303433697357</v>
      </c>
      <c r="BB105" s="40">
        <f>IFERROR(Base!BA105/GAMSbase!BA105,"")</f>
        <v>1.3411166764906841</v>
      </c>
      <c r="BC105" s="40">
        <f>IFERROR(Base!BB105/GAMSbase!BB105,"")</f>
        <v>1.368942215752051</v>
      </c>
      <c r="BD105" s="40">
        <f>IFERROR(Base!BC105/GAMSbase!BC105,"")</f>
        <v>1.3977494249128828</v>
      </c>
      <c r="BE105" s="40">
        <f>IFERROR(Base!BD105/GAMSbase!BD105,"")</f>
        <v>1.4272154879858521</v>
      </c>
      <c r="BF105" s="40">
        <f>IFERROR(Base!BE105/GAMSbase!BE105,"")</f>
        <v>1.4570508869435044</v>
      </c>
      <c r="BG105" s="40">
        <f>IFERROR(Base!BF105/GAMSbase!BF105,"")</f>
        <v>1.4869981372992458</v>
      </c>
      <c r="BH105" s="40">
        <f>IFERROR(Base!BG105/GAMSbase!BG105,"")</f>
        <v>1.5160277722644966</v>
      </c>
      <c r="BI105" s="40">
        <f>IFERROR(Base!BH105/GAMSbase!BH105,"")</f>
        <v>1.5368863583354451</v>
      </c>
      <c r="BJ105" s="40">
        <f>IFERROR(Base!BI105/GAMSbase!BI105,"")</f>
        <v>1.5426774808705883</v>
      </c>
    </row>
    <row r="106" spans="1:62" x14ac:dyDescent="0.1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1.8884209377012149</v>
      </c>
      <c r="D106" s="40">
        <f>IFERROR(Base!C106/GAMSbase!C106,"")</f>
        <v>2.015169475085842</v>
      </c>
      <c r="E106" s="40">
        <f>IFERROR(Base!D106/GAMSbase!D106,"")</f>
        <v>2.1011029365190153</v>
      </c>
      <c r="F106" s="40">
        <f>IFERROR(Base!E106/GAMSbase!E106,"")</f>
        <v>2.1567872439744598</v>
      </c>
      <c r="G106" s="40">
        <f>IFERROR(Base!F106/GAMSbase!F106,"")</f>
        <v>2.190321905414542</v>
      </c>
      <c r="H106" s="40">
        <f>IFERROR(Base!G106/GAMSbase!G106,"")</f>
        <v>2.2078063166075821</v>
      </c>
      <c r="I106" s="40">
        <f>IFERROR(Base!H106/GAMSbase!H106,"")</f>
        <v>2.2138177597190221</v>
      </c>
      <c r="J106" s="40">
        <f>IFERROR(Base!I106/GAMSbase!I106,"")</f>
        <v>2.2117942574057321</v>
      </c>
      <c r="K106" s="40">
        <f>IFERROR(Base!J106/GAMSbase!J106,"")</f>
        <v>2.2043200753680066</v>
      </c>
      <c r="L106" s="40">
        <f>IFERROR(Base!K106/GAMSbase!K106,"")</f>
        <v>2.1933353830130184</v>
      </c>
      <c r="M106" s="40">
        <f>IFERROR(Base!L106/GAMSbase!L106,"")</f>
        <v>2.1802912311599649</v>
      </c>
      <c r="N106" s="40">
        <f>IFERROR(Base!M106/GAMSbase!M106,"")</f>
        <v>2.1662656483147291</v>
      </c>
      <c r="O106" s="40">
        <f>IFERROR(Base!N106/GAMSbase!N106,"")</f>
        <v>2.1520517226060827</v>
      </c>
      <c r="P106" s="40">
        <f>IFERROR(Base!O106/GAMSbase!O106,"")</f>
        <v>2.1382250358539578</v>
      </c>
      <c r="Q106" s="40">
        <f>IFERROR(Base!P106/GAMSbase!P106,"")</f>
        <v>2.1251955352102363</v>
      </c>
      <c r="R106" s="40">
        <f>IFERROR(Base!Q106/GAMSbase!Q106,"")</f>
        <v>2.1132474497498341</v>
      </c>
      <c r="S106" s="40">
        <f>IFERROR(Base!R106/GAMSbase!R106,"")</f>
        <v>2.1025698781051134</v>
      </c>
      <c r="T106" s="40">
        <f>IFERROR(Base!S106/GAMSbase!S106,"")</f>
        <v>2.0932799566860205</v>
      </c>
      <c r="U106" s="40">
        <f>IFERROR(Base!T106/GAMSbase!T106,"")</f>
        <v>2.0825678565669996</v>
      </c>
      <c r="V106" s="40">
        <f>IFERROR(Base!U106/GAMSbase!U106,"")</f>
        <v>2.0737650228758553</v>
      </c>
      <c r="W106" s="40">
        <f>IFERROR(Base!V106/GAMSbase!V106,"")</f>
        <v>2.0667472511074472</v>
      </c>
      <c r="X106" s="40">
        <f>IFERROR(Base!W106/GAMSbase!W106,"")</f>
        <v>2.0614100471660488</v>
      </c>
      <c r="Y106" s="40">
        <f>IFERROR(Base!X106/GAMSbase!X106,"")</f>
        <v>2.0576627820597464</v>
      </c>
      <c r="Z106" s="40">
        <f>IFERROR(Base!Y106/GAMSbase!Y106,"")</f>
        <v>2.0554252502483417</v>
      </c>
      <c r="AA106" s="40">
        <f>IFERROR(Base!Z106/GAMSbase!Z106,"")</f>
        <v>2.0546256686145026</v>
      </c>
      <c r="AB106" s="40">
        <f>IFERROR(Base!AA106/GAMSbase!AA106,"")</f>
        <v>2.0551995456696921</v>
      </c>
      <c r="AC106" s="40">
        <f>IFERROR(Base!AB106/GAMSbase!AB106,"")</f>
        <v>2.0570890844044287</v>
      </c>
      <c r="AD106" s="40">
        <f>IFERROR(Base!AC106/GAMSbase!AC106,"")</f>
        <v>2.0602429180751627</v>
      </c>
      <c r="AE106" s="40">
        <f>IFERROR(Base!AD106/GAMSbase!AD106,"")</f>
        <v>2.0646160631208073</v>
      </c>
      <c r="AF106" s="40">
        <f>IFERROR(Base!AE106/GAMSbase!AE106,"")</f>
        <v>2.0701700258231956</v>
      </c>
      <c r="AG106" s="40">
        <f>IFERROR(Base!AF106/GAMSbase!AF106,"")</f>
        <v>2.0768730271447744</v>
      </c>
      <c r="AH106" s="40">
        <f>IFERROR(Base!AG106/GAMSbase!AG106,"")</f>
        <v>2.0847003324310527</v>
      </c>
      <c r="AI106" s="40">
        <f>IFERROR(Base!AH106/GAMSbase!AH106,"")</f>
        <v>2.0936346833480277</v>
      </c>
      <c r="AJ106" s="40">
        <f>IFERROR(Base!AI106/GAMSbase!AI106,"")</f>
        <v>2.103666834577179</v>
      </c>
      <c r="AK106" s="40">
        <f>IFERROR(Base!AJ106/GAMSbase!AJ106,"")</f>
        <v>2.114796199732548</v>
      </c>
      <c r="AL106" s="40">
        <f>IFERROR(Base!AK106/GAMSbase!AK106,"")</f>
        <v>2.1270316046901154</v>
      </c>
      <c r="AM106" s="40">
        <f>IFERROR(Base!AL106/GAMSbase!AL106,"")</f>
        <v>2.1403921301643134</v>
      </c>
      <c r="AN106" s="40">
        <f>IFERROR(Base!AM106/GAMSbase!AM106,"")</f>
        <v>2.1549079918777156</v>
      </c>
      <c r="AO106" s="40">
        <f>IFERROR(Base!AN106/GAMSbase!AN106,"")</f>
        <v>2.1706213380256592</v>
      </c>
      <c r="AP106" s="40">
        <f>IFERROR(Base!AO106/GAMSbase!AO106,"")</f>
        <v>2.187586722904864</v>
      </c>
      <c r="AQ106" s="40">
        <f>IFERROR(Base!AP106/GAMSbase!AP106,"")</f>
        <v>2.2058707837550608</v>
      </c>
      <c r="AR106" s="40">
        <f>IFERROR(Base!AQ106/GAMSbase!AQ106,"")</f>
        <v>2.2255502424106459</v>
      </c>
      <c r="AS106" s="40">
        <f>IFERROR(Base!AR106/GAMSbase!AR106,"")</f>
        <v>2.2467066280407759</v>
      </c>
      <c r="AT106" s="40">
        <f>IFERROR(Base!AS106/GAMSbase!AS106,"")</f>
        <v>2.2694148721002141</v>
      </c>
      <c r="AU106" s="40">
        <f>IFERROR(Base!AT106/GAMSbase!AT106,"")</f>
        <v>2.2937208566938936</v>
      </c>
      <c r="AV106" s="40">
        <f>IFERROR(Base!AU106/GAMSbase!AU106,"")</f>
        <v>2.3195998331267287</v>
      </c>
      <c r="AW106" s="40">
        <f>IFERROR(Base!AV106/GAMSbase!AV106,"")</f>
        <v>2.3580023903972456</v>
      </c>
      <c r="AX106" s="40">
        <f>IFERROR(Base!AW106/GAMSbase!AW106,"")</f>
        <v>2.4046323001707117</v>
      </c>
      <c r="AY106" s="40">
        <f>IFERROR(Base!AX106/GAMSbase!AX106,"")</f>
        <v>2.4585335184000825</v>
      </c>
      <c r="AZ106" s="40">
        <f>IFERROR(Base!AY106/GAMSbase!AY106,"")</f>
        <v>2.5192180231881758</v>
      </c>
      <c r="BA106" s="40">
        <f>IFERROR(Base!AZ106/GAMSbase!AZ106,"")</f>
        <v>2.586858396551583</v>
      </c>
      <c r="BB106" s="40">
        <f>IFERROR(Base!BA106/GAMSbase!BA106,"")</f>
        <v>2.6360043336197818</v>
      </c>
      <c r="BC106" s="40">
        <f>IFERROR(Base!BB106/GAMSbase!BB106,"")</f>
        <v>2.6927803590164263</v>
      </c>
      <c r="BD106" s="40">
        <f>IFERROR(Base!BC106/GAMSbase!BC106,"")</f>
        <v>2.7551533474836405</v>
      </c>
      <c r="BE106" s="40">
        <f>IFERROR(Base!BD106/GAMSbase!BD106,"")</f>
        <v>2.821596565011447</v>
      </c>
      <c r="BF106" s="40">
        <f>IFERROR(Base!BE106/GAMSbase!BE106,"")</f>
        <v>2.8909305503324365</v>
      </c>
      <c r="BG106" s="40">
        <f>IFERROR(Base!BF106/GAMSbase!BF106,"")</f>
        <v>2.9622236840587437</v>
      </c>
      <c r="BH106" s="40">
        <f>IFERROR(Base!BG106/GAMSbase!BG106,"")</f>
        <v>3.0330449982041845</v>
      </c>
      <c r="BI106" s="40">
        <f>IFERROR(Base!BH106/GAMSbase!BH106,"")</f>
        <v>3.088210786642771</v>
      </c>
      <c r="BJ106" s="40">
        <f>IFERROR(Base!BI106/GAMSbase!BI106,"")</f>
        <v>3.1139877904679283</v>
      </c>
    </row>
    <row r="107" spans="1:62" x14ac:dyDescent="0.1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1.6538006438495338</v>
      </c>
      <c r="D107" s="40">
        <f>IFERROR(Base!C107/GAMSbase!C107,"")</f>
        <v>1.6514638924865563</v>
      </c>
      <c r="E107" s="40">
        <f>IFERROR(Base!D107/GAMSbase!D107,"")</f>
        <v>1.647952999970854</v>
      </c>
      <c r="F107" s="40">
        <f>IFERROR(Base!E107/GAMSbase!E107,"")</f>
        <v>1.6441128709397927</v>
      </c>
      <c r="G107" s="40">
        <f>IFERROR(Base!F107/GAMSbase!F107,"")</f>
        <v>1.6404095347953533</v>
      </c>
      <c r="H107" s="40">
        <f>IFERROR(Base!G107/GAMSbase!G107,"")</f>
        <v>1.6370955439483303</v>
      </c>
      <c r="I107" s="40">
        <f>IFERROR(Base!H107/GAMSbase!H107,"")</f>
        <v>1.6343038049253609</v>
      </c>
      <c r="J107" s="40">
        <f>IFERROR(Base!I107/GAMSbase!I107,"")</f>
        <v>1.6321002746223854</v>
      </c>
      <c r="K107" s="40">
        <f>IFERROR(Base!J107/GAMSbase!J107,"")</f>
        <v>1.6305133922647412</v>
      </c>
      <c r="L107" s="40">
        <f>IFERROR(Base!K107/GAMSbase!K107,"")</f>
        <v>1.6295504490717476</v>
      </c>
      <c r="M107" s="40">
        <f>IFERROR(Base!L107/GAMSbase!L107,"")</f>
        <v>1.6292066488175785</v>
      </c>
      <c r="N107" s="40">
        <f>IFERROR(Base!M107/GAMSbase!M107,"")</f>
        <v>1.6294700899496117</v>
      </c>
      <c r="O107" s="40">
        <f>IFERROR(Base!N107/GAMSbase!N107,"")</f>
        <v>1.6303244794620333</v>
      </c>
      <c r="P107" s="40">
        <f>IFERROR(Base!O107/GAMSbase!O107,"")</f>
        <v>1.6317505864012563</v>
      </c>
      <c r="Q107" s="40">
        <f>IFERROR(Base!P107/GAMSbase!P107,"")</f>
        <v>1.6337269897302138</v>
      </c>
      <c r="R107" s="40">
        <f>IFERROR(Base!Q107/GAMSbase!Q107,"")</f>
        <v>1.6362304013928868</v>
      </c>
      <c r="S107" s="40">
        <f>IFERROR(Base!R107/GAMSbase!R107,"")</f>
        <v>1.6392356764717828</v>
      </c>
      <c r="T107" s="40">
        <f>IFERROR(Base!S107/GAMSbase!S107,"")</f>
        <v>1.6427154859837563</v>
      </c>
      <c r="U107" s="40">
        <f>IFERROR(Base!T107/GAMSbase!T107,"")</f>
        <v>1.6467581261509152</v>
      </c>
      <c r="V107" s="40">
        <f>IFERROR(Base!U107/GAMSbase!U107,"")</f>
        <v>1.6512844667634705</v>
      </c>
      <c r="W107" s="40">
        <f>IFERROR(Base!V107/GAMSbase!V107,"")</f>
        <v>1.6562628191289832</v>
      </c>
      <c r="X107" s="40">
        <f>IFERROR(Base!W107/GAMSbase!W107,"")</f>
        <v>1.6616635900432291</v>
      </c>
      <c r="Y107" s="40">
        <f>IFERROR(Base!X107/GAMSbase!X107,"")</f>
        <v>1.6674583559605916</v>
      </c>
      <c r="Z107" s="40">
        <f>IFERROR(Base!Y107/GAMSbase!Y107,"")</f>
        <v>1.6736193929946963</v>
      </c>
      <c r="AA107" s="40">
        <f>IFERROR(Base!Z107/GAMSbase!Z107,"")</f>
        <v>1.68011946096401</v>
      </c>
      <c r="AB107" s="40">
        <f>IFERROR(Base!AA107/GAMSbase!AA107,"")</f>
        <v>1.6869317257589524</v>
      </c>
      <c r="AC107" s="40">
        <f>IFERROR(Base!AB107/GAMSbase!AB107,"")</f>
        <v>1.694029755420583</v>
      </c>
      <c r="AD107" s="40">
        <f>IFERROR(Base!AC107/GAMSbase!AC107,"")</f>
        <v>1.7013875520668533</v>
      </c>
      <c r="AE107" s="40">
        <f>IFERROR(Base!AD107/GAMSbase!AD107,"")</f>
        <v>1.7089795993401191</v>
      </c>
      <c r="AF107" s="40">
        <f>IFERROR(Base!AE107/GAMSbase!AE107,"")</f>
        <v>1.716780915790115</v>
      </c>
      <c r="AG107" s="40">
        <f>IFERROR(Base!AF107/GAMSbase!AF107,"")</f>
        <v>1.724767106875142</v>
      </c>
      <c r="AH107" s="40">
        <f>IFERROR(Base!AG107/GAMSbase!AG107,"")</f>
        <v>1.7329144130643008</v>
      </c>
      <c r="AI107" s="40">
        <f>IFERROR(Base!AH107/GAMSbase!AH107,"")</f>
        <v>1.7411997509256496</v>
      </c>
      <c r="AJ107" s="40">
        <f>IFERROR(Base!AI107/GAMSbase!AI107,"")</f>
        <v>1.7496007411463705</v>
      </c>
      <c r="AK107" s="40">
        <f>IFERROR(Base!AJ107/GAMSbase!AJ107,"")</f>
        <v>1.758095713031157</v>
      </c>
      <c r="AL107" s="40">
        <f>IFERROR(Base!AK107/GAMSbase!AK107,"")</f>
        <v>1.7666636639265563</v>
      </c>
      <c r="AM107" s="40">
        <f>IFERROR(Base!AL107/GAMSbase!AL107,"")</f>
        <v>1.7752841324362076</v>
      </c>
      <c r="AN107" s="40">
        <f>IFERROR(Base!AM107/GAMSbase!AM107,"")</f>
        <v>1.7839369100225804</v>
      </c>
      <c r="AO107" s="40">
        <f>IFERROR(Base!AN107/GAMSbase!AN107,"")</f>
        <v>1.7926014518960542</v>
      </c>
      <c r="AP107" s="40">
        <f>IFERROR(Base!AO107/GAMSbase!AO107,"")</f>
        <v>1.8012557419817026</v>
      </c>
      <c r="AQ107" s="40">
        <f>IFERROR(Base!AP107/GAMSbase!AP107,"")</f>
        <v>1.8098741722417937</v>
      </c>
      <c r="AR107" s="40">
        <f>IFERROR(Base!AQ107/GAMSbase!AQ107,"")</f>
        <v>1.8184236680058996</v>
      </c>
      <c r="AS107" s="40">
        <f>IFERROR(Base!AR107/GAMSbase!AR107,"")</f>
        <v>1.8268567203178241</v>
      </c>
      <c r="AT107" s="40">
        <f>IFERROR(Base!AS107/GAMSbase!AS107,"")</f>
        <v>1.8350990344605591</v>
      </c>
      <c r="AU107" s="40">
        <f>IFERROR(Base!AT107/GAMSbase!AT107,"")</f>
        <v>1.8430279682709836</v>
      </c>
      <c r="AV107" s="40">
        <f>IFERROR(Base!AU107/GAMSbase!AU107,"")</f>
        <v>1.8504356775051742</v>
      </c>
      <c r="AW107" s="40">
        <f>IFERROR(Base!AV107/GAMSbase!AV107,"")</f>
        <v>1.8594116683772959</v>
      </c>
      <c r="AX107" s="40">
        <f>IFERROR(Base!AW107/GAMSbase!AW107,"")</f>
        <v>1.867797396022354</v>
      </c>
      <c r="AY107" s="40">
        <f>IFERROR(Base!AX107/GAMSbase!AX107,"")</f>
        <v>1.8759528829492977</v>
      </c>
      <c r="AZ107" s="40">
        <f>IFERROR(Base!AY107/GAMSbase!AY107,"")</f>
        <v>1.8844502389593178</v>
      </c>
      <c r="BA107" s="40">
        <f>IFERROR(Base!AZ107/GAMSbase!AZ107,"")</f>
        <v>1.8942050347146653</v>
      </c>
      <c r="BB107" s="40">
        <f>IFERROR(Base!BA107/GAMSbase!BA107,"")</f>
        <v>1.8876252637648323</v>
      </c>
      <c r="BC107" s="40">
        <f>IFERROR(Base!BB107/GAMSbase!BB107,"")</f>
        <v>1.8846789171523664</v>
      </c>
      <c r="BD107" s="40">
        <f>IFERROR(Base!BC107/GAMSbase!BC107,"")</f>
        <v>1.8842821959520997</v>
      </c>
      <c r="BE107" s="40">
        <f>IFERROR(Base!BD107/GAMSbase!BD107,"")</f>
        <v>1.8857200530415299</v>
      </c>
      <c r="BF107" s="40">
        <f>IFERROR(Base!BE107/GAMSbase!BE107,"")</f>
        <v>1.8885139684078072</v>
      </c>
      <c r="BG107" s="40">
        <f>IFERROR(Base!BF107/GAMSbase!BF107,"")</f>
        <v>1.8923395276834019</v>
      </c>
      <c r="BH107" s="40">
        <f>IFERROR(Base!BG107/GAMSbase!BG107,"")</f>
        <v>1.8970265752626563</v>
      </c>
      <c r="BI107" s="40">
        <f>IFERROR(Base!BH107/GAMSbase!BH107,"")</f>
        <v>1.9030374769392298</v>
      </c>
      <c r="BJ107" s="40">
        <f>IFERROR(Base!BI107/GAMSbase!BI107,"")</f>
        <v>1.9113498535941709</v>
      </c>
    </row>
    <row r="108" spans="1:62" x14ac:dyDescent="0.1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1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1.7106761334603018</v>
      </c>
      <c r="E109" s="40">
        <f>IFERROR(Base!D109/GAMSbase!D109,"")</f>
        <v>1.6784064120243911</v>
      </c>
      <c r="F109" s="40">
        <f>IFERROR(Base!E109/GAMSbase!E109,"")</f>
        <v>1.6467151966217211</v>
      </c>
      <c r="G109" s="40">
        <f>IFERROR(Base!F109/GAMSbase!F109,"")</f>
        <v>1.6160432380598517</v>
      </c>
      <c r="H109" s="40">
        <f>IFERROR(Base!G109/GAMSbase!G109,"")</f>
        <v>1.5865936939847358</v>
      </c>
      <c r="I109" s="40">
        <f>IFERROR(Base!H109/GAMSbase!H109,"")</f>
        <v>1.5584401913557666</v>
      </c>
      <c r="J109" s="40">
        <f>IFERROR(Base!I109/GAMSbase!I109,"")</f>
        <v>1.5315870945267338</v>
      </c>
      <c r="K109" s="40">
        <f>IFERROR(Base!J109/GAMSbase!J109,"")</f>
        <v>1.5060026035052632</v>
      </c>
      <c r="L109" s="40">
        <f>IFERROR(Base!K109/GAMSbase!K109,"")</f>
        <v>1.4816368455012225</v>
      </c>
      <c r="M109" s="40">
        <f>IFERROR(Base!L109/GAMSbase!L109,"")</f>
        <v>1.4584315962452137</v>
      </c>
      <c r="N109" s="40">
        <f>IFERROR(Base!M109/GAMSbase!M109,"")</f>
        <v>1.4363257292541833</v>
      </c>
      <c r="O109" s="40">
        <f>IFERROR(Base!N109/GAMSbase!N109,"")</f>
        <v>1.4152581917731997</v>
      </c>
      <c r="P109" s="40">
        <f>IFERROR(Base!O109/GAMSbase!O109,"")</f>
        <v>1.3951692368445658</v>
      </c>
      <c r="Q109" s="40">
        <f>IFERROR(Base!P109/GAMSbase!P109,"")</f>
        <v>1.3760012298430384</v>
      </c>
      <c r="R109" s="40">
        <f>IFERROR(Base!Q109/GAMSbase!Q109,"")</f>
        <v>1.3576988113770694</v>
      </c>
      <c r="S109" s="40">
        <f>IFERROR(Base!R109/GAMSbase!R109,"")</f>
        <v>1.3402087772846687</v>
      </c>
      <c r="T109" s="40">
        <f>IFERROR(Base!S109/GAMSbase!S109,"")</f>
        <v>1.3234796546663123</v>
      </c>
      <c r="U109" s="40">
        <f>IFERROR(Base!T109/GAMSbase!T109,"")</f>
        <v>1.3074609322159343</v>
      </c>
      <c r="V109" s="40">
        <f>IFERROR(Base!U109/GAMSbase!U109,"")</f>
        <v>1.2921369573813761</v>
      </c>
      <c r="W109" s="40">
        <f>IFERROR(Base!V109/GAMSbase!V109,"")</f>
        <v>1.2774607823665878</v>
      </c>
      <c r="X109" s="40">
        <f>IFERROR(Base!W109/GAMSbase!W109,"")</f>
        <v>1.2633899490065319</v>
      </c>
      <c r="Y109" s="40">
        <f>IFERROR(Base!X109/GAMSbase!X109,"")</f>
        <v>1.2498854096985685</v>
      </c>
      <c r="Z109" s="40">
        <f>IFERROR(Base!Y109/GAMSbase!Y109,"")</f>
        <v>1.2369108994438685</v>
      </c>
      <c r="AA109" s="40">
        <f>IFERROR(Base!Z109/GAMSbase!Z109,"")</f>
        <v>1.2244325437783283</v>
      </c>
      <c r="AB109" s="40">
        <f>IFERROR(Base!AA109/GAMSbase!AA109,"")</f>
        <v>1.2124186077473196</v>
      </c>
      <c r="AC109" s="40">
        <f>IFERROR(Base!AB109/GAMSbase!AB109,"")</f>
        <v>1.2008393224486102</v>
      </c>
      <c r="AD109" s="40">
        <f>IFERROR(Base!AC109/GAMSbase!AC109,"")</f>
        <v>1.1896667651507311</v>
      </c>
      <c r="AE109" s="40">
        <f>IFERROR(Base!AD109/GAMSbase!AD109,"")</f>
        <v>1.1788747586640984</v>
      </c>
      <c r="AF109" s="40">
        <f>IFERROR(Base!AE109/GAMSbase!AE109,"")</f>
        <v>1.1684387959557065</v>
      </c>
      <c r="AG109" s="40">
        <f>IFERROR(Base!AF109/GAMSbase!AF109,"")</f>
        <v>1.1583359725880769</v>
      </c>
      <c r="AH109" s="40">
        <f>IFERROR(Base!AG109/GAMSbase!AG109,"")</f>
        <v>1.1485449267700325</v>
      </c>
      <c r="AI109" s="40">
        <f>IFERROR(Base!AH109/GAMSbase!AH109,"")</f>
        <v>1.1390457847116382</v>
      </c>
      <c r="AJ109" s="40">
        <f>IFERROR(Base!AI109/GAMSbase!AI109,"")</f>
        <v>1.1298201071494869</v>
      </c>
      <c r="AK109" s="40">
        <f>IFERROR(Base!AJ109/GAMSbase!AJ109,"")</f>
        <v>1.1208508280544136</v>
      </c>
      <c r="AL109" s="40">
        <f>IFERROR(Base!AK109/GAMSbase!AK109,"")</f>
        <v>1.1121221753817743</v>
      </c>
      <c r="AM109" s="40">
        <f>IFERROR(Base!AL109/GAMSbase!AL109,"")</f>
        <v>1.1036195447650414</v>
      </c>
      <c r="AN109" s="40">
        <f>IFERROR(Base!AM109/GAMSbase!AM109,"")</f>
        <v>1.0953292918273037</v>
      </c>
      <c r="AO109" s="40">
        <f>IFERROR(Base!AN109/GAMSbase!AN109,"")</f>
        <v>1.0872383564556876</v>
      </c>
      <c r="AP109" s="40">
        <f>IFERROR(Base!AO109/GAMSbase!AO109,"")</f>
        <v>1.079333595673956</v>
      </c>
      <c r="AQ109" s="40">
        <f>IFERROR(Base!AP109/GAMSbase!AP109,"")</f>
        <v>1.0716005834526059</v>
      </c>
      <c r="AR109" s="40">
        <f>IFERROR(Base!AQ109/GAMSbase!AQ109,"")</f>
        <v>1.0640214686857243</v>
      </c>
      <c r="AS109" s="40">
        <f>IFERROR(Base!AR109/GAMSbase!AR109,"")</f>
        <v>1.0565712103714888</v>
      </c>
      <c r="AT109" s="40">
        <f>IFERROR(Base!AS109/GAMSbase!AS109,"")</f>
        <v>1.0492109790289699</v>
      </c>
      <c r="AU109" s="40">
        <f>IFERROR(Base!AT109/GAMSbase!AT109,"")</f>
        <v>1.0418768210286393</v>
      </c>
      <c r="AV109" s="40">
        <f>IFERROR(Base!AU109/GAMSbase!AU109,"")</f>
        <v>0.70517589376392542</v>
      </c>
      <c r="AW109" s="40">
        <f>IFERROR(Base!AV109/GAMSbase!AV109,"")</f>
        <v>0.69508130657013723</v>
      </c>
      <c r="AX109" s="40">
        <f>IFERROR(Base!AW109/GAMSbase!AW109,"")</f>
        <v>0.6851978046134376</v>
      </c>
      <c r="AY109" s="40">
        <f>IFERROR(Base!AX109/GAMSbase!AX109,"")</f>
        <v>0.67559129308093635</v>
      </c>
      <c r="AZ109" s="40">
        <f>IFERROR(Base!AY109/GAMSbase!AY109,"")</f>
        <v>0.66640232182161652</v>
      </c>
      <c r="BA109" s="40">
        <f>IFERROR(Base!AZ109/GAMSbase!AZ109,"")</f>
        <v>0.65788677365769255</v>
      </c>
      <c r="BB109" s="40">
        <f>IFERROR(Base!BA109/GAMSbase!BA109,"")</f>
        <v>0.64397477646455636</v>
      </c>
      <c r="BC109" s="40">
        <f>IFERROR(Base!BB109/GAMSbase!BB109,"")</f>
        <v>0.6316203871482039</v>
      </c>
      <c r="BD109" s="40">
        <f>IFERROR(Base!BC109/GAMSbase!BC109,"")</f>
        <v>0.62037096258439672</v>
      </c>
      <c r="BE109" s="40">
        <f>IFERROR(Base!BD109/GAMSbase!BD109,"")</f>
        <v>0.60992789810709946</v>
      </c>
      <c r="BF109" s="40">
        <f>IFERROR(Base!BE109/GAMSbase!BE109,"")</f>
        <v>0.60009141639609864</v>
      </c>
      <c r="BG109" s="40">
        <f>IFERROR(Base!BF109/GAMSbase!BF109,"")</f>
        <v>0.6391752369243261</v>
      </c>
      <c r="BH109" s="40">
        <f>IFERROR(Base!BG109/GAMSbase!BG109,"")</f>
        <v>1.4221502507228592</v>
      </c>
      <c r="BI109" s="40">
        <f>IFERROR(Base!BH109/GAMSbase!BH109,"")</f>
        <v>5.8884444124451099</v>
      </c>
      <c r="BJ109" s="40" t="str">
        <f>IFERROR(Base!BI109/GAMSbase!BI109,"")</f>
        <v/>
      </c>
    </row>
    <row r="110" spans="1:62" x14ac:dyDescent="0.1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1.653799963517443</v>
      </c>
      <c r="D110" s="40">
        <f>IFERROR(Base!C110/GAMSbase!C110,"")</f>
        <v>1.6514633819694817</v>
      </c>
      <c r="E110" s="40">
        <f>IFERROR(Base!D110/GAMSbase!D110,"")</f>
        <v>1.6479527042124704</v>
      </c>
      <c r="F110" s="40">
        <f>IFERROR(Base!E110/GAMSbase!E110,"")</f>
        <v>1.6441128424615219</v>
      </c>
      <c r="G110" s="40">
        <f>IFERROR(Base!F110/GAMSbase!F110,"")</f>
        <v>1.6404098354147896</v>
      </c>
      <c r="H110" s="40">
        <f>IFERROR(Base!G110/GAMSbase!G110,"")</f>
        <v>1.6370962466545467</v>
      </c>
      <c r="I110" s="40">
        <f>IFERROR(Base!H110/GAMSbase!H110,"")</f>
        <v>1.6343049959695113</v>
      </c>
      <c r="J110" s="40">
        <f>IFERROR(Base!I110/GAMSbase!I110,"")</f>
        <v>1.6321020559264392</v>
      </c>
      <c r="K110" s="40">
        <f>IFERROR(Base!J110/GAMSbase!J110,"")</f>
        <v>1.6305158842160712</v>
      </c>
      <c r="L110" s="40">
        <f>IFERROR(Base!K110/GAMSbase!K110,"")</f>
        <v>1.6295537937710016</v>
      </c>
      <c r="M110" s="40">
        <f>IFERROR(Base!L110/GAMSbase!L110,"")</f>
        <v>1.6292110138704794</v>
      </c>
      <c r="N110" s="40">
        <f>IFERROR(Base!M110/GAMSbase!M110,"")</f>
        <v>1.6294756728818296</v>
      </c>
      <c r="O110" s="40">
        <f>IFERROR(Base!N110/GAMSbase!N110,"")</f>
        <v>1.6303315128647236</v>
      </c>
      <c r="P110" s="40">
        <f>IFERROR(Base!O110/GAMSbase!O110,"")</f>
        <v>1.6317593439210509</v>
      </c>
      <c r="Q110" s="40">
        <f>IFERROR(Base!P110/GAMSbase!P110,"")</f>
        <v>1.633737793032507</v>
      </c>
      <c r="R110" s="40">
        <f>IFERROR(Base!Q110/GAMSbase!Q110,"")</f>
        <v>1.6362436282557997</v>
      </c>
      <c r="S110" s="40">
        <f>IFERROR(Base!R110/GAMSbase!R110,"")</f>
        <v>1.6392517701799043</v>
      </c>
      <c r="T110" s="40">
        <f>IFERROR(Base!S110/GAMSbase!S110,"")</f>
        <v>1.6427349662149651</v>
      </c>
      <c r="U110" s="40">
        <f>IFERROR(Base!T110/GAMSbase!T110,"")</f>
        <v>1.6467816097831882</v>
      </c>
      <c r="V110" s="40">
        <f>IFERROR(Base!U110/GAMSbase!U110,"")</f>
        <v>1.6513126697186258</v>
      </c>
      <c r="W110" s="40">
        <f>IFERROR(Base!V110/GAMSbase!V110,"")</f>
        <v>1.6562965787080532</v>
      </c>
      <c r="X110" s="40">
        <f>IFERROR(Base!W110/GAMSbase!W110,"")</f>
        <v>1.6617038846899574</v>
      </c>
      <c r="Y110" s="40">
        <f>IFERROR(Base!X110/GAMSbase!X110,"")</f>
        <v>1.6675063281168419</v>
      </c>
      <c r="Z110" s="40">
        <f>IFERROR(Base!Y110/GAMSbase!Y110,"")</f>
        <v>1.6736763755140891</v>
      </c>
      <c r="AA110" s="40">
        <f>IFERROR(Base!Z110/GAMSbase!Z110,"")</f>
        <v>1.680187007613875</v>
      </c>
      <c r="AB110" s="40">
        <f>IFERROR(Base!AA110/GAMSbase!AA110,"")</f>
        <v>1.6870116464250255</v>
      </c>
      <c r="AC110" s="40">
        <f>IFERROR(Base!AB110/GAMSbase!AB110,"")</f>
        <v>1.6941241567114247</v>
      </c>
      <c r="AD110" s="40">
        <f>IFERROR(Base!AC110/GAMSbase!AC110,"")</f>
        <v>1.7014988841136622</v>
      </c>
      <c r="AE110" s="40">
        <f>IFERROR(Base!AD110/GAMSbase!AD110,"")</f>
        <v>1.7091107097032436</v>
      </c>
      <c r="AF110" s="40">
        <f>IFERROR(Base!AE110/GAMSbase!AE110,"")</f>
        <v>1.7169351115070888</v>
      </c>
      <c r="AG110" s="40">
        <f>IFERROR(Base!AF110/GAMSbase!AF110,"")</f>
        <v>1.7249482258309763</v>
      </c>
      <c r="AH110" s="40">
        <f>IFERROR(Base!AG110/GAMSbase!AG110,"")</f>
        <v>1.7331269060301946</v>
      </c>
      <c r="AI110" s="40">
        <f>IFERROR(Base!AH110/GAMSbase!AH110,"")</f>
        <v>1.7414487757894785</v>
      </c>
      <c r="AJ110" s="40">
        <f>IFERROR(Base!AI110/GAMSbase!AI110,"")</f>
        <v>1.7498922710705012</v>
      </c>
      <c r="AK110" s="40">
        <f>IFERROR(Base!AJ110/GAMSbase!AJ110,"")</f>
        <v>1.7584366604974777</v>
      </c>
      <c r="AL110" s="40">
        <f>IFERROR(Base!AK110/GAMSbase!AK110,"")</f>
        <v>1.7670620228834575</v>
      </c>
      <c r="AM110" s="40">
        <f>IFERROR(Base!AL110/GAMSbase!AL110,"")</f>
        <v>1.7757491410281581</v>
      </c>
      <c r="AN110" s="40">
        <f>IFERROR(Base!AM110/GAMSbase!AM110,"")</f>
        <v>1.7844792366529978</v>
      </c>
      <c r="AO110" s="40">
        <f>IFERROR(Base!AN110/GAMSbase!AN110,"")</f>
        <v>1.7932334076159755</v>
      </c>
      <c r="AP110" s="40">
        <f>IFERROR(Base!AO110/GAMSbase!AO110,"")</f>
        <v>1.8019915223205312</v>
      </c>
      <c r="AQ110" s="40">
        <f>IFERROR(Base!AP110/GAMSbase!AP110,"")</f>
        <v>1.8107301314632538</v>
      </c>
      <c r="AR110" s="40">
        <f>IFERROR(Base!AQ110/GAMSbase!AQ110,"")</f>
        <v>1.8194186280472786</v>
      </c>
      <c r="AS110" s="40">
        <f>IFERROR(Base!AR110/GAMSbase!AR110,"")</f>
        <v>1.8280123146631544</v>
      </c>
      <c r="AT110" s="40">
        <f>IFERROR(Base!AS110/GAMSbase!AS110,"")</f>
        <v>1.8364400826942779</v>
      </c>
      <c r="AU110" s="40">
        <f>IFERROR(Base!AT110/GAMSbase!AT110,"")</f>
        <v>1.8445828673846933</v>
      </c>
      <c r="AV110" s="40">
        <f>IFERROR(Base!AU110/GAMSbase!AU110,"")</f>
        <v>1.8566283371197965</v>
      </c>
      <c r="AW110" s="40">
        <f>IFERROR(Base!AV110/GAMSbase!AV110,"")</f>
        <v>1.8653054068563568</v>
      </c>
      <c r="AX110" s="40">
        <f>IFERROR(Base!AW110/GAMSbase!AW110,"")</f>
        <v>1.873398935876472</v>
      </c>
      <c r="AY110" s="40">
        <f>IFERROR(Base!AX110/GAMSbase!AX110,"")</f>
        <v>1.8812717312150276</v>
      </c>
      <c r="AZ110" s="40">
        <f>IFERROR(Base!AY110/GAMSbase!AY110,"")</f>
        <v>1.8894985145400787</v>
      </c>
      <c r="BA110" s="40">
        <f>IFERROR(Base!AZ110/GAMSbase!AZ110,"")</f>
        <v>1.8989975812777065</v>
      </c>
      <c r="BB110" s="40">
        <f>IFERROR(Base!BA110/GAMSbase!BA110,"")</f>
        <v>1.8921346149646214</v>
      </c>
      <c r="BC110" s="40">
        <f>IFERROR(Base!BB110/GAMSbase!BB110,"")</f>
        <v>1.8889292023440096</v>
      </c>
      <c r="BD110" s="40">
        <f>IFERROR(Base!BC110/GAMSbase!BC110,"")</f>
        <v>1.888293342922239</v>
      </c>
      <c r="BE110" s="40">
        <f>IFERROR(Base!BD110/GAMSbase!BD110,"")</f>
        <v>1.8895090932663197</v>
      </c>
      <c r="BF110" s="40">
        <f>IFERROR(Base!BE110/GAMSbase!BE110,"")</f>
        <v>1.892095841576805</v>
      </c>
      <c r="BG110" s="40">
        <f>IFERROR(Base!BF110/GAMSbase!BF110,"")</f>
        <v>1.8953536307949146</v>
      </c>
      <c r="BH110" s="40">
        <f>IFERROR(Base!BG110/GAMSbase!BG110,"")</f>
        <v>1.8974994643485554</v>
      </c>
      <c r="BI110" s="40">
        <f>IFERROR(Base!BH110/GAMSbase!BH110,"")</f>
        <v>1.9021531058700032</v>
      </c>
      <c r="BJ110" s="40">
        <f>IFERROR(Base!BI110/GAMSbase!BI110,"")</f>
        <v>1.9101418439341407</v>
      </c>
    </row>
    <row r="111" spans="1:62" x14ac:dyDescent="0.1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1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1.0264207284436859</v>
      </c>
      <c r="E112" s="40">
        <f>IFERROR(Base!D112/GAMSbase!D112,"")</f>
        <v>1.0071636417627385</v>
      </c>
      <c r="F112" s="40">
        <f>IFERROR(Base!E112/GAMSbase!E112,"")</f>
        <v>0.98506890253590196</v>
      </c>
      <c r="G112" s="40">
        <f>IFERROR(Base!F112/GAMSbase!F112,"")</f>
        <v>0.96167171158136633</v>
      </c>
      <c r="H112" s="40">
        <f>IFERROR(Base!G112/GAMSbase!G112,"")</f>
        <v>0.93792697704972383</v>
      </c>
      <c r="I112" s="40">
        <f>IFERROR(Base!H112/GAMSbase!H112,"")</f>
        <v>0.91441064193175547</v>
      </c>
      <c r="J112" s="40">
        <f>IFERROR(Base!I112/GAMSbase!I112,"")</f>
        <v>0.89145720141171125</v>
      </c>
      <c r="K112" s="40">
        <f>IFERROR(Base!J112/GAMSbase!J112,"")</f>
        <v>0.86924961599737405</v>
      </c>
      <c r="L112" s="40">
        <f>IFERROR(Base!K112/GAMSbase!K112,"")</f>
        <v>0.84787676107736987</v>
      </c>
      <c r="M112" s="40">
        <f>IFERROR(Base!L112/GAMSbase!L112,"")</f>
        <v>0.82736969548191963</v>
      </c>
      <c r="N112" s="40">
        <f>IFERROR(Base!M112/GAMSbase!M112,"")</f>
        <v>0.80772441492530167</v>
      </c>
      <c r="O112" s="40">
        <f>IFERROR(Base!N112/GAMSbase!N112,"")</f>
        <v>0.78891607114158091</v>
      </c>
      <c r="P112" s="40">
        <f>IFERROR(Base!O112/GAMSbase!O112,"")</f>
        <v>0.77090781915321582</v>
      </c>
      <c r="Q112" s="40">
        <f>IFERROR(Base!P112/GAMSbase!P112,"")</f>
        <v>0.75365627892040266</v>
      </c>
      <c r="R112" s="40">
        <f>IFERROR(Base!Q112/GAMSbase!Q112,"")</f>
        <v>0.73711484538812055</v>
      </c>
      <c r="S112" s="40">
        <f>IFERROR(Base!R112/GAMSbase!R112,"")</f>
        <v>0.72123560547459242</v>
      </c>
      <c r="T112" s="40">
        <f>IFERROR(Base!S112/GAMSbase!S112,"")</f>
        <v>0.70597030973795938</v>
      </c>
      <c r="U112" s="40">
        <f>IFERROR(Base!T112/GAMSbase!T112,"")</f>
        <v>0.691270629658011</v>
      </c>
      <c r="V112" s="40">
        <f>IFERROR(Base!U112/GAMSbase!U112,"")</f>
        <v>0.67710623164106476</v>
      </c>
      <c r="W112" s="40">
        <f>IFERROR(Base!V112/GAMSbase!V112,"")</f>
        <v>0.66342983331268046</v>
      </c>
      <c r="X112" s="40">
        <f>IFERROR(Base!W112/GAMSbase!W112,"")</f>
        <v>0.65019629220563413</v>
      </c>
      <c r="Y112" s="40">
        <f>IFERROR(Base!X112/GAMSbase!X112,"")</f>
        <v>0.63736178334010085</v>
      </c>
      <c r="Z112" s="40">
        <f>IFERROR(Base!Y112/GAMSbase!Y112,"")</f>
        <v>0.62488311399540963</v>
      </c>
      <c r="AA112" s="40">
        <f>IFERROR(Base!Z112/GAMSbase!Z112,"")</f>
        <v>0.61271706651270319</v>
      </c>
      <c r="AB112" s="40">
        <f>IFERROR(Base!AA112/GAMSbase!AA112,"")</f>
        <v>0.60081969529745416</v>
      </c>
      <c r="AC112" s="40">
        <f>IFERROR(Base!AB112/GAMSbase!AB112,"")</f>
        <v>0.58914551591822906</v>
      </c>
      <c r="AD112" s="40">
        <f>IFERROR(Base!AC112/GAMSbase!AC112,"")</f>
        <v>0.57764652118038007</v>
      </c>
      <c r="AE112" s="40">
        <f>IFERROR(Base!AD112/GAMSbase!AD112,"")</f>
        <v>0.56627094458152893</v>
      </c>
      <c r="AF112" s="40">
        <f>IFERROR(Base!AE112/GAMSbase!AE112,"")</f>
        <v>0.55496166332246899</v>
      </c>
      <c r="AG112" s="40">
        <f>IFERROR(Base!AF112/GAMSbase!AF112,"")</f>
        <v>0.54365408392189984</v>
      </c>
      <c r="AH112" s="40">
        <f>IFERROR(Base!AG112/GAMSbase!AG112,"")</f>
        <v>0.53227327904115218</v>
      </c>
      <c r="AI112" s="40">
        <f>IFERROR(Base!AH112/GAMSbase!AH112,"")</f>
        <v>0.52073001975242128</v>
      </c>
      <c r="AJ112" s="40">
        <f>IFERROR(Base!AI112/GAMSbase!AI112,"")</f>
        <v>0.50891514433095997</v>
      </c>
      <c r="AK112" s="40">
        <f>IFERROR(Base!AJ112/GAMSbase!AJ112,"")</f>
        <v>0.49669136113943152</v>
      </c>
      <c r="AL112" s="40">
        <f>IFERROR(Base!AK112/GAMSbase!AK112,"")</f>
        <v>0.48388097904796185</v>
      </c>
      <c r="AM112" s="40">
        <f>IFERROR(Base!AL112/GAMSbase!AL112,"")</f>
        <v>0.47024696235855395</v>
      </c>
      <c r="AN112" s="40">
        <f>IFERROR(Base!AM112/GAMSbase!AM112,"")</f>
        <v>0.45546262121024111</v>
      </c>
      <c r="AO112" s="40">
        <f>IFERROR(Base!AN112/GAMSbase!AN112,"")</f>
        <v>0.43906107623894547</v>
      </c>
      <c r="AP112" s="40">
        <f>IFERROR(Base!AO112/GAMSbase!AO112,"")</f>
        <v>0.42034676406167126</v>
      </c>
      <c r="AQ112" s="40">
        <f>IFERROR(Base!AP112/GAMSbase!AP112,"")</f>
        <v>0.39823095509599654</v>
      </c>
      <c r="AR112" s="40">
        <f>IFERROR(Base!AQ112/GAMSbase!AQ112,"")</f>
        <v>0.37090244845234954</v>
      </c>
      <c r="AS112" s="40">
        <f>IFERROR(Base!AR112/GAMSbase!AR112,"")</f>
        <v>0.33510201921543409</v>
      </c>
      <c r="AT112" s="40">
        <f>IFERROR(Base!AS112/GAMSbase!AS112,"")</f>
        <v>0.28430419391494788</v>
      </c>
      <c r="AU112" s="40">
        <f>IFERROR(Base!AT112/GAMSbase!AT112,"")</f>
        <v>0.20323951101017576</v>
      </c>
      <c r="AV112" s="40">
        <f>IFERROR(Base!AU112/GAMSbase!AU112,"")</f>
        <v>0.42437890514727372</v>
      </c>
      <c r="AW112" s="40">
        <f>IFERROR(Base!AV112/GAMSbase!AV112,"")</f>
        <v>0.41833883042907816</v>
      </c>
      <c r="AX112" s="40">
        <f>IFERROR(Base!AW112/GAMSbase!AW112,"")</f>
        <v>0.41242143981006701</v>
      </c>
      <c r="AY112" s="40">
        <f>IFERROR(Base!AX112/GAMSbase!AX112,"")</f>
        <v>0.40666693497771494</v>
      </c>
      <c r="AZ112" s="40">
        <f>IFERROR(Base!AY112/GAMSbase!AY112,"")</f>
        <v>0.40116038504205864</v>
      </c>
      <c r="BA112" s="40">
        <f>IFERROR(Base!AZ112/GAMSbase!AZ112,"")</f>
        <v>0.39605624911103232</v>
      </c>
      <c r="BB112" s="40">
        <f>IFERROR(Base!BA112/GAMSbase!BA112,"")</f>
        <v>0.38770058224229897</v>
      </c>
      <c r="BC112" s="40">
        <f>IFERROR(Base!BB112/GAMSbase!BB112,"")</f>
        <v>0.38028006211154164</v>
      </c>
      <c r="BD112" s="40">
        <f>IFERROR(Base!BC112/GAMSbase!BC112,"")</f>
        <v>0.37352256147410967</v>
      </c>
      <c r="BE112" s="40">
        <f>IFERROR(Base!BD112/GAMSbase!BD112,"")</f>
        <v>0.36724860766899731</v>
      </c>
      <c r="BF112" s="40">
        <f>IFERROR(Base!BE112/GAMSbase!BE112,"")</f>
        <v>0.36133817016061226</v>
      </c>
      <c r="BG112" s="40">
        <f>IFERROR(Base!BF112/GAMSbase!BF112,"")</f>
        <v>0.42679605232330131</v>
      </c>
      <c r="BH112" s="40">
        <f>IFERROR(Base!BG112/GAMSbase!BG112,"")</f>
        <v>-0.54744537343623212</v>
      </c>
      <c r="BI112" s="40">
        <f>IFERROR(Base!BH112/GAMSbase!BH112,"")</f>
        <v>-0.14440841401890855</v>
      </c>
      <c r="BJ112" s="40">
        <f>IFERROR(Base!BI112/GAMSbase!BI112,"")</f>
        <v>-6.7986467156998159E-2</v>
      </c>
    </row>
    <row r="113" spans="1:62" x14ac:dyDescent="0.1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1.0371857866969587</v>
      </c>
      <c r="E113" s="40">
        <f>IFERROR(Base!D113/GAMSbase!D113,"")</f>
        <v>1.0092971662368844</v>
      </c>
      <c r="F113" s="40">
        <f>IFERROR(Base!E113/GAMSbase!E113,"")</f>
        <v>0.98214796914614666</v>
      </c>
      <c r="G113" s="40">
        <f>IFERROR(Base!F113/GAMSbase!F113,"")</f>
        <v>0.95598415918697432</v>
      </c>
      <c r="H113" s="40">
        <f>IFERROR(Base!G113/GAMSbase!G113,"")</f>
        <v>0.93090375346254073</v>
      </c>
      <c r="I113" s="40">
        <f>IFERROR(Base!H113/GAMSbase!H113,"")</f>
        <v>0.90692587323916862</v>
      </c>
      <c r="J113" s="40">
        <f>IFERROR(Base!I113/GAMSbase!I113,"")</f>
        <v>0.88402848901745301</v>
      </c>
      <c r="K113" s="40">
        <f>IFERROR(Base!J113/GAMSbase!J113,"")</f>
        <v>0.86216894542455857</v>
      </c>
      <c r="L113" s="40">
        <f>IFERROR(Base!K113/GAMSbase!K113,"")</f>
        <v>0.84129505926447412</v>
      </c>
      <c r="M113" s="40">
        <f>IFERROR(Base!L113/GAMSbase!L113,"")</f>
        <v>0.82135106089114096</v>
      </c>
      <c r="N113" s="40">
        <f>IFERROR(Base!M113/GAMSbase!M113,"")</f>
        <v>0.80228071238006726</v>
      </c>
      <c r="O113" s="40">
        <f>IFERROR(Base!N113/GAMSbase!N113,"")</f>
        <v>0.78402887790495301</v>
      </c>
      <c r="P113" s="40">
        <f>IFERROR(Base!O113/GAMSbase!O113,"")</f>
        <v>0.76654224193265663</v>
      </c>
      <c r="Q113" s="40">
        <f>IFERROR(Base!P113/GAMSbase!P113,"")</f>
        <v>0.74976955366354336</v>
      </c>
      <c r="R113" s="40">
        <f>IFERROR(Base!Q113/GAMSbase!Q113,"")</f>
        <v>0.73366159418418198</v>
      </c>
      <c r="S113" s="40">
        <f>IFERROR(Base!R113/GAMSbase!R113,"")</f>
        <v>0.71817095776857953</v>
      </c>
      <c r="T113" s="40">
        <f>IFERROR(Base!S113/GAMSbase!S113,"")</f>
        <v>0.70325166622609991</v>
      </c>
      <c r="U113" s="40">
        <f>IFERROR(Base!T113/GAMSbase!T113,"")</f>
        <v>0.68885857101542269</v>
      </c>
      <c r="V113" s="40">
        <f>IFERROR(Base!U113/GAMSbase!U113,"")</f>
        <v>0.6749649042854301</v>
      </c>
      <c r="W113" s="40">
        <f>IFERROR(Base!V113/GAMSbase!V113,"")</f>
        <v>0.66152703458389972</v>
      </c>
      <c r="X113" s="40">
        <f>IFERROR(Base!W113/GAMSbase!W113,"")</f>
        <v>0.64850332128618904</v>
      </c>
      <c r="Y113" s="40">
        <f>IFERROR(Base!X113/GAMSbase!X113,"")</f>
        <v>0.63585320034259296</v>
      </c>
      <c r="Z113" s="40">
        <f>IFERROR(Base!Y113/GAMSbase!Y113,"")</f>
        <v>0.62353645555258597</v>
      </c>
      <c r="AA113" s="40">
        <f>IFERROR(Base!Z113/GAMSbase!Z113,"")</f>
        <v>0.61151254811421518</v>
      </c>
      <c r="AB113" s="40">
        <f>IFERROR(Base!AA113/GAMSbase!AA113,"")</f>
        <v>0.59973991862349885</v>
      </c>
      <c r="AC113" s="40">
        <f>IFERROR(Base!AB113/GAMSbase!AB113,"")</f>
        <v>0.58817519154417086</v>
      </c>
      <c r="AD113" s="40">
        <f>IFERROR(Base!AC113/GAMSbase!AC113,"")</f>
        <v>0.57677221192441752</v>
      </c>
      <c r="AE113" s="40">
        <f>IFERROR(Base!AD113/GAMSbase!AD113,"")</f>
        <v>0.56548083144938832</v>
      </c>
      <c r="AF113" s="40">
        <f>IFERROR(Base!AE113/GAMSbase!AE113,"")</f>
        <v>0.55424533393864028</v>
      </c>
      <c r="AG113" s="40">
        <f>IFERROR(Base!AF113/GAMSbase!AF113,"")</f>
        <v>0.54300234200196817</v>
      </c>
      <c r="AH113" s="40">
        <f>IFERROR(Base!AG113/GAMSbase!AG113,"")</f>
        <v>0.53167797257877514</v>
      </c>
      <c r="AI113" s="40">
        <f>IFERROR(Base!AH113/GAMSbase!AH113,"")</f>
        <v>0.52018388493816503</v>
      </c>
      <c r="AJ113" s="40">
        <f>IFERROR(Base!AI113/GAMSbase!AI113,"")</f>
        <v>0.50841166157372508</v>
      </c>
      <c r="AK113" s="40">
        <f>IFERROR(Base!AJ113/GAMSbase!AJ113,"")</f>
        <v>0.49622461869762508</v>
      </c>
      <c r="AL113" s="40">
        <f>IFERROR(Base!AK113/GAMSbase!AK113,"")</f>
        <v>0.48344553839073257</v>
      </c>
      <c r="AM113" s="40">
        <f>IFERROR(Base!AL113/GAMSbase!AL113,"")</f>
        <v>0.46983771695219623</v>
      </c>
      <c r="AN113" s="40">
        <f>IFERROR(Base!AM113/GAMSbase!AM113,"")</f>
        <v>0.45507463593474301</v>
      </c>
      <c r="AO113" s="40">
        <f>IFERROR(Base!AN113/GAMSbase!AN113,"")</f>
        <v>0.43868938602806895</v>
      </c>
      <c r="AP113" s="40">
        <f>IFERROR(Base!AO113/GAMSbase!AO113,"")</f>
        <v>0.41998609290324063</v>
      </c>
      <c r="AQ113" s="40">
        <f>IFERROR(Base!AP113/GAMSbase!AP113,"")</f>
        <v>0.39787527889489449</v>
      </c>
      <c r="AR113" s="40">
        <f>IFERROR(Base!AQ113/GAMSbase!AQ113,"")</f>
        <v>0.37054423689057653</v>
      </c>
      <c r="AS113" s="40">
        <f>IFERROR(Base!AR113/GAMSbase!AR113,"")</f>
        <v>0.33473076094600823</v>
      </c>
      <c r="AT113" s="40">
        <f>IFERROR(Base!AS113/GAMSbase!AS113,"")</f>
        <v>0.28390311281464375</v>
      </c>
      <c r="AU113" s="40">
        <f>IFERROR(Base!AT113/GAMSbase!AT113,"")</f>
        <v>0.20277680610015134</v>
      </c>
      <c r="AV113" s="40">
        <f>IFERROR(Base!AU113/GAMSbase!AU113,"")</f>
        <v>0.42476113887248818</v>
      </c>
      <c r="AW113" s="40">
        <f>IFERROR(Base!AV113/GAMSbase!AV113,"")</f>
        <v>0.41868068661687824</v>
      </c>
      <c r="AX113" s="40">
        <f>IFERROR(Base!AW113/GAMSbase!AW113,"")</f>
        <v>0.41272738108830193</v>
      </c>
      <c r="AY113" s="40">
        <f>IFERROR(Base!AX113/GAMSbase!AX113,"")</f>
        <v>0.40694092012727601</v>
      </c>
      <c r="AZ113" s="40">
        <f>IFERROR(Base!AY113/GAMSbase!AY113,"")</f>
        <v>0.40140596363112901</v>
      </c>
      <c r="BA113" s="40">
        <f>IFERROR(Base!AZ113/GAMSbase!AZ113,"")</f>
        <v>0.39627664204186264</v>
      </c>
      <c r="BB113" s="40">
        <f>IFERROR(Base!BA113/GAMSbase!BA113,"")</f>
        <v>0.38789678132014455</v>
      </c>
      <c r="BC113" s="40">
        <f>IFERROR(Base!BB113/GAMSbase!BB113,"")</f>
        <v>0.38045514226010835</v>
      </c>
      <c r="BD113" s="40">
        <f>IFERROR(Base!BC113/GAMSbase!BC113,"")</f>
        <v>0.37367907626971086</v>
      </c>
      <c r="BE113" s="40">
        <f>IFERROR(Base!BD113/GAMSbase!BD113,"")</f>
        <v>0.36738871949750163</v>
      </c>
      <c r="BF113" s="40">
        <f>IFERROR(Base!BE113/GAMSbase!BE113,"")</f>
        <v>0.36146373651116809</v>
      </c>
      <c r="BG113" s="40">
        <f>IFERROR(Base!BF113/GAMSbase!BF113,"")</f>
        <v>0.42693115160946948</v>
      </c>
      <c r="BH113" s="40">
        <f>IFERROR(Base!BG113/GAMSbase!BG113,"")</f>
        <v>-0.54760395411060991</v>
      </c>
      <c r="BI113" s="40">
        <f>IFERROR(Base!BH113/GAMSbase!BH113,"")</f>
        <v>-0.14444648907337115</v>
      </c>
      <c r="BJ113" s="40">
        <f>IFERROR(Base!BI113/GAMSbase!BI113,"")</f>
        <v>-6.8002811485799022E-2</v>
      </c>
    </row>
    <row r="114" spans="1:62" x14ac:dyDescent="0.1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0.58182041774580617</v>
      </c>
      <c r="H114" s="40">
        <f>IFERROR(Base!G114/GAMSbase!G114,"")</f>
        <v>0.56742972470108943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0.52676305234882681</v>
      </c>
      <c r="L114" s="40">
        <f>IFERROR(Base!K114/GAMSbase!K114,"")</f>
        <v>0.51399190043501064</v>
      </c>
      <c r="M114" s="40">
        <f>IFERROR(Base!L114/GAMSbase!L114,"")</f>
        <v>0.50158859949324242</v>
      </c>
      <c r="N114" s="40">
        <f>IFERROR(Base!M114/GAMSbase!M114,"")</f>
        <v>0.48953906798163271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0.45537647555612343</v>
      </c>
      <c r="R114" s="40">
        <f>IFERROR(Base!Q114/GAMSbase!Q114,"")</f>
        <v>0.44460648858166057</v>
      </c>
      <c r="S114" s="40">
        <f>IFERROR(Base!R114/GAMSbase!R114,"")</f>
        <v>0.43412340595996424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0.39479845684701881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0.35899082733377169</v>
      </c>
      <c r="AB114" s="40">
        <f>IFERROR(Base!AA114/GAMSbase!AA114,"")</f>
        <v>0.35047637290774608</v>
      </c>
      <c r="AC114" s="40">
        <f>IFERROR(Base!AB114/GAMSbase!AB114,"")</f>
        <v>0.34210206407064853</v>
      </c>
      <c r="AD114" s="40">
        <f>IFERROR(Base!AC114/GAMSbase!AC114,"")</f>
        <v>0.33384749663545815</v>
      </c>
      <c r="AE114" s="40">
        <f>IFERROR(Base!AD114/GAMSbase!AD114,"")</f>
        <v>0.32568971889552906</v>
      </c>
      <c r="AF114" s="40">
        <f>IFERROR(Base!AE114/GAMSbase!AE114,"")</f>
        <v>0.31760244678663424</v>
      </c>
      <c r="AG114" s="40">
        <f>IFERROR(Base!AF114/GAMSbase!AF114,"")</f>
        <v>0.30955500806962361</v>
      </c>
      <c r="AH114" s="40">
        <f>IFERROR(Base!AG114/GAMSbase!AG114,"")</f>
        <v>0.30151089168394024</v>
      </c>
      <c r="AI114" s="40">
        <f>IFERROR(Base!AH114/GAMSbase!AH114,"")</f>
        <v>0.29342572123495914</v>
      </c>
      <c r="AJ114" s="40">
        <f>IFERROR(Base!AI114/GAMSbase!AI114,"")</f>
        <v>0.28524436019447341</v>
      </c>
      <c r="AK114" s="40">
        <f>IFERROR(Base!AJ114/GAMSbase!AJ114,"")</f>
        <v>0.27689668551451513</v>
      </c>
      <c r="AL114" s="40">
        <f>IFERROR(Base!AK114/GAMSbase!AK114,"")</f>
        <v>0.26829124439663393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0.23944213791856372</v>
      </c>
      <c r="AP114" s="40">
        <f>IFERROR(Base!AO114/GAMSbase!AO114,"")</f>
        <v>0.22796087850956603</v>
      </c>
      <c r="AQ114" s="40">
        <f>IFERROR(Base!AP114/GAMSbase!AP114,"")</f>
        <v>0.21476059689318239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</v>
      </c>
      <c r="AW114" s="40">
        <f>IFERROR(Base!AV114/GAMSbase!AV114,"")</f>
        <v>0.2185969287689809</v>
      </c>
      <c r="AX114" s="40">
        <f>IFERROR(Base!AW114/GAMSbase!AW114,"")</f>
        <v>0.21412801291880912</v>
      </c>
      <c r="AY114" s="40">
        <f>IFERROR(Base!AX114/GAMSbase!AX114,"")</f>
        <v>0.20977207842668724</v>
      </c>
      <c r="AZ114" s="40">
        <f>IFERROR(Base!AY114/GAMSbase!AY114,"")</f>
        <v>0.20552583348064754</v>
      </c>
      <c r="BA114" s="40">
        <f>IFERROR(Base!AZ114/GAMSbase!AZ114,"")</f>
        <v>0.20138608966966459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0.21431393858104081</v>
      </c>
      <c r="BH114" s="40">
        <f>IFERROR(Base!BG114/GAMSbase!BG114,"")</f>
        <v>-0.27371265610323264</v>
      </c>
      <c r="BI114" s="40">
        <f>IFERROR(Base!BH114/GAMSbase!BH114,"")</f>
        <v>-7.1885584810047531E-2</v>
      </c>
      <c r="BJ114" s="40">
        <f>IFERROR(Base!BI114/GAMSbase!BI114,"")</f>
        <v>-3.3688765939149115E-2</v>
      </c>
    </row>
    <row r="115" spans="1:62" x14ac:dyDescent="0.1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1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1.6628735655264932</v>
      </c>
      <c r="D116" s="40">
        <f>IFERROR(Base!C116/GAMSbase!C116,"")</f>
        <v>1.6574414468026279</v>
      </c>
      <c r="E116" s="40">
        <f>IFERROR(Base!D116/GAMSbase!D116,"")</f>
        <v>1.6519369041884253</v>
      </c>
      <c r="F116" s="40">
        <f>IFERROR(Base!E116/GAMSbase!E116,"")</f>
        <v>1.6468231604282471</v>
      </c>
      <c r="G116" s="40">
        <f>IFERROR(Base!F116/GAMSbase!F116,"")</f>
        <v>1.6423335490912809</v>
      </c>
      <c r="H116" s="40">
        <f>IFERROR(Base!G116/GAMSbase!G116,"")</f>
        <v>1.6385757698117343</v>
      </c>
      <c r="I116" s="40">
        <f>IFERROR(Base!H116/GAMSbase!H116,"")</f>
        <v>1.6355901648265592</v>
      </c>
      <c r="J116" s="40">
        <f>IFERROR(Base!I116/GAMSbase!I116,"")</f>
        <v>1.6333814913411537</v>
      </c>
      <c r="K116" s="40">
        <f>IFERROR(Base!J116/GAMSbase!J116,"")</f>
        <v>1.6319359363575183</v>
      </c>
      <c r="L116" s="40">
        <f>IFERROR(Base!K116/GAMSbase!K116,"")</f>
        <v>1.6312300489689988</v>
      </c>
      <c r="M116" s="40">
        <f>IFERROR(Base!L116/GAMSbase!L116,"")</f>
        <v>1.631235289517089</v>
      </c>
      <c r="N116" s="40">
        <f>IFERROR(Base!M116/GAMSbase!M116,"")</f>
        <v>1.6319202066448706</v>
      </c>
      <c r="O116" s="40">
        <f>IFERROR(Base!N116/GAMSbase!N116,"")</f>
        <v>1.633251294865858</v>
      </c>
      <c r="P116" s="40">
        <f>IFERROR(Base!O116/GAMSbase!O116,"")</f>
        <v>1.6351930635867939</v>
      </c>
      <c r="Q116" s="40">
        <f>IFERROR(Base!P116/GAMSbase!P116,"")</f>
        <v>1.6377074367079842</v>
      </c>
      <c r="R116" s="40">
        <f>IFERROR(Base!Q116/GAMSbase!Q116,"")</f>
        <v>1.6407523383592761</v>
      </c>
      <c r="S116" s="40">
        <f>IFERROR(Base!R116/GAMSbase!R116,"")</f>
        <v>1.6442789290277116</v>
      </c>
      <c r="T116" s="40">
        <f>IFERROR(Base!S116/GAMSbase!S116,"")</f>
        <v>1.6482263868135998</v>
      </c>
      <c r="U116" s="40">
        <f>IFERROR(Base!T116/GAMSbase!T116,"")</f>
        <v>1.6528448026627649</v>
      </c>
      <c r="V116" s="40">
        <f>IFERROR(Base!U116/GAMSbase!U116,"")</f>
        <v>1.6579137505846027</v>
      </c>
      <c r="W116" s="40">
        <f>IFERROR(Base!V116/GAMSbase!V116,"")</f>
        <v>1.6633974549628441</v>
      </c>
      <c r="X116" s="40">
        <f>IFERROR(Base!W116/GAMSbase!W116,"")</f>
        <v>1.6692607327718818</v>
      </c>
      <c r="Y116" s="40">
        <f>IFERROR(Base!X116/GAMSbase!X116,"")</f>
        <v>1.6754688529023001</v>
      </c>
      <c r="Z116" s="40">
        <f>IFERROR(Base!Y116/GAMSbase!Y116,"")</f>
        <v>1.6819875559383823</v>
      </c>
      <c r="AA116" s="40">
        <f>IFERROR(Base!Z116/GAMSbase!Z116,"")</f>
        <v>1.6887831548561376</v>
      </c>
      <c r="AB116" s="40">
        <f>IFERROR(Base!AA116/GAMSbase!AA116,"")</f>
        <v>1.6958226858072627</v>
      </c>
      <c r="AC116" s="40">
        <f>IFERROR(Base!AB116/GAMSbase!AB116,"")</f>
        <v>1.703074077846245</v>
      </c>
      <c r="AD116" s="40">
        <f>IFERROR(Base!AC116/GAMSbase!AC116,"")</f>
        <v>1.7105063368581801</v>
      </c>
      <c r="AE116" s="40">
        <f>IFERROR(Base!AD116/GAMSbase!AD116,"")</f>
        <v>1.7180897497318959</v>
      </c>
      <c r="AF116" s="40">
        <f>IFERROR(Base!AE116/GAMSbase!AE116,"")</f>
        <v>1.7257960889758555</v>
      </c>
      <c r="AG116" s="40">
        <f>IFERROR(Base!AF116/GAMSbase!AF116,"")</f>
        <v>1.7335988256789188</v>
      </c>
      <c r="AH116" s="40">
        <f>IFERROR(Base!AG116/GAMSbase!AG116,"")</f>
        <v>1.7414733348388041</v>
      </c>
      <c r="AI116" s="40">
        <f>IFERROR(Base!AH116/GAMSbase!AH116,"")</f>
        <v>1.7493970579157982</v>
      </c>
      <c r="AJ116" s="40">
        <f>IFERROR(Base!AI116/GAMSbase!AI116,"")</f>
        <v>1.7573495667749748</v>
      </c>
      <c r="AK116" s="40">
        <f>IFERROR(Base!AJ116/GAMSbase!AJ116,"")</f>
        <v>1.7653124078869402</v>
      </c>
      <c r="AL116" s="40">
        <f>IFERROR(Base!AK116/GAMSbase!AK116,"")</f>
        <v>1.7732685038293488</v>
      </c>
      <c r="AM116" s="40">
        <f>IFERROR(Base!AL116/GAMSbase!AL116,"")</f>
        <v>1.7812007115439861</v>
      </c>
      <c r="AN116" s="40">
        <f>IFERROR(Base!AM116/GAMSbase!AM116,"")</f>
        <v>1.7890887972490561</v>
      </c>
      <c r="AO116" s="40">
        <f>IFERROR(Base!AN116/GAMSbase!AN116,"")</f>
        <v>1.7969035507362039</v>
      </c>
      <c r="AP116" s="40">
        <f>IFERROR(Base!AO116/GAMSbase!AO116,"")</f>
        <v>1.804595733680123</v>
      </c>
      <c r="AQ116" s="40">
        <f>IFERROR(Base!AP116/GAMSbase!AP116,"")</f>
        <v>1.8120758935603329</v>
      </c>
      <c r="AR116" s="40">
        <f>IFERROR(Base!AQ116/GAMSbase!AQ116,"")</f>
        <v>1.8191781791757884</v>
      </c>
      <c r="AS116" s="40">
        <f>IFERROR(Base!AR116/GAMSbase!AR116,"")</f>
        <v>1.825596667733475</v>
      </c>
      <c r="AT116" s="40">
        <f>IFERROR(Base!AS116/GAMSbase!AS116,"")</f>
        <v>1.8307757389753341</v>
      </c>
      <c r="AU116" s="40">
        <f>IFERROR(Base!AT116/GAMSbase!AT116,"")</f>
        <v>1.8337275365231442</v>
      </c>
      <c r="AV116" s="40">
        <f>IFERROR(Base!AU116/GAMSbase!AU116,"")</f>
        <v>1.8566960160754158</v>
      </c>
      <c r="AW116" s="40">
        <f>IFERROR(Base!AV116/GAMSbase!AV116,"")</f>
        <v>1.8694623524334937</v>
      </c>
      <c r="AX116" s="40">
        <f>IFERROR(Base!AW116/GAMSbase!AW116,"")</f>
        <v>1.8839030227227487</v>
      </c>
      <c r="AY116" s="40">
        <f>IFERROR(Base!AX116/GAMSbase!AX116,"")</f>
        <v>1.9025033622811482</v>
      </c>
      <c r="AZ116" s="40">
        <f>IFERROR(Base!AY116/GAMSbase!AY116,"")</f>
        <v>1.9296924799215989</v>
      </c>
      <c r="BA116" s="40">
        <f>IFERROR(Base!AZ116/GAMSbase!AZ116,"")</f>
        <v>1.8252783688600691</v>
      </c>
      <c r="BB116" s="40">
        <f>IFERROR(Base!BA116/GAMSbase!BA116,"")</f>
        <v>1.8193492297688016</v>
      </c>
      <c r="BC116" s="40">
        <f>IFERROR(Base!BB116/GAMSbase!BB116,"")</f>
        <v>1.8169266118463439</v>
      </c>
      <c r="BD116" s="40">
        <f>IFERROR(Base!BC116/GAMSbase!BC116,"")</f>
        <v>1.8169609508781239</v>
      </c>
      <c r="BE116" s="40">
        <f>IFERROR(Base!BD116/GAMSbase!BD116,"")</f>
        <v>1.8187607698994785</v>
      </c>
      <c r="BF116" s="40">
        <f>IFERROR(Base!BE116/GAMSbase!BE116,"")</f>
        <v>1.8218639183907683</v>
      </c>
      <c r="BG116" s="40">
        <f>IFERROR(Base!BF116/GAMSbase!BF116,"")</f>
        <v>1.8255972308136468</v>
      </c>
      <c r="BH116" s="40">
        <f>IFERROR(Base!BG116/GAMSbase!BG116,"")</f>
        <v>1.8282435743106378</v>
      </c>
      <c r="BI116" s="40">
        <f>IFERROR(Base!BH116/GAMSbase!BH116,"")</f>
        <v>1.8332910434420899</v>
      </c>
      <c r="BJ116" s="40">
        <f>IFERROR(Base!BI116/GAMSbase!BI116,"")</f>
        <v>1.8415398458870291</v>
      </c>
    </row>
    <row r="117" spans="1:62" x14ac:dyDescent="0.1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1.6574379840816862</v>
      </c>
      <c r="E117" s="40">
        <f>IFERROR(Base!D117/GAMSbase!D117,"")</f>
        <v>1.6574397260336302</v>
      </c>
      <c r="F117" s="40">
        <f>IFERROR(Base!E117/GAMSbase!E117,"")</f>
        <v>1.6546947053252563</v>
      </c>
      <c r="G117" s="40">
        <f>IFERROR(Base!F117/GAMSbase!F117,"")</f>
        <v>1.6508019596090717</v>
      </c>
      <c r="H117" s="40">
        <f>IFERROR(Base!G117/GAMSbase!G117,"")</f>
        <v>1.6466496213321096</v>
      </c>
      <c r="I117" s="40">
        <f>IFERROR(Base!H117/GAMSbase!H117,"")</f>
        <v>1.6427231034032626</v>
      </c>
      <c r="J117" s="40">
        <f>IFERROR(Base!I117/GAMSbase!I117,"")</f>
        <v>1.6392811154792175</v>
      </c>
      <c r="K117" s="40">
        <f>IFERROR(Base!J117/GAMSbase!J117,"")</f>
        <v>1.6364551354171579</v>
      </c>
      <c r="L117" s="40">
        <f>IFERROR(Base!K117/GAMSbase!K117,"")</f>
        <v>1.6343053329664727</v>
      </c>
      <c r="M117" s="40">
        <f>IFERROR(Base!L117/GAMSbase!L117,"")</f>
        <v>1.6328518998635797</v>
      </c>
      <c r="N117" s="40">
        <f>IFERROR(Base!M117/GAMSbase!M117,"")</f>
        <v>1.6320925229887584</v>
      </c>
      <c r="O117" s="40">
        <f>IFERROR(Base!N117/GAMSbase!N117,"")</f>
        <v>1.6320120447795119</v>
      </c>
      <c r="P117" s="40">
        <f>IFERROR(Base!O117/GAMSbase!O117,"")</f>
        <v>1.6325876921991158</v>
      </c>
      <c r="Q117" s="40">
        <f>IFERROR(Base!P117/GAMSbase!P117,"")</f>
        <v>1.6337917516326779</v>
      </c>
      <c r="R117" s="40">
        <f>IFERROR(Base!Q117/GAMSbase!Q117,"")</f>
        <v>1.6355926588887884</v>
      </c>
      <c r="S117" s="40">
        <f>IFERROR(Base!R117/GAMSbase!R117,"")</f>
        <v>1.6379549130413393</v>
      </c>
      <c r="T117" s="40">
        <f>IFERROR(Base!S117/GAMSbase!S117,"")</f>
        <v>1.6408377686090159</v>
      </c>
      <c r="U117" s="40">
        <f>IFERROR(Base!T117/GAMSbase!T117,"")</f>
        <v>1.6441921730795961</v>
      </c>
      <c r="V117" s="40">
        <f>IFERROR(Base!U117/GAMSbase!U117,"")</f>
        <v>1.6481051586491997</v>
      </c>
      <c r="W117" s="40">
        <f>IFERROR(Base!V117/GAMSbase!V117,"")</f>
        <v>1.6525248059592492</v>
      </c>
      <c r="X117" s="40">
        <f>IFERROR(Base!W117/GAMSbase!W117,"")</f>
        <v>1.6574072298382265</v>
      </c>
      <c r="Y117" s="40">
        <f>IFERROR(Base!X117/GAMSbase!X117,"")</f>
        <v>1.662713067667579</v>
      </c>
      <c r="Z117" s="40">
        <f>IFERROR(Base!Y117/GAMSbase!Y117,"")</f>
        <v>1.668405551665594</v>
      </c>
      <c r="AA117" s="40">
        <f>IFERROR(Base!Z117/GAMSbase!Z117,"")</f>
        <v>1.6744494889817108</v>
      </c>
      <c r="AB117" s="40">
        <f>IFERROR(Base!AA117/GAMSbase!AA117,"")</f>
        <v>1.6808107605405405</v>
      </c>
      <c r="AC117" s="40">
        <f>IFERROR(Base!AB117/GAMSbase!AB117,"")</f>
        <v>1.6874561197288804</v>
      </c>
      <c r="AD117" s="40">
        <f>IFERROR(Base!AC117/GAMSbase!AC117,"")</f>
        <v>1.6943531609285631</v>
      </c>
      <c r="AE117" s="40">
        <f>IFERROR(Base!AD117/GAMSbase!AD117,"")</f>
        <v>1.7014703862944462</v>
      </c>
      <c r="AF117" s="40">
        <f>IFERROR(Base!AE117/GAMSbase!AE117,"")</f>
        <v>1.7087773349660997</v>
      </c>
      <c r="AG117" s="40">
        <f>IFERROR(Base!AF117/GAMSbase!AF117,"")</f>
        <v>1.7162447467164164</v>
      </c>
      <c r="AH117" s="40">
        <f>IFERROR(Base!AG117/GAMSbase!AG117,"")</f>
        <v>1.723844748306548</v>
      </c>
      <c r="AI117" s="40">
        <f>IFERROR(Base!AH117/GAMSbase!AH117,"")</f>
        <v>1.7315510492225892</v>
      </c>
      <c r="AJ117" s="40">
        <f>IFERROR(Base!AI117/GAMSbase!AI117,"")</f>
        <v>1.7393391242203424</v>
      </c>
      <c r="AK117" s="40">
        <f>IFERROR(Base!AJ117/GAMSbase!AJ117,"")</f>
        <v>1.7471863460383068</v>
      </c>
      <c r="AL117" s="40">
        <f>IFERROR(Base!AK117/GAMSbase!AK117,"")</f>
        <v>1.7550719955286009</v>
      </c>
      <c r="AM117" s="40">
        <f>IFERROR(Base!AL117/GAMSbase!AL117,"")</f>
        <v>1.7629770123591617</v>
      </c>
      <c r="AN117" s="40">
        <f>IFERROR(Base!AM117/GAMSbase!AM117,"")</f>
        <v>1.7708832370466463</v>
      </c>
      <c r="AO117" s="40">
        <f>IFERROR(Base!AN117/GAMSbase!AN117,"")</f>
        <v>1.7787716857736753</v>
      </c>
      <c r="AP117" s="40">
        <f>IFERROR(Base!AO117/GAMSbase!AO117,"")</f>
        <v>1.7866190507265893</v>
      </c>
      <c r="AQ117" s="40">
        <f>IFERROR(Base!AP117/GAMSbase!AP117,"")</f>
        <v>1.7943909795132413</v>
      </c>
      <c r="AR117" s="40">
        <f>IFERROR(Base!AQ117/GAMSbase!AQ117,"")</f>
        <v>1.8020296090142685</v>
      </c>
      <c r="AS117" s="40">
        <f>IFERROR(Base!AR117/GAMSbase!AR117,"")</f>
        <v>1.8094309628115621</v>
      </c>
      <c r="AT117" s="40">
        <f>IFERROR(Base!AS117/GAMSbase!AS117,"")</f>
        <v>1.8164047306043511</v>
      </c>
      <c r="AU117" s="40">
        <f>IFERROR(Base!AT117/GAMSbase!AT117,"")</f>
        <v>1.8226040373574575</v>
      </c>
      <c r="AV117" s="40">
        <f>IFERROR(Base!AU117/GAMSbase!AU117,"")</f>
        <v>1.8274058518589948</v>
      </c>
      <c r="AW117" s="40">
        <f>IFERROR(Base!AV117/GAMSbase!AV117,"")</f>
        <v>1.8399266275912691</v>
      </c>
      <c r="AX117" s="40">
        <f>IFERROR(Base!AW117/GAMSbase!AW117,"")</f>
        <v>1.8525361693511393</v>
      </c>
      <c r="AY117" s="40">
        <f>IFERROR(Base!AX117/GAMSbase!AX117,"")</f>
        <v>1.8659075997774648</v>
      </c>
      <c r="AZ117" s="40">
        <f>IFERROR(Base!AY117/GAMSbase!AY117,"")</f>
        <v>1.8814710902888299</v>
      </c>
      <c r="BA117" s="40">
        <f>IFERROR(Base!AZ117/GAMSbase!AZ117,"")</f>
        <v>1.9018927234492713</v>
      </c>
      <c r="BB117" s="40">
        <f>IFERROR(Base!BA117/GAMSbase!BA117,"")</f>
        <v>1.8682249511216085</v>
      </c>
      <c r="BC117" s="40">
        <f>IFERROR(Base!BB117/GAMSbase!BB117,"")</f>
        <v>1.8469396252819033</v>
      </c>
      <c r="BD117" s="40">
        <f>IFERROR(Base!BC117/GAMSbase!BC117,"")</f>
        <v>1.8339543803676848</v>
      </c>
      <c r="BE117" s="40">
        <f>IFERROR(Base!BD117/GAMSbase!BD117,"")</f>
        <v>1.8266377860991874</v>
      </c>
      <c r="BF117" s="40">
        <f>IFERROR(Base!BE117/GAMSbase!BE117,"")</f>
        <v>1.8232588385628794</v>
      </c>
      <c r="BG117" s="40">
        <f>IFERROR(Base!BF117/GAMSbase!BF117,"")</f>
        <v>1.8226622040182006</v>
      </c>
      <c r="BH117" s="40">
        <f>IFERROR(Base!BG117/GAMSbase!BG117,"")</f>
        <v>1.823914768326778</v>
      </c>
      <c r="BI117" s="40">
        <f>IFERROR(Base!BH117/GAMSbase!BH117,"")</f>
        <v>1.8257597205243417</v>
      </c>
      <c r="BJ117" s="40">
        <f>IFERROR(Base!BI117/GAMSbase!BI117,"")</f>
        <v>1.8289635711325944</v>
      </c>
    </row>
    <row r="118" spans="1:62" x14ac:dyDescent="0.1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1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1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0.99689739153976908</v>
      </c>
      <c r="E120" s="40">
        <f>IFERROR(Base!D120/GAMSbase!D120,"")</f>
        <v>0.99509579571554951</v>
      </c>
      <c r="F120" s="40">
        <f>IFERROR(Base!E120/GAMSbase!E120,"")</f>
        <v>0.9947996613990292</v>
      </c>
      <c r="G120" s="40">
        <f>IFERROR(Base!F120/GAMSbase!F120,"")</f>
        <v>0.99532923986509936</v>
      </c>
      <c r="H120" s="40">
        <f>IFERROR(Base!G120/GAMSbase!G120,"")</f>
        <v>0.99630314289818567</v>
      </c>
      <c r="I120" s="40">
        <f>IFERROR(Base!H120/GAMSbase!H120,"")</f>
        <v>0.99750647719764984</v>
      </c>
      <c r="J120" s="40">
        <f>IFERROR(Base!I120/GAMSbase!I120,"")</f>
        <v>0.99881773674646745</v>
      </c>
      <c r="K120" s="40">
        <f>IFERROR(Base!J120/GAMSbase!J120,"")</f>
        <v>1.0001680265480279</v>
      </c>
      <c r="L120" s="40">
        <f>IFERROR(Base!K120/GAMSbase!K120,"")</f>
        <v>1.0015182446604982</v>
      </c>
      <c r="M120" s="40">
        <f>IFERROR(Base!L120/GAMSbase!L120,"")</f>
        <v>1.0028462838759273</v>
      </c>
      <c r="N120" s="40">
        <f>IFERROR(Base!M120/GAMSbase!M120,"")</f>
        <v>1.0041398892919644</v>
      </c>
      <c r="O120" s="40">
        <f>IFERROR(Base!N120/GAMSbase!N120,"")</f>
        <v>1.0053926849295431</v>
      </c>
      <c r="P120" s="40">
        <f>IFERROR(Base!O120/GAMSbase!O120,"")</f>
        <v>1.0066020241460596</v>
      </c>
      <c r="Q120" s="40">
        <f>IFERROR(Base!P120/GAMSbase!P120,"")</f>
        <v>1.0077678755797157</v>
      </c>
      <c r="R120" s="40">
        <f>IFERROR(Base!Q120/GAMSbase!Q120,"")</f>
        <v>1.0088923668242533</v>
      </c>
      <c r="S120" s="40">
        <f>IFERROR(Base!R120/GAMSbase!R120,"")</f>
        <v>1.0099798140677565</v>
      </c>
      <c r="T120" s="40">
        <f>IFERROR(Base!S120/GAMSbase!S120,"")</f>
        <v>1.0110372627930497</v>
      </c>
      <c r="U120" s="40">
        <f>IFERROR(Base!T120/GAMSbase!T120,"")</f>
        <v>1.0120757649261169</v>
      </c>
      <c r="V120" s="40">
        <f>IFERROR(Base!U120/GAMSbase!U120,"")</f>
        <v>1.0130481868113623</v>
      </c>
      <c r="W120" s="40">
        <f>IFERROR(Base!V120/GAMSbase!V120,"")</f>
        <v>1.0139677991204425</v>
      </c>
      <c r="X120" s="40">
        <f>IFERROR(Base!W120/GAMSbase!W120,"")</f>
        <v>1.0148447881554001</v>
      </c>
      <c r="Y120" s="40">
        <f>IFERROR(Base!X120/GAMSbase!X120,"")</f>
        <v>1.0156877334831451</v>
      </c>
      <c r="Z120" s="40">
        <f>IFERROR(Base!Y120/GAMSbase!Y120,"")</f>
        <v>1.0165044049243477</v>
      </c>
      <c r="AA120" s="40">
        <f>IFERROR(Base!Z120/GAMSbase!Z120,"")</f>
        <v>1.0173021678037528</v>
      </c>
      <c r="AB120" s="40">
        <f>IFERROR(Base!AA120/GAMSbase!AA120,"")</f>
        <v>1.0180881697883739</v>
      </c>
      <c r="AC120" s="40">
        <f>IFERROR(Base!AB120/GAMSbase!AB120,"")</f>
        <v>1.0188694013056203</v>
      </c>
      <c r="AD120" s="40">
        <f>IFERROR(Base!AC120/GAMSbase!AC120,"")</f>
        <v>1.0196526847723462</v>
      </c>
      <c r="AE120" s="40">
        <f>IFERROR(Base!AD120/GAMSbase!AD120,"")</f>
        <v>1.0204446284593041</v>
      </c>
      <c r="AF120" s="40">
        <f>IFERROR(Base!AE120/GAMSbase!AE120,"")</f>
        <v>1.0212515557341337</v>
      </c>
      <c r="AG120" s="40">
        <f>IFERROR(Base!AF120/GAMSbase!AF120,"")</f>
        <v>1.0220794286809234</v>
      </c>
      <c r="AH120" s="40">
        <f>IFERROR(Base!AG120/GAMSbase!AG120,"")</f>
        <v>1.0229337617922325</v>
      </c>
      <c r="AI120" s="40">
        <f>IFERROR(Base!AH120/GAMSbase!AH120,"")</f>
        <v>1.0238195381897015</v>
      </c>
      <c r="AJ120" s="40">
        <f>IFERROR(Base!AI120/GAMSbase!AI120,"")</f>
        <v>1.0247411379063429</v>
      </c>
      <c r="AK120" s="40">
        <f>IFERROR(Base!AJ120/GAMSbase!AJ120,"")</f>
        <v>1.0257022840975987</v>
      </c>
      <c r="AL120" s="40">
        <f>IFERROR(Base!AK120/GAMSbase!AK120,"")</f>
        <v>1.0267060486766513</v>
      </c>
      <c r="AM120" s="40">
        <f>IFERROR(Base!AL120/GAMSbase!AL120,"")</f>
        <v>1.0277549601402038</v>
      </c>
      <c r="AN120" s="40">
        <f>IFERROR(Base!AM120/GAMSbase!AM120,"")</f>
        <v>1.0288513191954238</v>
      </c>
      <c r="AO120" s="40">
        <f>IFERROR(Base!AN120/GAMSbase!AN120,"")</f>
        <v>1.0299978967033949</v>
      </c>
      <c r="AP120" s="40">
        <f>IFERROR(Base!AO120/GAMSbase!AO120,"")</f>
        <v>1.0311993405024853</v>
      </c>
      <c r="AQ120" s="40">
        <f>IFERROR(Base!AP120/GAMSbase!AP120,"")</f>
        <v>1.0324648532401239</v>
      </c>
      <c r="AR120" s="40">
        <f>IFERROR(Base!AQ120/GAMSbase!AQ120,"")</f>
        <v>1.0338131289408432</v>
      </c>
      <c r="AS120" s="40">
        <f>IFERROR(Base!AR120/GAMSbase!AR120,"")</f>
        <v>1.0352812894342494</v>
      </c>
      <c r="AT120" s="40">
        <f>IFERROR(Base!AS120/GAMSbase!AS120,"")</f>
        <v>1.0369407711593284</v>
      </c>
      <c r="AU120" s="40">
        <f>IFERROR(Base!AT120/GAMSbase!AT120,"")</f>
        <v>1.0389251667850348</v>
      </c>
      <c r="AV120" s="40">
        <f>IFERROR(Base!AU120/GAMSbase!AU120,"")</f>
        <v>1.0414781279162144</v>
      </c>
      <c r="AW120" s="40">
        <f>IFERROR(Base!AV120/GAMSbase!AV120,"")</f>
        <v>1.0409703686793941</v>
      </c>
      <c r="AX120" s="40">
        <f>IFERROR(Base!AW120/GAMSbase!AW120,"")</f>
        <v>1.0404545132655545</v>
      </c>
      <c r="AY120" s="40">
        <f>IFERROR(Base!AX120/GAMSbase!AX120,"")</f>
        <v>1.0396652940693103</v>
      </c>
      <c r="AZ120" s="40">
        <f>IFERROR(Base!AY120/GAMSbase!AY120,"")</f>
        <v>1.0380537785092299</v>
      </c>
      <c r="BA120" s="40">
        <f>IFERROR(Base!AZ120/GAMSbase!AZ120,"")</f>
        <v>1.0346250457473509</v>
      </c>
      <c r="BB120" s="40">
        <f>IFERROR(Base!BA120/GAMSbase!BA120,"")</f>
        <v>1.0520839347217879</v>
      </c>
      <c r="BC120" s="40">
        <f>IFERROR(Base!BB120/GAMSbase!BB120,"")</f>
        <v>1.0650331245824394</v>
      </c>
      <c r="BD120" s="40">
        <f>IFERROR(Base!BC120/GAMSbase!BC120,"")</f>
        <v>1.0748006621599084</v>
      </c>
      <c r="BE120" s="40">
        <f>IFERROR(Base!BD120/GAMSbase!BD120,"")</f>
        <v>1.0823131383465256</v>
      </c>
      <c r="BF120" s="40">
        <f>IFERROR(Base!BE120/GAMSbase!BE120,"")</f>
        <v>1.0882147572746217</v>
      </c>
      <c r="BG120" s="40">
        <f>IFERROR(Base!BF120/GAMSbase!BF120,"")</f>
        <v>1.0929523745297511</v>
      </c>
      <c r="BH120" s="40">
        <f>IFERROR(Base!BG120/GAMSbase!BG120,"")</f>
        <v>1.0969003023700301</v>
      </c>
      <c r="BI120" s="40">
        <f>IFERROR(Base!BH120/GAMSbase!BH120,"")</f>
        <v>1.1005798523105095</v>
      </c>
      <c r="BJ120" s="40">
        <f>IFERROR(Base!BI120/GAMSbase!BI120,"")</f>
        <v>1.1036635763602185</v>
      </c>
    </row>
    <row r="121" spans="1:62" x14ac:dyDescent="0.1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1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1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1.6506427013387206</v>
      </c>
      <c r="D123" s="40">
        <f>IFERROR(Base!C123/GAMSbase!C123,"")</f>
        <v>1.6494136938742285</v>
      </c>
      <c r="E123" s="40">
        <f>IFERROR(Base!D123/GAMSbase!D123,"")</f>
        <v>1.6466048980035555</v>
      </c>
      <c r="F123" s="40">
        <f>IFERROR(Base!E123/GAMSbase!E123,"")</f>
        <v>1.6432069628400605</v>
      </c>
      <c r="G123" s="40">
        <f>IFERROR(Base!F123/GAMSbase!F123,"")</f>
        <v>1.6397736986706657</v>
      </c>
      <c r="H123" s="40">
        <f>IFERROR(Base!G123/GAMSbase!G123,"")</f>
        <v>1.6366115685561924</v>
      </c>
      <c r="I123" s="40">
        <f>IFERROR(Base!H123/GAMSbase!H123,"")</f>
        <v>1.6338874253342761</v>
      </c>
      <c r="J123" s="40">
        <f>IFERROR(Base!I123/GAMSbase!I123,"")</f>
        <v>1.6316892991263403</v>
      </c>
      <c r="K123" s="40">
        <f>IFERROR(Base!J123/GAMSbase!J123,"")</f>
        <v>1.6300605748677635</v>
      </c>
      <c r="L123" s="40">
        <f>IFERROR(Base!K123/GAMSbase!K123,"")</f>
        <v>1.6290191746977665</v>
      </c>
      <c r="M123" s="40">
        <f>IFERROR(Base!L123/GAMSbase!L123,"")</f>
        <v>1.6285683099675152</v>
      </c>
      <c r="N123" s="40">
        <f>IFERROR(Base!M123/GAMSbase!M123,"")</f>
        <v>1.6287025067805159</v>
      </c>
      <c r="O123" s="40">
        <f>IFERROR(Base!N123/GAMSbase!N123,"")</f>
        <v>1.6294110021724959</v>
      </c>
      <c r="P123" s="40">
        <f>IFERROR(Base!O123/GAMSbase!O123,"")</f>
        <v>1.6306796953183222</v>
      </c>
      <c r="Q123" s="40">
        <f>IFERROR(Base!P123/GAMSbase!P123,"")</f>
        <v>1.6324923603004697</v>
      </c>
      <c r="R123" s="40">
        <f>IFERROR(Base!Q123/GAMSbase!Q123,"")</f>
        <v>1.6348315431832938</v>
      </c>
      <c r="S123" s="40">
        <f>IFERROR(Base!R123/GAMSbase!R123,"")</f>
        <v>1.6376794635702847</v>
      </c>
      <c r="T123" s="40">
        <f>IFERROR(Base!S123/GAMSbase!S123,"")</f>
        <v>1.6410192381729947</v>
      </c>
      <c r="U123" s="40">
        <f>IFERROR(Base!T123/GAMSbase!T123,"")</f>
        <v>1.6448886993937355</v>
      </c>
      <c r="V123" s="40">
        <f>IFERROR(Base!U123/GAMSbase!U123,"")</f>
        <v>1.6492527347358796</v>
      </c>
      <c r="W123" s="40">
        <f>IFERROR(Base!V123/GAMSbase!V123,"")</f>
        <v>1.6540809830919727</v>
      </c>
      <c r="X123" s="40">
        <f>IFERROR(Base!W123/GAMSbase!W123,"")</f>
        <v>1.6593456964857687</v>
      </c>
      <c r="Y123" s="40">
        <f>IFERROR(Base!X123/GAMSbase!X123,"")</f>
        <v>1.6650205741950317</v>
      </c>
      <c r="Z123" s="40">
        <f>IFERROR(Base!Y123/GAMSbase!Y123,"")</f>
        <v>1.6710801468833334</v>
      </c>
      <c r="AA123" s="40">
        <f>IFERROR(Base!Z123/GAMSbase!Z123,"")</f>
        <v>1.6774994698463692</v>
      </c>
      <c r="AB123" s="40">
        <f>IFERROR(Base!AA123/GAMSbase!AA123,"")</f>
        <v>1.6842539827861047</v>
      </c>
      <c r="AC123" s="40">
        <f>IFERROR(Base!AB123/GAMSbase!AB123,"")</f>
        <v>1.6913194609244964</v>
      </c>
      <c r="AD123" s="40">
        <f>IFERROR(Base!AC123/GAMSbase!AC123,"")</f>
        <v>1.6986720092180907</v>
      </c>
      <c r="AE123" s="40">
        <f>IFERROR(Base!AD123/GAMSbase!AD123,"")</f>
        <v>1.7062880710649555</v>
      </c>
      <c r="AF123" s="40">
        <f>IFERROR(Base!AE123/GAMSbase!AE123,"")</f>
        <v>1.714144445085571</v>
      </c>
      <c r="AG123" s="40">
        <f>IFERROR(Base!AF123/GAMSbase!AF123,"")</f>
        <v>1.7222182978344245</v>
      </c>
      <c r="AH123" s="40">
        <f>IFERROR(Base!AG123/GAMSbase!AG123,"")</f>
        <v>1.7304871741036172</v>
      </c>
      <c r="AI123" s="40">
        <f>IFERROR(Base!AH123/GAMSbase!AH123,"")</f>
        <v>1.738929011834295</v>
      </c>
      <c r="AJ123" s="40">
        <f>IFERROR(Base!AI123/GAMSbase!AI123,"")</f>
        <v>1.7475221715865883</v>
      </c>
      <c r="AK123" s="40">
        <f>IFERROR(Base!AJ123/GAMSbase!AJ123,"")</f>
        <v>1.7562455059834423</v>
      </c>
      <c r="AL123" s="40">
        <f>IFERROR(Base!AK123/GAMSbase!AK123,"")</f>
        <v>1.7650785135122489</v>
      </c>
      <c r="AM123" s="40">
        <f>IFERROR(Base!AL123/GAMSbase!AL123,"")</f>
        <v>1.7740016542743258</v>
      </c>
      <c r="AN123" s="40">
        <f>IFERROR(Base!AM123/GAMSbase!AM123,"")</f>
        <v>1.7829969733982414</v>
      </c>
      <c r="AO123" s="40">
        <f>IFERROR(Base!AN123/GAMSbase!AN123,"")</f>
        <v>1.792049275523893</v>
      </c>
      <c r="AP123" s="40">
        <f>IFERROR(Base!AO123/GAMSbase!AO123,"")</f>
        <v>1.8011483037663998</v>
      </c>
      <c r="AQ123" s="40">
        <f>IFERROR(Base!AP123/GAMSbase!AP123,"")</f>
        <v>1.8102926992872554</v>
      </c>
      <c r="AR123" s="40">
        <f>IFERROR(Base!AQ123/GAMSbase!AQ123,"")</f>
        <v>1.8194971237259423</v>
      </c>
      <c r="AS123" s="40">
        <f>IFERROR(Base!AR123/GAMSbase!AR123,"")</f>
        <v>1.8288049448092734</v>
      </c>
      <c r="AT123" s="40">
        <f>IFERROR(Base!AS123/GAMSbase!AS123,"")</f>
        <v>1.8383106537969778</v>
      </c>
      <c r="AU123" s="40">
        <f>IFERROR(Base!AT123/GAMSbase!AT123,"")</f>
        <v>1.8481991080847657</v>
      </c>
      <c r="AV123" s="40">
        <f>IFERROR(Base!AU123/GAMSbase!AU123,"")</f>
        <v>1.8566060273737985</v>
      </c>
      <c r="AW123" s="40">
        <f>IFERROR(Base!AV123/GAMSbase!AV123,"")</f>
        <v>1.8639389648594962</v>
      </c>
      <c r="AX123" s="40">
        <f>IFERROR(Base!AW123/GAMSbase!AW123,"")</f>
        <v>1.8699604762907918</v>
      </c>
      <c r="AY123" s="40">
        <f>IFERROR(Base!AX123/GAMSbase!AX123,"")</f>
        <v>1.8743705640667572</v>
      </c>
      <c r="AZ123" s="40">
        <f>IFERROR(Base!AY123/GAMSbase!AY123,"")</f>
        <v>1.8765966195917627</v>
      </c>
      <c r="BA123" s="40">
        <f>IFERROR(Base!AZ123/GAMSbase!AZ123,"")</f>
        <v>1.9246676641732647</v>
      </c>
      <c r="BB123" s="40">
        <f>IFERROR(Base!BA123/GAMSbase!BA123,"")</f>
        <v>1.917479525881024</v>
      </c>
      <c r="BC123" s="40">
        <f>IFERROR(Base!BB123/GAMSbase!BB123,"")</f>
        <v>1.9140015329637334</v>
      </c>
      <c r="BD123" s="40">
        <f>IFERROR(Base!BC123/GAMSbase!BC123,"")</f>
        <v>1.913132300866174</v>
      </c>
      <c r="BE123" s="40">
        <f>IFERROR(Base!BD123/GAMSbase!BD123,"")</f>
        <v>1.9141446701529896</v>
      </c>
      <c r="BF123" s="40">
        <f>IFERROR(Base!BE123/GAMSbase!BE123,"")</f>
        <v>1.9165516005433698</v>
      </c>
      <c r="BG123" s="40">
        <f>IFERROR(Base!BF123/GAMSbase!BF123,"")</f>
        <v>1.9196438057883911</v>
      </c>
      <c r="BH123" s="40">
        <f>IFERROR(Base!BG123/GAMSbase!BG123,"")</f>
        <v>1.9216153546297219</v>
      </c>
      <c r="BI123" s="40">
        <f>IFERROR(Base!BH123/GAMSbase!BH123,"")</f>
        <v>1.9261318597511528</v>
      </c>
      <c r="BJ123" s="40">
        <f>IFERROR(Base!BI123/GAMSbase!BI123,"")</f>
        <v>1.9340300396826877</v>
      </c>
    </row>
    <row r="124" spans="1:62" x14ac:dyDescent="0.1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1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1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1.5246649725540389</v>
      </c>
      <c r="D126" s="40">
        <f>IFERROR(Base!C126/GAMSbase!C126,"")</f>
        <v>1.5211671492019398</v>
      </c>
      <c r="E126" s="40">
        <f>IFERROR(Base!D126/GAMSbase!D126,"")</f>
        <v>1.5165371607900888</v>
      </c>
      <c r="F126" s="40">
        <f>IFERROR(Base!E126/GAMSbase!E126,"")</f>
        <v>1.5116472073185157</v>
      </c>
      <c r="G126" s="40">
        <f>IFERROR(Base!F126/GAMSbase!F126,"")</f>
        <v>1.5069691272823287</v>
      </c>
      <c r="H126" s="40">
        <f>IFERROR(Base!G126/GAMSbase!G126,"")</f>
        <v>1.5027508154716152</v>
      </c>
      <c r="I126" s="40">
        <f>IFERROR(Base!H126/GAMSbase!H126,"")</f>
        <v>1.499115863355702</v>
      </c>
      <c r="J126" s="40">
        <f>IFERROR(Base!I126/GAMSbase!I126,"")</f>
        <v>1.4961193467484661</v>
      </c>
      <c r="K126" s="40">
        <f>IFERROR(Base!J126/GAMSbase!J126,"")</f>
        <v>1.4937788874033202</v>
      </c>
      <c r="L126" s="40">
        <f>IFERROR(Base!K126/GAMSbase!K126,"")</f>
        <v>1.4920918572610364</v>
      </c>
      <c r="M126" s="40">
        <f>IFERROR(Base!L126/GAMSbase!L126,"")</f>
        <v>1.4910448408980275</v>
      </c>
      <c r="N126" s="40">
        <f>IFERROR(Base!M126/GAMSbase!M126,"")</f>
        <v>1.4906187915533495</v>
      </c>
      <c r="O126" s="40">
        <f>IFERROR(Base!N126/GAMSbase!N126,"")</f>
        <v>1.4907918167381369</v>
      </c>
      <c r="P126" s="40">
        <f>IFERROR(Base!O126/GAMSbase!O126,"")</f>
        <v>1.4915406811412606</v>
      </c>
      <c r="Q126" s="40">
        <f>IFERROR(Base!P126/GAMSbase!P126,"")</f>
        <v>1.4928416717696413</v>
      </c>
      <c r="R126" s="40">
        <f>IFERROR(Base!Q126/GAMSbase!Q126,"")</f>
        <v>1.4946712082338305</v>
      </c>
      <c r="S126" s="40">
        <f>IFERROR(Base!R126/GAMSbase!R126,"")</f>
        <v>1.4970064868582695</v>
      </c>
      <c r="T126" s="40">
        <f>IFERROR(Base!S126/GAMSbase!S126,"")</f>
        <v>1.4998264446167722</v>
      </c>
      <c r="U126" s="40">
        <f>IFERROR(Base!T126/GAMSbase!T126,"")</f>
        <v>1.5031608081439234</v>
      </c>
      <c r="V126" s="40">
        <f>IFERROR(Base!U126/GAMSbase!U126,"")</f>
        <v>1.506973304770705</v>
      </c>
      <c r="W126" s="40">
        <f>IFERROR(Base!V126/GAMSbase!V126,"")</f>
        <v>1.5112325942939724</v>
      </c>
      <c r="X126" s="40">
        <f>IFERROR(Base!W126/GAMSbase!W126,"")</f>
        <v>1.5159102282740762</v>
      </c>
      <c r="Y126" s="40">
        <f>IFERROR(Base!X126/GAMSbase!X126,"")</f>
        <v>1.5209795119427245</v>
      </c>
      <c r="Z126" s="40">
        <f>IFERROR(Base!Y126/GAMSbase!Y126,"")</f>
        <v>1.5264148798933932</v>
      </c>
      <c r="AA126" s="40">
        <f>IFERROR(Base!Z126/GAMSbase!Z126,"")</f>
        <v>1.5321915634072045</v>
      </c>
      <c r="AB126" s="40">
        <f>IFERROR(Base!AA126/GAMSbase!AA126,"")</f>
        <v>1.5382854176347645</v>
      </c>
      <c r="AC126" s="40">
        <f>IFERROR(Base!AB126/GAMSbase!AB126,"")</f>
        <v>1.5446728386959174</v>
      </c>
      <c r="AD126" s="40">
        <f>IFERROR(Base!AC126/GAMSbase!AC126,"")</f>
        <v>1.5513307256603557</v>
      </c>
      <c r="AE126" s="40">
        <f>IFERROR(Base!AD126/GAMSbase!AD126,"")</f>
        <v>1.5582364604563592</v>
      </c>
      <c r="AF126" s="40">
        <f>IFERROR(Base!AE126/GAMSbase!AE126,"")</f>
        <v>1.5653678991366688</v>
      </c>
      <c r="AG126" s="40">
        <f>IFERROR(Base!AF126/GAMSbase!AF126,"")</f>
        <v>1.5727033628390561</v>
      </c>
      <c r="AH126" s="40">
        <f>IFERROR(Base!AG126/GAMSbase!AG126,"")</f>
        <v>1.580221629478864</v>
      </c>
      <c r="AI126" s="40">
        <f>IFERROR(Base!AH126/GAMSbase!AH126,"")</f>
        <v>1.5879019321151666</v>
      </c>
      <c r="AJ126" s="40">
        <f>IFERROR(Base!AI126/GAMSbase!AI126,"")</f>
        <v>1.5957239727674042</v>
      </c>
      <c r="AK126" s="40">
        <f>IFERROR(Base!AJ126/GAMSbase!AJ126,"")</f>
        <v>1.6036679745423112</v>
      </c>
      <c r="AL126" s="40">
        <f>IFERROR(Base!AK126/GAMSbase!AK126,"")</f>
        <v>1.6117148123576857</v>
      </c>
      <c r="AM126" s="40">
        <f>IFERROR(Base!AL126/GAMSbase!AL126,"")</f>
        <v>1.6198462928763371</v>
      </c>
      <c r="AN126" s="40">
        <f>IFERROR(Base!AM126/GAMSbase!AM126,"")</f>
        <v>1.6280457165010578</v>
      </c>
      <c r="AO126" s="40">
        <f>IFERROR(Base!AN126/GAMSbase!AN126,"")</f>
        <v>1.6362989435323405</v>
      </c>
      <c r="AP126" s="40">
        <f>IFERROR(Base!AO126/GAMSbase!AO126,"")</f>
        <v>1.6445963783067947</v>
      </c>
      <c r="AQ126" s="40">
        <f>IFERROR(Base!AP126/GAMSbase!AP126,"")</f>
        <v>1.6529365798602982</v>
      </c>
      <c r="AR126" s="40">
        <f>IFERROR(Base!AQ126/GAMSbase!AQ126,"")</f>
        <v>1.6613327610677744</v>
      </c>
      <c r="AS126" s="40">
        <f>IFERROR(Base!AR126/GAMSbase!AR126,"")</f>
        <v>1.6698243677980187</v>
      </c>
      <c r="AT126" s="40">
        <f>IFERROR(Base!AS126/GAMSbase!AS126,"")</f>
        <v>1.6784975441590282</v>
      </c>
      <c r="AU126" s="40">
        <f>IFERROR(Base!AT126/GAMSbase!AT126,"")</f>
        <v>1.6875209603375951</v>
      </c>
      <c r="AV126" s="40">
        <f>IFERROR(Base!AU126/GAMSbase!AU126,"")</f>
        <v>1.6951923146446943</v>
      </c>
      <c r="AW126" s="40">
        <f>IFERROR(Base!AV126/GAMSbase!AV126,"")</f>
        <v>1.7018836501504631</v>
      </c>
      <c r="AX126" s="40">
        <f>IFERROR(Base!AW126/GAMSbase!AW126,"")</f>
        <v>1.707378096731667</v>
      </c>
      <c r="AY126" s="40">
        <f>IFERROR(Base!AX126/GAMSbase!AX126,"")</f>
        <v>1.7114016795049785</v>
      </c>
      <c r="AZ126" s="40">
        <f>IFERROR(Base!AY126/GAMSbase!AY126,"")</f>
        <v>1.713431524137506</v>
      </c>
      <c r="BA126" s="40">
        <f>IFERROR(Base!AZ126/GAMSbase!AZ126,"")</f>
        <v>1.7573205524751774</v>
      </c>
      <c r="BB126" s="40">
        <f>IFERROR(Base!BA126/GAMSbase!BA126,"")</f>
        <v>1.7507553708330821</v>
      </c>
      <c r="BC126" s="40">
        <f>IFERROR(Base!BB126/GAMSbase!BB126,"")</f>
        <v>1.7475780232167544</v>
      </c>
      <c r="BD126" s="40">
        <f>IFERROR(Base!BC126/GAMSbase!BC126,"")</f>
        <v>1.7467828436030335</v>
      </c>
      <c r="BE126" s="40">
        <f>IFERROR(Base!BD126/GAMSbase!BD126,"")</f>
        <v>1.7477058622844568</v>
      </c>
      <c r="BF126" s="40">
        <f>IFERROR(Base!BE126/GAMSbase!BE126,"")</f>
        <v>1.7499023573563923</v>
      </c>
      <c r="BG126" s="40">
        <f>IFERROR(Base!BF126/GAMSbase!BF126,"")</f>
        <v>1.7527246915754027</v>
      </c>
      <c r="BH126" s="40">
        <f>IFERROR(Base!BG126/GAMSbase!BG126,"")</f>
        <v>1.7545239449366457</v>
      </c>
      <c r="BI126" s="40">
        <f>IFERROR(Base!BH126/GAMSbase!BH126,"")</f>
        <v>1.7586469744268611</v>
      </c>
      <c r="BJ126" s="40">
        <f>IFERROR(Base!BI126/GAMSbase!BI126,"")</f>
        <v>1.7658577245197382</v>
      </c>
    </row>
    <row r="127" spans="1:62" x14ac:dyDescent="0.1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1.6735714352333528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1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1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1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1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1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0.98644053101064588</v>
      </c>
      <c r="D138" s="40">
        <f>IFERROR(Base!C138/GAMSbase!C138,"")</f>
        <v>0.9816961513079896</v>
      </c>
      <c r="E138" s="40">
        <f>IFERROR(Base!D138/GAMSbase!D138,"")</f>
        <v>0.9802097969160094</v>
      </c>
      <c r="F138" s="40">
        <f>IFERROR(Base!E138/GAMSbase!E138,"")</f>
        <v>0.98058271663465613</v>
      </c>
      <c r="G138" s="40">
        <f>IFERROR(Base!F138/GAMSbase!F138,"")</f>
        <v>0.98203029228977579</v>
      </c>
      <c r="H138" s="40">
        <f>IFERROR(Base!G138/GAMSbase!G138,"")</f>
        <v>0.98410651949702033</v>
      </c>
      <c r="I138" s="40">
        <f>IFERROR(Base!H138/GAMSbase!H138,"")</f>
        <v>0.9865555611279121</v>
      </c>
      <c r="J138" s="40">
        <f>IFERROR(Base!I138/GAMSbase!I138,"")</f>
        <v>0.98922942399745495</v>
      </c>
      <c r="K138" s="40">
        <f>IFERROR(Base!J138/GAMSbase!J138,"")</f>
        <v>0.99204143825700586</v>
      </c>
      <c r="L138" s="40">
        <f>IFERROR(Base!K138/GAMSbase!K138,"")</f>
        <v>0.99493968837246405</v>
      </c>
      <c r="M138" s="40">
        <f>IFERROR(Base!L138/GAMSbase!L138,"")</f>
        <v>0.99789175538987851</v>
      </c>
      <c r="N138" s="40">
        <f>IFERROR(Base!M138/GAMSbase!M138,"")</f>
        <v>1.0008760419716451</v>
      </c>
      <c r="O138" s="40">
        <f>IFERROR(Base!N138/GAMSbase!N138,"")</f>
        <v>1.0038769150990994</v>
      </c>
      <c r="P138" s="40">
        <f>IFERROR(Base!O138/GAMSbase!O138,"")</f>
        <v>1.0068822859779611</v>
      </c>
      <c r="Q138" s="40">
        <f>IFERROR(Base!P138/GAMSbase!P138,"")</f>
        <v>1.0098827854950387</v>
      </c>
      <c r="R138" s="40">
        <f>IFERROR(Base!Q138/GAMSbase!Q138,"")</f>
        <v>1.0128722993910133</v>
      </c>
      <c r="S138" s="40">
        <f>IFERROR(Base!R138/GAMSbase!R138,"")</f>
        <v>1.0158500904459022</v>
      </c>
      <c r="T138" s="40">
        <f>IFERROR(Base!S138/GAMSbase!S138,"")</f>
        <v>1.01909636543114</v>
      </c>
      <c r="U138" s="40">
        <f>IFERROR(Base!T138/GAMSbase!T138,"")</f>
        <v>1.0222268050936967</v>
      </c>
      <c r="V138" s="40">
        <f>IFERROR(Base!U138/GAMSbase!U138,"")</f>
        <v>1.0252555079683392</v>
      </c>
      <c r="W138" s="40">
        <f>IFERROR(Base!V138/GAMSbase!V138,"")</f>
        <v>1.0281866834360709</v>
      </c>
      <c r="X138" s="40">
        <f>IFERROR(Base!W138/GAMSbase!W138,"")</f>
        <v>1.0310190061659881</v>
      </c>
      <c r="Y138" s="40">
        <f>IFERROR(Base!X138/GAMSbase!X138,"")</f>
        <v>1.0337482238546125</v>
      </c>
      <c r="Z138" s="40">
        <f>IFERROR(Base!Y138/GAMSbase!Y138,"")</f>
        <v>1.0363687241475836</v>
      </c>
      <c r="AA138" s="40">
        <f>IFERROR(Base!Z138/GAMSbase!Z138,"")</f>
        <v>1.0388744267224541</v>
      </c>
      <c r="AB138" s="40">
        <f>IFERROR(Base!AA138/GAMSbase!AA138,"")</f>
        <v>1.0412593253820335</v>
      </c>
      <c r="AC138" s="40">
        <f>IFERROR(Base!AB138/GAMSbase!AB138,"")</f>
        <v>1.0435177862340927</v>
      </c>
      <c r="AD138" s="40">
        <f>IFERROR(Base!AC138/GAMSbase!AC138,"")</f>
        <v>1.0456446484253155</v>
      </c>
      <c r="AE138" s="40">
        <f>IFERROR(Base!AD138/GAMSbase!AD138,"")</f>
        <v>1.047635337646682</v>
      </c>
      <c r="AF138" s="40">
        <f>IFERROR(Base!AE138/GAMSbase!AE138,"")</f>
        <v>1.0494858317952831</v>
      </c>
      <c r="AG138" s="40">
        <f>IFERROR(Base!AF138/GAMSbase!AF138,"")</f>
        <v>1.0511927020150027</v>
      </c>
      <c r="AH138" s="40">
        <f>IFERROR(Base!AG138/GAMSbase!AG138,"")</f>
        <v>1.0527531257380216</v>
      </c>
      <c r="AI138" s="40">
        <f>IFERROR(Base!AH138/GAMSbase!AH138,"")</f>
        <v>1.0541650041844315</v>
      </c>
      <c r="AJ138" s="40">
        <f>IFERROR(Base!AI138/GAMSbase!AI138,"")</f>
        <v>1.0554272616449865</v>
      </c>
      <c r="AK138" s="40">
        <f>IFERROR(Base!AJ138/GAMSbase!AJ138,"")</f>
        <v>1.0565404136269374</v>
      </c>
      <c r="AL138" s="40">
        <f>IFERROR(Base!AK138/GAMSbase!AK138,"")</f>
        <v>1.0575077474043484</v>
      </c>
      <c r="AM138" s="40">
        <f>IFERROR(Base!AL138/GAMSbase!AL138,"")</f>
        <v>1.0583375024909596</v>
      </c>
      <c r="AN138" s="40">
        <f>IFERROR(Base!AM138/GAMSbase!AM138,"")</f>
        <v>1.0590468896047514</v>
      </c>
      <c r="AO138" s="40">
        <f>IFERROR(Base!AN138/GAMSbase!AN138,"")</f>
        <v>1.059669353207439</v>
      </c>
      <c r="AP138" s="40">
        <f>IFERROR(Base!AO138/GAMSbase!AO138,"")</f>
        <v>1.0602675912277066</v>
      </c>
      <c r="AQ138" s="40">
        <f>IFERROR(Base!AP138/GAMSbase!AP138,"")</f>
        <v>1.060956837548209</v>
      </c>
      <c r="AR138" s="40">
        <f>IFERROR(Base!AQ138/GAMSbase!AQ138,"")</f>
        <v>1.061946298569902</v>
      </c>
      <c r="AS138" s="40">
        <f>IFERROR(Base!AR138/GAMSbase!AR138,"")</f>
        <v>1.0636132334582276</v>
      </c>
      <c r="AT138" s="40">
        <f>IFERROR(Base!AS138/GAMSbase!AS138,"")</f>
        <v>1.0666361591864941</v>
      </c>
      <c r="AU138" s="40">
        <f>IFERROR(Base!AT138/GAMSbase!AT138,"")</f>
        <v>1.0554314374345064</v>
      </c>
      <c r="AV138" s="40">
        <f>IFERROR(Base!AU138/GAMSbase!AU138,"")</f>
        <v>1.0482241034284776</v>
      </c>
      <c r="AW138" s="40">
        <f>IFERROR(Base!AV138/GAMSbase!AV138,"")</f>
        <v>1.039424791749785</v>
      </c>
      <c r="AX138" s="40">
        <f>IFERROR(Base!AW138/GAMSbase!AW138,"")</f>
        <v>1.0287004481039661</v>
      </c>
      <c r="AY138" s="40">
        <f>IFERROR(Base!AX138/GAMSbase!AX138,"")</f>
        <v>1.0143552486336052</v>
      </c>
      <c r="AZ138" s="40">
        <f>IFERROR(Base!AY138/GAMSbase!AY138,"")</f>
        <v>1.4348680260877793</v>
      </c>
      <c r="BA138" s="40">
        <f>IFERROR(Base!AZ138/GAMSbase!AZ138,"")</f>
        <v>0.9565985779422983</v>
      </c>
      <c r="BB138" s="40">
        <f>IFERROR(Base!BA138/GAMSbase!BA138,"")</f>
        <v>0.97830294610580648</v>
      </c>
      <c r="BC138" s="40">
        <f>IFERROR(Base!BB138/GAMSbase!BB138,"")</f>
        <v>0.99443298925383872</v>
      </c>
      <c r="BD138" s="40">
        <f>IFERROR(Base!BC138/GAMSbase!BC138,"")</f>
        <v>1.0065906353791205</v>
      </c>
      <c r="BE138" s="40">
        <f>IFERROR(Base!BD138/GAMSbase!BD138,"")</f>
        <v>1.0159376132432809</v>
      </c>
      <c r="BF138" s="40">
        <f>IFERROR(Base!BE138/GAMSbase!BE138,"")</f>
        <v>1.02070654896191</v>
      </c>
      <c r="BG138" s="40">
        <f>IFERROR(Base!BF138/GAMSbase!BF138,"")</f>
        <v>1.0131908883801293</v>
      </c>
      <c r="BH138" s="40">
        <f>IFERROR(Base!BG138/GAMSbase!BG138,"")</f>
        <v>1.0309423758651648</v>
      </c>
      <c r="BI138" s="40">
        <f>IFERROR(Base!BH138/GAMSbase!BH138,"")</f>
        <v>1.0556567180406418</v>
      </c>
      <c r="BJ138" s="40" t="str">
        <f>IFERROR(Base!BI138/GAMSbase!BI138,"")</f>
        <v/>
      </c>
    </row>
    <row r="143" spans="1:62" x14ac:dyDescent="0.15">
      <c r="C143" s="40">
        <f>+AVERAGE(C3:C138)</f>
        <v>22.309952759715372</v>
      </c>
      <c r="D143" s="40">
        <f t="shared" ref="D143:BI143" si="0">+AVERAGE(D3:D138)</f>
        <v>1.3468534488836443</v>
      </c>
      <c r="E143" s="40">
        <f t="shared" si="0"/>
        <v>1.3095183149518714</v>
      </c>
      <c r="F143" s="40">
        <f t="shared" si="0"/>
        <v>1.2855374111798881</v>
      </c>
      <c r="G143" s="40">
        <f t="shared" si="0"/>
        <v>1.2687273551664777</v>
      </c>
      <c r="H143" s="40">
        <f t="shared" si="0"/>
        <v>1.2563158798000211</v>
      </c>
      <c r="I143" s="40">
        <f t="shared" si="0"/>
        <v>1.2469069807344724</v>
      </c>
      <c r="J143" s="40">
        <f t="shared" si="0"/>
        <v>1.2397401706145414</v>
      </c>
      <c r="K143" s="40">
        <f t="shared" si="0"/>
        <v>1.2343788482939959</v>
      </c>
      <c r="L143" s="40">
        <f t="shared" si="0"/>
        <v>1.2305646249224371</v>
      </c>
      <c r="M143" s="40">
        <f t="shared" si="0"/>
        <v>1.2281436628176854</v>
      </c>
      <c r="N143" s="40">
        <f t="shared" si="0"/>
        <v>1.2270271801758215</v>
      </c>
      <c r="O143" s="40">
        <f t="shared" si="0"/>
        <v>1.227169340802633</v>
      </c>
      <c r="P143" s="40">
        <f t="shared" si="0"/>
        <v>1.228554503714073</v>
      </c>
      <c r="Q143" s="40">
        <f t="shared" si="0"/>
        <v>1.2311897590023495</v>
      </c>
      <c r="R143" s="40">
        <f t="shared" si="0"/>
        <v>1.2351005455294888</v>
      </c>
      <c r="S143" s="40">
        <f t="shared" si="0"/>
        <v>1.2403281287792847</v>
      </c>
      <c r="T143" s="40">
        <f t="shared" si="0"/>
        <v>1.2469346620165531</v>
      </c>
      <c r="U143" s="40">
        <f t="shared" si="0"/>
        <v>1.2537694177247682</v>
      </c>
      <c r="V143" s="40">
        <f t="shared" si="0"/>
        <v>1.2634904806219589</v>
      </c>
      <c r="W143" s="40">
        <f t="shared" si="0"/>
        <v>1.2748440515882402</v>
      </c>
      <c r="X143" s="40">
        <f t="shared" si="0"/>
        <v>1.2879435451076287</v>
      </c>
      <c r="Y143" s="40">
        <f t="shared" si="0"/>
        <v>1.3029200234049856</v>
      </c>
      <c r="Z143" s="40">
        <f t="shared" si="0"/>
        <v>1.3199231374946345</v>
      </c>
      <c r="AA143" s="40">
        <f t="shared" si="0"/>
        <v>1.3391224061539997</v>
      </c>
      <c r="AB143" s="40">
        <f t="shared" si="0"/>
        <v>1.3607088036899946</v>
      </c>
      <c r="AC143" s="40">
        <f t="shared" si="0"/>
        <v>1.384896615201624</v>
      </c>
      <c r="AD143" s="40">
        <f t="shared" si="0"/>
        <v>1.4119255777962141</v>
      </c>
      <c r="AE143" s="40">
        <f t="shared" si="0"/>
        <v>1.4420632926125849</v>
      </c>
      <c r="AF143" s="40">
        <f t="shared" si="0"/>
        <v>1.4756079170178686</v>
      </c>
      <c r="AG143" s="40">
        <f t="shared" si="0"/>
        <v>1.512891194833804</v>
      </c>
      <c r="AH143" s="40">
        <f t="shared" si="0"/>
        <v>1.5542817182997712</v>
      </c>
      <c r="AI143" s="40">
        <f t="shared" si="0"/>
        <v>1.60018862306604</v>
      </c>
      <c r="AJ143" s="40">
        <f t="shared" si="0"/>
        <v>1.6510655537590382</v>
      </c>
      <c r="AK143" s="40">
        <f t="shared" si="0"/>
        <v>1.7074149099422398</v>
      </c>
      <c r="AL143" s="40">
        <f t="shared" si="0"/>
        <v>1.7697924802462808</v>
      </c>
      <c r="AM143" s="40">
        <f t="shared" si="0"/>
        <v>1.838812073782282</v>
      </c>
      <c r="AN143" s="40">
        <f t="shared" si="0"/>
        <v>1.9151502606069564</v>
      </c>
      <c r="AO143" s="40">
        <f t="shared" si="0"/>
        <v>1.9995505542234551</v>
      </c>
      <c r="AP143" s="40">
        <f t="shared" si="0"/>
        <v>2.0928258563308013</v>
      </c>
      <c r="AQ143" s="40">
        <f t="shared" si="0"/>
        <v>2.195856874727629</v>
      </c>
      <c r="AR143" s="40">
        <f t="shared" si="0"/>
        <v>2.3095820496754422</v>
      </c>
      <c r="AS143" s="40">
        <f t="shared" si="0"/>
        <v>2.4349638607514841</v>
      </c>
      <c r="AT143" s="40">
        <f t="shared" si="0"/>
        <v>2.5728902100915541</v>
      </c>
      <c r="AU143" s="40">
        <f t="shared" si="0"/>
        <v>2.7234561642590318</v>
      </c>
      <c r="AV143" s="40">
        <f t="shared" si="0"/>
        <v>2.8735621851922706</v>
      </c>
      <c r="AW143" s="40">
        <f t="shared" si="0"/>
        <v>3.0650676773603283</v>
      </c>
      <c r="AX143" s="40">
        <f t="shared" si="0"/>
        <v>3.2767566689458172</v>
      </c>
      <c r="AY143" s="40">
        <f t="shared" si="0"/>
        <v>3.5107450385526553</v>
      </c>
      <c r="AZ143" s="40">
        <f t="shared" si="0"/>
        <v>3.7799589597062546</v>
      </c>
      <c r="BA143" s="40">
        <f t="shared" si="0"/>
        <v>4.0524039390044981</v>
      </c>
      <c r="BB143" s="40">
        <f t="shared" si="0"/>
        <v>4.3651458732668784</v>
      </c>
      <c r="BC143" s="40">
        <f t="shared" si="0"/>
        <v>4.711690809358422</v>
      </c>
      <c r="BD143" s="40">
        <f t="shared" si="0"/>
        <v>5.0952928749570594</v>
      </c>
      <c r="BE143" s="40">
        <f t="shared" si="0"/>
        <v>5.5196542650612113</v>
      </c>
      <c r="BF143" s="40">
        <f t="shared" si="0"/>
        <v>5.9888459404146213</v>
      </c>
      <c r="BG143" s="40">
        <f t="shared" si="0"/>
        <v>6.5179058010987125</v>
      </c>
      <c r="BH143" s="40">
        <f t="shared" si="0"/>
        <v>7.1109551309261603</v>
      </c>
      <c r="BI143" s="40">
        <f t="shared" si="0"/>
        <v>8.105403062388481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1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1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1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1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1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1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1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1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1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1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15">
      <c r="A129" t="s">
        <v>332</v>
      </c>
      <c r="B129">
        <v>2689.1762111685998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1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1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1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1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1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1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1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1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1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1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1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1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1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1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1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1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1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1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1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1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1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1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1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1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1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1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1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1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1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1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1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1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1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1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1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1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1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1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1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1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1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1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1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1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1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1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1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1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1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1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1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1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1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1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1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1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1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1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1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1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1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1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1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1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1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1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1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1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1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1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1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1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1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1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1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1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1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1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1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1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1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1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1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1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1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1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1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1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1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1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1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1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1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1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1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1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1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1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1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1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1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1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1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1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1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1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1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1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1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1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1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1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1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1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1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1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1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1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1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1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1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1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1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1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1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1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1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1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1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1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1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1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1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1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1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1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1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1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1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1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1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1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1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1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1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1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15">
      <c r="A129" t="s">
        <v>332</v>
      </c>
      <c r="B129">
        <v>2670.7775001934001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1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1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1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1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1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1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1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1.01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1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1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1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1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1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1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1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1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1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1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1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15">
      <c r="A129" t="s">
        <v>332</v>
      </c>
      <c r="B129">
        <v>123452.43002689299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1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1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1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1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1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1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1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2.1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1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1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1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1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1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1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1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1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1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1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1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15">
      <c r="A129" t="s">
        <v>332</v>
      </c>
      <c r="B129">
        <v>-8486.8082735778007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1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1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1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1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1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1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1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  <row r="146" spans="4:4" x14ac:dyDescent="0.15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1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1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1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1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1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1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1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1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1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1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15">
      <c r="A129" t="s">
        <v>332</v>
      </c>
      <c r="B129">
        <v>2683.1858984114001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1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1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1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1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1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1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1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baseColWidth="10" defaultColWidth="12.33203125" defaultRowHeight="15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5" customHeight="1" x14ac:dyDescent="0.2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5" customHeight="1" thickBot="1" x14ac:dyDescent="0.2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5" customHeight="1" x14ac:dyDescent="0.2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2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5" customHeight="1" x14ac:dyDescent="0.2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5" customHeight="1" thickBot="1" x14ac:dyDescent="0.2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5" customHeight="1" x14ac:dyDescent="0.2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5" customHeight="1" thickBot="1" x14ac:dyDescent="0.2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1.7231775486164613E-2</v>
      </c>
      <c r="S103" s="115">
        <f t="shared" si="28"/>
        <v>1.6632175587156794E-2</v>
      </c>
      <c r="T103" s="115">
        <f t="shared" si="28"/>
        <v>1.6060338256178364E-2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731.41250454002977</v>
      </c>
      <c r="S104" s="2">
        <f t="shared" si="29"/>
        <v>794.29464426558218</v>
      </c>
      <c r="T104" s="2">
        <f t="shared" si="29"/>
        <v>860.15977606029514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19.600120986264145</v>
      </c>
      <c r="S106" s="2">
        <f t="shared" si="33"/>
        <v>22.74696121765658</v>
      </c>
      <c r="T106" s="2">
        <f t="shared" si="33"/>
        <v>26.084984405079524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711.81238355376559</v>
      </c>
      <c r="S107" s="2">
        <f t="shared" si="35"/>
        <v>771.5476830479256</v>
      </c>
      <c r="T107" s="2">
        <f t="shared" si="35"/>
        <v>834.07479165521568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5" customHeight="1" x14ac:dyDescent="0.2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5" customHeight="1" x14ac:dyDescent="0.2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5.9040001983527945</v>
      </c>
      <c r="S109" s="2">
        <f t="shared" si="39"/>
        <v>7.058663048351403</v>
      </c>
      <c r="T109" s="2">
        <f t="shared" si="39"/>
        <v>8.3797217412387521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5" customHeight="1" x14ac:dyDescent="0.2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705.90838335541275</v>
      </c>
      <c r="S110" s="200">
        <f t="shared" si="41"/>
        <v>764.48901999957423</v>
      </c>
      <c r="T110" s="200">
        <f t="shared" si="41"/>
        <v>825.69506991397691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5" customHeight="1" thickBot="1" x14ac:dyDescent="0.2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17.705024462276604</v>
      </c>
      <c r="S112" s="2">
        <f t="shared" si="44"/>
        <v>13.071719030005811</v>
      </c>
      <c r="T112" s="2">
        <f t="shared" si="44"/>
        <v>8.065859337708746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5" customHeight="1" x14ac:dyDescent="0.2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17.336839811616969</v>
      </c>
      <c r="S113" s="5">
        <f t="shared" si="46"/>
        <v>12.745875614172032</v>
      </c>
      <c r="T113" s="5">
        <f t="shared" si="46"/>
        <v>7.7774879146958513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5" customHeight="1" x14ac:dyDescent="0.2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9.0419107370008755E-3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5" customHeight="1" thickBot="1" x14ac:dyDescent="0.2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172.13005130602957</v>
      </c>
      <c r="S116" s="2">
        <f t="shared" si="50"/>
        <v>186.47428400009042</v>
      </c>
      <c r="T116" s="2">
        <f t="shared" si="50"/>
        <v>201.36093022079174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1876.5685469477062</v>
      </c>
      <c r="T117" s="2">
        <f t="shared" si="52"/>
        <v>2040.4663812876033</v>
      </c>
      <c r="U117" s="2">
        <f t="shared" si="52"/>
        <v>2211.6796445904761</v>
      </c>
      <c r="V117" s="2">
        <f t="shared" si="52"/>
        <v>2388.9284999985316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5" customHeight="1" thickBot="1" x14ac:dyDescent="0.2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5" customHeight="1" x14ac:dyDescent="0.2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0.12753735429696653</v>
      </c>
      <c r="S120" s="2">
        <f t="shared" si="56"/>
        <v>0.12698091613400306</v>
      </c>
      <c r="T120" s="2">
        <f t="shared" si="56"/>
        <v>0.12646517246476346</v>
      </c>
      <c r="U120" s="2">
        <f t="shared" si="56"/>
        <v>0.12600720032932256</v>
      </c>
      <c r="V120" s="2">
        <f t="shared" si="56"/>
        <v>0.12564693480482975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5" customHeight="1" x14ac:dyDescent="0.2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533.77833204938315</v>
      </c>
      <c r="S123" s="3">
        <f t="shared" si="58"/>
        <v>578.01473599948383</v>
      </c>
      <c r="T123" s="3">
        <f t="shared" si="58"/>
        <v>624.33413969318519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5" customHeight="1" x14ac:dyDescent="0.2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37.199981405677406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5" customHeight="1" x14ac:dyDescent="0.2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563.39756549092988</v>
      </c>
      <c r="S125" s="5">
        <f t="shared" si="62"/>
        <v>609.23513630079049</v>
      </c>
      <c r="T125" s="5">
        <f t="shared" si="62"/>
        <v>657.11370656116458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5" customHeight="1" x14ac:dyDescent="0.2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48.507034244730633</v>
      </c>
      <c r="S126" s="2">
        <f t="shared" si="65"/>
        <v>52.217697163608904</v>
      </c>
      <c r="T126" s="2">
        <f t="shared" si="65"/>
        <v>56.11443801480641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5" customHeight="1" x14ac:dyDescent="0.2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5" customHeight="1" x14ac:dyDescent="0.2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4" thickTop="1" x14ac:dyDescent="0.1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" x14ac:dyDescent="0.1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5" customHeight="1" x14ac:dyDescent="0.2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7" customHeight="1" x14ac:dyDescent="0.1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5" customHeight="1" x14ac:dyDescent="0.2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5" customHeight="1" x14ac:dyDescent="0.2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2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3.7517795487059136E-2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5" customHeight="1" x14ac:dyDescent="0.2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35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5" customHeight="1" x14ac:dyDescent="0.2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1.0221850201842948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5" customHeight="1" x14ac:dyDescent="0.2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1.0375177954870591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5" customHeight="1" x14ac:dyDescent="0.2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3.7517795487059136E-2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5" customHeight="1" x14ac:dyDescent="0.2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3.7517795487059136E-2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5" customHeight="1" x14ac:dyDescent="0.2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3.7517795487059136E-2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5" customHeight="1" x14ac:dyDescent="0.2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3.2979838385957409E-2</v>
      </c>
      <c r="S155" s="27">
        <f t="shared" si="90"/>
        <v>2.751056261620546E-2</v>
      </c>
      <c r="T155" s="27">
        <f t="shared" si="90"/>
        <v>2.3006298597934949E-2</v>
      </c>
      <c r="U155" s="27">
        <f t="shared" si="90"/>
        <v>1.9280716001573391E-2</v>
      </c>
      <c r="V155" s="27">
        <f t="shared" si="90"/>
        <v>1.6184380375525068E-2</v>
      </c>
      <c r="W155" s="27">
        <f t="shared" si="90"/>
        <v>1.3606864660028311E-2</v>
      </c>
      <c r="X155" s="27">
        <f t="shared" si="90"/>
        <v>1.1461654433622591E-2</v>
      </c>
      <c r="Y155" s="27">
        <f t="shared" si="90"/>
        <v>9.6748215158762134E-3</v>
      </c>
      <c r="Z155" s="27">
        <f t="shared" si="90"/>
        <v>8.1844957355231389E-3</v>
      </c>
      <c r="AA155" s="27">
        <f t="shared" si="90"/>
        <v>6.9394839053555724E-3</v>
      </c>
      <c r="AB155" s="27">
        <f t="shared" si="90"/>
        <v>5.8977123762526317E-3</v>
      </c>
      <c r="AC155" s="27">
        <f t="shared" si="90"/>
        <v>5.024769708483626E-3</v>
      </c>
      <c r="AD155" s="27">
        <f t="shared" si="90"/>
        <v>4.2926578157402367E-3</v>
      </c>
      <c r="AE155" s="27">
        <f t="shared" si="90"/>
        <v>3.67237334491871E-3</v>
      </c>
      <c r="AF155" s="27">
        <f t="shared" si="90"/>
        <v>3.1461113468850624E-3</v>
      </c>
      <c r="AG155" s="27">
        <f t="shared" si="90"/>
        <v>2.699375394964479E-3</v>
      </c>
      <c r="AH155" s="27">
        <f t="shared" si="90"/>
        <v>2.3197938948038726E-3</v>
      </c>
      <c r="AI155" s="27">
        <f t="shared" si="90"/>
        <v>1.996884277183229E-3</v>
      </c>
      <c r="AJ155" s="27">
        <f t="shared" si="90"/>
        <v>1.7218043995829468E-3</v>
      </c>
      <c r="AK155" s="27">
        <f t="shared" si="90"/>
        <v>1.4871156133536559E-3</v>
      </c>
      <c r="AL155" s="27">
        <f t="shared" si="90"/>
        <v>1.286568556697033E-3</v>
      </c>
      <c r="AM155" s="27">
        <f t="shared" si="90"/>
        <v>1.1149154410598314E-3</v>
      </c>
      <c r="AN155" s="27">
        <f t="shared" si="90"/>
        <v>9.6774871588629202E-4</v>
      </c>
      <c r="AO155" s="27">
        <f t="shared" si="90"/>
        <v>8.4136415007374948E-4</v>
      </c>
      <c r="AP155" s="27">
        <f t="shared" si="90"/>
        <v>7.3264557633491965E-4</v>
      </c>
      <c r="AQ155" s="27">
        <f t="shared" si="90"/>
        <v>6.3896837806172067E-4</v>
      </c>
      <c r="AR155" s="27">
        <f t="shared" si="90"/>
        <v>5.581189365219838E-4</v>
      </c>
      <c r="AS155" s="27">
        <f t="shared" si="90"/>
        <v>4.8822752001699831E-4</v>
      </c>
      <c r="AT155" s="27">
        <f t="shared" si="90"/>
        <v>4.2771241757063867E-4</v>
      </c>
      <c r="AU155" s="27">
        <f t="shared" si="90"/>
        <v>3.7523344004446342E-4</v>
      </c>
      <c r="AV155" s="27">
        <f t="shared" si="90"/>
        <v>3.2965320276212091E-4</v>
      </c>
      <c r="AW155" s="27">
        <f t="shared" si="90"/>
        <v>2.9000486158765079E-4</v>
      </c>
      <c r="AX155" s="27">
        <f t="shared" si="90"/>
        <v>2.5546520140144621E-4</v>
      </c>
      <c r="AY155" s="27">
        <f t="shared" si="90"/>
        <v>2.2533215889721105E-4</v>
      </c>
      <c r="AZ155" s="27">
        <f t="shared" si="90"/>
        <v>1.9900602764374233E-4</v>
      </c>
      <c r="BA155" s="27">
        <f t="shared" si="90"/>
        <v>1.7597371456863745E-4</v>
      </c>
      <c r="BB155" s="27">
        <f t="shared" si="90"/>
        <v>1.5579553862633385E-4</v>
      </c>
      <c r="BC155" s="27">
        <f t="shared" si="90"/>
        <v>1.3809413882400975E-4</v>
      </c>
      <c r="BD155" s="27">
        <f t="shared" si="90"/>
        <v>1.2254514333998964E-4</v>
      </c>
      <c r="BE155" s="27">
        <f t="shared" si="90"/>
        <v>1.0886930655083562E-4</v>
      </c>
      <c r="BF155" s="27">
        <f t="shared" si="90"/>
        <v>9.6825872690322292E-5</v>
      </c>
      <c r="BG155" s="27">
        <f t="shared" si="90"/>
        <v>8.620696613742952E-5</v>
      </c>
      <c r="BH155" s="27">
        <f t="shared" si="90"/>
        <v>7.683284205738664E-5</v>
      </c>
      <c r="BI155" s="27">
        <f t="shared" si="90"/>
        <v>6.8547859295267489E-5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33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4359.5910977922795</v>
      </c>
      <c r="C161" s="3">
        <v>4377.5172061638978</v>
      </c>
      <c r="D161" s="3">
        <f t="shared" ref="D161:D163" si="91">+B161-C161</f>
        <v>-17.926108371618284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4446.0501539843563</v>
      </c>
      <c r="C162" s="3">
        <v>4470.6228008417265</v>
      </c>
      <c r="D162" s="3">
        <f t="shared" si="91"/>
        <v>-24.572646857370273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5" customHeight="1" thickBot="1" x14ac:dyDescent="0.25">
      <c r="A165" s="33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2.3522520257199302</v>
      </c>
      <c r="S166" s="3">
        <f t="shared" si="92"/>
        <v>2.3625597383736765</v>
      </c>
      <c r="T166" s="3">
        <f t="shared" si="92"/>
        <v>2.37219460625484</v>
      </c>
      <c r="U166" s="3">
        <f t="shared" si="92"/>
        <v>2.3808163280823909</v>
      </c>
      <c r="V166" s="3">
        <f t="shared" si="92"/>
        <v>2.3876428061376651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5" customHeight="1" x14ac:dyDescent="0.2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5.2572526499537288E-2</v>
      </c>
      <c r="S167" s="3">
        <f t="shared" si="93"/>
        <v>5.1245239220563635E-2</v>
      </c>
      <c r="T167" s="3">
        <f t="shared" si="93"/>
        <v>4.9884162422243257E-2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4.564478180167484E-2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64.685854767277164</v>
      </c>
      <c r="S169" s="47">
        <f t="shared" si="94"/>
        <v>69.701412008147599</v>
      </c>
      <c r="T169" s="47">
        <f t="shared" si="94"/>
        <v>74.965687795079972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5" customHeight="1" x14ac:dyDescent="0.2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5" customHeight="1" x14ac:dyDescent="0.2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  <row r="374" spans="1:2" ht="20.75" customHeight="1" x14ac:dyDescent="0.2"/>
    <row r="375" spans="1:2" ht="20.75" customHeight="1" x14ac:dyDescent="0.2"/>
    <row r="376" spans="1:2" ht="20.75" customHeight="1" x14ac:dyDescent="0.2"/>
    <row r="377" spans="1:2" ht="20.75" customHeight="1" x14ac:dyDescent="0.2"/>
    <row r="378" spans="1:2" ht="20.75" customHeight="1" x14ac:dyDescent="0.2"/>
    <row r="379" spans="1:2" ht="20.75" customHeight="1" x14ac:dyDescent="0.2"/>
    <row r="380" spans="1:2" ht="20.75" customHeight="1" x14ac:dyDescent="0.2"/>
    <row r="381" spans="1:2" ht="20.75" customHeight="1" x14ac:dyDescent="0.2"/>
    <row r="382" spans="1:2" ht="20.75" customHeight="1" x14ac:dyDescent="0.2"/>
    <row r="383" spans="1:2" ht="20.75" customHeight="1" x14ac:dyDescent="0.2"/>
    <row r="384" spans="1:2" ht="20.75" customHeight="1" x14ac:dyDescent="0.2"/>
    <row r="385" s="3" customFormat="1" ht="20.75" customHeight="1" x14ac:dyDescent="0.2"/>
    <row r="386" s="3" customFormat="1" ht="20.75" customHeight="1" x14ac:dyDescent="0.2"/>
    <row r="387" s="3" customFormat="1" ht="20.75" customHeight="1" x14ac:dyDescent="0.2"/>
    <row r="388" s="3" customFormat="1" ht="20.75" customHeight="1" x14ac:dyDescent="0.2"/>
    <row r="389" s="3" customFormat="1" ht="20.75" customHeight="1" x14ac:dyDescent="0.2"/>
    <row r="390" s="3" customFormat="1" ht="20.75" customHeight="1" x14ac:dyDescent="0.2"/>
    <row r="391" s="3" customFormat="1" ht="20.75" customHeight="1" x14ac:dyDescent="0.2"/>
    <row r="392" s="3" customFormat="1" ht="20.75" customHeight="1" x14ac:dyDescent="0.2"/>
    <row r="393" s="3" customFormat="1" ht="20.75" customHeight="1" x14ac:dyDescent="0.2"/>
    <row r="394" s="3" customFormat="1" ht="20.75" customHeight="1" x14ac:dyDescent="0.2"/>
    <row r="395" s="3" customFormat="1" ht="20.75" customHeight="1" x14ac:dyDescent="0.2"/>
    <row r="396" s="3" customFormat="1" ht="20.75" customHeight="1" x14ac:dyDescent="0.2"/>
    <row r="397" s="3" customFormat="1" ht="20.75" customHeight="1" x14ac:dyDescent="0.2"/>
    <row r="398" s="3" customFormat="1" ht="20.75" customHeight="1" x14ac:dyDescent="0.2"/>
    <row r="399" s="3" customFormat="1" ht="20.75" customHeight="1" x14ac:dyDescent="0.2"/>
    <row r="400" s="3" customFormat="1" ht="20.75" customHeight="1" x14ac:dyDescent="0.2"/>
    <row r="401" s="3" customFormat="1" ht="20.75" customHeight="1" x14ac:dyDescent="0.2"/>
    <row r="402" s="3" customFormat="1" ht="20.75" customHeight="1" x14ac:dyDescent="0.2"/>
    <row r="403" s="3" customFormat="1" ht="20.75" customHeight="1" x14ac:dyDescent="0.2"/>
    <row r="404" s="3" customFormat="1" ht="20.75" customHeight="1" x14ac:dyDescent="0.2"/>
    <row r="405" s="3" customFormat="1" ht="20.75" customHeight="1" x14ac:dyDescent="0.2"/>
    <row r="406" s="3" customFormat="1" ht="20.75" customHeight="1" x14ac:dyDescent="0.2"/>
    <row r="407" s="3" customFormat="1" ht="20.75" customHeight="1" x14ac:dyDescent="0.2"/>
    <row r="408" s="3" customFormat="1" ht="20.75" customHeight="1" x14ac:dyDescent="0.2"/>
    <row r="409" s="3" customFormat="1" ht="20.75" customHeight="1" x14ac:dyDescent="0.2"/>
    <row r="410" s="3" customFormat="1" ht="20.75" customHeight="1" x14ac:dyDescent="0.2"/>
    <row r="411" s="3" customFormat="1" ht="20.75" customHeight="1" x14ac:dyDescent="0.2"/>
    <row r="412" s="3" customFormat="1" ht="20.75" customHeight="1" x14ac:dyDescent="0.2"/>
    <row r="413" s="3" customFormat="1" ht="20.75" customHeight="1" x14ac:dyDescent="0.2"/>
    <row r="414" s="3" customFormat="1" ht="20.75" customHeight="1" x14ac:dyDescent="0.2"/>
    <row r="415" s="3" customFormat="1" ht="20.75" customHeight="1" x14ac:dyDescent="0.2"/>
    <row r="416" s="3" customFormat="1" ht="20.75" customHeight="1" x14ac:dyDescent="0.2"/>
    <row r="417" s="3" customFormat="1" ht="20.75" customHeight="1" x14ac:dyDescent="0.2"/>
    <row r="418" s="3" customFormat="1" ht="20.75" customHeight="1" x14ac:dyDescent="0.2"/>
    <row r="419" s="3" customFormat="1" ht="20.75" customHeight="1" x14ac:dyDescent="0.2"/>
    <row r="420" s="3" customFormat="1" ht="20.75" customHeight="1" x14ac:dyDescent="0.2"/>
    <row r="421" s="3" customFormat="1" ht="20.75" customHeight="1" x14ac:dyDescent="0.2"/>
    <row r="422" s="3" customFormat="1" ht="20.75" customHeight="1" x14ac:dyDescent="0.2"/>
    <row r="423" s="3" customFormat="1" ht="20.75" customHeight="1" x14ac:dyDescent="0.2"/>
    <row r="424" s="3" customFormat="1" ht="20.75" customHeight="1" x14ac:dyDescent="0.2"/>
    <row r="425" s="3" customFormat="1" ht="20.75" customHeight="1" x14ac:dyDescent="0.2"/>
    <row r="426" s="3" customFormat="1" ht="20.75" customHeight="1" x14ac:dyDescent="0.2"/>
    <row r="427" s="3" customFormat="1" ht="20.75" customHeight="1" x14ac:dyDescent="0.2"/>
    <row r="428" s="3" customFormat="1" ht="20.75" customHeight="1" x14ac:dyDescent="0.2"/>
    <row r="429" s="3" customFormat="1" ht="20.75" customHeight="1" x14ac:dyDescent="0.2"/>
    <row r="430" s="3" customFormat="1" ht="20.75" customHeight="1" x14ac:dyDescent="0.2"/>
    <row r="431" s="3" customFormat="1" ht="20.75" customHeight="1" x14ac:dyDescent="0.2"/>
    <row r="432" s="3" customFormat="1" ht="20.75" customHeight="1" x14ac:dyDescent="0.2"/>
    <row r="433" s="3" customFormat="1" ht="20.75" customHeight="1" x14ac:dyDescent="0.2"/>
    <row r="434" s="3" customFormat="1" ht="20.75" customHeight="1" x14ac:dyDescent="0.2"/>
    <row r="435" s="3" customFormat="1" ht="20.75" customHeight="1" x14ac:dyDescent="0.2"/>
    <row r="436" s="3" customFormat="1" ht="20.75" customHeight="1" x14ac:dyDescent="0.2"/>
    <row r="437" s="3" customFormat="1" ht="20.75" customHeight="1" x14ac:dyDescent="0.2"/>
    <row r="438" s="3" customFormat="1" ht="20.75" customHeight="1" x14ac:dyDescent="0.2"/>
    <row r="439" s="3" customFormat="1" ht="20.75" customHeight="1" x14ac:dyDescent="0.2"/>
    <row r="440" s="3" customFormat="1" ht="20.75" customHeight="1" x14ac:dyDescent="0.2"/>
    <row r="441" s="3" customFormat="1" ht="20.75" customHeight="1" x14ac:dyDescent="0.2"/>
    <row r="442" s="3" customFormat="1" ht="20.75" customHeight="1" x14ac:dyDescent="0.2"/>
    <row r="443" s="3" customFormat="1" ht="20.75" customHeight="1" x14ac:dyDescent="0.2"/>
    <row r="444" s="3" customFormat="1" ht="20.75" customHeight="1" x14ac:dyDescent="0.2"/>
    <row r="445" s="3" customFormat="1" ht="20.75" customHeight="1" x14ac:dyDescent="0.2"/>
    <row r="446" s="3" customFormat="1" ht="20.75" customHeight="1" x14ac:dyDescent="0.2"/>
    <row r="447" s="3" customFormat="1" ht="20.75" customHeight="1" x14ac:dyDescent="0.2"/>
    <row r="448" s="3" customFormat="1" ht="20.75" customHeight="1" x14ac:dyDescent="0.2"/>
    <row r="449" s="3" customFormat="1" ht="20.75" customHeight="1" x14ac:dyDescent="0.2"/>
    <row r="450" s="3" customFormat="1" ht="20.75" customHeight="1" x14ac:dyDescent="0.2"/>
    <row r="451" s="3" customFormat="1" ht="20.75" customHeight="1" x14ac:dyDescent="0.2"/>
    <row r="452" s="3" customFormat="1" ht="20.75" customHeight="1" x14ac:dyDescent="0.2"/>
    <row r="453" s="3" customFormat="1" ht="20.75" customHeight="1" x14ac:dyDescent="0.2"/>
    <row r="454" s="3" customFormat="1" ht="20.75" customHeight="1" x14ac:dyDescent="0.2"/>
    <row r="455" s="3" customFormat="1" ht="20.75" customHeight="1" x14ac:dyDescent="0.2"/>
    <row r="456" s="3" customFormat="1" ht="20.75" customHeight="1" x14ac:dyDescent="0.2"/>
    <row r="457" s="3" customFormat="1" ht="20.75" customHeight="1" x14ac:dyDescent="0.2"/>
    <row r="458" s="3" customFormat="1" ht="20.75" customHeight="1" x14ac:dyDescent="0.2"/>
    <row r="459" s="3" customFormat="1" ht="20.75" customHeight="1" x14ac:dyDescent="0.2"/>
    <row r="460" s="3" customFormat="1" ht="20.75" customHeight="1" x14ac:dyDescent="0.2"/>
    <row r="461" s="3" customFormat="1" ht="20.75" customHeight="1" x14ac:dyDescent="0.2"/>
    <row r="462" s="3" customFormat="1" ht="20.75" customHeight="1" x14ac:dyDescent="0.2"/>
    <row r="463" s="3" customFormat="1" ht="20.75" customHeight="1" x14ac:dyDescent="0.2"/>
    <row r="464" s="3" customFormat="1" ht="20.75" customHeight="1" x14ac:dyDescent="0.2"/>
    <row r="465" s="3" customFormat="1" ht="20.75" customHeight="1" x14ac:dyDescent="0.2"/>
    <row r="466" s="3" customFormat="1" ht="20.75" customHeight="1" x14ac:dyDescent="0.2"/>
    <row r="467" s="3" customFormat="1" ht="20.75" customHeight="1" x14ac:dyDescent="0.2"/>
    <row r="468" s="3" customFormat="1" ht="20.75" customHeight="1" x14ac:dyDescent="0.2"/>
    <row r="469" s="3" customFormat="1" ht="20.75" customHeight="1" x14ac:dyDescent="0.2"/>
    <row r="470" s="3" customFormat="1" ht="20.75" customHeight="1" x14ac:dyDescent="0.2"/>
    <row r="471" s="3" customFormat="1" ht="20.75" customHeight="1" x14ac:dyDescent="0.2"/>
    <row r="472" s="3" customFormat="1" ht="20.75" customHeight="1" x14ac:dyDescent="0.2"/>
    <row r="473" s="3" customFormat="1" ht="20.75" customHeight="1" x14ac:dyDescent="0.2"/>
    <row r="474" s="3" customFormat="1" ht="20.75" customHeight="1" x14ac:dyDescent="0.2"/>
    <row r="475" s="3" customFormat="1" ht="20.75" customHeight="1" x14ac:dyDescent="0.2"/>
    <row r="476" s="3" customFormat="1" ht="20.75" customHeight="1" x14ac:dyDescent="0.2"/>
    <row r="477" s="3" customFormat="1" ht="20.75" customHeight="1" x14ac:dyDescent="0.2"/>
    <row r="478" s="3" customFormat="1" ht="20.75" customHeight="1" x14ac:dyDescent="0.2"/>
    <row r="479" s="3" customFormat="1" ht="20.75" customHeight="1" x14ac:dyDescent="0.2"/>
    <row r="480" s="3" customFormat="1" ht="20.75" customHeight="1" x14ac:dyDescent="0.2"/>
    <row r="481" s="3" customFormat="1" ht="20.75" customHeight="1" x14ac:dyDescent="0.2"/>
    <row r="482" s="3" customFormat="1" ht="20.75" customHeight="1" x14ac:dyDescent="0.2"/>
    <row r="483" s="3" customFormat="1" ht="20.75" customHeight="1" x14ac:dyDescent="0.2"/>
    <row r="484" s="3" customFormat="1" ht="20.75" customHeight="1" x14ac:dyDescent="0.2"/>
    <row r="485" s="3" customFormat="1" ht="20.75" customHeight="1" x14ac:dyDescent="0.2"/>
    <row r="486" s="3" customFormat="1" ht="20.75" customHeight="1" x14ac:dyDescent="0.2"/>
    <row r="487" s="3" customFormat="1" ht="20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Lisa Rennels</cp:lastModifiedBy>
  <cp:lastPrinted>2012-06-05T16:15:05Z</cp:lastPrinted>
  <dcterms:created xsi:type="dcterms:W3CDTF">1999-01-07T15:40:04Z</dcterms:created>
  <dcterms:modified xsi:type="dcterms:W3CDTF">2021-01-26T04:07:18Z</dcterms:modified>
</cp:coreProperties>
</file>