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"/>
    </mc:Choice>
  </mc:AlternateContent>
  <xr:revisionPtr revIDLastSave="0" documentId="13_ncr:1_{F146ADB1-9245-4190-9F5F-502723831108}" xr6:coauthVersionLast="44" xr6:coauthVersionMax="44" xr10:uidLastSave="{00000000-0000-0000-0000-000000000000}"/>
  <bookViews>
    <workbookView xWindow="23250" yWindow="-16320" windowWidth="29040" windowHeight="15840" activeTab="2" xr2:uid="{4F0D8CB6-D73A-4F15-94D4-5DC19F15779B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C3" i="4"/>
  <c r="E4" i="3"/>
  <c r="H4" i="3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" i="3"/>
  <c r="C2" i="3"/>
  <c r="C1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A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J22" i="1" l="1"/>
  <c r="J6" i="1"/>
  <c r="J2" i="1"/>
  <c r="J33" i="1"/>
  <c r="J25" i="1"/>
  <c r="J21" i="1"/>
  <c r="J13" i="1"/>
  <c r="J40" i="1"/>
  <c r="J20" i="1"/>
  <c r="J15" i="1"/>
  <c r="J8" i="1"/>
  <c r="J38" i="1"/>
  <c r="J34" i="1"/>
  <c r="J26" i="1"/>
  <c r="J18" i="1"/>
  <c r="J14" i="1"/>
  <c r="J10" i="1"/>
  <c r="J12" i="1"/>
  <c r="J31" i="1"/>
  <c r="J32" i="1"/>
  <c r="J4" i="1"/>
  <c r="J37" i="1"/>
  <c r="J29" i="1"/>
  <c r="J24" i="1"/>
  <c r="J17" i="1"/>
  <c r="J11" i="1"/>
  <c r="J5" i="1"/>
  <c r="J30" i="1"/>
  <c r="J36" i="1"/>
  <c r="J28" i="1"/>
  <c r="J23" i="1"/>
  <c r="J16" i="1"/>
  <c r="J9" i="1"/>
  <c r="J19" i="1" l="1"/>
  <c r="J39" i="1"/>
  <c r="J7" i="1"/>
  <c r="J27" i="1"/>
  <c r="J35" i="1"/>
  <c r="K1" i="1"/>
  <c r="J3" i="1"/>
</calcChain>
</file>

<file path=xl/sharedStrings.xml><?xml version="1.0" encoding="utf-8"?>
<sst xmlns="http://schemas.openxmlformats.org/spreadsheetml/2006/main" count="26" uniqueCount="23">
  <si>
    <t>% by mass &lt; x</t>
  </si>
  <si>
    <t>fraction by mass &gt; x</t>
  </si>
  <si>
    <t>x (mm)</t>
  </si>
  <si>
    <t>bi</t>
  </si>
  <si>
    <t>rho (g/cc)</t>
  </si>
  <si>
    <t>rho (kg/mm^3)</t>
  </si>
  <si>
    <t>mi (kg)</t>
  </si>
  <si>
    <t>dy</t>
  </si>
  <si>
    <t># in 1 kg factor</t>
  </si>
  <si>
    <t>log-normal weighting factor</t>
  </si>
  <si>
    <t>sigma</t>
  </si>
  <si>
    <t>mu</t>
  </si>
  <si>
    <t>mass &gt; x in 1 kg</t>
  </si>
  <si>
    <t>pdf</t>
  </si>
  <si>
    <t>cdf</t>
  </si>
  <si>
    <t xml:space="preserve"> -dy/dx</t>
  </si>
  <si>
    <t># &gt; x in 1kg</t>
  </si>
  <si>
    <t>data</t>
  </si>
  <si>
    <t>analytic</t>
  </si>
  <si>
    <t>CDF # &gt; x in 1 kg</t>
  </si>
  <si>
    <t>PDF # &gt; x in 1 kg</t>
  </si>
  <si>
    <t>PDF mass % &gt; x in 1 kg</t>
  </si>
  <si>
    <t>CDF mass % &gt; x in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</si>
</sst>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E+00"/>
    <numFmt numFmtId="165" formatCode="0.00000000E+00"/>
    <numFmt numFmtId="166" formatCode="0.000E+00"/>
    <numFmt numFmtId="167" formatCode="0.0000E+00"/>
    <numFmt numFmtId="168" formatCode="0.00000E+00"/>
    <numFmt numFmtId="169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</c:f>
              <c:numCache>
                <c:formatCode>0.00E+00</c:formatCode>
                <c:ptCount val="39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</c:numCache>
            </c:numRef>
          </c:xVal>
          <c:yVal>
            <c:numRef>
              <c:f>Sheet1!$K$2:$K$40</c:f>
              <c:numCache>
                <c:formatCode>0.00E+00</c:formatCode>
                <c:ptCount val="39"/>
                <c:pt idx="0">
                  <c:v>9.1719614205484617E-3</c:v>
                </c:pt>
                <c:pt idx="1">
                  <c:v>1.1836648679924384E-2</c:v>
                </c:pt>
                <c:pt idx="2">
                  <c:v>1.1577597877555837E-2</c:v>
                </c:pt>
                <c:pt idx="3">
                  <c:v>1.2751961514958965E-2</c:v>
                </c:pt>
                <c:pt idx="4">
                  <c:v>1.4979798415325969E-2</c:v>
                </c:pt>
                <c:pt idx="5">
                  <c:v>1.7104014994746061E-2</c:v>
                </c:pt>
                <c:pt idx="6">
                  <c:v>1.7319890663386926E-2</c:v>
                </c:pt>
                <c:pt idx="7">
                  <c:v>1.9737698152157191E-2</c:v>
                </c:pt>
                <c:pt idx="8">
                  <c:v>2.4918714199522945E-2</c:v>
                </c:pt>
                <c:pt idx="9">
                  <c:v>2.4858748736011835E-2</c:v>
                </c:pt>
                <c:pt idx="10">
                  <c:v>2.6923633147506201E-2</c:v>
                </c:pt>
                <c:pt idx="11">
                  <c:v>2.7385279293710828E-2</c:v>
                </c:pt>
                <c:pt idx="12">
                  <c:v>2.8407134753357113E-2</c:v>
                </c:pt>
                <c:pt idx="13">
                  <c:v>3.0066423471125869E-2</c:v>
                </c:pt>
                <c:pt idx="14">
                  <c:v>2.7342771558860182E-2</c:v>
                </c:pt>
                <c:pt idx="15">
                  <c:v>2.5938771116933903E-2</c:v>
                </c:pt>
                <c:pt idx="16">
                  <c:v>2.9091762000876143E-2</c:v>
                </c:pt>
                <c:pt idx="17">
                  <c:v>2.7789079084082999E-2</c:v>
                </c:pt>
                <c:pt idx="18">
                  <c:v>2.7715718806073979E-2</c:v>
                </c:pt>
                <c:pt idx="19">
                  <c:v>3.0390062501512133E-2</c:v>
                </c:pt>
                <c:pt idx="20">
                  <c:v>2.7172935700477022E-2</c:v>
                </c:pt>
                <c:pt idx="21">
                  <c:v>2.6625803314850999E-2</c:v>
                </c:pt>
                <c:pt idx="22">
                  <c:v>2.5904892094270122E-2</c:v>
                </c:pt>
                <c:pt idx="23">
                  <c:v>2.9486360527081944E-2</c:v>
                </c:pt>
                <c:pt idx="24">
                  <c:v>2.7149866530718034E-2</c:v>
                </c:pt>
                <c:pt idx="25">
                  <c:v>2.8622133424483009E-2</c:v>
                </c:pt>
                <c:pt idx="26">
                  <c:v>2.9281247807017963E-2</c:v>
                </c:pt>
                <c:pt idx="27">
                  <c:v>2.8165412909572075E-2</c:v>
                </c:pt>
                <c:pt idx="28">
                  <c:v>2.7800764843344976E-2</c:v>
                </c:pt>
                <c:pt idx="29">
                  <c:v>2.4844644777650048E-2</c:v>
                </c:pt>
                <c:pt idx="30">
                  <c:v>2.5020764515607915E-2</c:v>
                </c:pt>
                <c:pt idx="31">
                  <c:v>2.6155093029008026E-2</c:v>
                </c:pt>
                <c:pt idx="32">
                  <c:v>2.2414556443295916E-2</c:v>
                </c:pt>
                <c:pt idx="33">
                  <c:v>1.7535766332027108E-2</c:v>
                </c:pt>
                <c:pt idx="34">
                  <c:v>1.5851936116632995E-2</c:v>
                </c:pt>
                <c:pt idx="35">
                  <c:v>1.5523805100299897E-2</c:v>
                </c:pt>
                <c:pt idx="36">
                  <c:v>1.7086744941255051E-2</c:v>
                </c:pt>
                <c:pt idx="37">
                  <c:v>1.781640470125893E-2</c:v>
                </c:pt>
                <c:pt idx="38">
                  <c:v>1.5700823148585098E-2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A-4D04-AF83-EE19E0B3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8367"/>
        <c:axId val="218564175"/>
      </c:scatterChart>
      <c:valAx>
        <c:axId val="3993183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4175"/>
        <c:crosses val="autoZero"/>
        <c:crossBetween val="midCat"/>
      </c:valAx>
      <c:valAx>
        <c:axId val="2185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PDF # &gt; x in 1 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Sheet2!$B$3:$B$102</c:f>
              <c:numCache>
                <c:formatCode>0.0000E+00</c:formatCode>
                <c:ptCount val="100"/>
                <c:pt idx="0">
                  <c:v>9.9999999999999995E-8</c:v>
                </c:pt>
                <c:pt idx="1">
                  <c:v>1.207308287459874E-7</c:v>
                </c:pt>
                <c:pt idx="2">
                  <c:v>1.4575933009692946E-7</c:v>
                </c:pt>
                <c:pt idx="3">
                  <c:v>1.7597644720062216E-7</c:v>
                </c:pt>
                <c:pt idx="4">
                  <c:v>2.1245782310305654E-7</c:v>
                </c:pt>
                <c:pt idx="5">
                  <c:v>2.5650209056800421E-7</c:v>
                </c:pt>
                <c:pt idx="6">
                  <c:v>3.0967709969353482E-7</c:v>
                </c:pt>
                <c:pt idx="7">
                  <c:v>3.7387572889654237E-7</c:v>
                </c:pt>
                <c:pt idx="8">
                  <c:v>4.5138326597689696E-7</c:v>
                </c:pt>
                <c:pt idx="9">
                  <c:v>5.4495875783461255E-7</c:v>
                </c:pt>
                <c:pt idx="10">
                  <c:v>6.5793322465756778E-7</c:v>
                </c:pt>
                <c:pt idx="11">
                  <c:v>7.9432823472428114E-7</c:v>
                </c:pt>
                <c:pt idx="12">
                  <c:v>9.589990607459955E-7</c:v>
                </c:pt>
                <c:pt idx="13">
                  <c:v>1.1578075137048762E-6</c:v>
                </c:pt>
                <c:pt idx="14">
                  <c:v>1.397830606579212E-6</c:v>
                </c:pt>
                <c:pt idx="15">
                  <c:v>1.6876124757881464E-6</c:v>
                </c:pt>
                <c:pt idx="16">
                  <c:v>2.0374685280397023E-6</c:v>
                </c:pt>
                <c:pt idx="17">
                  <c:v>2.4598526393410093E-6</c:v>
                </c:pt>
                <c:pt idx="18">
                  <c:v>2.9698004774064465E-6</c:v>
                </c:pt>
                <c:pt idx="19">
                  <c:v>3.5854647284750955E-6</c:v>
                </c:pt>
                <c:pt idx="20">
                  <c:v>4.3287612810830596E-6</c:v>
                </c:pt>
                <c:pt idx="21">
                  <c:v>5.2261493690869925E-6</c:v>
                </c:pt>
                <c:pt idx="22">
                  <c:v>6.3095734448019212E-6</c:v>
                </c:pt>
                <c:pt idx="23">
                  <c:v>7.6176003102461226E-6</c:v>
                </c:pt>
                <c:pt idx="24">
                  <c:v>9.1967919851170394E-6</c:v>
                </c:pt>
                <c:pt idx="25">
                  <c:v>1.1103363181676355E-5</c:v>
                </c:pt>
                <c:pt idx="26">
                  <c:v>1.3405182387914704E-5</c:v>
                </c:pt>
                <c:pt idx="27">
                  <c:v>1.6184187791840607E-5</c:v>
                </c:pt>
                <c:pt idx="28">
                  <c:v>1.9539304046896093E-5</c:v>
                </c:pt>
                <c:pt idx="29">
                  <c:v>2.3589963707015916E-5</c:v>
                </c:pt>
                <c:pt idx="30">
                  <c:v>2.8480358684358035E-5</c:v>
                </c:pt>
                <c:pt idx="31">
                  <c:v>3.4384573069455206E-5</c:v>
                </c:pt>
                <c:pt idx="32">
                  <c:v>4.1512780027522891E-5</c:v>
                </c:pt>
                <c:pt idx="33">
                  <c:v>5.0118723362727238E-5</c:v>
                </c:pt>
                <c:pt idx="34">
                  <c:v>6.0508750072729328E-5</c:v>
                </c:pt>
                <c:pt idx="35">
                  <c:v>7.3052715426644404E-5</c:v>
                </c:pt>
                <c:pt idx="36">
                  <c:v>8.8197148756035643E-5</c:v>
                </c:pt>
                <c:pt idx="37">
                  <c:v>1.0648114862349339E-4</c:v>
                </c:pt>
                <c:pt idx="38">
                  <c:v>1.2855557319139019E-4</c:v>
                </c:pt>
                <c:pt idx="39">
                  <c:v>1.5520620891311957E-4</c:v>
                </c:pt>
                <c:pt idx="40">
                  <c:v>1.8738174228603825E-4</c:v>
                </c:pt>
                <c:pt idx="41">
                  <c:v>2.2622753038060403E-4</c:v>
                </c:pt>
                <c:pt idx="42">
                  <c:v>2.7312637228008431E-4</c:v>
                </c:pt>
                <c:pt idx="43">
                  <c:v>3.2974773277759677E-4</c:v>
                </c:pt>
                <c:pt idx="44">
                  <c:v>3.981071705534967E-4</c:v>
                </c:pt>
                <c:pt idx="45">
                  <c:v>4.8063808630643842E-4</c:v>
                </c:pt>
                <c:pt idx="46">
                  <c:v>5.8027834486661751E-4</c:v>
                </c:pt>
                <c:pt idx="47">
                  <c:v>7.0057485479096721E-4</c:v>
                </c:pt>
                <c:pt idx="48">
                  <c:v>8.4580982817513231E-4</c:v>
                </c:pt>
                <c:pt idx="49">
                  <c:v>1.0211532151708507E-3</c:v>
                </c:pt>
                <c:pt idx="50">
                  <c:v>1.2328467394420648E-3</c:v>
                </c:pt>
                <c:pt idx="51">
                  <c:v>1.4884260856962881E-3</c:v>
                </c:pt>
                <c:pt idx="52">
                  <c:v>1.7969891485325948E-3</c:v>
                </c:pt>
                <c:pt idx="53">
                  <c:v>2.1695198914988617E-3</c:v>
                </c:pt>
                <c:pt idx="54">
                  <c:v>2.6192793448156261E-3</c:v>
                </c:pt>
                <c:pt idx="55">
                  <c:v>3.1622776601683764E-3</c:v>
                </c:pt>
                <c:pt idx="56">
                  <c:v>3.8178440263704982E-3</c:v>
                </c:pt>
                <c:pt idx="57">
                  <c:v>4.6093147332662834E-3</c:v>
                </c:pt>
                <c:pt idx="58">
                  <c:v>5.5648638769832844E-3</c:v>
                </c:pt>
                <c:pt idx="59">
                  <c:v>6.7185062772680149E-3</c:v>
                </c:pt>
                <c:pt idx="60">
                  <c:v>8.1113083078968723E-3</c:v>
                </c:pt>
                <c:pt idx="61">
                  <c:v>9.7928497422660084E-3</c:v>
                </c:pt>
                <c:pt idx="62">
                  <c:v>1.182298865168706E-2</c:v>
                </c:pt>
                <c:pt idx="63">
                  <c:v>1.4273992181725837E-2</c:v>
                </c:pt>
                <c:pt idx="64">
                  <c:v>1.7233109056135076E-2</c:v>
                </c:pt>
                <c:pt idx="65">
                  <c:v>2.0805675382171707E-2</c:v>
                </c:pt>
                <c:pt idx="66">
                  <c:v>2.5118864315095819E-2</c:v>
                </c:pt>
                <c:pt idx="67">
                  <c:v>3.0326213059195233E-2</c:v>
                </c:pt>
                <c:pt idx="68">
                  <c:v>3.661308835364032E-2</c:v>
                </c:pt>
                <c:pt idx="69">
                  <c:v>4.4203284998850588E-2</c:v>
                </c:pt>
                <c:pt idx="70">
                  <c:v>5.33669923120631E-2</c:v>
                </c:pt>
                <c:pt idx="71">
                  <c:v>6.443041209516126E-2</c:v>
                </c:pt>
                <c:pt idx="72">
                  <c:v>7.7787370486943022E-2</c:v>
                </c:pt>
                <c:pt idx="73">
                  <c:v>9.3913337048598028E-2</c:v>
                </c:pt>
                <c:pt idx="74">
                  <c:v>0.11338235012178494</c:v>
                </c:pt>
                <c:pt idx="75">
                  <c:v>0.13688745095370816</c:v>
                </c:pt>
                <c:pt idx="76">
                  <c:v>0.16526535398566911</c:v>
                </c:pt>
                <c:pt idx="77">
                  <c:v>0.19952623149688742</c:v>
                </c:pt>
                <c:pt idx="78">
                  <c:v>0.24088967285182983</c:v>
                </c:pt>
                <c:pt idx="79">
                  <c:v>0.29082809839751289</c:v>
                </c:pt>
                <c:pt idx="80">
                  <c:v>0.35111917342151339</c:v>
                </c:pt>
                <c:pt idx="81">
                  <c:v>0.42390908795785437</c:v>
                </c:pt>
                <c:pt idx="82">
                  <c:v>0.5117889550210728</c:v>
                </c:pt>
                <c:pt idx="83">
                  <c:v>0.61788704682737061</c:v>
                </c:pt>
                <c:pt idx="84">
                  <c:v>0.74598015234879256</c:v>
                </c:pt>
                <c:pt idx="85">
                  <c:v>0.90062802021127775</c:v>
                </c:pt>
                <c:pt idx="86">
                  <c:v>1.0873356727196557</c:v>
                </c:pt>
                <c:pt idx="87">
                  <c:v>1.3127493689251963</c:v>
                </c:pt>
                <c:pt idx="88">
                  <c:v>1.5848931924611109</c:v>
                </c:pt>
                <c:pt idx="89">
                  <c:v>1.9134546859970385</c:v>
                </c:pt>
                <c:pt idx="90">
                  <c:v>2.3101297000831584</c:v>
                </c:pt>
                <c:pt idx="91">
                  <c:v>2.7890387320175938</c:v>
                </c:pt>
                <c:pt idx="92">
                  <c:v>3.3672295752114159</c:v>
                </c:pt>
                <c:pt idx="93">
                  <c:v>4.0652841719327384</c:v>
                </c:pt>
                <c:pt idx="94">
                  <c:v>4.9080512716538518</c:v>
                </c:pt>
                <c:pt idx="95">
                  <c:v>5.9255309755456755</c:v>
                </c:pt>
                <c:pt idx="96">
                  <c:v>7.1539426543764799</c:v>
                </c:pt>
                <c:pt idx="97">
                  <c:v>8.637014254641425</c:v>
                </c:pt>
                <c:pt idx="98">
                  <c:v>10.427538888537669</c:v>
                </c:pt>
                <c:pt idx="99">
                  <c:v>12.589254117941662</c:v>
                </c:pt>
              </c:numCache>
            </c:numRef>
          </c:xVal>
          <c:yVal>
            <c:numRef>
              <c:f>Sheet2!$E$3:$E$102</c:f>
              <c:numCache>
                <c:formatCode>0.00E+00</c:formatCode>
                <c:ptCount val="100"/>
                <c:pt idx="0">
                  <c:v>6.1465394100487271E+20</c:v>
                </c:pt>
                <c:pt idx="1">
                  <c:v>6.3741714895790788E+20</c:v>
                </c:pt>
                <c:pt idx="2">
                  <c:v>6.5370910303506019E+20</c:v>
                </c:pt>
                <c:pt idx="3">
                  <c:v>6.6299925144739656E+20</c:v>
                </c:pt>
                <c:pt idx="4">
                  <c:v>6.6498103525621236E+20</c:v>
                </c:pt>
                <c:pt idx="5">
                  <c:v>6.5958868618306322E+20</c:v>
                </c:pt>
                <c:pt idx="6">
                  <c:v>6.4700085088398134E+20</c:v>
                </c:pt>
                <c:pt idx="7">
                  <c:v>6.2763076310578181E+20</c:v>
                </c:pt>
                <c:pt idx="8">
                  <c:v>6.0210371786268528E+20</c:v>
                </c:pt>
                <c:pt idx="9">
                  <c:v>5.7122356036153514E+20</c:v>
                </c:pt>
                <c:pt idx="10">
                  <c:v>5.3593069417748719E+20</c:v>
                </c:pt>
                <c:pt idx="11">
                  <c:v>4.9725466523784937E+20</c:v>
                </c:pt>
                <c:pt idx="12">
                  <c:v>4.5626464554177895E+20</c:v>
                </c:pt>
                <c:pt idx="13">
                  <c:v>4.1402111051137135E+20</c:v>
                </c:pt>
                <c:pt idx="14">
                  <c:v>3.7153169598897835E+20</c:v>
                </c:pt>
                <c:pt idx="15">
                  <c:v>3.2971368290741748E+20</c:v>
                </c:pt>
                <c:pt idx="16">
                  <c:v>2.8936485809401538E+20</c:v>
                </c:pt>
                <c:pt idx="17">
                  <c:v>2.5114371835922072E+20</c:v>
                </c:pt>
                <c:pt idx="18">
                  <c:v>2.1555920297817804E+20</c:v>
                </c:pt>
                <c:pt idx="19">
                  <c:v>1.8296942974553925E+20</c:v>
                </c:pt>
                <c:pt idx="20">
                  <c:v>1.5358832926651459E+20</c:v>
                </c:pt>
                <c:pt idx="21">
                  <c:v>1.2749865813728164E+20</c:v>
                </c:pt>
                <c:pt idx="22">
                  <c:v>1.0466963945130723E+20</c:v>
                </c:pt>
                <c:pt idx="23">
                  <c:v>8.4977423371275895E+19</c:v>
                </c:pt>
                <c:pt idx="24">
                  <c:v>6.8226659065421849E+19</c:v>
                </c:pt>
                <c:pt idx="25">
                  <c:v>5.4171687947161395E+19</c:v>
                </c:pt>
                <c:pt idx="26">
                  <c:v>4.2536166492394144E+19</c:v>
                </c:pt>
                <c:pt idx="27">
                  <c:v>3.3030263824565711E+19</c:v>
                </c:pt>
                <c:pt idx="28">
                  <c:v>2.5364917505256718E+19</c:v>
                </c:pt>
                <c:pt idx="29">
                  <c:v>1.9262940450625266E+19</c:v>
                </c:pt>
                <c:pt idx="30">
                  <c:v>1.4467031469964874E+19</c:v>
                </c:pt>
                <c:pt idx="31">
                  <c:v>1.0744939797658919E+19</c:v>
                </c:pt>
                <c:pt idx="32">
                  <c:v>7.892166940288086E+18</c:v>
                </c:pt>
                <c:pt idx="33">
                  <c:v>5.7326609395697531E+18</c:v>
                </c:pt>
                <c:pt idx="34">
                  <c:v>4.1179774598009748E+18</c:v>
                </c:pt>
                <c:pt idx="35">
                  <c:v>2.9253604831679693E+18</c:v>
                </c:pt>
                <c:pt idx="36">
                  <c:v>2.0551452996076424E+18</c:v>
                </c:pt>
                <c:pt idx="37">
                  <c:v>1.4278197664433876E+18</c:v>
                </c:pt>
                <c:pt idx="38">
                  <c:v>9.8100667865462566E+17</c:v>
                </c:pt>
                <c:pt idx="39">
                  <c:v>6.6655847460201792E+17</c:v>
                </c:pt>
                <c:pt idx="40">
                  <c:v>4.4789092291436538E+17</c:v>
                </c:pt>
                <c:pt idx="41">
                  <c:v>2.9762813559070208E+17</c:v>
                </c:pt>
                <c:pt idx="42">
                  <c:v>1.9558854814804682E+17</c:v>
                </c:pt>
                <c:pt idx="43">
                  <c:v>1.271102515774084E+17</c:v>
                </c:pt>
                <c:pt idx="44">
                  <c:v>8.1693113800893232E+16</c:v>
                </c:pt>
                <c:pt idx="45">
                  <c:v>5.1922792040813776E+16</c:v>
                </c:pt>
                <c:pt idx="46">
                  <c:v>3.263610650904396E+16</c:v>
                </c:pt>
                <c:pt idx="47">
                  <c:v>2.0286464350861464E+16</c:v>
                </c:pt>
                <c:pt idx="48">
                  <c:v>1.247044923335096E+16</c:v>
                </c:pt>
                <c:pt idx="49">
                  <c:v>7580983502484444</c:v>
                </c:pt>
                <c:pt idx="50">
                  <c:v>4557605395852699</c:v>
                </c:pt>
                <c:pt idx="51">
                  <c:v>2709665026453491</c:v>
                </c:pt>
                <c:pt idx="52">
                  <c:v>1593170321491578.3</c:v>
                </c:pt>
                <c:pt idx="53">
                  <c:v>926353027784484.63</c:v>
                </c:pt>
                <c:pt idx="54">
                  <c:v>532670394235870.63</c:v>
                </c:pt>
                <c:pt idx="55">
                  <c:v>302906302530133.31</c:v>
                </c:pt>
                <c:pt idx="56">
                  <c:v>170343582357366.41</c:v>
                </c:pt>
                <c:pt idx="57">
                  <c:v>94735108993803</c:v>
                </c:pt>
                <c:pt idx="58">
                  <c:v>52103135356662.922</c:v>
                </c:pt>
                <c:pt idx="59">
                  <c:v>28338996886243.984</c:v>
                </c:pt>
                <c:pt idx="60">
                  <c:v>15243082671366.449</c:v>
                </c:pt>
                <c:pt idx="61">
                  <c:v>8108282151826.1523</c:v>
                </c:pt>
                <c:pt idx="62">
                  <c:v>4265329799795.0151</c:v>
                </c:pt>
                <c:pt idx="63">
                  <c:v>2218932530816.187</c:v>
                </c:pt>
                <c:pt idx="64">
                  <c:v>1141571962461.1887</c:v>
                </c:pt>
                <c:pt idx="65">
                  <c:v>580804812937.87109</c:v>
                </c:pt>
                <c:pt idx="66">
                  <c:v>292230025262.68713</c:v>
                </c:pt>
                <c:pt idx="67">
                  <c:v>145407624968.81033</c:v>
                </c:pt>
                <c:pt idx="68">
                  <c:v>71551252827.656967</c:v>
                </c:pt>
                <c:pt idx="69">
                  <c:v>34818897874.482941</c:v>
                </c:pt>
                <c:pt idx="70">
                  <c:v>16756392098.776621</c:v>
                </c:pt>
                <c:pt idx="71">
                  <c:v>7974688436.091259</c:v>
                </c:pt>
                <c:pt idx="72">
                  <c:v>3753311859.7462492</c:v>
                </c:pt>
                <c:pt idx="73">
                  <c:v>1746961338.6680949</c:v>
                </c:pt>
                <c:pt idx="74">
                  <c:v>804117757.64538538</c:v>
                </c:pt>
                <c:pt idx="75">
                  <c:v>366035938.82063758</c:v>
                </c:pt>
                <c:pt idx="76">
                  <c:v>164776593.29975432</c:v>
                </c:pt>
                <c:pt idx="77">
                  <c:v>73355896.23311168</c:v>
                </c:pt>
                <c:pt idx="78">
                  <c:v>32295517.760136429</c:v>
                </c:pt>
                <c:pt idx="79">
                  <c:v>14061031.844231557</c:v>
                </c:pt>
                <c:pt idx="80">
                  <c:v>6054243.0000719493</c:v>
                </c:pt>
                <c:pt idx="81">
                  <c:v>2577924.6609546803</c:v>
                </c:pt>
                <c:pt idx="82">
                  <c:v>1085546.19669907</c:v>
                </c:pt>
                <c:pt idx="83">
                  <c:v>452057.95427572983</c:v>
                </c:pt>
                <c:pt idx="84">
                  <c:v>186169.11613297524</c:v>
                </c:pt>
                <c:pt idx="85">
                  <c:v>75820.88942076583</c:v>
                </c:pt>
                <c:pt idx="86">
                  <c:v>30537.8057784064</c:v>
                </c:pt>
                <c:pt idx="87">
                  <c:v>12163.386273965654</c:v>
                </c:pt>
                <c:pt idx="88">
                  <c:v>4791.1402648969361</c:v>
                </c:pt>
                <c:pt idx="89">
                  <c:v>1866.340962846099</c:v>
                </c:pt>
                <c:pt idx="90">
                  <c:v>718.97006277716571</c:v>
                </c:pt>
                <c:pt idx="91">
                  <c:v>273.90397970116265</c:v>
                </c:pt>
                <c:pt idx="92">
                  <c:v>103.1937973213014</c:v>
                </c:pt>
                <c:pt idx="93">
                  <c:v>38.44824860869484</c:v>
                </c:pt>
                <c:pt idx="94">
                  <c:v>14.166652650040955</c:v>
                </c:pt>
                <c:pt idx="95">
                  <c:v>5.1620908767861087</c:v>
                </c:pt>
                <c:pt idx="96">
                  <c:v>1.8601662581097289</c:v>
                </c:pt>
                <c:pt idx="97">
                  <c:v>0.66289630018388801</c:v>
                </c:pt>
                <c:pt idx="98">
                  <c:v>0.23361845318234176</c:v>
                </c:pt>
                <c:pt idx="99">
                  <c:v>8.1420995745205005E-2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5D-4041-BC63-B5C82F67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41184"/>
        <c:axId val="206543200"/>
      </c:scatterChart>
      <c:valAx>
        <c:axId val="324241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3200"/>
        <c:crosses val="autoZero"/>
        <c:crossBetween val="midCat"/>
      </c:valAx>
      <c:valAx>
        <c:axId val="206543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PDF mass % &gt; x in 1 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Sheet2!$B$3:$B$102</c:f>
              <c:numCache>
                <c:formatCode>0.0000E+00</c:formatCode>
                <c:ptCount val="100"/>
                <c:pt idx="0">
                  <c:v>9.9999999999999995E-8</c:v>
                </c:pt>
                <c:pt idx="1">
                  <c:v>1.207308287459874E-7</c:v>
                </c:pt>
                <c:pt idx="2">
                  <c:v>1.4575933009692946E-7</c:v>
                </c:pt>
                <c:pt idx="3">
                  <c:v>1.7597644720062216E-7</c:v>
                </c:pt>
                <c:pt idx="4">
                  <c:v>2.1245782310305654E-7</c:v>
                </c:pt>
                <c:pt idx="5">
                  <c:v>2.5650209056800421E-7</c:v>
                </c:pt>
                <c:pt idx="6">
                  <c:v>3.0967709969353482E-7</c:v>
                </c:pt>
                <c:pt idx="7">
                  <c:v>3.7387572889654237E-7</c:v>
                </c:pt>
                <c:pt idx="8">
                  <c:v>4.5138326597689696E-7</c:v>
                </c:pt>
                <c:pt idx="9">
                  <c:v>5.4495875783461255E-7</c:v>
                </c:pt>
                <c:pt idx="10">
                  <c:v>6.5793322465756778E-7</c:v>
                </c:pt>
                <c:pt idx="11">
                  <c:v>7.9432823472428114E-7</c:v>
                </c:pt>
                <c:pt idx="12">
                  <c:v>9.589990607459955E-7</c:v>
                </c:pt>
                <c:pt idx="13">
                  <c:v>1.1578075137048762E-6</c:v>
                </c:pt>
                <c:pt idx="14">
                  <c:v>1.397830606579212E-6</c:v>
                </c:pt>
                <c:pt idx="15">
                  <c:v>1.6876124757881464E-6</c:v>
                </c:pt>
                <c:pt idx="16">
                  <c:v>2.0374685280397023E-6</c:v>
                </c:pt>
                <c:pt idx="17">
                  <c:v>2.4598526393410093E-6</c:v>
                </c:pt>
                <c:pt idx="18">
                  <c:v>2.9698004774064465E-6</c:v>
                </c:pt>
                <c:pt idx="19">
                  <c:v>3.5854647284750955E-6</c:v>
                </c:pt>
                <c:pt idx="20">
                  <c:v>4.3287612810830596E-6</c:v>
                </c:pt>
                <c:pt idx="21">
                  <c:v>5.2261493690869925E-6</c:v>
                </c:pt>
                <c:pt idx="22">
                  <c:v>6.3095734448019212E-6</c:v>
                </c:pt>
                <c:pt idx="23">
                  <c:v>7.6176003102461226E-6</c:v>
                </c:pt>
                <c:pt idx="24">
                  <c:v>9.1967919851170394E-6</c:v>
                </c:pt>
                <c:pt idx="25">
                  <c:v>1.1103363181676355E-5</c:v>
                </c:pt>
                <c:pt idx="26">
                  <c:v>1.3405182387914704E-5</c:v>
                </c:pt>
                <c:pt idx="27">
                  <c:v>1.6184187791840607E-5</c:v>
                </c:pt>
                <c:pt idx="28">
                  <c:v>1.9539304046896093E-5</c:v>
                </c:pt>
                <c:pt idx="29">
                  <c:v>2.3589963707015916E-5</c:v>
                </c:pt>
                <c:pt idx="30">
                  <c:v>2.8480358684358035E-5</c:v>
                </c:pt>
                <c:pt idx="31">
                  <c:v>3.4384573069455206E-5</c:v>
                </c:pt>
                <c:pt idx="32">
                  <c:v>4.1512780027522891E-5</c:v>
                </c:pt>
                <c:pt idx="33">
                  <c:v>5.0118723362727238E-5</c:v>
                </c:pt>
                <c:pt idx="34">
                  <c:v>6.0508750072729328E-5</c:v>
                </c:pt>
                <c:pt idx="35">
                  <c:v>7.3052715426644404E-5</c:v>
                </c:pt>
                <c:pt idx="36">
                  <c:v>8.8197148756035643E-5</c:v>
                </c:pt>
                <c:pt idx="37">
                  <c:v>1.0648114862349339E-4</c:v>
                </c:pt>
                <c:pt idx="38">
                  <c:v>1.2855557319139019E-4</c:v>
                </c:pt>
                <c:pt idx="39">
                  <c:v>1.5520620891311957E-4</c:v>
                </c:pt>
                <c:pt idx="40">
                  <c:v>1.8738174228603825E-4</c:v>
                </c:pt>
                <c:pt idx="41">
                  <c:v>2.2622753038060403E-4</c:v>
                </c:pt>
                <c:pt idx="42">
                  <c:v>2.7312637228008431E-4</c:v>
                </c:pt>
                <c:pt idx="43">
                  <c:v>3.2974773277759677E-4</c:v>
                </c:pt>
                <c:pt idx="44">
                  <c:v>3.981071705534967E-4</c:v>
                </c:pt>
                <c:pt idx="45">
                  <c:v>4.8063808630643842E-4</c:v>
                </c:pt>
                <c:pt idx="46">
                  <c:v>5.8027834486661751E-4</c:v>
                </c:pt>
                <c:pt idx="47">
                  <c:v>7.0057485479096721E-4</c:v>
                </c:pt>
                <c:pt idx="48">
                  <c:v>8.4580982817513231E-4</c:v>
                </c:pt>
                <c:pt idx="49">
                  <c:v>1.0211532151708507E-3</c:v>
                </c:pt>
                <c:pt idx="50">
                  <c:v>1.2328467394420648E-3</c:v>
                </c:pt>
                <c:pt idx="51">
                  <c:v>1.4884260856962881E-3</c:v>
                </c:pt>
                <c:pt idx="52">
                  <c:v>1.7969891485325948E-3</c:v>
                </c:pt>
                <c:pt idx="53">
                  <c:v>2.1695198914988617E-3</c:v>
                </c:pt>
                <c:pt idx="54">
                  <c:v>2.6192793448156261E-3</c:v>
                </c:pt>
                <c:pt idx="55">
                  <c:v>3.1622776601683764E-3</c:v>
                </c:pt>
                <c:pt idx="56">
                  <c:v>3.8178440263704982E-3</c:v>
                </c:pt>
                <c:pt idx="57">
                  <c:v>4.6093147332662834E-3</c:v>
                </c:pt>
                <c:pt idx="58">
                  <c:v>5.5648638769832844E-3</c:v>
                </c:pt>
                <c:pt idx="59">
                  <c:v>6.7185062772680149E-3</c:v>
                </c:pt>
                <c:pt idx="60">
                  <c:v>8.1113083078968723E-3</c:v>
                </c:pt>
                <c:pt idx="61">
                  <c:v>9.7928497422660084E-3</c:v>
                </c:pt>
                <c:pt idx="62">
                  <c:v>1.182298865168706E-2</c:v>
                </c:pt>
                <c:pt idx="63">
                  <c:v>1.4273992181725837E-2</c:v>
                </c:pt>
                <c:pt idx="64">
                  <c:v>1.7233109056135076E-2</c:v>
                </c:pt>
                <c:pt idx="65">
                  <c:v>2.0805675382171707E-2</c:v>
                </c:pt>
                <c:pt idx="66">
                  <c:v>2.5118864315095819E-2</c:v>
                </c:pt>
                <c:pt idx="67">
                  <c:v>3.0326213059195233E-2</c:v>
                </c:pt>
                <c:pt idx="68">
                  <c:v>3.661308835364032E-2</c:v>
                </c:pt>
                <c:pt idx="69">
                  <c:v>4.4203284998850588E-2</c:v>
                </c:pt>
                <c:pt idx="70">
                  <c:v>5.33669923120631E-2</c:v>
                </c:pt>
                <c:pt idx="71">
                  <c:v>6.443041209516126E-2</c:v>
                </c:pt>
                <c:pt idx="72">
                  <c:v>7.7787370486943022E-2</c:v>
                </c:pt>
                <c:pt idx="73">
                  <c:v>9.3913337048598028E-2</c:v>
                </c:pt>
                <c:pt idx="74">
                  <c:v>0.11338235012178494</c:v>
                </c:pt>
                <c:pt idx="75">
                  <c:v>0.13688745095370816</c:v>
                </c:pt>
                <c:pt idx="76">
                  <c:v>0.16526535398566911</c:v>
                </c:pt>
                <c:pt idx="77">
                  <c:v>0.19952623149688742</c:v>
                </c:pt>
                <c:pt idx="78">
                  <c:v>0.24088967285182983</c:v>
                </c:pt>
                <c:pt idx="79">
                  <c:v>0.29082809839751289</c:v>
                </c:pt>
                <c:pt idx="80">
                  <c:v>0.35111917342151339</c:v>
                </c:pt>
                <c:pt idx="81">
                  <c:v>0.42390908795785437</c:v>
                </c:pt>
                <c:pt idx="82">
                  <c:v>0.5117889550210728</c:v>
                </c:pt>
                <c:pt idx="83">
                  <c:v>0.61788704682737061</c:v>
                </c:pt>
                <c:pt idx="84">
                  <c:v>0.74598015234879256</c:v>
                </c:pt>
                <c:pt idx="85">
                  <c:v>0.90062802021127775</c:v>
                </c:pt>
                <c:pt idx="86">
                  <c:v>1.0873356727196557</c:v>
                </c:pt>
                <c:pt idx="87">
                  <c:v>1.3127493689251963</c:v>
                </c:pt>
                <c:pt idx="88">
                  <c:v>1.5848931924611109</c:v>
                </c:pt>
                <c:pt idx="89">
                  <c:v>1.9134546859970385</c:v>
                </c:pt>
                <c:pt idx="90">
                  <c:v>2.3101297000831584</c:v>
                </c:pt>
                <c:pt idx="91">
                  <c:v>2.7890387320175938</c:v>
                </c:pt>
                <c:pt idx="92">
                  <c:v>3.3672295752114159</c:v>
                </c:pt>
                <c:pt idx="93">
                  <c:v>4.0652841719327384</c:v>
                </c:pt>
                <c:pt idx="94">
                  <c:v>4.9080512716538518</c:v>
                </c:pt>
                <c:pt idx="95">
                  <c:v>5.9255309755456755</c:v>
                </c:pt>
                <c:pt idx="96">
                  <c:v>7.1539426543764799</c:v>
                </c:pt>
                <c:pt idx="97">
                  <c:v>8.637014254641425</c:v>
                </c:pt>
                <c:pt idx="98">
                  <c:v>10.427538888537669</c:v>
                </c:pt>
                <c:pt idx="99">
                  <c:v>12.589254117941662</c:v>
                </c:pt>
              </c:numCache>
            </c:numRef>
          </c:xVal>
          <c:yVal>
            <c:numRef>
              <c:f>Sheet2!$F$3:$F$102</c:f>
              <c:numCache>
                <c:formatCode>0.0000E+00</c:formatCode>
                <c:ptCount val="100"/>
                <c:pt idx="0">
                  <c:v>9.9767935787314271E-7</c:v>
                </c:pt>
                <c:pt idx="1">
                  <c:v>1.8207008924009507E-6</c:v>
                </c:pt>
                <c:pt idx="2">
                  <c:v>3.2858969532509983E-6</c:v>
                </c:pt>
                <c:pt idx="3">
                  <c:v>5.8645810210391357E-6</c:v>
                </c:pt>
                <c:pt idx="4">
                  <c:v>1.0351129875342168E-5</c:v>
                </c:pt>
                <c:pt idx="5">
                  <c:v>1.8067840210752178E-5</c:v>
                </c:pt>
                <c:pt idx="6">
                  <c:v>3.1188352973205813E-5</c:v>
                </c:pt>
                <c:pt idx="7">
                  <c:v>5.3241018699546652E-5</c:v>
                </c:pt>
                <c:pt idx="8">
                  <c:v>8.9881019250422032E-5</c:v>
                </c:pt>
                <c:pt idx="9">
                  <c:v>1.5005737227138515E-4</c:v>
                </c:pt>
                <c:pt idx="10">
                  <c:v>2.4775042128332374E-4</c:v>
                </c:pt>
                <c:pt idx="11">
                  <c:v>4.0451923988637817E-4</c:v>
                </c:pt>
                <c:pt idx="12">
                  <c:v>6.5317819699747879E-4</c:v>
                </c:pt>
                <c:pt idx="13">
                  <c:v>1.0430182151680368E-3</c:v>
                </c:pt>
                <c:pt idx="14">
                  <c:v>1.6470994515243695E-3</c:v>
                </c:pt>
                <c:pt idx="15">
                  <c:v>2.5722635782850422E-3</c:v>
                </c:pt>
                <c:pt idx="16">
                  <c:v>3.9726365183519021E-3</c:v>
                </c:pt>
                <c:pt idx="17">
                  <c:v>6.0675017305371441E-3</c:v>
                </c:pt>
                <c:pt idx="18">
                  <c:v>9.1644984788027857E-3</c:v>
                </c:pt>
                <c:pt idx="19">
                  <c:v>1.3689110031322912E-2</c:v>
                </c:pt>
                <c:pt idx="20">
                  <c:v>2.0221317183208153E-2</c:v>
                </c:pt>
                <c:pt idx="21">
                  <c:v>2.9540060792529896E-2</c:v>
                </c:pt>
                <c:pt idx="22">
                  <c:v>4.2675738406507895E-2</c:v>
                </c:pt>
                <c:pt idx="23">
                  <c:v>6.0970312385547808E-2</c:v>
                </c:pt>
                <c:pt idx="24">
                  <c:v>8.6143698180679226E-2</c:v>
                </c:pt>
                <c:pt idx="25">
                  <c:v>0.12036391923048512</c:v>
                </c:pt>
                <c:pt idx="26">
                  <c:v>0.16631707755014072</c:v>
                </c:pt>
                <c:pt idx="27">
                  <c:v>0.2272715563456843</c:v>
                </c:pt>
                <c:pt idx="28">
                  <c:v>0.30712915371237709</c:v>
                </c:pt>
                <c:pt idx="29">
                  <c:v>0.4104542117350562</c:v>
                </c:pt>
                <c:pt idx="30">
                  <c:v>0.54247047513771263</c:v>
                </c:pt>
                <c:pt idx="31">
                  <c:v>0.70901465474209657</c:v>
                </c:pt>
                <c:pt idx="32">
                  <c:v>0.91643577373664231</c:v>
                </c:pt>
                <c:pt idx="33">
                  <c:v>1.171430620838311</c:v>
                </c:pt>
                <c:pt idx="34">
                  <c:v>1.4808082547772019</c:v>
                </c:pt>
                <c:pt idx="35">
                  <c:v>1.8511806308141239</c:v>
                </c:pt>
                <c:pt idx="36">
                  <c:v>2.2885820356681572</c:v>
                </c:pt>
                <c:pt idx="37">
                  <c:v>2.7980269158712612</c:v>
                </c:pt>
                <c:pt idx="38">
                  <c:v>3.3830234444145604</c:v>
                </c:pt>
                <c:pt idx="39">
                  <c:v>4.0450681538069801</c:v>
                </c:pt>
                <c:pt idx="40">
                  <c:v>4.78315434735946</c:v>
                </c:pt>
                <c:pt idx="41">
                  <c:v>5.5933328420172863</c:v>
                </c:pt>
                <c:pt idx="42">
                  <c:v>6.4683669313066661</c:v>
                </c:pt>
                <c:pt idx="43">
                  <c:v>7.3975234232659055</c:v>
                </c:pt>
                <c:pt idx="44">
                  <c:v>8.3665375780348992</c:v>
                </c:pt>
                <c:pt idx="45">
                  <c:v>9.3577814766073732</c:v>
                </c:pt>
                <c:pt idx="46">
                  <c:v>10.350652988194092</c:v>
                </c:pt>
                <c:pt idx="47">
                  <c:v>11.322186768389395</c:v>
                </c:pt>
                <c:pt idx="48">
                  <c:v>12.247870806581389</c:v>
                </c:pt>
                <c:pt idx="49">
                  <c:v>13.10263354905681</c:v>
                </c:pt>
                <c:pt idx="50">
                  <c:v>13.861949408767186</c:v>
                </c:pt>
                <c:pt idx="51">
                  <c:v>14.502996436864306</c:v>
                </c:pt>
                <c:pt idx="52">
                  <c:v>15.005790792011805</c:v>
                </c:pt>
                <c:pt idx="53">
                  <c:v>15.354219701559868</c:v>
                </c:pt>
                <c:pt idx="54">
                  <c:v>15.536898554807632</c:v>
                </c:pt>
                <c:pt idx="55">
                  <c:v>15.547788560216276</c:v>
                </c:pt>
                <c:pt idx="56">
                  <c:v>15.386528227015209</c:v>
                </c:pt>
                <c:pt idx="57">
                  <c:v>15.058453290751705</c:v>
                </c:pt>
                <c:pt idx="58">
                  <c:v>14.574303550814147</c:v>
                </c:pt>
                <c:pt idx="59">
                  <c:v>13.949639087320278</c:v>
                </c:pt>
                <c:pt idx="60">
                  <c:v>13.204010118420152</c:v>
                </c:pt>
                <c:pt idx="61">
                  <c:v>12.359942254127285</c:v>
                </c:pt>
                <c:pt idx="62">
                  <c:v>11.441810514735135</c:v>
                </c:pt>
                <c:pt idx="63">
                  <c:v>10.474680308415055</c:v>
                </c:pt>
                <c:pt idx="64">
                  <c:v>9.4831914644402318</c:v>
                </c:pt>
                <c:pt idx="65">
                  <c:v>8.4905529992477273</c:v>
                </c:pt>
                <c:pt idx="66">
                  <c:v>7.5177027853546159</c:v>
                </c:pt>
                <c:pt idx="67">
                  <c:v>6.5826693748842944</c:v>
                </c:pt>
                <c:pt idx="68">
                  <c:v>5.7001547929824747</c:v>
                </c:pt>
                <c:pt idx="69">
                  <c:v>4.881339034751365</c:v>
                </c:pt>
                <c:pt idx="70">
                  <c:v>4.1338909145203235</c:v>
                </c:pt>
                <c:pt idx="71">
                  <c:v>3.462157078513993</c:v>
                </c:pt>
                <c:pt idx="72">
                  <c:v>2.86749216528974</c:v>
                </c:pt>
                <c:pt idx="73">
                  <c:v>2.3486885372028028</c:v>
                </c:pt>
                <c:pt idx="74">
                  <c:v>1.9024634973577299</c:v>
                </c:pt>
                <c:pt idx="75">
                  <c:v>1.5239648613811556</c:v>
                </c:pt>
                <c:pt idx="76">
                  <c:v>1.2072613314490857</c:v>
                </c:pt>
                <c:pt idx="77">
                  <c:v>0.94579136286624799</c:v>
                </c:pt>
                <c:pt idx="78">
                  <c:v>0.73275216978632784</c:v>
                </c:pt>
                <c:pt idx="79">
                  <c:v>0.56141834401561852</c:v>
                </c:pt>
                <c:pt idx="80">
                  <c:v>0.42538659573461296</c:v>
                </c:pt>
                <c:pt idx="81">
                  <c:v>0.31874891786949228</c:v>
                </c:pt>
                <c:pt idx="82">
                  <c:v>0.2362007941817072</c:v>
                </c:pt>
                <c:pt idx="83">
                  <c:v>0.17309387650672511</c:v>
                </c:pt>
                <c:pt idx="84">
                  <c:v>0.12544396458886092</c:v>
                </c:pt>
                <c:pt idx="85">
                  <c:v>8.9905353796549445E-2</c:v>
                </c:pt>
                <c:pt idx="86">
                  <c:v>6.3721949471116299E-2</c:v>
                </c:pt>
                <c:pt idx="87">
                  <c:v>4.4664273021934264E-2</c:v>
                </c:pt>
                <c:pt idx="88">
                  <c:v>3.0959875213098429E-2</c:v>
                </c:pt>
                <c:pt idx="89">
                  <c:v>2.122295483083788E-2</c:v>
                </c:pt>
                <c:pt idx="90">
                  <c:v>1.4387330302879902E-2</c:v>
                </c:pt>
                <c:pt idx="91">
                  <c:v>9.6454455765563468E-3</c:v>
                </c:pt>
                <c:pt idx="92">
                  <c:v>6.3948754723137007E-3</c:v>
                </c:pt>
                <c:pt idx="93">
                  <c:v>4.1928526969198668E-3</c:v>
                </c:pt>
                <c:pt idx="94">
                  <c:v>2.7186596061982565E-3</c:v>
                </c:pt>
                <c:pt idx="95">
                  <c:v>1.7432825389447379E-3</c:v>
                </c:pt>
                <c:pt idx="96">
                  <c:v>1.1054737694409979E-3</c:v>
                </c:pt>
                <c:pt idx="97">
                  <c:v>6.9326108151354464E-4</c:v>
                </c:pt>
                <c:pt idx="98">
                  <c:v>4.2994501192275834E-4</c:v>
                </c:pt>
                <c:pt idx="99">
                  <c:v>2.6369186112760058E-4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6-4945-848D-0FAFAE58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18688"/>
        <c:axId val="206527392"/>
      </c:scatterChart>
      <c:valAx>
        <c:axId val="325718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7392"/>
        <c:crosses val="autoZero"/>
        <c:crossBetween val="midCat"/>
      </c:valAx>
      <c:valAx>
        <c:axId val="206527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1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CDF mass % &gt; x in 1 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Sheet2!$B$3:$B$102</c:f>
              <c:numCache>
                <c:formatCode>0.0000E+00</c:formatCode>
                <c:ptCount val="100"/>
                <c:pt idx="0">
                  <c:v>9.9999999999999995E-8</c:v>
                </c:pt>
                <c:pt idx="1">
                  <c:v>1.207308287459874E-7</c:v>
                </c:pt>
                <c:pt idx="2">
                  <c:v>1.4575933009692946E-7</c:v>
                </c:pt>
                <c:pt idx="3">
                  <c:v>1.7597644720062216E-7</c:v>
                </c:pt>
                <c:pt idx="4">
                  <c:v>2.1245782310305654E-7</c:v>
                </c:pt>
                <c:pt idx="5">
                  <c:v>2.5650209056800421E-7</c:v>
                </c:pt>
                <c:pt idx="6">
                  <c:v>3.0967709969353482E-7</c:v>
                </c:pt>
                <c:pt idx="7">
                  <c:v>3.7387572889654237E-7</c:v>
                </c:pt>
                <c:pt idx="8">
                  <c:v>4.5138326597689696E-7</c:v>
                </c:pt>
                <c:pt idx="9">
                  <c:v>5.4495875783461255E-7</c:v>
                </c:pt>
                <c:pt idx="10">
                  <c:v>6.5793322465756778E-7</c:v>
                </c:pt>
                <c:pt idx="11">
                  <c:v>7.9432823472428114E-7</c:v>
                </c:pt>
                <c:pt idx="12">
                  <c:v>9.589990607459955E-7</c:v>
                </c:pt>
                <c:pt idx="13">
                  <c:v>1.1578075137048762E-6</c:v>
                </c:pt>
                <c:pt idx="14">
                  <c:v>1.397830606579212E-6</c:v>
                </c:pt>
                <c:pt idx="15">
                  <c:v>1.6876124757881464E-6</c:v>
                </c:pt>
                <c:pt idx="16">
                  <c:v>2.0374685280397023E-6</c:v>
                </c:pt>
                <c:pt idx="17">
                  <c:v>2.4598526393410093E-6</c:v>
                </c:pt>
                <c:pt idx="18">
                  <c:v>2.9698004774064465E-6</c:v>
                </c:pt>
                <c:pt idx="19">
                  <c:v>3.5854647284750955E-6</c:v>
                </c:pt>
                <c:pt idx="20">
                  <c:v>4.3287612810830596E-6</c:v>
                </c:pt>
                <c:pt idx="21">
                  <c:v>5.2261493690869925E-6</c:v>
                </c:pt>
                <c:pt idx="22">
                  <c:v>6.3095734448019212E-6</c:v>
                </c:pt>
                <c:pt idx="23">
                  <c:v>7.6176003102461226E-6</c:v>
                </c:pt>
                <c:pt idx="24">
                  <c:v>9.1967919851170394E-6</c:v>
                </c:pt>
                <c:pt idx="25">
                  <c:v>1.1103363181676355E-5</c:v>
                </c:pt>
                <c:pt idx="26">
                  <c:v>1.3405182387914704E-5</c:v>
                </c:pt>
                <c:pt idx="27">
                  <c:v>1.6184187791840607E-5</c:v>
                </c:pt>
                <c:pt idx="28">
                  <c:v>1.9539304046896093E-5</c:v>
                </c:pt>
                <c:pt idx="29">
                  <c:v>2.3589963707015916E-5</c:v>
                </c:pt>
                <c:pt idx="30">
                  <c:v>2.8480358684358035E-5</c:v>
                </c:pt>
                <c:pt idx="31">
                  <c:v>3.4384573069455206E-5</c:v>
                </c:pt>
                <c:pt idx="32">
                  <c:v>4.1512780027522891E-5</c:v>
                </c:pt>
                <c:pt idx="33">
                  <c:v>5.0118723362727238E-5</c:v>
                </c:pt>
                <c:pt idx="34">
                  <c:v>6.0508750072729328E-5</c:v>
                </c:pt>
                <c:pt idx="35">
                  <c:v>7.3052715426644404E-5</c:v>
                </c:pt>
                <c:pt idx="36">
                  <c:v>8.8197148756035643E-5</c:v>
                </c:pt>
                <c:pt idx="37">
                  <c:v>1.0648114862349339E-4</c:v>
                </c:pt>
                <c:pt idx="38">
                  <c:v>1.2855557319139019E-4</c:v>
                </c:pt>
                <c:pt idx="39">
                  <c:v>1.5520620891311957E-4</c:v>
                </c:pt>
                <c:pt idx="40">
                  <c:v>1.8738174228603825E-4</c:v>
                </c:pt>
                <c:pt idx="41">
                  <c:v>2.2622753038060403E-4</c:v>
                </c:pt>
                <c:pt idx="42">
                  <c:v>2.7312637228008431E-4</c:v>
                </c:pt>
                <c:pt idx="43">
                  <c:v>3.2974773277759677E-4</c:v>
                </c:pt>
                <c:pt idx="44">
                  <c:v>3.981071705534967E-4</c:v>
                </c:pt>
                <c:pt idx="45">
                  <c:v>4.8063808630643842E-4</c:v>
                </c:pt>
                <c:pt idx="46">
                  <c:v>5.8027834486661751E-4</c:v>
                </c:pt>
                <c:pt idx="47">
                  <c:v>7.0057485479096721E-4</c:v>
                </c:pt>
                <c:pt idx="48">
                  <c:v>8.4580982817513231E-4</c:v>
                </c:pt>
                <c:pt idx="49">
                  <c:v>1.0211532151708507E-3</c:v>
                </c:pt>
                <c:pt idx="50">
                  <c:v>1.2328467394420648E-3</c:v>
                </c:pt>
                <c:pt idx="51">
                  <c:v>1.4884260856962881E-3</c:v>
                </c:pt>
                <c:pt idx="52">
                  <c:v>1.7969891485325948E-3</c:v>
                </c:pt>
                <c:pt idx="53">
                  <c:v>2.1695198914988617E-3</c:v>
                </c:pt>
                <c:pt idx="54">
                  <c:v>2.6192793448156261E-3</c:v>
                </c:pt>
                <c:pt idx="55">
                  <c:v>3.1622776601683764E-3</c:v>
                </c:pt>
                <c:pt idx="56">
                  <c:v>3.8178440263704982E-3</c:v>
                </c:pt>
                <c:pt idx="57">
                  <c:v>4.6093147332662834E-3</c:v>
                </c:pt>
                <c:pt idx="58">
                  <c:v>5.5648638769832844E-3</c:v>
                </c:pt>
                <c:pt idx="59">
                  <c:v>6.7185062772680149E-3</c:v>
                </c:pt>
                <c:pt idx="60">
                  <c:v>8.1113083078968723E-3</c:v>
                </c:pt>
                <c:pt idx="61">
                  <c:v>9.7928497422660084E-3</c:v>
                </c:pt>
                <c:pt idx="62">
                  <c:v>1.182298865168706E-2</c:v>
                </c:pt>
                <c:pt idx="63">
                  <c:v>1.4273992181725837E-2</c:v>
                </c:pt>
                <c:pt idx="64">
                  <c:v>1.7233109056135076E-2</c:v>
                </c:pt>
                <c:pt idx="65">
                  <c:v>2.0805675382171707E-2</c:v>
                </c:pt>
                <c:pt idx="66">
                  <c:v>2.5118864315095819E-2</c:v>
                </c:pt>
                <c:pt idx="67">
                  <c:v>3.0326213059195233E-2</c:v>
                </c:pt>
                <c:pt idx="68">
                  <c:v>3.661308835364032E-2</c:v>
                </c:pt>
                <c:pt idx="69">
                  <c:v>4.4203284998850588E-2</c:v>
                </c:pt>
                <c:pt idx="70">
                  <c:v>5.33669923120631E-2</c:v>
                </c:pt>
                <c:pt idx="71">
                  <c:v>6.443041209516126E-2</c:v>
                </c:pt>
                <c:pt idx="72">
                  <c:v>7.7787370486943022E-2</c:v>
                </c:pt>
                <c:pt idx="73">
                  <c:v>9.3913337048598028E-2</c:v>
                </c:pt>
                <c:pt idx="74">
                  <c:v>0.11338235012178494</c:v>
                </c:pt>
                <c:pt idx="75">
                  <c:v>0.13688745095370816</c:v>
                </c:pt>
                <c:pt idx="76">
                  <c:v>0.16526535398566911</c:v>
                </c:pt>
                <c:pt idx="77">
                  <c:v>0.19952623149688742</c:v>
                </c:pt>
                <c:pt idx="78">
                  <c:v>0.24088967285182983</c:v>
                </c:pt>
                <c:pt idx="79">
                  <c:v>0.29082809839751289</c:v>
                </c:pt>
                <c:pt idx="80">
                  <c:v>0.35111917342151339</c:v>
                </c:pt>
                <c:pt idx="81">
                  <c:v>0.42390908795785437</c:v>
                </c:pt>
                <c:pt idx="82">
                  <c:v>0.5117889550210728</c:v>
                </c:pt>
                <c:pt idx="83">
                  <c:v>0.61788704682737061</c:v>
                </c:pt>
                <c:pt idx="84">
                  <c:v>0.74598015234879256</c:v>
                </c:pt>
                <c:pt idx="85">
                  <c:v>0.90062802021127775</c:v>
                </c:pt>
                <c:pt idx="86">
                  <c:v>1.0873356727196557</c:v>
                </c:pt>
                <c:pt idx="87">
                  <c:v>1.3127493689251963</c:v>
                </c:pt>
                <c:pt idx="88">
                  <c:v>1.5848931924611109</c:v>
                </c:pt>
                <c:pt idx="89">
                  <c:v>1.9134546859970385</c:v>
                </c:pt>
                <c:pt idx="90">
                  <c:v>2.3101297000831584</c:v>
                </c:pt>
                <c:pt idx="91">
                  <c:v>2.7890387320175938</c:v>
                </c:pt>
                <c:pt idx="92">
                  <c:v>3.3672295752114159</c:v>
                </c:pt>
                <c:pt idx="93">
                  <c:v>4.0652841719327384</c:v>
                </c:pt>
                <c:pt idx="94">
                  <c:v>4.9080512716538518</c:v>
                </c:pt>
                <c:pt idx="95">
                  <c:v>5.9255309755456755</c:v>
                </c:pt>
                <c:pt idx="96">
                  <c:v>7.1539426543764799</c:v>
                </c:pt>
                <c:pt idx="97">
                  <c:v>8.637014254641425</c:v>
                </c:pt>
                <c:pt idx="98">
                  <c:v>10.427538888537669</c:v>
                </c:pt>
                <c:pt idx="99">
                  <c:v>12.589254117941662</c:v>
                </c:pt>
              </c:numCache>
            </c:numRef>
          </c:xVal>
          <c:yVal>
            <c:numRef>
              <c:f>Sheet2!$D$3:$D$102</c:f>
              <c:numCache>
                <c:formatCode>0.0000E+00</c:formatCode>
                <c:ptCount val="100"/>
                <c:pt idx="0">
                  <c:v>0.99999999999997669</c:v>
                </c:pt>
                <c:pt idx="1">
                  <c:v>0.99999999999994804</c:v>
                </c:pt>
                <c:pt idx="2">
                  <c:v>0.99999999999988542</c:v>
                </c:pt>
                <c:pt idx="3">
                  <c:v>0.99999999999974953</c:v>
                </c:pt>
                <c:pt idx="4">
                  <c:v>0.99999999999945866</c:v>
                </c:pt>
                <c:pt idx="5">
                  <c:v>0.99999999999884259</c:v>
                </c:pt>
                <c:pt idx="6">
                  <c:v>0.9999999999975524</c:v>
                </c:pt>
                <c:pt idx="7">
                  <c:v>0.99999999999488054</c:v>
                </c:pt>
                <c:pt idx="8">
                  <c:v>0.99999999998940792</c:v>
                </c:pt>
                <c:pt idx="9">
                  <c:v>0.9999999999783229</c:v>
                </c:pt>
                <c:pt idx="10">
                  <c:v>0.99999999995611799</c:v>
                </c:pt>
                <c:pt idx="11">
                  <c:v>0.99999999991212984</c:v>
                </c:pt>
                <c:pt idx="12">
                  <c:v>0.99999999982595233</c:v>
                </c:pt>
                <c:pt idx="13">
                  <c:v>0.99999999965898789</c:v>
                </c:pt>
                <c:pt idx="14">
                  <c:v>0.99999999933907946</c:v>
                </c:pt>
                <c:pt idx="15">
                  <c:v>0.99999999873290168</c:v>
                </c:pt>
                <c:pt idx="16">
                  <c:v>0.99999999759698543</c:v>
                </c:pt>
                <c:pt idx="17">
                  <c:v>0.99999999549192431</c:v>
                </c:pt>
                <c:pt idx="18">
                  <c:v>0.99999999163398634</c:v>
                </c:pt>
                <c:pt idx="19">
                  <c:v>0.99999998464172146</c:v>
                </c:pt>
                <c:pt idx="20">
                  <c:v>0.9999999721087911</c:v>
                </c:pt>
                <c:pt idx="21">
                  <c:v>0.99999994989311669</c:v>
                </c:pt>
                <c:pt idx="22">
                  <c:v>0.99999991094930074</c:v>
                </c:pt>
                <c:pt idx="23">
                  <c:v>0.99999984343595527</c:v>
                </c:pt>
                <c:pt idx="24">
                  <c:v>0.99999972768811785</c:v>
                </c:pt>
                <c:pt idx="25">
                  <c:v>0.99999953143874643</c:v>
                </c:pt>
                <c:pt idx="26">
                  <c:v>0.99999920237821316</c:v>
                </c:pt>
                <c:pt idx="27">
                  <c:v>0.9999986567265825</c:v>
                </c:pt>
                <c:pt idx="28">
                  <c:v>0.9999977619239413</c:v>
                </c:pt>
                <c:pt idx="29">
                  <c:v>0.9999963107776394</c:v>
                </c:pt>
                <c:pt idx="30">
                  <c:v>0.99999398339770407</c:v>
                </c:pt>
                <c:pt idx="31">
                  <c:v>0.99999029196020928</c:v>
                </c:pt>
                <c:pt idx="32">
                  <c:v>0.99998450172905895</c:v>
                </c:pt>
                <c:pt idx="33">
                  <c:v>0.99997551982452082</c:v>
                </c:pt>
                <c:pt idx="34">
                  <c:v>0.99996174096977564</c:v>
                </c:pt>
                <c:pt idx="35">
                  <c:v>0.99994083694245539</c:v>
                </c:pt>
                <c:pt idx="36">
                  <c:v>0.99990947384379125</c:v>
                </c:pt>
                <c:pt idx="37">
                  <c:v>0.9998629388003355</c:v>
                </c:pt>
                <c:pt idx="38">
                  <c:v>0.99979465566648629</c:v>
                </c:pt>
                <c:pt idx="39">
                  <c:v>0.99969556815325511</c:v>
                </c:pt>
                <c:pt idx="40">
                  <c:v>0.99955336914129955</c:v>
                </c:pt>
                <c:pt idx="41">
                  <c:v>0.99935155741593107</c:v>
                </c:pt>
                <c:pt idx="42">
                  <c:v>0.99906830841892691</c:v>
                </c:pt>
                <c:pt idx="43">
                  <c:v>0.99867515456576395</c:v>
                </c:pt>
                <c:pt idx="44">
                  <c:v>0.99813548383558559</c:v>
                </c:pt>
                <c:pt idx="45">
                  <c:v>0.99740288307464531</c:v>
                </c:pt>
                <c:pt idx="46">
                  <c:v>0.99641937474640807</c:v>
                </c:pt>
                <c:pt idx="47">
                  <c:v>0.99511362215989707</c:v>
                </c:pt>
                <c:pt idx="48">
                  <c:v>0.99339920728676678</c:v>
                </c:pt>
                <c:pt idx="49">
                  <c:v>0.99117311514826856</c:v>
                </c:pt>
                <c:pt idx="50">
                  <c:v>0.98831458664700589</c:v>
                </c:pt>
                <c:pt idx="51">
                  <c:v>0.98468452417270336</c:v>
                </c:pt>
                <c:pt idx="52">
                  <c:v>0.98012564738092989</c:v>
                </c:pt>
                <c:pt idx="53">
                  <c:v>0.97446359614511135</c:v>
                </c:pt>
                <c:pt idx="54">
                  <c:v>0.96750916006038201</c:v>
                </c:pt>
                <c:pt idx="55">
                  <c:v>0.95906177616384725</c:v>
                </c:pt>
                <c:pt idx="56">
                  <c:v>0.94891437733607886</c:v>
                </c:pt>
                <c:pt idx="57">
                  <c:v>0.93685959378913553</c:v>
                </c:pt>
                <c:pt idx="58">
                  <c:v>0.92269721218014444</c:v>
                </c:pt>
                <c:pt idx="59">
                  <c:v>0.90624268687580167</c:v>
                </c:pt>
                <c:pt idx="60">
                  <c:v>0.88733638387087244</c:v>
                </c:pt>
                <c:pt idx="61">
                  <c:v>0.86585312997206898</c:v>
                </c:pt>
                <c:pt idx="62">
                  <c:v>0.8417115494038665</c:v>
                </c:pt>
                <c:pt idx="63">
                  <c:v>0.81488260831372439</c:v>
                </c:pt>
                <c:pt idx="64">
                  <c:v>0.78539676479438858</c:v>
                </c:pt>
                <c:pt idx="65">
                  <c:v>0.75334914538382369</c:v>
                </c:pt>
                <c:pt idx="66">
                  <c:v>0.71890224205451769</c:v>
                </c:pt>
                <c:pt idx="67">
                  <c:v>0.68228574521128627</c:v>
                </c:pt>
                <c:pt idx="68">
                  <c:v>0.64379329178956046</c:v>
                </c:pt>
                <c:pt idx="69">
                  <c:v>0.60377610188186248</c:v>
                </c:pt>
                <c:pt idx="70">
                  <c:v>0.56263368706604744</c:v>
                </c:pt>
                <c:pt idx="71">
                  <c:v>0.52080202079732618</c:v>
                </c:pt>
                <c:pt idx="72">
                  <c:v>0.47873974713079054</c:v>
                </c:pt>
                <c:pt idx="73">
                  <c:v>0.43691315123204405</c:v>
                </c:pt>
                <c:pt idx="74">
                  <c:v>0.39578070946497607</c:v>
                </c:pt>
                <c:pt idx="75">
                  <c:v>0.35577806911173149</c:v>
                </c:pt>
                <c:pt idx="76">
                  <c:v>0.31730427480844497</c:v>
                </c:pt>
                <c:pt idx="77">
                  <c:v>0.28070996381263635</c:v>
                </c:pt>
                <c:pt idx="78">
                  <c:v>0.24628810452122069</c:v>
                </c:pt>
                <c:pt idx="79">
                  <c:v>0.21426766642308137</c:v>
                </c:pt>
                <c:pt idx="80">
                  <c:v>0.1848104023523881</c:v>
                </c:pt>
                <c:pt idx="81">
                  <c:v>0.15801071423730195</c:v>
                </c:pt>
                <c:pt idx="82">
                  <c:v>0.13389837946190519</c:v>
                </c:pt>
                <c:pt idx="83">
                  <c:v>0.11244375179242855</c:v>
                </c:pt>
                <c:pt idx="84">
                  <c:v>9.3564929814775322E-2</c:v>
                </c:pt>
                <c:pt idx="85">
                  <c:v>7.7136313323585171E-2</c:v>
                </c:pt>
                <c:pt idx="86">
                  <c:v>6.2997945290953705E-2</c:v>
                </c:pt>
                <c:pt idx="87">
                  <c:v>5.0965060371818416E-2</c:v>
                </c:pt>
                <c:pt idx="88">
                  <c:v>4.083732295367537E-2</c:v>
                </c:pt>
                <c:pt idx="89">
                  <c:v>3.2407328465484775E-2</c:v>
                </c:pt>
                <c:pt idx="90">
                  <c:v>2.546804967895111E-2</c:v>
                </c:pt>
                <c:pt idx="91">
                  <c:v>1.9819023765608346E-2</c:v>
                </c:pt>
                <c:pt idx="92">
                  <c:v>1.5271185794042574E-2</c:v>
                </c:pt>
                <c:pt idx="93">
                  <c:v>1.1650352049444368E-2</c:v>
                </c:pt>
                <c:pt idx="94">
                  <c:v>8.7994364015513415E-3</c:v>
                </c:pt>
                <c:pt idx="95">
                  <c:v>6.5795419117697374E-3</c:v>
                </c:pt>
                <c:pt idx="96">
                  <c:v>4.8701073544357709E-3</c:v>
                </c:pt>
                <c:pt idx="97">
                  <c:v>3.5683057435423327E-3</c:v>
                </c:pt>
                <c:pt idx="98">
                  <c:v>2.5878921866699933E-3</c:v>
                </c:pt>
                <c:pt idx="99">
                  <c:v>1.8576851936669692E-3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B-462F-BEB3-5D5017BF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97984"/>
        <c:axId val="206565664"/>
      </c:scatterChart>
      <c:valAx>
        <c:axId val="321697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5664"/>
        <c:crosses val="autoZero"/>
        <c:crossBetween val="midCat"/>
      </c:valAx>
      <c:valAx>
        <c:axId val="206565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</c:f>
              <c:numCache>
                <c:formatCode>0.00E+00</c:formatCode>
                <c:ptCount val="39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</c:numCache>
            </c:numRef>
          </c:xVal>
          <c:yVal>
            <c:numRef>
              <c:f>Sheet1!$I$2:$I$40</c:f>
              <c:numCache>
                <c:formatCode>0.00E+00</c:formatCode>
                <c:ptCount val="39"/>
                <c:pt idx="0">
                  <c:v>123666677472.93532</c:v>
                </c:pt>
                <c:pt idx="1">
                  <c:v>104131844138.9903</c:v>
                </c:pt>
                <c:pt idx="2">
                  <c:v>60539409205.106064</c:v>
                </c:pt>
                <c:pt idx="3">
                  <c:v>39636768688.817703</c:v>
                </c:pt>
                <c:pt idx="4">
                  <c:v>27680984352.454582</c:v>
                </c:pt>
                <c:pt idx="5">
                  <c:v>18791741852.008545</c:v>
                </c:pt>
                <c:pt idx="6">
                  <c:v>11313340869.215626</c:v>
                </c:pt>
                <c:pt idx="7">
                  <c:v>7666385180.9119167</c:v>
                </c:pt>
                <c:pt idx="8">
                  <c:v>5757071483.0279913</c:v>
                </c:pt>
                <c:pt idx="9">
                  <c:v>3415649410.3727446</c:v>
                </c:pt>
                <c:pt idx="10">
                  <c:v>2214986227.3666887</c:v>
                </c:pt>
                <c:pt idx="11">
                  <c:v>1377667357.8834312</c:v>
                </c:pt>
                <c:pt idx="12">
                  <c:v>881931893.79190791</c:v>
                </c:pt>
                <c:pt idx="13">
                  <c:v>611085214.49108851</c:v>
                </c:pt>
                <c:pt idx="14">
                  <c:v>393175396.68480611</c:v>
                </c:pt>
                <c:pt idx="15">
                  <c:v>256866142.80906743</c:v>
                </c:pt>
                <c:pt idx="16">
                  <c:v>195009595.99931958</c:v>
                </c:pt>
                <c:pt idx="17">
                  <c:v>129777496.61346292</c:v>
                </c:pt>
                <c:pt idx="18">
                  <c:v>90966923.607008561</c:v>
                </c:pt>
                <c:pt idx="19">
                  <c:v>69577047.073467284</c:v>
                </c:pt>
                <c:pt idx="20">
                  <c:v>43090555.154057503</c:v>
                </c:pt>
                <c:pt idx="21">
                  <c:v>29217946.429975342</c:v>
                </c:pt>
                <c:pt idx="22">
                  <c:v>19957363.810131826</c:v>
                </c:pt>
                <c:pt idx="23">
                  <c:v>15757898.823375262</c:v>
                </c:pt>
                <c:pt idx="24">
                  <c:v>9829551.3740850911</c:v>
                </c:pt>
                <c:pt idx="25">
                  <c:v>7022561.3345368328</c:v>
                </c:pt>
                <c:pt idx="26">
                  <c:v>4772927.7133501051</c:v>
                </c:pt>
                <c:pt idx="27">
                  <c:v>2978867.1508964803</c:v>
                </c:pt>
                <c:pt idx="28">
                  <c:v>1933353.5894220895</c:v>
                </c:pt>
                <c:pt idx="29">
                  <c:v>1123600.545107659</c:v>
                </c:pt>
                <c:pt idx="30">
                  <c:v>695059.1550049365</c:v>
                </c:pt>
                <c:pt idx="31">
                  <c:v>432509.5275693491</c:v>
                </c:pt>
                <c:pt idx="32">
                  <c:v>220404.0325577062</c:v>
                </c:pt>
                <c:pt idx="33">
                  <c:v>102459.730903285</c:v>
                </c:pt>
                <c:pt idx="34">
                  <c:v>55070.092263061437</c:v>
                </c:pt>
                <c:pt idx="35">
                  <c:v>32080.064171771526</c:v>
                </c:pt>
                <c:pt idx="36">
                  <c:v>21027.11718181934</c:v>
                </c:pt>
                <c:pt idx="37">
                  <c:v>13062.031465137785</c:v>
                </c:pt>
                <c:pt idx="38">
                  <c:v>6851.2133255544159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9-4EBB-BC8F-6146E7A9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4095"/>
        <c:axId val="218584559"/>
      </c:scatterChart>
      <c:valAx>
        <c:axId val="38684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4559"/>
        <c:crosses val="autoZero"/>
        <c:crossBetween val="midCat"/>
      </c:valAx>
      <c:valAx>
        <c:axId val="218584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0.00E+00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Sheet1!$D$2:$D$41</c:f>
              <c:numCache>
                <c:formatCode>0.00E+00</c:formatCode>
                <c:ptCount val="40"/>
                <c:pt idx="0">
                  <c:v>5.1768202809153401</c:v>
                </c:pt>
                <c:pt idx="1">
                  <c:v>6.0940164229701699</c:v>
                </c:pt>
                <c:pt idx="2">
                  <c:v>7.2776812909626001</c:v>
                </c:pt>
                <c:pt idx="3">
                  <c:v>8.4354410787182008</c:v>
                </c:pt>
                <c:pt idx="4">
                  <c:v>9.7106372302140898</c:v>
                </c:pt>
                <c:pt idx="5">
                  <c:v>11.2086170717467</c:v>
                </c:pt>
                <c:pt idx="6">
                  <c:v>12.919018571221301</c:v>
                </c:pt>
                <c:pt idx="7">
                  <c:v>14.651007637559999</c:v>
                </c:pt>
                <c:pt idx="8">
                  <c:v>16.6247774527757</c:v>
                </c:pt>
                <c:pt idx="9">
                  <c:v>19.116648872728</c:v>
                </c:pt>
                <c:pt idx="10">
                  <c:v>21.602523746329201</c:v>
                </c:pt>
                <c:pt idx="11">
                  <c:v>24.294887061079798</c:v>
                </c:pt>
                <c:pt idx="12">
                  <c:v>27.0334149904509</c:v>
                </c:pt>
                <c:pt idx="13">
                  <c:v>29.874128465786601</c:v>
                </c:pt>
                <c:pt idx="14">
                  <c:v>32.8807708128992</c:v>
                </c:pt>
                <c:pt idx="15">
                  <c:v>35.615047968785198</c:v>
                </c:pt>
                <c:pt idx="16">
                  <c:v>38.2089250804786</c:v>
                </c:pt>
                <c:pt idx="17">
                  <c:v>41.118101280566201</c:v>
                </c:pt>
                <c:pt idx="18">
                  <c:v>43.897009188974501</c:v>
                </c:pt>
                <c:pt idx="19">
                  <c:v>46.668581069581897</c:v>
                </c:pt>
                <c:pt idx="20">
                  <c:v>49.707587319733101</c:v>
                </c:pt>
                <c:pt idx="21">
                  <c:v>52.424880889780802</c:v>
                </c:pt>
                <c:pt idx="22">
                  <c:v>55.087461221265897</c:v>
                </c:pt>
                <c:pt idx="23">
                  <c:v>57.677950430692903</c:v>
                </c:pt>
                <c:pt idx="24">
                  <c:v>60.626586483401098</c:v>
                </c:pt>
                <c:pt idx="25">
                  <c:v>63.341573136472903</c:v>
                </c:pt>
                <c:pt idx="26">
                  <c:v>66.203786478921202</c:v>
                </c:pt>
                <c:pt idx="27">
                  <c:v>69.131911259622996</c:v>
                </c:pt>
                <c:pt idx="28">
                  <c:v>71.9484525505802</c:v>
                </c:pt>
                <c:pt idx="29">
                  <c:v>74.7285290349147</c:v>
                </c:pt>
                <c:pt idx="30">
                  <c:v>77.212993512679702</c:v>
                </c:pt>
                <c:pt idx="31">
                  <c:v>79.715069964240499</c:v>
                </c:pt>
                <c:pt idx="32">
                  <c:v>82.330579267141303</c:v>
                </c:pt>
                <c:pt idx="33">
                  <c:v>84.572034911470894</c:v>
                </c:pt>
                <c:pt idx="34">
                  <c:v>86.325611544673606</c:v>
                </c:pt>
                <c:pt idx="35">
                  <c:v>87.910805156336906</c:v>
                </c:pt>
                <c:pt idx="36">
                  <c:v>89.463185666366897</c:v>
                </c:pt>
                <c:pt idx="37">
                  <c:v>91.1718601604924</c:v>
                </c:pt>
                <c:pt idx="38">
                  <c:v>92.953500630618294</c:v>
                </c:pt>
                <c:pt idx="39">
                  <c:v>94.523582945476804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B-41FE-AA78-A2FBB13D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671"/>
        <c:axId val="218578319"/>
      </c:scatterChart>
      <c:valAx>
        <c:axId val="2095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8319"/>
        <c:crosses val="autoZero"/>
        <c:crossBetween val="midCat"/>
      </c:valAx>
      <c:valAx>
        <c:axId val="2185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0.00E+00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Sheet1!$E$2:$E$41</c:f>
              <c:numCache>
                <c:formatCode>0.00000E+00</c:formatCode>
                <c:ptCount val="40"/>
                <c:pt idx="0">
                  <c:v>0.9482317971908466</c:v>
                </c:pt>
                <c:pt idx="1">
                  <c:v>0.93905983577029828</c:v>
                </c:pt>
                <c:pt idx="2">
                  <c:v>0.92722318709037399</c:v>
                </c:pt>
                <c:pt idx="3">
                  <c:v>0.91564558921281802</c:v>
                </c:pt>
                <c:pt idx="4">
                  <c:v>0.90289362769785908</c:v>
                </c:pt>
                <c:pt idx="5">
                  <c:v>0.88791382928253304</c:v>
                </c:pt>
                <c:pt idx="6">
                  <c:v>0.87080981428778703</c:v>
                </c:pt>
                <c:pt idx="7">
                  <c:v>0.85348992362440002</c:v>
                </c:pt>
                <c:pt idx="8">
                  <c:v>0.83375222547224292</c:v>
                </c:pt>
                <c:pt idx="9">
                  <c:v>0.80883351127271996</c:v>
                </c:pt>
                <c:pt idx="10">
                  <c:v>0.78397476253670806</c:v>
                </c:pt>
                <c:pt idx="11">
                  <c:v>0.75705112938920194</c:v>
                </c:pt>
                <c:pt idx="12">
                  <c:v>0.72966585009549112</c:v>
                </c:pt>
                <c:pt idx="13">
                  <c:v>0.70125871534213402</c:v>
                </c:pt>
                <c:pt idx="14">
                  <c:v>0.67119229187100804</c:v>
                </c:pt>
                <c:pt idx="15">
                  <c:v>0.64384952031214793</c:v>
                </c:pt>
                <c:pt idx="16">
                  <c:v>0.61791074919521405</c:v>
                </c:pt>
                <c:pt idx="17">
                  <c:v>0.58881898719433801</c:v>
                </c:pt>
                <c:pt idx="18">
                  <c:v>0.56102990811025499</c:v>
                </c:pt>
                <c:pt idx="19">
                  <c:v>0.53331418930418106</c:v>
                </c:pt>
                <c:pt idx="20">
                  <c:v>0.50292412680266896</c:v>
                </c:pt>
                <c:pt idx="21">
                  <c:v>0.47575119110219199</c:v>
                </c:pt>
                <c:pt idx="22">
                  <c:v>0.44912538778734101</c:v>
                </c:pt>
                <c:pt idx="23">
                  <c:v>0.42322049569307096</c:v>
                </c:pt>
                <c:pt idx="24">
                  <c:v>0.39373413516598904</c:v>
                </c:pt>
                <c:pt idx="25">
                  <c:v>0.36658426863527099</c:v>
                </c:pt>
                <c:pt idx="26">
                  <c:v>0.337962135210788</c:v>
                </c:pt>
                <c:pt idx="27">
                  <c:v>0.30868088740377003</c:v>
                </c:pt>
                <c:pt idx="28">
                  <c:v>0.280515474494198</c:v>
                </c:pt>
                <c:pt idx="29">
                  <c:v>0.25271470965085302</c:v>
                </c:pt>
                <c:pt idx="30">
                  <c:v>0.22787006487320297</c:v>
                </c:pt>
                <c:pt idx="31">
                  <c:v>0.20284930035759502</c:v>
                </c:pt>
                <c:pt idx="32">
                  <c:v>0.17669420732858698</c:v>
                </c:pt>
                <c:pt idx="33">
                  <c:v>0.15427965088529105</c:v>
                </c:pt>
                <c:pt idx="34">
                  <c:v>0.13674388455326394</c:v>
                </c:pt>
                <c:pt idx="35">
                  <c:v>0.12089194843663094</c:v>
                </c:pt>
                <c:pt idx="36">
                  <c:v>0.10536814333633103</c:v>
                </c:pt>
                <c:pt idx="37">
                  <c:v>8.8281398395075997E-2</c:v>
                </c:pt>
                <c:pt idx="38">
                  <c:v>7.0464993693817063E-2</c:v>
                </c:pt>
                <c:pt idx="39">
                  <c:v>5.4764170545231965E-2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8-4183-A0F1-7D408278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44015"/>
        <c:axId val="12995743"/>
      </c:scatterChart>
      <c:valAx>
        <c:axId val="40464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743"/>
        <c:crosses val="autoZero"/>
        <c:crossBetween val="midCat"/>
      </c:valAx>
      <c:valAx>
        <c:axId val="12995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4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0.00E+00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Sheet1!$F$2:$F$41</c:f>
              <c:numCache>
                <c:formatCode>0.000000E+00</c:formatCode>
                <c:ptCount val="40"/>
                <c:pt idx="0">
                  <c:v>9.1719614205483246E-3</c:v>
                </c:pt>
                <c:pt idx="1">
                  <c:v>1.1836648679924289E-2</c:v>
                </c:pt>
                <c:pt idx="2">
                  <c:v>1.1577597877555967E-2</c:v>
                </c:pt>
                <c:pt idx="3">
                  <c:v>1.2751961514958943E-2</c:v>
                </c:pt>
                <c:pt idx="4">
                  <c:v>1.497979841532604E-2</c:v>
                </c:pt>
                <c:pt idx="5">
                  <c:v>1.7104014994746009E-2</c:v>
                </c:pt>
                <c:pt idx="6">
                  <c:v>1.7319890663387016E-2</c:v>
                </c:pt>
                <c:pt idx="7">
                  <c:v>1.973769815215709E-2</c:v>
                </c:pt>
                <c:pt idx="8">
                  <c:v>2.4918714199522962E-2</c:v>
                </c:pt>
                <c:pt idx="9">
                  <c:v>2.4858748736011904E-2</c:v>
                </c:pt>
                <c:pt idx="10">
                  <c:v>2.6923633147506121E-2</c:v>
                </c:pt>
                <c:pt idx="11">
                  <c:v>2.7385279293710818E-2</c:v>
                </c:pt>
                <c:pt idx="12">
                  <c:v>2.8407134753357099E-2</c:v>
                </c:pt>
                <c:pt idx="13">
                  <c:v>3.006642347112598E-2</c:v>
                </c:pt>
                <c:pt idx="14">
                  <c:v>2.7342771558860113E-2</c:v>
                </c:pt>
                <c:pt idx="15">
                  <c:v>2.5938771116933879E-2</c:v>
                </c:pt>
                <c:pt idx="16">
                  <c:v>2.9091762000876042E-2</c:v>
                </c:pt>
                <c:pt idx="17">
                  <c:v>2.7789079084083013E-2</c:v>
                </c:pt>
                <c:pt idx="18">
                  <c:v>2.771571880607393E-2</c:v>
                </c:pt>
                <c:pt idx="19">
                  <c:v>3.0390062501512105E-2</c:v>
                </c:pt>
                <c:pt idx="20">
                  <c:v>2.7172935700476963E-2</c:v>
                </c:pt>
                <c:pt idx="21">
                  <c:v>2.6625803314850982E-2</c:v>
                </c:pt>
                <c:pt idx="22">
                  <c:v>2.5904892094270049E-2</c:v>
                </c:pt>
                <c:pt idx="23">
                  <c:v>2.9486360527081923E-2</c:v>
                </c:pt>
                <c:pt idx="24">
                  <c:v>2.7149866530718048E-2</c:v>
                </c:pt>
                <c:pt idx="25">
                  <c:v>2.8622133424482998E-2</c:v>
                </c:pt>
                <c:pt idx="26">
                  <c:v>2.9281247807017963E-2</c:v>
                </c:pt>
                <c:pt idx="27">
                  <c:v>2.816541290957203E-2</c:v>
                </c:pt>
                <c:pt idx="28">
                  <c:v>2.7800764843344983E-2</c:v>
                </c:pt>
                <c:pt idx="29">
                  <c:v>2.4844644777650055E-2</c:v>
                </c:pt>
                <c:pt idx="30">
                  <c:v>2.5020764515607946E-2</c:v>
                </c:pt>
                <c:pt idx="31">
                  <c:v>2.6155093029008036E-2</c:v>
                </c:pt>
                <c:pt idx="32">
                  <c:v>2.241455644329593E-2</c:v>
                </c:pt>
                <c:pt idx="33">
                  <c:v>1.7535766332027108E-2</c:v>
                </c:pt>
                <c:pt idx="34">
                  <c:v>1.5851936116633006E-2</c:v>
                </c:pt>
                <c:pt idx="35">
                  <c:v>1.5523805100299909E-2</c:v>
                </c:pt>
                <c:pt idx="36">
                  <c:v>1.7086744941255033E-2</c:v>
                </c:pt>
                <c:pt idx="37">
                  <c:v>1.7816404701258934E-2</c:v>
                </c:pt>
                <c:pt idx="38">
                  <c:v>1.5700823148585098E-2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8-42B3-A4DF-895DF471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07823"/>
        <c:axId val="756134079"/>
      </c:scatterChart>
      <c:valAx>
        <c:axId val="8535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34079"/>
        <c:crosses val="autoZero"/>
        <c:crossBetween val="midCat"/>
      </c:valAx>
      <c:valAx>
        <c:axId val="7561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0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mass &gt; x in 1 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Sheet3!$A$4:$A$43</c:f>
              <c:numCache>
                <c:formatCode>0.0000E+00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Sheet3!$B$4:$B$43</c:f>
              <c:numCache>
                <c:formatCode>0.0000E+00</c:formatCode>
                <c:ptCount val="40"/>
                <c:pt idx="0">
                  <c:v>0.95567655866577428</c:v>
                </c:pt>
                <c:pt idx="1">
                  <c:v>0.94927455728542021</c:v>
                </c:pt>
                <c:pt idx="2">
                  <c:v>0.93831324755985079</c:v>
                </c:pt>
                <c:pt idx="3">
                  <c:v>0.92558435947159912</c:v>
                </c:pt>
                <c:pt idx="4">
                  <c:v>0.91094317293300642</c:v>
                </c:pt>
                <c:pt idx="5">
                  <c:v>0.89426194637503931</c:v>
                </c:pt>
                <c:pt idx="6">
                  <c:v>0.87543477947191284</c:v>
                </c:pt>
                <c:pt idx="7">
                  <c:v>0.85438173810636409</c:v>
                </c:pt>
                <c:pt idx="8">
                  <c:v>0.83106448068312311</c:v>
                </c:pt>
                <c:pt idx="9">
                  <c:v>0.8054876116188816</c:v>
                </c:pt>
                <c:pt idx="10">
                  <c:v>0.77768370984943225</c:v>
                </c:pt>
                <c:pt idx="11">
                  <c:v>0.74860799225774111</c:v>
                </c:pt>
                <c:pt idx="12">
                  <c:v>0.71946072976753006</c:v>
                </c:pt>
                <c:pt idx="13">
                  <c:v>0.68781736191657838</c:v>
                </c:pt>
                <c:pt idx="14">
                  <c:v>0.66462321228237353</c:v>
                </c:pt>
                <c:pt idx="15">
                  <c:v>0.64077612118607907</c:v>
                </c:pt>
                <c:pt idx="16">
                  <c:v>0.61223358198939626</c:v>
                </c:pt>
                <c:pt idx="17">
                  <c:v>0.58518638541458712</c:v>
                </c:pt>
                <c:pt idx="18">
                  <c:v>0.55985563448868125</c:v>
                </c:pt>
                <c:pt idx="19">
                  <c:v>0.53320408416857246</c:v>
                </c:pt>
                <c:pt idx="20">
                  <c:v>0.50641092637219554</c:v>
                </c:pt>
                <c:pt idx="21">
                  <c:v>0.47850352150122161</c:v>
                </c:pt>
                <c:pt idx="22">
                  <c:v>0.45176840872442631</c:v>
                </c:pt>
                <c:pt idx="23">
                  <c:v>0.4263064489798577</c:v>
                </c:pt>
                <c:pt idx="24">
                  <c:v>0.39803069302079114</c:v>
                </c:pt>
                <c:pt idx="25">
                  <c:v>0.37027400209837064</c:v>
                </c:pt>
                <c:pt idx="26">
                  <c:v>0.34318119486286419</c:v>
                </c:pt>
                <c:pt idx="27">
                  <c:v>0.3139946693361364</c:v>
                </c:pt>
                <c:pt idx="28">
                  <c:v>0.28592477183656573</c:v>
                </c:pt>
                <c:pt idx="29">
                  <c:v>0.26085742537556617</c:v>
                </c:pt>
                <c:pt idx="30">
                  <c:v>0.23364372349316542</c:v>
                </c:pt>
                <c:pt idx="31">
                  <c:v>0.20500051067725067</c:v>
                </c:pt>
                <c:pt idx="32">
                  <c:v>0.1785577516240851</c:v>
                </c:pt>
                <c:pt idx="33">
                  <c:v>0.15436570875144706</c:v>
                </c:pt>
                <c:pt idx="34">
                  <c:v>0.13243871230637438</c:v>
                </c:pt>
                <c:pt idx="35">
                  <c:v>0.11275631469021968</c:v>
                </c:pt>
                <c:pt idx="36">
                  <c:v>9.5256298615904511E-2</c:v>
                </c:pt>
                <c:pt idx="37">
                  <c:v>7.9844672406565342E-2</c:v>
                </c:pt>
                <c:pt idx="38">
                  <c:v>6.6398319065258948E-2</c:v>
                </c:pt>
                <c:pt idx="39">
                  <c:v>5.4774008141149189E-2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B-49F8-AD60-0FB2FEC25A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Sheet3!$A$4:$A$43</c:f>
              <c:numCache>
                <c:formatCode>0.0000E+00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Sheet3!$F$4:$F$43</c:f>
              <c:numCache>
                <c:formatCode>0.00E+00</c:formatCode>
                <c:ptCount val="40"/>
                <c:pt idx="0">
                  <c:v>0.95567655866577428</c:v>
                </c:pt>
                <c:pt idx="1">
                  <c:v>0.94927455728542021</c:v>
                </c:pt>
                <c:pt idx="2">
                  <c:v>0.93831324755985079</c:v>
                </c:pt>
                <c:pt idx="3">
                  <c:v>0.92558435947159912</c:v>
                </c:pt>
                <c:pt idx="4">
                  <c:v>0.91094317293300642</c:v>
                </c:pt>
                <c:pt idx="5">
                  <c:v>0.89426194637503931</c:v>
                </c:pt>
                <c:pt idx="6">
                  <c:v>0.87543477947191284</c:v>
                </c:pt>
                <c:pt idx="7">
                  <c:v>0.85438173810636409</c:v>
                </c:pt>
                <c:pt idx="8">
                  <c:v>0.83106448068312311</c:v>
                </c:pt>
                <c:pt idx="9">
                  <c:v>0.8054876116188816</c:v>
                </c:pt>
                <c:pt idx="10">
                  <c:v>0.77768370984943225</c:v>
                </c:pt>
                <c:pt idx="11">
                  <c:v>0.74860799225774111</c:v>
                </c:pt>
                <c:pt idx="12">
                  <c:v>0.71946072976753006</c:v>
                </c:pt>
                <c:pt idx="13">
                  <c:v>0.68781736191657838</c:v>
                </c:pt>
                <c:pt idx="14">
                  <c:v>0.66462321228237353</c:v>
                </c:pt>
                <c:pt idx="15">
                  <c:v>0.64077612118607907</c:v>
                </c:pt>
                <c:pt idx="16">
                  <c:v>0.61223358198939626</c:v>
                </c:pt>
                <c:pt idx="17">
                  <c:v>0.58518638541458712</c:v>
                </c:pt>
                <c:pt idx="18">
                  <c:v>0.55985563448868125</c:v>
                </c:pt>
                <c:pt idx="19">
                  <c:v>0.53320408416857246</c:v>
                </c:pt>
                <c:pt idx="20">
                  <c:v>0.50641092637219554</c:v>
                </c:pt>
                <c:pt idx="21">
                  <c:v>0.47850352150122161</c:v>
                </c:pt>
                <c:pt idx="22">
                  <c:v>0.45176840872442631</c:v>
                </c:pt>
                <c:pt idx="23">
                  <c:v>0.4263064489798577</c:v>
                </c:pt>
                <c:pt idx="24">
                  <c:v>0.39803069302079114</c:v>
                </c:pt>
                <c:pt idx="25">
                  <c:v>0.37027400209837064</c:v>
                </c:pt>
                <c:pt idx="26">
                  <c:v>0.34318119486286419</c:v>
                </c:pt>
                <c:pt idx="27">
                  <c:v>0.3139946693361364</c:v>
                </c:pt>
                <c:pt idx="28">
                  <c:v>0.28592477183656573</c:v>
                </c:pt>
                <c:pt idx="29">
                  <c:v>0.26085742537556617</c:v>
                </c:pt>
                <c:pt idx="30">
                  <c:v>0.23364372349316542</c:v>
                </c:pt>
                <c:pt idx="31">
                  <c:v>0.20500051067725067</c:v>
                </c:pt>
                <c:pt idx="32">
                  <c:v>0.1785577516240851</c:v>
                </c:pt>
                <c:pt idx="33">
                  <c:v>0.15436570875144706</c:v>
                </c:pt>
                <c:pt idx="34">
                  <c:v>0.13243871230637438</c:v>
                </c:pt>
                <c:pt idx="35">
                  <c:v>0.11275631469021968</c:v>
                </c:pt>
                <c:pt idx="36">
                  <c:v>9.5256298615904511E-2</c:v>
                </c:pt>
                <c:pt idx="37">
                  <c:v>7.9844672406565342E-2</c:v>
                </c:pt>
                <c:pt idx="38">
                  <c:v>6.6398319065258948E-2</c:v>
                </c:pt>
                <c:pt idx="39">
                  <c:v>5.4774008141149189E-2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8-4C11-8674-5AD526CF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05103"/>
        <c:axId val="852010543"/>
      </c:scatterChart>
      <c:valAx>
        <c:axId val="8901051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0543"/>
        <c:crosses val="autoZero"/>
        <c:crossBetween val="midCat"/>
      </c:valAx>
      <c:valAx>
        <c:axId val="852010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0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Sheet3!$A$4:$A$43</c:f>
              <c:numCache>
                <c:formatCode>0.0000E+00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Sheet3!$E$4:$E$43</c:f>
              <c:numCache>
                <c:formatCode>0.0000E+00</c:formatCode>
                <c:ptCount val="40"/>
                <c:pt idx="0">
                  <c:v>15.51025553839742</c:v>
                </c:pt>
                <c:pt idx="1">
                  <c:v>15.39446864763128</c:v>
                </c:pt>
                <c:pt idx="2">
                  <c:v>15.103271424443655</c:v>
                </c:pt>
                <c:pt idx="3">
                  <c:v>14.67854245440992</c:v>
                </c:pt>
                <c:pt idx="4">
                  <c:v>14.131955582277135</c:v>
                </c:pt>
                <c:pt idx="5">
                  <c:v>13.478204245878814</c:v>
                </c:pt>
                <c:pt idx="6">
                  <c:v>12.734273686948242</c:v>
                </c:pt>
                <c:pt idx="7">
                  <c:v>11.918624156781084</c:v>
                </c:pt>
                <c:pt idx="8">
                  <c:v>11.050810554406381</c:v>
                </c:pt>
                <c:pt idx="9">
                  <c:v>10.150537378159468</c:v>
                </c:pt>
                <c:pt idx="10">
                  <c:v>9.2363003297726891</c:v>
                </c:pt>
                <c:pt idx="11">
                  <c:v>8.3510070551319142</c:v>
                </c:pt>
                <c:pt idx="12">
                  <c:v>7.5327332916701213</c:v>
                </c:pt>
                <c:pt idx="13">
                  <c:v>6.7177226253226587</c:v>
                </c:pt>
                <c:pt idx="14">
                  <c:v>6.1655393991210321</c:v>
                </c:pt>
                <c:pt idx="15">
                  <c:v>5.6350412856479446</c:v>
                </c:pt>
                <c:pt idx="16">
                  <c:v>5.0465182428950737</c:v>
                </c:pt>
                <c:pt idx="17">
                  <c:v>4.5323598993321763</c:v>
                </c:pt>
                <c:pt idx="18">
                  <c:v>4.0866258331795757</c:v>
                </c:pt>
                <c:pt idx="19">
                  <c:v>3.6525759933893993</c:v>
                </c:pt>
                <c:pt idx="20">
                  <c:v>3.2500025100105141</c:v>
                </c:pt>
                <c:pt idx="21">
                  <c:v>2.8643658480596916</c:v>
                </c:pt>
                <c:pt idx="22">
                  <c:v>2.525111352157924</c:v>
                </c:pt>
                <c:pt idx="23">
                  <c:v>2.2277937799096028</c:v>
                </c:pt>
                <c:pt idx="24">
                  <c:v>1.9253306684777212</c:v>
                </c:pt>
                <c:pt idx="25">
                  <c:v>1.6551076718830551</c:v>
                </c:pt>
                <c:pt idx="26">
                  <c:v>1.415349767450971</c:v>
                </c:pt>
                <c:pt idx="27">
                  <c:v>1.182064318072283</c:v>
                </c:pt>
                <c:pt idx="28">
                  <c:v>0.98079221506412761</c:v>
                </c:pt>
                <c:pt idx="29">
                  <c:v>0.8191682520546878</c:v>
                </c:pt>
                <c:pt idx="30">
                  <c:v>0.66209165690759775</c:v>
                </c:pt>
                <c:pt idx="31">
                  <c:v>0.51644488456462434</c:v>
                </c:pt>
                <c:pt idx="32">
                  <c:v>0.39907491281775925</c:v>
                </c:pt>
                <c:pt idx="33">
                  <c:v>0.30546758751879655</c:v>
                </c:pt>
                <c:pt idx="34">
                  <c:v>0.23160157746349078</c:v>
                </c:pt>
                <c:pt idx="35">
                  <c:v>0.17394448759200454</c:v>
                </c:pt>
                <c:pt idx="36">
                  <c:v>0.12941509041252461</c:v>
                </c:pt>
                <c:pt idx="37">
                  <c:v>9.5385860944117898E-2</c:v>
                </c:pt>
                <c:pt idx="38">
                  <c:v>6.964666521706285E-2</c:v>
                </c:pt>
                <c:pt idx="39">
                  <c:v>5.037355241481669E-2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C-46A9-9417-0A73465EE6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Sheet3!$A$4:$A$42</c:f>
              <c:numCache>
                <c:formatCode>0.0000E+00</c:formatCode>
                <c:ptCount val="39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</c:numCache>
            </c:numRef>
          </c:xVal>
          <c:yVal>
            <c:numRef>
              <c:f>Sheet3!$C$4:$C$42</c:f>
              <c:numCache>
                <c:formatCode>0.00E+00</c:formatCode>
                <c:ptCount val="39"/>
                <c:pt idx="0">
                  <c:v>23.589014338648024</c:v>
                </c:pt>
                <c:pt idx="1">
                  <c:v>18.103508522166507</c:v>
                </c:pt>
                <c:pt idx="2">
                  <c:v>14.887005383818664</c:v>
                </c:pt>
                <c:pt idx="3">
                  <c:v>13.797822616317104</c:v>
                </c:pt>
                <c:pt idx="4">
                  <c:v>13.64887782707323</c:v>
                </c:pt>
                <c:pt idx="5">
                  <c:v>13.123789781386291</c:v>
                </c:pt>
                <c:pt idx="6">
                  <c:v>11.17822889158395</c:v>
                </c:pt>
                <c:pt idx="7">
                  <c:v>10.731120638499027</c:v>
                </c:pt>
                <c:pt idx="8">
                  <c:v>11.436412063983662</c:v>
                </c:pt>
                <c:pt idx="9">
                  <c:v>9.5983678395600229</c:v>
                </c:pt>
                <c:pt idx="10">
                  <c:v>9.0106440033567416</c:v>
                </c:pt>
                <c:pt idx="11">
                  <c:v>8.2233942336474204</c:v>
                </c:pt>
                <c:pt idx="12">
                  <c:v>7.0743315060372023</c:v>
                </c:pt>
                <c:pt idx="13">
                  <c:v>9.0361832545076073</c:v>
                </c:pt>
                <c:pt idx="14">
                  <c:v>7.3122239816425365</c:v>
                </c:pt>
                <c:pt idx="15">
                  <c:v>5.2936358825416843</c:v>
                </c:pt>
                <c:pt idx="16">
                  <c:v>5.611163133202373</c:v>
                </c:pt>
                <c:pt idx="17">
                  <c:v>5.1253573118943327</c:v>
                </c:pt>
                <c:pt idx="18">
                  <c:v>4.3772081690130378</c:v>
                </c:pt>
                <c:pt idx="19">
                  <c:v>4.2743957894133073</c:v>
                </c:pt>
                <c:pt idx="20">
                  <c:v>3.2523407727674205</c:v>
                </c:pt>
                <c:pt idx="21">
                  <c:v>2.9280641252764745</c:v>
                </c:pt>
                <c:pt idx="22">
                  <c:v>2.6339470939066016</c:v>
                </c:pt>
                <c:pt idx="23">
                  <c:v>2.3897943838444813</c:v>
                </c:pt>
                <c:pt idx="24">
                  <c:v>1.9314108317681249</c:v>
                </c:pt>
                <c:pt idx="25">
                  <c:v>1.7972690409066832</c:v>
                </c:pt>
                <c:pt idx="26">
                  <c:v>1.4597254205896395</c:v>
                </c:pt>
                <c:pt idx="27">
                  <c:v>1.2183968762695632</c:v>
                </c:pt>
                <c:pt idx="28">
                  <c:v>1.1203781829377073</c:v>
                </c:pt>
                <c:pt idx="29">
                  <c:v>0.76494304549362058</c:v>
                </c:pt>
                <c:pt idx="30">
                  <c:v>0.59063721123730495</c:v>
                </c:pt>
                <c:pt idx="31">
                  <c:v>0.5248099846602261</c:v>
                </c:pt>
                <c:pt idx="32">
                  <c:v>0.37767272176745809</c:v>
                </c:pt>
                <c:pt idx="33">
                  <c:v>0.24655212134905202</c:v>
                </c:pt>
                <c:pt idx="34">
                  <c:v>0.18761858754789326</c:v>
                </c:pt>
                <c:pt idx="35">
                  <c:v>0.15556638773862616</c:v>
                </c:pt>
                <c:pt idx="36">
                  <c:v>0.14678900632693886</c:v>
                </c:pt>
                <c:pt idx="37">
                  <c:v>0.13175747011127881</c:v>
                </c:pt>
                <c:pt idx="38">
                  <c:v>9.8875974418766888E-2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A-4199-813B-72815883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56591"/>
        <c:axId val="889918127"/>
      </c:scatterChart>
      <c:valAx>
        <c:axId val="8906565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18127"/>
        <c:crosses val="autoZero"/>
        <c:crossBetween val="midCat"/>
      </c:valAx>
      <c:valAx>
        <c:axId val="889918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5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#</a:t>
            </a:r>
            <a:r>
              <a:rPr lang="en-US" baseline="0"/>
              <a:t> &gt; x in 1 kg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Sheet3!$A$4:$A$43</c:f>
              <c:numCache>
                <c:formatCode>0.0000E+00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Sheet3!$H$4:$H$43</c:f>
              <c:numCache>
                <c:formatCode>0.00E+00</c:formatCode>
                <c:ptCount val="40"/>
                <c:pt idx="0">
                  <c:v>171172097138.90091</c:v>
                </c:pt>
                <c:pt idx="1">
                  <c:v>132740525823.69997</c:v>
                </c:pt>
                <c:pt idx="2">
                  <c:v>89970393091.418015</c:v>
                </c:pt>
                <c:pt idx="3">
                  <c:v>60437037679.818192</c:v>
                </c:pt>
                <c:pt idx="4">
                  <c:v>40237083644.24131</c:v>
                </c:pt>
                <c:pt idx="5">
                  <c:v>26550860040.74786</c:v>
                </c:pt>
                <c:pt idx="6">
                  <c:v>17364133779.454227</c:v>
                </c:pt>
                <c:pt idx="7">
                  <c:v>11254258631.702501</c:v>
                </c:pt>
                <c:pt idx="8">
                  <c:v>7229322609.6891022</c:v>
                </c:pt>
                <c:pt idx="9">
                  <c:v>4602934242.3453102</c:v>
                </c:pt>
                <c:pt idx="10">
                  <c:v>2904317485.9413924</c:v>
                </c:pt>
                <c:pt idx="11">
                  <c:v>1840278414.1765521</c:v>
                </c:pt>
                <c:pt idx="12">
                  <c:v>1187606188.0743289</c:v>
                </c:pt>
                <c:pt idx="13">
                  <c:v>750307229.76432884</c:v>
                </c:pt>
                <c:pt idx="14">
                  <c:v>540151843.93543839</c:v>
                </c:pt>
                <c:pt idx="15">
                  <c:v>387254181.72842008</c:v>
                </c:pt>
                <c:pt idx="16">
                  <c:v>261258975.42228866</c:v>
                </c:pt>
                <c:pt idx="17">
                  <c:v>180428140.61641431</c:v>
                </c:pt>
                <c:pt idx="18">
                  <c:v>127671137.67619157</c:v>
                </c:pt>
                <c:pt idx="19">
                  <c:v>88661090.56907478</c:v>
                </c:pt>
                <c:pt idx="20">
                  <c:v>61307774.829289109</c:v>
                </c:pt>
                <c:pt idx="21">
                  <c:v>41570392.881775767</c:v>
                </c:pt>
                <c:pt idx="22">
                  <c:v>28484163.274298891</c:v>
                </c:pt>
                <c:pt idx="23">
                  <c:v>19733252.988227308</c:v>
                </c:pt>
                <c:pt idx="24">
                  <c:v>12994771.301533272</c:v>
                </c:pt>
                <c:pt idx="25">
                  <c:v>8512591.635101147</c:v>
                </c:pt>
                <c:pt idx="26">
                  <c:v>5548175.317711154</c:v>
                </c:pt>
                <c:pt idx="27">
                  <c:v>3426973.6653664177</c:v>
                </c:pt>
                <c:pt idx="28">
                  <c:v>2103232.3232409619</c:v>
                </c:pt>
                <c:pt idx="29">
                  <c:v>1325977.2387854059</c:v>
                </c:pt>
                <c:pt idx="30">
                  <c:v>777088.99646505853</c:v>
                </c:pt>
                <c:pt idx="31">
                  <c:v>422249.33217929921</c:v>
                </c:pt>
                <c:pt idx="32">
                  <c:v>227352.03267098989</c:v>
                </c:pt>
                <c:pt idx="33">
                  <c:v>121269.91600973743</c:v>
                </c:pt>
                <c:pt idx="34">
                  <c:v>64076.805945195141</c:v>
                </c:pt>
                <c:pt idx="35">
                  <c:v>33543.408854401721</c:v>
                </c:pt>
                <c:pt idx="36">
                  <c:v>17397.939047341755</c:v>
                </c:pt>
                <c:pt idx="37">
                  <c:v>8941.5882548872632</c:v>
                </c:pt>
                <c:pt idx="38">
                  <c:v>4553.3570300280971</c:v>
                </c:pt>
                <c:pt idx="39">
                  <c:v>2297.1804639301376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1-4195-9F02-2807D3ACDF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Sheet3!$A$4:$A$42</c:f>
              <c:numCache>
                <c:formatCode>0.0000E+00</c:formatCode>
                <c:ptCount val="39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</c:numCache>
            </c:numRef>
          </c:xVal>
          <c:yVal>
            <c:numRef>
              <c:f>Sheet3!$G$4:$G$42</c:f>
              <c:numCache>
                <c:formatCode>0.00E+00</c:formatCode>
                <c:ptCount val="39"/>
                <c:pt idx="0">
                  <c:v>123666677472.93532</c:v>
                </c:pt>
                <c:pt idx="1">
                  <c:v>104131844138.9903</c:v>
                </c:pt>
                <c:pt idx="2">
                  <c:v>60539409205.106064</c:v>
                </c:pt>
                <c:pt idx="3">
                  <c:v>39636768688.817703</c:v>
                </c:pt>
                <c:pt idx="4">
                  <c:v>27680984352.454582</c:v>
                </c:pt>
                <c:pt idx="5">
                  <c:v>18791741852.008545</c:v>
                </c:pt>
                <c:pt idx="6">
                  <c:v>11313340869.215626</c:v>
                </c:pt>
                <c:pt idx="7">
                  <c:v>7666385180.9119167</c:v>
                </c:pt>
                <c:pt idx="8">
                  <c:v>5757071483.0279913</c:v>
                </c:pt>
                <c:pt idx="9">
                  <c:v>3415649410.3727446</c:v>
                </c:pt>
                <c:pt idx="10">
                  <c:v>2214986227.3666887</c:v>
                </c:pt>
                <c:pt idx="11">
                  <c:v>1377667357.8834312</c:v>
                </c:pt>
                <c:pt idx="12">
                  <c:v>881931893.79190791</c:v>
                </c:pt>
                <c:pt idx="13">
                  <c:v>611085214.49108851</c:v>
                </c:pt>
                <c:pt idx="14">
                  <c:v>393175396.68480611</c:v>
                </c:pt>
                <c:pt idx="15">
                  <c:v>256866142.80906743</c:v>
                </c:pt>
                <c:pt idx="16">
                  <c:v>195009595.99931958</c:v>
                </c:pt>
                <c:pt idx="17">
                  <c:v>129777496.61346292</c:v>
                </c:pt>
                <c:pt idx="18">
                  <c:v>90966923.607008561</c:v>
                </c:pt>
                <c:pt idx="19">
                  <c:v>69577047.073467284</c:v>
                </c:pt>
                <c:pt idx="20">
                  <c:v>43090555.154057503</c:v>
                </c:pt>
                <c:pt idx="21">
                  <c:v>29217946.429975342</c:v>
                </c:pt>
                <c:pt idx="22">
                  <c:v>19957363.810131826</c:v>
                </c:pt>
                <c:pt idx="23">
                  <c:v>15757898.823375262</c:v>
                </c:pt>
                <c:pt idx="24">
                  <c:v>9829551.3740850911</c:v>
                </c:pt>
                <c:pt idx="25">
                  <c:v>7022561.3345368328</c:v>
                </c:pt>
                <c:pt idx="26">
                  <c:v>4772927.7133501051</c:v>
                </c:pt>
                <c:pt idx="27">
                  <c:v>2978867.1508964803</c:v>
                </c:pt>
                <c:pt idx="28">
                  <c:v>1933353.5894220895</c:v>
                </c:pt>
                <c:pt idx="29">
                  <c:v>1123600.545107659</c:v>
                </c:pt>
                <c:pt idx="30">
                  <c:v>695059.1550049365</c:v>
                </c:pt>
                <c:pt idx="31">
                  <c:v>432509.5275693491</c:v>
                </c:pt>
                <c:pt idx="32">
                  <c:v>220404.0325577062</c:v>
                </c:pt>
                <c:pt idx="33">
                  <c:v>102459.730903285</c:v>
                </c:pt>
                <c:pt idx="34">
                  <c:v>55070.092263061437</c:v>
                </c:pt>
                <c:pt idx="35">
                  <c:v>32080.064171771526</c:v>
                </c:pt>
                <c:pt idx="36">
                  <c:v>21027.11718181934</c:v>
                </c:pt>
                <c:pt idx="37">
                  <c:v>13062.031465137785</c:v>
                </c:pt>
                <c:pt idx="38">
                  <c:v>6851.2133255544159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1-4195-9F02-2807D3AC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9360"/>
        <c:axId val="203065392"/>
      </c:scatterChart>
      <c:valAx>
        <c:axId val="59139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5392"/>
        <c:crosses val="autoZero"/>
        <c:crossBetween val="midCat"/>
      </c:valAx>
      <c:valAx>
        <c:axId val="203065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CDF # &gt; x in 1 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Sheet2!$B$3:$B$102</c:f>
              <c:numCache>
                <c:formatCode>0.0000E+00</c:formatCode>
                <c:ptCount val="100"/>
                <c:pt idx="0">
                  <c:v>9.9999999999999995E-8</c:v>
                </c:pt>
                <c:pt idx="1">
                  <c:v>1.207308287459874E-7</c:v>
                </c:pt>
                <c:pt idx="2">
                  <c:v>1.4575933009692946E-7</c:v>
                </c:pt>
                <c:pt idx="3">
                  <c:v>1.7597644720062216E-7</c:v>
                </c:pt>
                <c:pt idx="4">
                  <c:v>2.1245782310305654E-7</c:v>
                </c:pt>
                <c:pt idx="5">
                  <c:v>2.5650209056800421E-7</c:v>
                </c:pt>
                <c:pt idx="6">
                  <c:v>3.0967709969353482E-7</c:v>
                </c:pt>
                <c:pt idx="7">
                  <c:v>3.7387572889654237E-7</c:v>
                </c:pt>
                <c:pt idx="8">
                  <c:v>4.5138326597689696E-7</c:v>
                </c:pt>
                <c:pt idx="9">
                  <c:v>5.4495875783461255E-7</c:v>
                </c:pt>
                <c:pt idx="10">
                  <c:v>6.5793322465756778E-7</c:v>
                </c:pt>
                <c:pt idx="11">
                  <c:v>7.9432823472428114E-7</c:v>
                </c:pt>
                <c:pt idx="12">
                  <c:v>9.589990607459955E-7</c:v>
                </c:pt>
                <c:pt idx="13">
                  <c:v>1.1578075137048762E-6</c:v>
                </c:pt>
                <c:pt idx="14">
                  <c:v>1.397830606579212E-6</c:v>
                </c:pt>
                <c:pt idx="15">
                  <c:v>1.6876124757881464E-6</c:v>
                </c:pt>
                <c:pt idx="16">
                  <c:v>2.0374685280397023E-6</c:v>
                </c:pt>
                <c:pt idx="17">
                  <c:v>2.4598526393410093E-6</c:v>
                </c:pt>
                <c:pt idx="18">
                  <c:v>2.9698004774064465E-6</c:v>
                </c:pt>
                <c:pt idx="19">
                  <c:v>3.5854647284750955E-6</c:v>
                </c:pt>
                <c:pt idx="20">
                  <c:v>4.3287612810830596E-6</c:v>
                </c:pt>
                <c:pt idx="21">
                  <c:v>5.2261493690869925E-6</c:v>
                </c:pt>
                <c:pt idx="22">
                  <c:v>6.3095734448019212E-6</c:v>
                </c:pt>
                <c:pt idx="23">
                  <c:v>7.6176003102461226E-6</c:v>
                </c:pt>
                <c:pt idx="24">
                  <c:v>9.1967919851170394E-6</c:v>
                </c:pt>
                <c:pt idx="25">
                  <c:v>1.1103363181676355E-5</c:v>
                </c:pt>
                <c:pt idx="26">
                  <c:v>1.3405182387914704E-5</c:v>
                </c:pt>
                <c:pt idx="27">
                  <c:v>1.6184187791840607E-5</c:v>
                </c:pt>
                <c:pt idx="28">
                  <c:v>1.9539304046896093E-5</c:v>
                </c:pt>
                <c:pt idx="29">
                  <c:v>2.3589963707015916E-5</c:v>
                </c:pt>
                <c:pt idx="30">
                  <c:v>2.8480358684358035E-5</c:v>
                </c:pt>
                <c:pt idx="31">
                  <c:v>3.4384573069455206E-5</c:v>
                </c:pt>
                <c:pt idx="32">
                  <c:v>4.1512780027522891E-5</c:v>
                </c:pt>
                <c:pt idx="33">
                  <c:v>5.0118723362727238E-5</c:v>
                </c:pt>
                <c:pt idx="34">
                  <c:v>6.0508750072729328E-5</c:v>
                </c:pt>
                <c:pt idx="35">
                  <c:v>7.3052715426644404E-5</c:v>
                </c:pt>
                <c:pt idx="36">
                  <c:v>8.8197148756035643E-5</c:v>
                </c:pt>
                <c:pt idx="37">
                  <c:v>1.0648114862349339E-4</c:v>
                </c:pt>
                <c:pt idx="38">
                  <c:v>1.2855557319139019E-4</c:v>
                </c:pt>
                <c:pt idx="39">
                  <c:v>1.5520620891311957E-4</c:v>
                </c:pt>
                <c:pt idx="40">
                  <c:v>1.8738174228603825E-4</c:v>
                </c:pt>
                <c:pt idx="41">
                  <c:v>2.2622753038060403E-4</c:v>
                </c:pt>
                <c:pt idx="42">
                  <c:v>2.7312637228008431E-4</c:v>
                </c:pt>
                <c:pt idx="43">
                  <c:v>3.2974773277759677E-4</c:v>
                </c:pt>
                <c:pt idx="44">
                  <c:v>3.981071705534967E-4</c:v>
                </c:pt>
                <c:pt idx="45">
                  <c:v>4.8063808630643842E-4</c:v>
                </c:pt>
                <c:pt idx="46">
                  <c:v>5.8027834486661751E-4</c:v>
                </c:pt>
                <c:pt idx="47">
                  <c:v>7.0057485479096721E-4</c:v>
                </c:pt>
                <c:pt idx="48">
                  <c:v>8.4580982817513231E-4</c:v>
                </c:pt>
                <c:pt idx="49">
                  <c:v>1.0211532151708507E-3</c:v>
                </c:pt>
                <c:pt idx="50">
                  <c:v>1.2328467394420648E-3</c:v>
                </c:pt>
                <c:pt idx="51">
                  <c:v>1.4884260856962881E-3</c:v>
                </c:pt>
                <c:pt idx="52">
                  <c:v>1.7969891485325948E-3</c:v>
                </c:pt>
                <c:pt idx="53">
                  <c:v>2.1695198914988617E-3</c:v>
                </c:pt>
                <c:pt idx="54">
                  <c:v>2.6192793448156261E-3</c:v>
                </c:pt>
                <c:pt idx="55">
                  <c:v>3.1622776601683764E-3</c:v>
                </c:pt>
                <c:pt idx="56">
                  <c:v>3.8178440263704982E-3</c:v>
                </c:pt>
                <c:pt idx="57">
                  <c:v>4.6093147332662834E-3</c:v>
                </c:pt>
                <c:pt idx="58">
                  <c:v>5.5648638769832844E-3</c:v>
                </c:pt>
                <c:pt idx="59">
                  <c:v>6.7185062772680149E-3</c:v>
                </c:pt>
                <c:pt idx="60">
                  <c:v>8.1113083078968723E-3</c:v>
                </c:pt>
                <c:pt idx="61">
                  <c:v>9.7928497422660084E-3</c:v>
                </c:pt>
                <c:pt idx="62">
                  <c:v>1.182298865168706E-2</c:v>
                </c:pt>
                <c:pt idx="63">
                  <c:v>1.4273992181725837E-2</c:v>
                </c:pt>
                <c:pt idx="64">
                  <c:v>1.7233109056135076E-2</c:v>
                </c:pt>
                <c:pt idx="65">
                  <c:v>2.0805675382171707E-2</c:v>
                </c:pt>
                <c:pt idx="66">
                  <c:v>2.5118864315095819E-2</c:v>
                </c:pt>
                <c:pt idx="67">
                  <c:v>3.0326213059195233E-2</c:v>
                </c:pt>
                <c:pt idx="68">
                  <c:v>3.661308835364032E-2</c:v>
                </c:pt>
                <c:pt idx="69">
                  <c:v>4.4203284998850588E-2</c:v>
                </c:pt>
                <c:pt idx="70">
                  <c:v>5.33669923120631E-2</c:v>
                </c:pt>
                <c:pt idx="71">
                  <c:v>6.443041209516126E-2</c:v>
                </c:pt>
                <c:pt idx="72">
                  <c:v>7.7787370486943022E-2</c:v>
                </c:pt>
                <c:pt idx="73">
                  <c:v>9.3913337048598028E-2</c:v>
                </c:pt>
                <c:pt idx="74">
                  <c:v>0.11338235012178494</c:v>
                </c:pt>
                <c:pt idx="75">
                  <c:v>0.13688745095370816</c:v>
                </c:pt>
                <c:pt idx="76">
                  <c:v>0.16526535398566911</c:v>
                </c:pt>
                <c:pt idx="77">
                  <c:v>0.19952623149688742</c:v>
                </c:pt>
                <c:pt idx="78">
                  <c:v>0.24088967285182983</c:v>
                </c:pt>
                <c:pt idx="79">
                  <c:v>0.29082809839751289</c:v>
                </c:pt>
                <c:pt idx="80">
                  <c:v>0.35111917342151339</c:v>
                </c:pt>
                <c:pt idx="81">
                  <c:v>0.42390908795785437</c:v>
                </c:pt>
                <c:pt idx="82">
                  <c:v>0.5117889550210728</c:v>
                </c:pt>
                <c:pt idx="83">
                  <c:v>0.61788704682737061</c:v>
                </c:pt>
                <c:pt idx="84">
                  <c:v>0.74598015234879256</c:v>
                </c:pt>
                <c:pt idx="85">
                  <c:v>0.90062802021127775</c:v>
                </c:pt>
                <c:pt idx="86">
                  <c:v>1.0873356727196557</c:v>
                </c:pt>
                <c:pt idx="87">
                  <c:v>1.3127493689251963</c:v>
                </c:pt>
                <c:pt idx="88">
                  <c:v>1.5848931924611109</c:v>
                </c:pt>
                <c:pt idx="89">
                  <c:v>1.9134546859970385</c:v>
                </c:pt>
                <c:pt idx="90">
                  <c:v>2.3101297000831584</c:v>
                </c:pt>
                <c:pt idx="91">
                  <c:v>2.7890387320175938</c:v>
                </c:pt>
                <c:pt idx="92">
                  <c:v>3.3672295752114159</c:v>
                </c:pt>
                <c:pt idx="93">
                  <c:v>4.0652841719327384</c:v>
                </c:pt>
                <c:pt idx="94">
                  <c:v>4.9080512716538518</c:v>
                </c:pt>
                <c:pt idx="95">
                  <c:v>5.9255309755456755</c:v>
                </c:pt>
                <c:pt idx="96">
                  <c:v>7.1539426543764799</c:v>
                </c:pt>
                <c:pt idx="97">
                  <c:v>8.637014254641425</c:v>
                </c:pt>
                <c:pt idx="98">
                  <c:v>10.427538888537669</c:v>
                </c:pt>
                <c:pt idx="99">
                  <c:v>12.589254117941662</c:v>
                </c:pt>
              </c:numCache>
            </c:numRef>
          </c:xVal>
          <c:yVal>
            <c:numRef>
              <c:f>Sheet2!$C$3:$C$102</c:f>
              <c:numCache>
                <c:formatCode>0.0000E+00</c:formatCode>
                <c:ptCount val="100"/>
                <c:pt idx="0">
                  <c:v>1313989149385190.3</c:v>
                </c:pt>
                <c:pt idx="1">
                  <c:v>1308183155895080.5</c:v>
                </c:pt>
                <c:pt idx="2">
                  <c:v>1300955732568444.3</c:v>
                </c:pt>
                <c:pt idx="3">
                  <c:v>1292058342585270.8</c:v>
                </c:pt>
                <c:pt idx="4">
                  <c:v>1281226210521471.3</c:v>
                </c:pt>
                <c:pt idx="5">
                  <c:v>1268184413014670.8</c:v>
                </c:pt>
                <c:pt idx="6">
                  <c:v>1252655782825890</c:v>
                </c:pt>
                <c:pt idx="7">
                  <c:v>1234370527421539</c:v>
                </c:pt>
                <c:pt idx="8">
                  <c:v>1213077319058045.3</c:v>
                </c:pt>
                <c:pt idx="9">
                  <c:v>1188555461391444.3</c:v>
                </c:pt>
                <c:pt idx="10">
                  <c:v>1160627590903367.3</c:v>
                </c:pt>
                <c:pt idx="11">
                  <c:v>1129172244800440.3</c:v>
                </c:pt>
                <c:pt idx="12">
                  <c:v>1094135535754275.5</c:v>
                </c:pt>
                <c:pt idx="13">
                  <c:v>1055541131800112.8</c:v>
                </c:pt>
                <c:pt idx="14">
                  <c:v>1013497757618842.1</c:v>
                </c:pt>
                <c:pt idx="15">
                  <c:v>968203517139121.88</c:v>
                </c:pt>
                <c:pt idx="16">
                  <c:v>919946486612154.13</c:v>
                </c:pt>
                <c:pt idx="17">
                  <c:v>869101234920142.88</c:v>
                </c:pt>
                <c:pt idx="18">
                  <c:v>816121180088403.5</c:v>
                </c:pt>
                <c:pt idx="19">
                  <c:v>761526968285692.38</c:v>
                </c:pt>
                <c:pt idx="20">
                  <c:v>705891340589251.13</c:v>
                </c:pt>
                <c:pt idx="21">
                  <c:v>649821208480055.13</c:v>
                </c:pt>
                <c:pt idx="22">
                  <c:v>593937867600567.88</c:v>
                </c:pt>
                <c:pt idx="23">
                  <c:v>538856420792856.69</c:v>
                </c:pt>
                <c:pt idx="24">
                  <c:v>485165542065340.69</c:v>
                </c:pt>
                <c:pt idx="25">
                  <c:v>433408686956539.69</c:v>
                </c:pt>
                <c:pt idx="26">
                  <c:v>384067744349136.13</c:v>
                </c:pt>
                <c:pt idx="27">
                  <c:v>337549940934817.31</c:v>
                </c:pt>
                <c:pt idx="28">
                  <c:v>294178569973726.06</c:v>
                </c:pt>
                <c:pt idx="29">
                  <c:v>254187843319053.22</c:v>
                </c:pt>
                <c:pt idx="30">
                  <c:v>217721884736629.44</c:v>
                </c:pt>
                <c:pt idx="31">
                  <c:v>184837617701132.84</c:v>
                </c:pt>
                <c:pt idx="32">
                  <c:v>155511073413393.09</c:v>
                </c:pt>
                <c:pt idx="33">
                  <c:v>129646470992589.47</c:v>
                </c:pt>
                <c:pt idx="34">
                  <c:v>107087311496912.23</c:v>
                </c:pt>
                <c:pt idx="35">
                  <c:v>87628683601826.703</c:v>
                </c:pt>
                <c:pt idx="36">
                  <c:v>71029997901346.297</c:v>
                </c:pt>
                <c:pt idx="37">
                  <c:v>57027439938724.344</c:v>
                </c:pt>
                <c:pt idx="38">
                  <c:v>45345546376827.32</c:v>
                </c:pt>
                <c:pt idx="39">
                  <c:v>35707449259050.797</c:v>
                </c:pt>
                <c:pt idx="40">
                  <c:v>27843484876697.363</c:v>
                </c:pt>
                <c:pt idx="41">
                  <c:v>21498012426014.324</c:v>
                </c:pt>
                <c:pt idx="42">
                  <c:v>16434421972382.137</c:v>
                </c:pt>
                <c:pt idx="43">
                  <c:v>12438423024912.348</c:v>
                </c:pt>
                <c:pt idx="44">
                  <c:v>9319789523030.9414</c:v>
                </c:pt>
                <c:pt idx="45">
                  <c:v>6912792818634.7266</c:v>
                </c:pt>
                <c:pt idx="46">
                  <c:v>5075582690678.7217</c:v>
                </c:pt>
                <c:pt idx="47">
                  <c:v>3688781057820.0054</c:v>
                </c:pt>
                <c:pt idx="48">
                  <c:v>2653538696649.3096</c:v>
                </c:pt>
                <c:pt idx="49">
                  <c:v>1889277341081.9844</c:v>
                </c:pt>
                <c:pt idx="50">
                  <c:v>1331303370219.8259</c:v>
                </c:pt>
                <c:pt idx="51">
                  <c:v>928439656641.18921</c:v>
                </c:pt>
                <c:pt idx="52">
                  <c:v>640782929882.16687</c:v>
                </c:pt>
                <c:pt idx="53">
                  <c:v>437658066623.19366</c:v>
                </c:pt>
                <c:pt idx="54">
                  <c:v>295809874524.71783</c:v>
                </c:pt>
                <c:pt idx="55">
                  <c:v>197848089635.15298</c:v>
                </c:pt>
                <c:pt idx="56">
                  <c:v>130942602400.88808</c:v>
                </c:pt>
                <c:pt idx="57">
                  <c:v>85752955498.565781</c:v>
                </c:pt>
                <c:pt idx="58">
                  <c:v>55568154432.293793</c:v>
                </c:pt>
                <c:pt idx="59">
                  <c:v>35628857264.612221</c:v>
                </c:pt>
                <c:pt idx="60">
                  <c:v>22603083532.096718</c:v>
                </c:pt>
                <c:pt idx="61">
                  <c:v>14187788091.667088</c:v>
                </c:pt>
                <c:pt idx="62">
                  <c:v>8811192681.3867435</c:v>
                </c:pt>
                <c:pt idx="63">
                  <c:v>5414020994.9073839</c:v>
                </c:pt>
                <c:pt idx="64">
                  <c:v>3291266437.8369632</c:v>
                </c:pt>
                <c:pt idx="65">
                  <c:v>1979506953.7200468</c:v>
                </c:pt>
                <c:pt idx="66">
                  <c:v>1177864356.5731959</c:v>
                </c:pt>
                <c:pt idx="67">
                  <c:v>693380288.58303857</c:v>
                </c:pt>
                <c:pt idx="68">
                  <c:v>403812432.00184458</c:v>
                </c:pt>
                <c:pt idx="69">
                  <c:v>232655955.24475461</c:v>
                </c:pt>
                <c:pt idx="70">
                  <c:v>132607944.72919644</c:v>
                </c:pt>
                <c:pt idx="71">
                  <c:v>74772283.305717781</c:v>
                </c:pt>
                <c:pt idx="72">
                  <c:v>41708306.901635334</c:v>
                </c:pt>
                <c:pt idx="73">
                  <c:v>23014980.707519073</c:v>
                </c:pt>
                <c:pt idx="74">
                  <c:v>12563202.020222338</c:v>
                </c:pt>
                <c:pt idx="75">
                  <c:v>6784025.618990154</c:v>
                </c:pt>
                <c:pt idx="76">
                  <c:v>3623831.158431022</c:v>
                </c:pt>
                <c:pt idx="77">
                  <c:v>1914863.7472414584</c:v>
                </c:pt>
                <c:pt idx="78">
                  <c:v>1000906.5523543196</c:v>
                </c:pt>
                <c:pt idx="79">
                  <c:v>517525.07140537247</c:v>
                </c:pt>
                <c:pt idx="80">
                  <c:v>264696.36962877365</c:v>
                </c:pt>
                <c:pt idx="81">
                  <c:v>133918.36024861198</c:v>
                </c:pt>
                <c:pt idx="82">
                  <c:v>67019.982835622111</c:v>
                </c:pt>
                <c:pt idx="83">
                  <c:v>33177.112301384666</c:v>
                </c:pt>
                <c:pt idx="84">
                  <c:v>16245.685109703954</c:v>
                </c:pt>
                <c:pt idx="85">
                  <c:v>7868.6775996972874</c:v>
                </c:pt>
                <c:pt idx="86">
                  <c:v>3769.916130111852</c:v>
                </c:pt>
                <c:pt idx="87">
                  <c:v>1786.5561116843014</c:v>
                </c:pt>
                <c:pt idx="88">
                  <c:v>837.47130680702094</c:v>
                </c:pt>
                <c:pt idx="89">
                  <c:v>388.2787870534363</c:v>
                </c:pt>
                <c:pt idx="90">
                  <c:v>178.07829997151498</c:v>
                </c:pt>
                <c:pt idx="91">
                  <c:v>80.749553312104254</c:v>
                </c:pt>
                <c:pt idx="92">
                  <c:v>36.266985447232898</c:v>
                </c:pt>
                <c:pt idx="93">
                  <c:v>16.06109355520314</c:v>
                </c:pt>
                <c:pt idx="94">
                  <c:v>7.0313543214022962</c:v>
                </c:pt>
                <c:pt idx="95">
                  <c:v>3.0345844966052016</c:v>
                </c:pt>
                <c:pt idx="96">
                  <c:v>1.3322566082656981</c:v>
                </c:pt>
                <c:pt idx="97">
                  <c:v>0.5921140481180881</c:v>
                </c:pt>
                <c:pt idx="98">
                  <c:v>0.22204276804428305</c:v>
                </c:pt>
                <c:pt idx="99">
                  <c:v>7.4014256014761012E-2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8-4CFA-9082-58339E57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6224"/>
        <c:axId val="1949265936"/>
      </c:scatterChart>
      <c:valAx>
        <c:axId val="203716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65936"/>
        <c:crosses val="autoZero"/>
        <c:crossBetween val="midCat"/>
      </c:valAx>
      <c:valAx>
        <c:axId val="194926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517525</xdr:colOff>
      <xdr:row>1</xdr:row>
      <xdr:rowOff>158750</xdr:rowOff>
    </xdr:from>
    <xdr:to>
      <xdr:col>21</xdr:col>
      <xdr:colOff>212725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300FD-CE3D-412F-9C35-D475259E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593725</xdr:colOff>
      <xdr:row>17</xdr:row>
      <xdr:rowOff>6350</xdr:rowOff>
    </xdr:from>
    <xdr:to>
      <xdr:col>21</xdr:col>
      <xdr:colOff>288925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EC6D2-C2CF-4F7B-AAC9-54FEFA5BB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66675</xdr:colOff>
      <xdr:row>2</xdr:row>
      <xdr:rowOff>146050</xdr:rowOff>
    </xdr:from>
    <xdr:to>
      <xdr:col>28</xdr:col>
      <xdr:colOff>371475</xdr:colOff>
      <xdr:row>17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B8533F-D65C-42B6-B944-4CB896C5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22225</xdr:colOff>
      <xdr:row>2</xdr:row>
      <xdr:rowOff>95250</xdr:rowOff>
    </xdr:from>
    <xdr:to>
      <xdr:col>36</xdr:col>
      <xdr:colOff>327025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49C649-627C-460D-B1BA-F0BCA4D2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409575</xdr:colOff>
      <xdr:row>1</xdr:row>
      <xdr:rowOff>95250</xdr:rowOff>
    </xdr:from>
    <xdr:to>
      <xdr:col>20</xdr:col>
      <xdr:colOff>104775</xdr:colOff>
      <xdr:row>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C3C7CB-C9D0-4DC1-B1D9-2C9BA059E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280988</xdr:colOff>
      <xdr:row>0</xdr:row>
      <xdr:rowOff>150813</xdr:rowOff>
    </xdr:from>
    <xdr:to>
      <xdr:col>16</xdr:col>
      <xdr:colOff>204788</xdr:colOff>
      <xdr:row>14</xdr:row>
      <xdr:rowOff>112713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62EF2-BBB0-4456-A87E-7FE5F3AD5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398463</xdr:colOff>
      <xdr:row>0</xdr:row>
      <xdr:rowOff>133350</xdr:rowOff>
    </xdr:from>
    <xdr:to>
      <xdr:col>22</xdr:col>
      <xdr:colOff>277813</xdr:colOff>
      <xdr:row>14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CCDA62-BABB-4A1E-8035-89B36A43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498475</xdr:colOff>
      <xdr:row>15</xdr:row>
      <xdr:rowOff>109538</xdr:rowOff>
    </xdr:from>
    <xdr:to>
      <xdr:col>16</xdr:col>
      <xdr:colOff>271463</xdr:colOff>
      <xdr:row>30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45D05-3ED7-4FBE-8D36-F2A774032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2</xdr:row>
      <xdr:rowOff>11113</xdr:rowOff>
    </xdr:from>
    <xdr:to>
      <xdr:col>15</xdr:col>
      <xdr:colOff>142875</xdr:colOff>
      <xdr:row>20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8E4D6-CABD-4DA9-B91B-95DF4DA7D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2</xdr:row>
      <xdr:rowOff>30161</xdr:rowOff>
    </xdr:from>
    <xdr:to>
      <xdr:col>22</xdr:col>
      <xdr:colOff>152400</xdr:colOff>
      <xdr:row>20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FC6D8-68A0-4E33-9CE5-AFE1D724B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22</xdr:row>
      <xdr:rowOff>1587</xdr:rowOff>
    </xdr:from>
    <xdr:to>
      <xdr:col>22</xdr:col>
      <xdr:colOff>257175</xdr:colOff>
      <xdr:row>37</xdr:row>
      <xdr:rowOff>20637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97A3A5-6CBC-417F-A506-66713D27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517524</xdr:colOff>
      <xdr:row>21</xdr:row>
      <xdr:rowOff>153987</xdr:rowOff>
    </xdr:from>
    <xdr:to>
      <xdr:col>15</xdr:col>
      <xdr:colOff>85724</xdr:colOff>
      <xdr:row>37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3D7982-8284-4C4E-BDDF-681682AAA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6EB4-5BB1-46C2-8FB1-80EE3EE162A0}">
  <dimension ref="A1:K41"/>
  <sheetViews>
    <sheetView workbookViewId="0">
      <selection activeCell="F2" sqref="F2"/>
    </sheetView>
  </sheetViews>
  <sheetFormatPr defaultRowHeight="14.5" x14ac:dyDescent="0.35"/>
  <cols>
    <col min="1" max="1" width="13.453125" bestFit="1" customWidth="1"/>
    <col min="3" max="3" width="15.08984375" bestFit="1" customWidth="1"/>
    <col min="4" max="4" width="12.26953125" bestFit="1" customWidth="1"/>
    <col min="5" max="6" width="17.6328125" customWidth="1"/>
    <col min="7" max="8" width="9.54296875" customWidth="1"/>
    <col min="9" max="9" width="9" bestFit="1" customWidth="1"/>
    <col min="10" max="10" width="19.36328125" customWidth="1"/>
  </cols>
  <sheetData>
    <row r="1" spans="1:11" x14ac:dyDescent="0.35">
      <c r="B1" t="s">
        <v>2</v>
      </c>
      <c r="D1" t="s">
        <v>0</v>
      </c>
      <c r="E1" t="s">
        <v>1</v>
      </c>
      <c r="F1" t="s">
        <v>7</v>
      </c>
      <c r="G1" t="s">
        <v>3</v>
      </c>
      <c r="H1" t="s">
        <v>6</v>
      </c>
      <c r="K1" s="2">
        <f>SUM(K2:K40)</f>
        <v>0.89346762664561508</v>
      </c>
    </row>
    <row r="2" spans="1:11" x14ac:dyDescent="0.35">
      <c r="A2" t="s">
        <v>4</v>
      </c>
      <c r="B2" s="1">
        <v>3.380248352585E-3</v>
      </c>
      <c r="C2" s="4">
        <f>LOG10(B2)</f>
        <v>-2.4710513901972346</v>
      </c>
      <c r="D2" s="1">
        <v>5.1768202809153401</v>
      </c>
      <c r="E2" s="7">
        <f>(100-D2)/100</f>
        <v>0.9482317971908466</v>
      </c>
      <c r="F2" s="8">
        <f>E2-E3</f>
        <v>9.1719614205483246E-3</v>
      </c>
      <c r="G2" s="1">
        <f>LOG10(E3/E2)/LOG10(B3/B2)</f>
        <v>-8.4089910392733488E-2</v>
      </c>
      <c r="H2" s="1">
        <f>(PI()*$A$5*B2^3)/6</f>
        <v>6.2691136862231261E-14</v>
      </c>
      <c r="I2" s="1">
        <f>(1/H2)*G2*E2/(G2-3)*(1-(B3/B2)^(G2-3))</f>
        <v>123666677472.93532</v>
      </c>
      <c r="J2" s="3">
        <f>LOG10(I2/$I$2)</f>
        <v>0</v>
      </c>
      <c r="K2" s="1">
        <f>E2*(1-(B3/B2)^G2)</f>
        <v>9.1719614205484617E-3</v>
      </c>
    </row>
    <row r="3" spans="1:11" x14ac:dyDescent="0.35">
      <c r="A3" s="1">
        <v>3.1</v>
      </c>
      <c r="B3" s="1">
        <v>3.7944412952459999E-3</v>
      </c>
      <c r="C3" s="4">
        <f t="shared" ref="C3:C41" si="0">LOG10(B3)</f>
        <v>-2.4208521618645458</v>
      </c>
      <c r="D3" s="1">
        <v>6.0940164229701699</v>
      </c>
      <c r="E3" s="7">
        <f t="shared" ref="E3:E41" si="1">(100-D3)/100</f>
        <v>0.93905983577029828</v>
      </c>
      <c r="F3" s="8">
        <f t="shared" ref="F3:F40" si="2">E3-E4</f>
        <v>1.1836648679924289E-2</v>
      </c>
      <c r="G3" s="1">
        <f t="shared" ref="G3:G40" si="3">LOG10(E4/E3)/LOG10(B4/B3)</f>
        <v>-7.3150504056004886E-2</v>
      </c>
      <c r="H3" s="1">
        <f t="shared" ref="H3:H41" si="4">(PI()*$A$5*B3^3)/6</f>
        <v>8.8675537695265155E-14</v>
      </c>
      <c r="I3" s="1">
        <f t="shared" ref="I3:I41" si="5">(1/H3)*G3*E3/(G3-3)*(1-(B4/B3)^(G3-3))</f>
        <v>104131844138.9903</v>
      </c>
      <c r="J3" s="3">
        <f t="shared" ref="J3:J40" si="6">LOG10(I3/$I$2)</f>
        <v>-7.4669133180561204E-2</v>
      </c>
      <c r="K3" s="1">
        <f t="shared" ref="K3:K40" si="7">E3*(1-(B4/B3)^G3)</f>
        <v>1.1836648679924384E-2</v>
      </c>
    </row>
    <row r="4" spans="1:11" x14ac:dyDescent="0.35">
      <c r="A4" t="s">
        <v>5</v>
      </c>
      <c r="B4" s="1">
        <v>4.5129246560499997E-3</v>
      </c>
      <c r="C4" s="4">
        <f t="shared" si="0"/>
        <v>-2.3455419170304577</v>
      </c>
      <c r="D4" s="1">
        <v>7.2776812909626001</v>
      </c>
      <c r="E4" s="7">
        <f t="shared" si="1"/>
        <v>0.92722318709037399</v>
      </c>
      <c r="F4" s="8">
        <f t="shared" si="2"/>
        <v>1.1577597877555967E-2</v>
      </c>
      <c r="G4" s="1">
        <f t="shared" si="3"/>
        <v>-7.2457132852994641E-2</v>
      </c>
      <c r="H4" s="1">
        <f t="shared" si="4"/>
        <v>1.4918823124712552E-13</v>
      </c>
      <c r="I4" s="1">
        <f t="shared" si="5"/>
        <v>60539409205.106064</v>
      </c>
      <c r="J4" s="3">
        <f t="shared" si="6"/>
        <v>-0.31021451441761327</v>
      </c>
      <c r="K4" s="1">
        <f t="shared" si="7"/>
        <v>1.1577597877555837E-2</v>
      </c>
    </row>
    <row r="5" spans="1:11" x14ac:dyDescent="0.35">
      <c r="A5" s="1">
        <f>A3*0.000001</f>
        <v>3.1E-6</v>
      </c>
      <c r="B5" s="1">
        <v>5.3674729594000003E-3</v>
      </c>
      <c r="C5" s="4">
        <f t="shared" si="0"/>
        <v>-2.2702301348028358</v>
      </c>
      <c r="D5" s="1">
        <v>8.4354410787182008</v>
      </c>
      <c r="E5" s="7">
        <f t="shared" si="1"/>
        <v>0.91564558921281802</v>
      </c>
      <c r="F5" s="8">
        <f t="shared" si="2"/>
        <v>1.2751961514958943E-2</v>
      </c>
      <c r="G5" s="1">
        <f t="shared" si="3"/>
        <v>-8.088221104777979E-2</v>
      </c>
      <c r="H5" s="1">
        <f t="shared" si="4"/>
        <v>2.5099779817200959E-13</v>
      </c>
      <c r="I5" s="1">
        <f t="shared" si="5"/>
        <v>39636768688.817703</v>
      </c>
      <c r="J5" s="3">
        <f t="shared" si="6"/>
        <v>-0.49415445060937496</v>
      </c>
      <c r="K5" s="1">
        <f t="shared" si="7"/>
        <v>1.2751961514958965E-2</v>
      </c>
    </row>
    <row r="6" spans="1:11" x14ac:dyDescent="0.35">
      <c r="B6" s="1">
        <v>6.3837324646110003E-3</v>
      </c>
      <c r="C6" s="4">
        <f t="shared" si="0"/>
        <v>-2.1949253220924465</v>
      </c>
      <c r="D6" s="1">
        <v>9.7106372302140898</v>
      </c>
      <c r="E6" s="7">
        <f t="shared" si="1"/>
        <v>0.90289362769785908</v>
      </c>
      <c r="F6" s="8">
        <f t="shared" si="2"/>
        <v>1.497979841532604E-2</v>
      </c>
      <c r="G6" s="1">
        <f t="shared" si="3"/>
        <v>-9.650171605746867E-2</v>
      </c>
      <c r="H6" s="1">
        <f t="shared" si="4"/>
        <v>4.2226428441663813E-13</v>
      </c>
      <c r="I6" s="1">
        <f t="shared" si="5"/>
        <v>27680984352.454582</v>
      </c>
      <c r="J6" s="3">
        <f t="shared" si="6"/>
        <v>-0.65007116301266021</v>
      </c>
      <c r="K6" s="1">
        <f t="shared" si="7"/>
        <v>1.4979798415325969E-2</v>
      </c>
    </row>
    <row r="7" spans="1:11" x14ac:dyDescent="0.35">
      <c r="B7" s="1">
        <v>7.5921760312530001E-3</v>
      </c>
      <c r="C7" s="4">
        <f t="shared" si="0"/>
        <v>-2.1196337309659667</v>
      </c>
      <c r="D7" s="1">
        <v>11.2086170717467</v>
      </c>
      <c r="E7" s="7">
        <f t="shared" si="1"/>
        <v>0.88791382928253304</v>
      </c>
      <c r="F7" s="8">
        <f t="shared" si="2"/>
        <v>1.7104014994746009E-2</v>
      </c>
      <c r="G7" s="1">
        <f t="shared" si="3"/>
        <v>-0.11221598192468216</v>
      </c>
      <c r="H7" s="1">
        <f t="shared" si="4"/>
        <v>7.1032830919155745E-13</v>
      </c>
      <c r="I7" s="1">
        <f t="shared" si="5"/>
        <v>18791741852.008545</v>
      </c>
      <c r="J7" s="3">
        <f t="shared" si="6"/>
        <v>-0.81828565507259132</v>
      </c>
      <c r="K7" s="1">
        <f t="shared" si="7"/>
        <v>1.7104014994746061E-2</v>
      </c>
    </row>
    <row r="8" spans="1:11" x14ac:dyDescent="0.35">
      <c r="B8" s="1">
        <v>9.0291164355960005E-3</v>
      </c>
      <c r="C8" s="4">
        <f t="shared" si="0"/>
        <v>-2.0443547464660834</v>
      </c>
      <c r="D8" s="1">
        <v>12.919018571221301</v>
      </c>
      <c r="E8" s="7">
        <f t="shared" si="1"/>
        <v>0.87080981428778703</v>
      </c>
      <c r="F8" s="8">
        <f t="shared" si="2"/>
        <v>1.7319890663387016E-2</v>
      </c>
      <c r="G8" s="1">
        <f t="shared" si="3"/>
        <v>-0.11590306924641448</v>
      </c>
      <c r="H8" s="1">
        <f t="shared" si="4"/>
        <v>1.1948023737158504E-12</v>
      </c>
      <c r="I8" s="1">
        <f t="shared" si="5"/>
        <v>11313340869.215626</v>
      </c>
      <c r="J8" s="3">
        <f t="shared" si="6"/>
        <v>-1.0386618202968239</v>
      </c>
      <c r="K8" s="1">
        <f t="shared" si="7"/>
        <v>1.7319890663386926E-2</v>
      </c>
    </row>
    <row r="9" spans="1:11" x14ac:dyDescent="0.35">
      <c r="B9" s="1">
        <v>1.0737989052827E-2</v>
      </c>
      <c r="C9" s="4">
        <f t="shared" si="0"/>
        <v>-1.9690770431274141</v>
      </c>
      <c r="D9" s="1">
        <v>14.651007637559999</v>
      </c>
      <c r="E9" s="7">
        <f t="shared" si="1"/>
        <v>0.85348992362440002</v>
      </c>
      <c r="F9" s="8">
        <f t="shared" si="2"/>
        <v>1.973769815215709E-2</v>
      </c>
      <c r="G9" s="1">
        <f t="shared" si="3"/>
        <v>-0.13501114981115889</v>
      </c>
      <c r="H9" s="1">
        <f t="shared" si="4"/>
        <v>2.0096905333115423E-12</v>
      </c>
      <c r="I9" s="1">
        <f t="shared" si="5"/>
        <v>7666385180.9119167</v>
      </c>
      <c r="J9" s="3">
        <f t="shared" si="6"/>
        <v>-1.2076620571932795</v>
      </c>
      <c r="K9" s="1">
        <f t="shared" si="7"/>
        <v>1.9737698152157191E-2</v>
      </c>
    </row>
    <row r="10" spans="1:11" x14ac:dyDescent="0.35">
      <c r="B10" s="1">
        <v>1.2769865152208E-2</v>
      </c>
      <c r="C10" s="4">
        <f t="shared" si="0"/>
        <v>-1.8938136887946249</v>
      </c>
      <c r="D10" s="1">
        <v>16.6247774527757</v>
      </c>
      <c r="E10" s="7">
        <f t="shared" si="1"/>
        <v>0.83375222547224292</v>
      </c>
      <c r="F10" s="8">
        <f t="shared" si="2"/>
        <v>2.4918714199522962E-2</v>
      </c>
      <c r="G10" s="1">
        <f t="shared" si="3"/>
        <v>-0.17516167923802214</v>
      </c>
      <c r="H10" s="1">
        <f t="shared" si="4"/>
        <v>3.3800198420172986E-12</v>
      </c>
      <c r="I10" s="1">
        <f t="shared" si="5"/>
        <v>5757071483.0279913</v>
      </c>
      <c r="J10" s="3">
        <f t="shared" si="6"/>
        <v>-1.3320510709125568</v>
      </c>
      <c r="K10" s="1">
        <f t="shared" si="7"/>
        <v>2.4918714199522945E-2</v>
      </c>
    </row>
    <row r="11" spans="1:11" x14ac:dyDescent="0.35">
      <c r="B11" s="1">
        <v>1.5185144104918001E-2</v>
      </c>
      <c r="C11" s="4">
        <f t="shared" si="0"/>
        <v>-1.818581082331574</v>
      </c>
      <c r="D11" s="1">
        <v>19.116648872728</v>
      </c>
      <c r="E11" s="7">
        <f t="shared" si="1"/>
        <v>0.80883351127271996</v>
      </c>
      <c r="F11" s="8">
        <f t="shared" si="2"/>
        <v>2.4858748736011904E-2</v>
      </c>
      <c r="G11" s="1">
        <f t="shared" si="3"/>
        <v>-0.18020098918303226</v>
      </c>
      <c r="H11" s="1">
        <f t="shared" si="4"/>
        <v>5.6835157671825264E-12</v>
      </c>
      <c r="I11" s="1">
        <f t="shared" si="5"/>
        <v>3415649410.3727446</v>
      </c>
      <c r="J11" s="3">
        <f t="shared" si="6"/>
        <v>-1.5587794054633859</v>
      </c>
      <c r="K11" s="1">
        <f t="shared" si="7"/>
        <v>2.4858748736011835E-2</v>
      </c>
    </row>
    <row r="12" spans="1:11" x14ac:dyDescent="0.35">
      <c r="B12" s="1">
        <v>1.8057261192048001E-2</v>
      </c>
      <c r="C12" s="4">
        <f t="shared" si="0"/>
        <v>-1.7433481199903949</v>
      </c>
      <c r="D12" s="1">
        <v>21.602523746329201</v>
      </c>
      <c r="E12" s="7">
        <f t="shared" si="1"/>
        <v>0.78397476253670806</v>
      </c>
      <c r="F12" s="8">
        <f t="shared" si="2"/>
        <v>2.6923633147506121E-2</v>
      </c>
      <c r="G12" s="1">
        <f t="shared" si="3"/>
        <v>-0.20754182411523137</v>
      </c>
      <c r="H12" s="1">
        <f t="shared" si="4"/>
        <v>9.5568761117437596E-12</v>
      </c>
      <c r="I12" s="1">
        <f t="shared" si="5"/>
        <v>2214986227.3666887</v>
      </c>
      <c r="J12" s="3">
        <f t="shared" si="6"/>
        <v>-1.7468816626909884</v>
      </c>
      <c r="K12" s="1">
        <f t="shared" si="7"/>
        <v>2.6923633147506201E-2</v>
      </c>
    </row>
    <row r="13" spans="1:11" x14ac:dyDescent="0.35">
      <c r="B13" s="1">
        <v>2.1368728702209999E-2</v>
      </c>
      <c r="C13" s="4">
        <f t="shared" si="0"/>
        <v>-1.6702213147118501</v>
      </c>
      <c r="D13" s="1">
        <v>24.294887061079798</v>
      </c>
      <c r="E13" s="7">
        <f t="shared" si="1"/>
        <v>0.75705112938920194</v>
      </c>
      <c r="F13" s="8">
        <f t="shared" si="2"/>
        <v>2.7385279293710818E-2</v>
      </c>
      <c r="G13" s="1">
        <f t="shared" si="3"/>
        <v>-0.23211573639934421</v>
      </c>
      <c r="H13" s="1">
        <f t="shared" si="4"/>
        <v>1.5837855344592198E-11</v>
      </c>
      <c r="I13" s="1">
        <f t="shared" si="5"/>
        <v>1377667357.8834312</v>
      </c>
      <c r="J13" s="3">
        <f t="shared" si="6"/>
        <v>-1.9531083243844176</v>
      </c>
      <c r="K13" s="1">
        <f t="shared" si="7"/>
        <v>2.7385279293710828E-2</v>
      </c>
    </row>
    <row r="14" spans="1:11" x14ac:dyDescent="0.35">
      <c r="B14" s="1">
        <v>2.5044648784976E-2</v>
      </c>
      <c r="C14" s="4">
        <f t="shared" si="0"/>
        <v>-1.6012850542845642</v>
      </c>
      <c r="D14" s="1">
        <v>27.0334149904509</v>
      </c>
      <c r="E14" s="7">
        <f t="shared" si="1"/>
        <v>0.72966585009549112</v>
      </c>
      <c r="F14" s="8">
        <f t="shared" si="2"/>
        <v>2.8407134753357099E-2</v>
      </c>
      <c r="G14" s="1">
        <f t="shared" si="3"/>
        <v>-0.24281545851982156</v>
      </c>
      <c r="H14" s="1">
        <f t="shared" si="4"/>
        <v>2.5497943432020302E-11</v>
      </c>
      <c r="I14" s="1">
        <f t="shared" si="5"/>
        <v>881931893.79190791</v>
      </c>
      <c r="J14" s="3">
        <f t="shared" si="6"/>
        <v>-2.1468176443258771</v>
      </c>
      <c r="K14" s="1">
        <f t="shared" si="7"/>
        <v>2.8407134753357113E-2</v>
      </c>
    </row>
    <row r="15" spans="1:11" x14ac:dyDescent="0.35">
      <c r="B15" s="1">
        <v>2.9494364580793998E-2</v>
      </c>
      <c r="C15" s="4">
        <f t="shared" si="0"/>
        <v>-1.5302609557256333</v>
      </c>
      <c r="D15" s="1">
        <v>29.874128465786601</v>
      </c>
      <c r="E15" s="7">
        <f t="shared" si="1"/>
        <v>0.70125871534213402</v>
      </c>
      <c r="F15" s="8">
        <f t="shared" si="2"/>
        <v>3.006642347112598E-2</v>
      </c>
      <c r="G15" s="1">
        <f t="shared" si="3"/>
        <v>-0.38005443283123191</v>
      </c>
      <c r="H15" s="1">
        <f t="shared" si="4"/>
        <v>4.1646398360772202E-11</v>
      </c>
      <c r="I15" s="1">
        <f t="shared" si="5"/>
        <v>611085214.49108851</v>
      </c>
      <c r="J15" s="3">
        <f t="shared" si="6"/>
        <v>-2.306150916967777</v>
      </c>
      <c r="K15" s="1">
        <f t="shared" si="7"/>
        <v>3.0066423471125869E-2</v>
      </c>
    </row>
    <row r="16" spans="1:11" x14ac:dyDescent="0.35">
      <c r="B16" s="1">
        <v>3.3098954040891998E-2</v>
      </c>
      <c r="C16" s="4">
        <f t="shared" si="0"/>
        <v>-1.4801857301350445</v>
      </c>
      <c r="D16" s="1">
        <v>32.8807708128992</v>
      </c>
      <c r="E16" s="7">
        <f t="shared" si="1"/>
        <v>0.67119229187100804</v>
      </c>
      <c r="F16" s="8">
        <f t="shared" si="2"/>
        <v>2.7342771558860113E-2</v>
      </c>
      <c r="G16" s="1">
        <f t="shared" si="3"/>
        <v>-0.36059258790118548</v>
      </c>
      <c r="H16" s="1">
        <f t="shared" si="4"/>
        <v>5.885767813987223E-11</v>
      </c>
      <c r="I16" s="1">
        <f t="shared" si="5"/>
        <v>393175396.68480611</v>
      </c>
      <c r="J16" s="3">
        <f t="shared" si="6"/>
        <v>-2.4976663592147417</v>
      </c>
      <c r="K16" s="1">
        <f t="shared" si="7"/>
        <v>2.7342771558860182E-2</v>
      </c>
    </row>
    <row r="17" spans="2:11" x14ac:dyDescent="0.35">
      <c r="B17" s="1">
        <v>3.7145453042138003E-2</v>
      </c>
      <c r="C17" s="4">
        <f t="shared" si="0"/>
        <v>-1.4300943404381619</v>
      </c>
      <c r="D17" s="1">
        <v>35.615047968785198</v>
      </c>
      <c r="E17" s="7">
        <f t="shared" si="1"/>
        <v>0.64384952031214793</v>
      </c>
      <c r="F17" s="8">
        <f t="shared" si="2"/>
        <v>2.5938771116933879E-2</v>
      </c>
      <c r="G17" s="1">
        <f t="shared" si="3"/>
        <v>-0.30540444140083778</v>
      </c>
      <c r="H17" s="1">
        <f t="shared" si="4"/>
        <v>8.3191181986619329E-11</v>
      </c>
      <c r="I17" s="1">
        <f t="shared" si="5"/>
        <v>256866142.80906743</v>
      </c>
      <c r="J17" s="3">
        <f t="shared" si="6"/>
        <v>-2.6825458285950385</v>
      </c>
      <c r="K17" s="1">
        <f t="shared" si="7"/>
        <v>2.5938771116933903E-2</v>
      </c>
    </row>
    <row r="18" spans="2:11" x14ac:dyDescent="0.35">
      <c r="B18" s="1">
        <v>4.2499223173781998E-2</v>
      </c>
      <c r="C18" s="4">
        <f t="shared" si="0"/>
        <v>-1.3716190081714106</v>
      </c>
      <c r="D18" s="1">
        <v>38.2089250804786</v>
      </c>
      <c r="E18" s="7">
        <f t="shared" si="1"/>
        <v>0.61791074919521405</v>
      </c>
      <c r="F18" s="8">
        <f t="shared" si="2"/>
        <v>2.9091762000876042E-2</v>
      </c>
      <c r="G18" s="1">
        <f t="shared" si="3"/>
        <v>-0.38592964206085789</v>
      </c>
      <c r="H18" s="1">
        <f t="shared" si="4"/>
        <v>1.2459576806714135E-10</v>
      </c>
      <c r="I18" s="1">
        <f t="shared" si="5"/>
        <v>195009595.99931958</v>
      </c>
      <c r="J18" s="3">
        <f t="shared" si="6"/>
        <v>-2.8021967102670229</v>
      </c>
      <c r="K18" s="1">
        <f t="shared" si="7"/>
        <v>2.9091762000876143E-2</v>
      </c>
    </row>
    <row r="19" spans="2:11" x14ac:dyDescent="0.35">
      <c r="B19" s="1">
        <v>4.8155933590968002E-2</v>
      </c>
      <c r="C19" s="4">
        <f t="shared" si="0"/>
        <v>-1.3173501931282472</v>
      </c>
      <c r="D19" s="1">
        <v>41.118101280566201</v>
      </c>
      <c r="E19" s="7">
        <f t="shared" si="1"/>
        <v>0.58881898719433801</v>
      </c>
      <c r="F19" s="8">
        <f t="shared" si="2"/>
        <v>2.7789079084083013E-2</v>
      </c>
      <c r="G19" s="1">
        <f t="shared" si="3"/>
        <v>-0.41917188764176982</v>
      </c>
      <c r="H19" s="1">
        <f t="shared" si="4"/>
        <v>1.8126323925395341E-10</v>
      </c>
      <c r="I19" s="1">
        <f t="shared" si="5"/>
        <v>129777496.61346292</v>
      </c>
      <c r="J19" s="3">
        <f t="shared" si="6"/>
        <v>-2.9790533004105</v>
      </c>
      <c r="K19" s="1">
        <f t="shared" si="7"/>
        <v>2.7789079084082999E-2</v>
      </c>
    </row>
    <row r="20" spans="2:11" x14ac:dyDescent="0.35">
      <c r="B20" s="1">
        <v>5.4042887826956001E-2</v>
      </c>
      <c r="C20" s="4">
        <f t="shared" si="0"/>
        <v>-1.2672614521407113</v>
      </c>
      <c r="D20" s="1">
        <v>43.897009188974501</v>
      </c>
      <c r="E20" s="7">
        <f t="shared" si="1"/>
        <v>0.56102990811025499</v>
      </c>
      <c r="F20" s="8">
        <f t="shared" si="2"/>
        <v>2.771571880607393E-2</v>
      </c>
      <c r="G20" s="1">
        <f t="shared" si="3"/>
        <v>-0.42164769944264413</v>
      </c>
      <c r="H20" s="1">
        <f t="shared" si="4"/>
        <v>2.5619813249801503E-10</v>
      </c>
      <c r="I20" s="1">
        <f t="shared" si="5"/>
        <v>90966923.607008561</v>
      </c>
      <c r="J20" s="3">
        <f t="shared" si="6"/>
        <v>-3.1333691852079024</v>
      </c>
      <c r="K20" s="1">
        <f t="shared" si="7"/>
        <v>2.7715718806073979E-2</v>
      </c>
    </row>
    <row r="21" spans="2:11" x14ac:dyDescent="0.35">
      <c r="B21" s="1">
        <v>6.0942690951497999E-2</v>
      </c>
      <c r="C21" s="4">
        <f t="shared" si="0"/>
        <v>-1.2150783732248516</v>
      </c>
      <c r="D21" s="1">
        <v>46.668581069581897</v>
      </c>
      <c r="E21" s="7">
        <f t="shared" si="1"/>
        <v>0.53331418930418106</v>
      </c>
      <c r="F21" s="8">
        <f t="shared" si="2"/>
        <v>3.0390062501512105E-2</v>
      </c>
      <c r="G21" s="1">
        <f t="shared" si="3"/>
        <v>-0.48844224815857029</v>
      </c>
      <c r="H21" s="1">
        <f t="shared" si="4"/>
        <v>3.6738819425900652E-10</v>
      </c>
      <c r="I21" s="1">
        <f t="shared" si="5"/>
        <v>69577047.073467284</v>
      </c>
      <c r="J21" s="3">
        <f t="shared" si="6"/>
        <v>-3.2497866999785914</v>
      </c>
      <c r="K21" s="1">
        <f t="shared" si="7"/>
        <v>3.0390062501512133E-2</v>
      </c>
    </row>
    <row r="22" spans="2:11" x14ac:dyDescent="0.35">
      <c r="B22" s="1">
        <v>6.8720899309714006E-2</v>
      </c>
      <c r="C22" s="4">
        <f t="shared" si="0"/>
        <v>-1.1629111657849229</v>
      </c>
      <c r="D22" s="1">
        <v>49.707587319733101</v>
      </c>
      <c r="E22" s="7">
        <f t="shared" si="1"/>
        <v>0.50292412680266896</v>
      </c>
      <c r="F22" s="8">
        <f t="shared" si="2"/>
        <v>2.7172935700476963E-2</v>
      </c>
      <c r="G22" s="1">
        <f t="shared" si="3"/>
        <v>-0.44440855161821047</v>
      </c>
      <c r="H22" s="1">
        <f t="shared" si="4"/>
        <v>5.2677701714953765E-10</v>
      </c>
      <c r="I22" s="1">
        <f t="shared" si="5"/>
        <v>43090555.154057503</v>
      </c>
      <c r="J22" s="3">
        <f t="shared" si="6"/>
        <v>-3.457870603518975</v>
      </c>
      <c r="K22" s="1">
        <f t="shared" si="7"/>
        <v>2.7172935700477022E-2</v>
      </c>
    </row>
    <row r="23" spans="2:11" x14ac:dyDescent="0.35">
      <c r="B23" s="1">
        <v>7.7869796000019004E-2</v>
      </c>
      <c r="C23" s="4">
        <f t="shared" si="0"/>
        <v>-1.1086309630485816</v>
      </c>
      <c r="D23" s="1">
        <v>52.424880889780802</v>
      </c>
      <c r="E23" s="7">
        <f t="shared" si="1"/>
        <v>0.47575119110219199</v>
      </c>
      <c r="F23" s="8">
        <f t="shared" si="2"/>
        <v>2.6625803314850982E-2</v>
      </c>
      <c r="G23" s="1">
        <f t="shared" si="3"/>
        <v>-0.47925840307833673</v>
      </c>
      <c r="H23" s="1">
        <f t="shared" si="4"/>
        <v>7.6642105481328359E-10</v>
      </c>
      <c r="I23" s="1">
        <f t="shared" si="5"/>
        <v>29217946.429975342</v>
      </c>
      <c r="J23" s="3">
        <f t="shared" si="6"/>
        <v>-3.6266030043634561</v>
      </c>
      <c r="K23" s="1">
        <f t="shared" si="7"/>
        <v>2.6625803314850999E-2</v>
      </c>
    </row>
    <row r="24" spans="2:11" x14ac:dyDescent="0.35">
      <c r="B24" s="1">
        <v>8.7812953450079001E-2</v>
      </c>
      <c r="C24" s="4">
        <f t="shared" si="0"/>
        <v>-1.0564414157915245</v>
      </c>
      <c r="D24" s="1">
        <v>55.087461221265897</v>
      </c>
      <c r="E24" s="7">
        <f t="shared" si="1"/>
        <v>0.44912538778734101</v>
      </c>
      <c r="F24" s="8">
        <f t="shared" si="2"/>
        <v>2.5904892094270049E-2</v>
      </c>
      <c r="G24" s="1">
        <f t="shared" si="3"/>
        <v>-0.51498908731632054</v>
      </c>
      <c r="H24" s="1">
        <f t="shared" si="4"/>
        <v>1.0990971172102199E-9</v>
      </c>
      <c r="I24" s="1">
        <f t="shared" si="5"/>
        <v>19957363.810131826</v>
      </c>
      <c r="J24" s="3">
        <f t="shared" si="6"/>
        <v>-3.7921495185351346</v>
      </c>
      <c r="K24" s="1">
        <f t="shared" si="7"/>
        <v>2.5904892094270122E-2</v>
      </c>
    </row>
    <row r="25" spans="2:11" x14ac:dyDescent="0.35">
      <c r="B25" s="1">
        <v>9.8550426314891998E-2</v>
      </c>
      <c r="C25" s="4">
        <f t="shared" si="0"/>
        <v>-1.0063414926853529</v>
      </c>
      <c r="D25" s="1">
        <v>57.677950430692903</v>
      </c>
      <c r="E25" s="7">
        <f t="shared" si="1"/>
        <v>0.42322049569307096</v>
      </c>
      <c r="F25" s="8">
        <f t="shared" si="2"/>
        <v>2.9486360527081923E-2</v>
      </c>
      <c r="G25" s="1">
        <f t="shared" si="3"/>
        <v>-0.55648357707044804</v>
      </c>
      <c r="H25" s="1">
        <f t="shared" si="4"/>
        <v>1.553587928549495E-9</v>
      </c>
      <c r="I25" s="1">
        <f t="shared" si="5"/>
        <v>15757898.823375262</v>
      </c>
      <c r="J25" s="3">
        <f t="shared" si="6"/>
        <v>-3.8947543851641666</v>
      </c>
      <c r="K25" s="1">
        <f t="shared" si="7"/>
        <v>2.9486360527081944E-2</v>
      </c>
    </row>
    <row r="26" spans="2:11" x14ac:dyDescent="0.35">
      <c r="B26" s="1">
        <v>0.112206724061769</v>
      </c>
      <c r="C26" s="4">
        <f t="shared" si="0"/>
        <v>-0.94998111691744769</v>
      </c>
      <c r="D26" s="1">
        <v>60.626586483401098</v>
      </c>
      <c r="E26" s="7">
        <f t="shared" si="1"/>
        <v>0.39373413516598904</v>
      </c>
      <c r="F26" s="8">
        <f t="shared" si="2"/>
        <v>2.7149866530718048E-2</v>
      </c>
      <c r="G26" s="1">
        <f t="shared" si="3"/>
        <v>-0.55041527491324782</v>
      </c>
      <c r="H26" s="1">
        <f t="shared" si="4"/>
        <v>2.2930681670855628E-9</v>
      </c>
      <c r="I26" s="1">
        <f t="shared" si="5"/>
        <v>9829551.3740850911</v>
      </c>
      <c r="J26" s="3">
        <f t="shared" si="6"/>
        <v>-4.0997189959900187</v>
      </c>
      <c r="K26" s="1">
        <f t="shared" si="7"/>
        <v>2.7149866530718034E-2</v>
      </c>
    </row>
    <row r="27" spans="2:11" x14ac:dyDescent="0.35">
      <c r="B27" s="1">
        <v>0.12775947699718601</v>
      </c>
      <c r="C27" s="4">
        <f t="shared" si="0"/>
        <v>-0.89360687471632561</v>
      </c>
      <c r="D27" s="1">
        <v>63.341573136472903</v>
      </c>
      <c r="E27" s="7">
        <f t="shared" si="1"/>
        <v>0.36658426863527099</v>
      </c>
      <c r="F27" s="8">
        <f t="shared" si="2"/>
        <v>2.8622133424482998E-2</v>
      </c>
      <c r="G27" s="1">
        <f t="shared" si="3"/>
        <v>-0.62637208504418396</v>
      </c>
      <c r="H27" s="1">
        <f t="shared" si="4"/>
        <v>3.3848520603656159E-9</v>
      </c>
      <c r="I27" s="1">
        <f t="shared" si="5"/>
        <v>7022561.3345368328</v>
      </c>
      <c r="J27" s="3">
        <f t="shared" si="6"/>
        <v>-4.2457571518585944</v>
      </c>
      <c r="K27" s="1">
        <f t="shared" si="7"/>
        <v>2.8622133424483009E-2</v>
      </c>
    </row>
    <row r="28" spans="2:11" x14ac:dyDescent="0.35">
      <c r="B28" s="1">
        <v>0.145465039759366</v>
      </c>
      <c r="C28" s="4">
        <f t="shared" si="0"/>
        <v>-0.83724137000419019</v>
      </c>
      <c r="D28" s="1">
        <v>66.203786478921202</v>
      </c>
      <c r="E28" s="7">
        <f t="shared" si="1"/>
        <v>0.337962135210788</v>
      </c>
      <c r="F28" s="8">
        <f t="shared" si="2"/>
        <v>2.9281247807017963E-2</v>
      </c>
      <c r="G28" s="1">
        <f t="shared" si="3"/>
        <v>-0.62829232692411741</v>
      </c>
      <c r="H28" s="1">
        <f t="shared" si="4"/>
        <v>4.9961584826408726E-9</v>
      </c>
      <c r="I28" s="1">
        <f t="shared" si="5"/>
        <v>4772927.7133501051</v>
      </c>
      <c r="J28" s="3">
        <f t="shared" si="6"/>
        <v>-4.4134678358789019</v>
      </c>
      <c r="K28" s="1">
        <f t="shared" si="7"/>
        <v>2.9281247807017963E-2</v>
      </c>
    </row>
    <row r="29" spans="2:11" x14ac:dyDescent="0.35">
      <c r="B29" s="1">
        <v>0.16803584363045301</v>
      </c>
      <c r="C29" s="4">
        <f t="shared" si="0"/>
        <v>-0.77459806928283914</v>
      </c>
      <c r="D29" s="1">
        <v>69.131911259622996</v>
      </c>
      <c r="E29" s="7">
        <f t="shared" si="1"/>
        <v>0.30868088740377003</v>
      </c>
      <c r="F29" s="8">
        <f t="shared" si="2"/>
        <v>2.816541290957203E-2</v>
      </c>
      <c r="G29" s="1">
        <f t="shared" si="3"/>
        <v>-0.6632556641346633</v>
      </c>
      <c r="H29" s="1">
        <f t="shared" si="4"/>
        <v>7.7013366516412202E-9</v>
      </c>
      <c r="I29" s="1">
        <f t="shared" si="5"/>
        <v>2978867.1508964803</v>
      </c>
      <c r="J29" s="3">
        <f t="shared" si="6"/>
        <v>-4.618201557511493</v>
      </c>
      <c r="K29" s="1">
        <f t="shared" si="7"/>
        <v>2.8165412909572075E-2</v>
      </c>
    </row>
    <row r="30" spans="2:11" x14ac:dyDescent="0.35">
      <c r="B30" s="1">
        <v>0.19411176280305001</v>
      </c>
      <c r="C30" s="4">
        <f t="shared" si="0"/>
        <v>-0.71194814639592408</v>
      </c>
      <c r="D30" s="1">
        <v>71.9484525505802</v>
      </c>
      <c r="E30" s="7">
        <f t="shared" si="1"/>
        <v>0.280515474494198</v>
      </c>
      <c r="F30" s="8">
        <f t="shared" si="2"/>
        <v>2.7800764843344983E-2</v>
      </c>
      <c r="G30" s="1">
        <f t="shared" si="3"/>
        <v>-0.77528195008940437</v>
      </c>
      <c r="H30" s="1">
        <f t="shared" si="4"/>
        <v>1.1871781011601203E-8</v>
      </c>
      <c r="I30" s="1">
        <f t="shared" si="5"/>
        <v>1933353.5894220895</v>
      </c>
      <c r="J30" s="3">
        <f t="shared" si="6"/>
        <v>-4.8059414037975081</v>
      </c>
      <c r="K30" s="1">
        <f t="shared" si="7"/>
        <v>2.7800764843344976E-2</v>
      </c>
    </row>
    <row r="31" spans="2:11" x14ac:dyDescent="0.35">
      <c r="B31" s="1">
        <v>0.222083419318477</v>
      </c>
      <c r="C31" s="4">
        <f t="shared" si="0"/>
        <v>-0.65348386453704344</v>
      </c>
      <c r="D31" s="1">
        <v>74.7285290349147</v>
      </c>
      <c r="E31" s="7">
        <f t="shared" si="1"/>
        <v>0.25271470965085302</v>
      </c>
      <c r="F31" s="8">
        <f t="shared" si="2"/>
        <v>2.4844644777650055E-2</v>
      </c>
      <c r="G31" s="1">
        <f t="shared" si="3"/>
        <v>-0.67222508480736209</v>
      </c>
      <c r="H31" s="1">
        <f t="shared" si="4"/>
        <v>1.7779057009783682E-8</v>
      </c>
      <c r="I31" s="1">
        <f t="shared" si="5"/>
        <v>1123600.545107659</v>
      </c>
      <c r="J31" s="3">
        <f t="shared" si="6"/>
        <v>-5.0416407516202026</v>
      </c>
      <c r="K31" s="1">
        <f t="shared" si="7"/>
        <v>2.4844644777650048E-2</v>
      </c>
    </row>
    <row r="32" spans="2:11" x14ac:dyDescent="0.35">
      <c r="B32" s="1">
        <v>0.25904402010800498</v>
      </c>
      <c r="C32" s="4">
        <f t="shared" si="0"/>
        <v>-0.58662642871587234</v>
      </c>
      <c r="D32" s="1">
        <v>77.212993512679702</v>
      </c>
      <c r="E32" s="7">
        <f t="shared" si="1"/>
        <v>0.22787006487320297</v>
      </c>
      <c r="F32" s="8">
        <f t="shared" si="2"/>
        <v>2.5020764515607946E-2</v>
      </c>
      <c r="G32" s="1">
        <f t="shared" si="3"/>
        <v>-0.67143983001641305</v>
      </c>
      <c r="H32" s="1">
        <f t="shared" si="4"/>
        <v>2.8215063368731437E-8</v>
      </c>
      <c r="I32" s="1">
        <f t="shared" si="5"/>
        <v>695059.1550049365</v>
      </c>
      <c r="J32" s="3">
        <f t="shared" si="6"/>
        <v>-5.2502309248031604</v>
      </c>
      <c r="K32" s="1">
        <f t="shared" si="7"/>
        <v>2.5020764515607915E-2</v>
      </c>
    </row>
    <row r="33" spans="2:11" x14ac:dyDescent="0.35">
      <c r="B33" s="1">
        <v>0.30803890584547</v>
      </c>
      <c r="C33" s="4">
        <f t="shared" si="0"/>
        <v>-0.5113944278926662</v>
      </c>
      <c r="D33" s="1">
        <v>79.715069964240499</v>
      </c>
      <c r="E33" s="7">
        <f t="shared" si="1"/>
        <v>0.20284930035759502</v>
      </c>
      <c r="F33" s="8">
        <f t="shared" si="2"/>
        <v>2.6155093029008036E-2</v>
      </c>
      <c r="G33" s="1">
        <f t="shared" si="3"/>
        <v>-0.79695563734519459</v>
      </c>
      <c r="H33" s="1">
        <f t="shared" si="4"/>
        <v>4.7443534102679089E-8</v>
      </c>
      <c r="I33" s="1">
        <f t="shared" si="5"/>
        <v>432509.5275693491</v>
      </c>
      <c r="J33" s="3">
        <f t="shared" si="6"/>
        <v>-5.4562570140494406</v>
      </c>
      <c r="K33" s="1">
        <f t="shared" si="7"/>
        <v>2.6155093029008026E-2</v>
      </c>
    </row>
    <row r="34" spans="2:11" x14ac:dyDescent="0.35">
      <c r="B34" s="1">
        <v>0.36629487391812898</v>
      </c>
      <c r="C34" s="4">
        <f t="shared" si="0"/>
        <v>-0.43616915898942088</v>
      </c>
      <c r="D34" s="1">
        <v>82.330579267141303</v>
      </c>
      <c r="E34" s="7">
        <f t="shared" si="1"/>
        <v>0.17669420732858698</v>
      </c>
      <c r="F34" s="8">
        <f t="shared" si="2"/>
        <v>2.241455644329593E-2</v>
      </c>
      <c r="G34" s="1">
        <f t="shared" si="3"/>
        <v>-0.78293218602727799</v>
      </c>
      <c r="H34" s="1">
        <f t="shared" si="4"/>
        <v>7.9772433232158036E-8</v>
      </c>
      <c r="I34" s="1">
        <f t="shared" si="5"/>
        <v>220404.0325577062</v>
      </c>
      <c r="J34" s="3">
        <f t="shared" si="6"/>
        <v>-5.7490331566510129</v>
      </c>
      <c r="K34" s="1">
        <f t="shared" si="7"/>
        <v>2.2414556443295916E-2</v>
      </c>
    </row>
    <row r="35" spans="2:11" x14ac:dyDescent="0.35">
      <c r="B35" s="1">
        <v>0.435590409221425</v>
      </c>
      <c r="C35" s="4">
        <f t="shared" si="0"/>
        <v>-0.3609216910559932</v>
      </c>
      <c r="D35" s="1">
        <v>84.572034911470894</v>
      </c>
      <c r="E35" s="7">
        <f t="shared" si="1"/>
        <v>0.15427965088529105</v>
      </c>
      <c r="F35" s="8">
        <f t="shared" si="2"/>
        <v>1.7535766332027108E-2</v>
      </c>
      <c r="G35" s="1">
        <f t="shared" si="3"/>
        <v>-0.69611085335352585</v>
      </c>
      <c r="H35" s="1">
        <f t="shared" si="4"/>
        <v>1.341514103976987E-7</v>
      </c>
      <c r="I35" s="1">
        <f t="shared" si="5"/>
        <v>102459.730903285</v>
      </c>
      <c r="J35" s="3">
        <f t="shared" si="6"/>
        <v>-6.0816994819192782</v>
      </c>
      <c r="K35" s="1">
        <f t="shared" si="7"/>
        <v>1.7535766332027108E-2</v>
      </c>
    </row>
    <row r="36" spans="2:11" x14ac:dyDescent="0.35">
      <c r="B36" s="1">
        <v>0.51802978519250797</v>
      </c>
      <c r="C36" s="4">
        <f t="shared" si="0"/>
        <v>-0.28564526887858244</v>
      </c>
      <c r="D36" s="1">
        <v>86.325611544673606</v>
      </c>
      <c r="E36" s="7">
        <f t="shared" si="1"/>
        <v>0.13674388455326394</v>
      </c>
      <c r="F36" s="8">
        <f t="shared" si="2"/>
        <v>1.5851936116633006E-2</v>
      </c>
      <c r="G36" s="1">
        <f t="shared" si="3"/>
        <v>-0.7107595116452835</v>
      </c>
      <c r="H36" s="1">
        <f t="shared" si="4"/>
        <v>2.2564437389565101E-7</v>
      </c>
      <c r="I36" s="1">
        <f t="shared" si="5"/>
        <v>55070.092263061437</v>
      </c>
      <c r="J36" s="3">
        <f t="shared" si="6"/>
        <v>-6.3513368887569461</v>
      </c>
      <c r="K36" s="1">
        <f t="shared" si="7"/>
        <v>1.5851936116632995E-2</v>
      </c>
    </row>
    <row r="37" spans="2:11" x14ac:dyDescent="0.35">
      <c r="B37" s="1">
        <v>0.61608572536417705</v>
      </c>
      <c r="C37" s="4">
        <f t="shared" si="0"/>
        <v>-0.21035885364351325</v>
      </c>
      <c r="D37" s="1">
        <v>87.910805156336906</v>
      </c>
      <c r="E37" s="7">
        <f t="shared" si="1"/>
        <v>0.12089194843663094</v>
      </c>
      <c r="F37" s="8">
        <f t="shared" si="2"/>
        <v>1.5523805100299909E-2</v>
      </c>
      <c r="G37" s="1">
        <f t="shared" si="3"/>
        <v>-0.7927925066281386</v>
      </c>
      <c r="H37" s="1">
        <f t="shared" si="4"/>
        <v>3.7956289918615913E-7</v>
      </c>
      <c r="I37" s="1">
        <f t="shared" si="5"/>
        <v>32080.064171771526</v>
      </c>
      <c r="J37" s="3">
        <f t="shared" si="6"/>
        <v>-6.5860174644854181</v>
      </c>
      <c r="K37" s="1">
        <f t="shared" si="7"/>
        <v>1.5523805100299897E-2</v>
      </c>
    </row>
    <row r="38" spans="2:11" x14ac:dyDescent="0.35">
      <c r="B38" s="1">
        <v>0.73270559685025705</v>
      </c>
      <c r="C38" s="4">
        <f t="shared" si="0"/>
        <v>-0.13507049104336225</v>
      </c>
      <c r="D38" s="1">
        <v>89.463185666366897</v>
      </c>
      <c r="E38" s="7">
        <f t="shared" si="1"/>
        <v>0.10536814333633103</v>
      </c>
      <c r="F38" s="8">
        <f t="shared" si="2"/>
        <v>1.7086744941255033E-2</v>
      </c>
      <c r="G38" s="1">
        <f t="shared" si="3"/>
        <v>-1.0207366580288928</v>
      </c>
      <c r="H38" s="1">
        <f t="shared" si="4"/>
        <v>6.3848227170779467E-7</v>
      </c>
      <c r="I38" s="1">
        <f t="shared" si="5"/>
        <v>21027.11718181934</v>
      </c>
      <c r="J38" s="3">
        <f t="shared" si="6"/>
        <v>-6.7694729578595041</v>
      </c>
      <c r="K38" s="1">
        <f t="shared" si="7"/>
        <v>1.7086744941255051E-2</v>
      </c>
    </row>
    <row r="39" spans="2:11" x14ac:dyDescent="0.35">
      <c r="B39" s="1">
        <v>0.87138202289213595</v>
      </c>
      <c r="C39" s="4">
        <f t="shared" si="0"/>
        <v>-5.9791404050575328E-2</v>
      </c>
      <c r="D39" s="1">
        <v>91.1718601604924</v>
      </c>
      <c r="E39" s="7">
        <f t="shared" si="1"/>
        <v>8.8281398395075997E-2</v>
      </c>
      <c r="F39" s="8">
        <f t="shared" si="2"/>
        <v>1.7816404701258934E-2</v>
      </c>
      <c r="G39" s="1">
        <f t="shared" si="3"/>
        <v>-1.3005128251697471</v>
      </c>
      <c r="H39" s="1">
        <f t="shared" si="4"/>
        <v>1.0739550487326464E-6</v>
      </c>
      <c r="I39" s="1">
        <f t="shared" si="5"/>
        <v>13062.031465137785</v>
      </c>
      <c r="J39" s="3">
        <f t="shared" si="6"/>
        <v>-6.9762419672466862</v>
      </c>
      <c r="K39" s="1">
        <f t="shared" si="7"/>
        <v>1.781640470125893E-2</v>
      </c>
    </row>
    <row r="40" spans="2:11" x14ac:dyDescent="0.35">
      <c r="B40" s="1">
        <v>1.03629488039837</v>
      </c>
      <c r="C40" s="4">
        <f t="shared" si="0"/>
        <v>1.5483352617226704E-2</v>
      </c>
      <c r="D40" s="1">
        <v>92.953500630618294</v>
      </c>
      <c r="E40" s="7">
        <f t="shared" si="1"/>
        <v>7.0464993693817063E-2</v>
      </c>
      <c r="F40" s="8">
        <f t="shared" si="2"/>
        <v>1.5700823148585098E-2</v>
      </c>
      <c r="G40" s="1">
        <f t="shared" si="3"/>
        <v>-1.4541215533176024</v>
      </c>
      <c r="H40" s="1">
        <f t="shared" si="4"/>
        <v>1.8063852317959379E-6</v>
      </c>
      <c r="I40" s="1">
        <f t="shared" si="5"/>
        <v>6851.2133255544159</v>
      </c>
      <c r="J40" s="3">
        <f t="shared" si="6"/>
        <v>-7.2564852025305857</v>
      </c>
      <c r="K40" s="1">
        <f t="shared" si="7"/>
        <v>1.5700823148585098E-2</v>
      </c>
    </row>
    <row r="41" spans="2:11" x14ac:dyDescent="0.35">
      <c r="B41" s="1">
        <v>1.23245384670266</v>
      </c>
      <c r="C41" s="4">
        <f t="shared" si="0"/>
        <v>9.0770664665161468E-2</v>
      </c>
      <c r="D41" s="1">
        <v>94.523582945476804</v>
      </c>
      <c r="E41" s="7">
        <f t="shared" si="1"/>
        <v>5.4764170545231965E-2</v>
      </c>
      <c r="F41" s="1"/>
      <c r="G41" s="1"/>
      <c r="H41" s="1">
        <f t="shared" si="4"/>
        <v>3.0385914405870174E-6</v>
      </c>
      <c r="I41" s="1" t="e">
        <f t="shared" si="5"/>
        <v>#DIV/0!</v>
      </c>
      <c r="J41" s="3"/>
      <c r="K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A40C-E058-44AF-B99C-FC8D431F31EC}">
  <dimension ref="A1:H44"/>
  <sheetViews>
    <sheetView zoomScale="120" zoomScaleNormal="120" workbookViewId="0">
      <selection activeCell="F4" sqref="F4"/>
    </sheetView>
  </sheetViews>
  <sheetFormatPr defaultRowHeight="14.5" x14ac:dyDescent="0.35"/>
  <cols>
    <col min="1" max="1" width="10.81640625" bestFit="1" customWidth="1"/>
    <col min="2" max="2" width="14.08984375" customWidth="1"/>
    <col min="3" max="3" width="13.7265625" bestFit="1" customWidth="1"/>
    <col min="5" max="5" width="11.453125" customWidth="1"/>
    <col min="6" max="7" width="10.36328125" bestFit="1" customWidth="1"/>
    <col min="8" max="8" width="9.54296875" customWidth="1"/>
    <col min="9" max="9" width="10.1796875" customWidth="1"/>
    <col min="10" max="10" width="9.90625" bestFit="1" customWidth="1"/>
  </cols>
  <sheetData>
    <row r="1" spans="1:8" x14ac:dyDescent="0.35">
      <c r="B1" t="s">
        <v>8</v>
      </c>
      <c r="C1" s="5">
        <f>6/(PI()*Sheet1!$A$5)</f>
        <v>616083.65067830461</v>
      </c>
      <c r="D1" t="s">
        <v>10</v>
      </c>
      <c r="E1">
        <v>1.786</v>
      </c>
    </row>
    <row r="2" spans="1:8" ht="30" customHeight="1" x14ac:dyDescent="0.35">
      <c r="B2" s="9" t="s">
        <v>9</v>
      </c>
      <c r="C2" s="5">
        <f>EXP(-3*$E$2+9*$E$1^2/2)/($E$1*SQRT(2*PI()))</f>
        <v>1082095184.4483688</v>
      </c>
      <c r="D2" t="s">
        <v>11</v>
      </c>
      <c r="E2">
        <v>-2.649</v>
      </c>
      <c r="G2" t="s">
        <v>17</v>
      </c>
      <c r="H2" t="s">
        <v>18</v>
      </c>
    </row>
    <row r="3" spans="1:8" x14ac:dyDescent="0.35">
      <c r="A3" t="s">
        <v>2</v>
      </c>
      <c r="B3" t="s">
        <v>12</v>
      </c>
      <c r="C3" t="s">
        <v>15</v>
      </c>
      <c r="E3" t="s">
        <v>13</v>
      </c>
      <c r="F3" t="s">
        <v>14</v>
      </c>
      <c r="G3" t="s">
        <v>16</v>
      </c>
      <c r="H3" t="s">
        <v>16</v>
      </c>
    </row>
    <row r="4" spans="1:8" x14ac:dyDescent="0.35">
      <c r="A4" s="6">
        <v>3.380248352585E-3</v>
      </c>
      <c r="B4" s="6">
        <f>0.5*(1-ERF((LN(A4)-$E$2)/(SQRT(2)*$E$1)))</f>
        <v>0.95567655866577428</v>
      </c>
      <c r="C4" s="1">
        <f>-1*Sheet1!G2*Sheet1!E2/Sheet1!B2</f>
        <v>23.589014338648024</v>
      </c>
      <c r="D4">
        <f>LOG10(A4)</f>
        <v>-2.4710513901972346</v>
      </c>
      <c r="E4" s="6">
        <f>1/($E$1*SQRT(2*PI()))/A4*EXP(-1*(LN(A4)-$E$2)^2/(2*$E$1^2))</f>
        <v>15.51025553839742</v>
      </c>
      <c r="F4" s="1">
        <f>0.5*(1-ERF((LN(A4)-$E$2)/(SQRT(2)*$E$1)))</f>
        <v>0.95567655866577428</v>
      </c>
      <c r="G4" s="1">
        <f>Sheet1!I2</f>
        <v>123666677472.93532</v>
      </c>
      <c r="H4" s="1">
        <f>6/(PI()*Sheet1!$A$5*Sheet3!$E$1*SQRT(2*PI()))*(1-ERF((LN(Sheet3!A4)-Sheet3!$E$2+3*Sheet3!$E$1^2)/(SQRT(2)*Sheet3!$E$1)))*EXP(-3*Sheet3!$E$2+9*Sheet3!$E$1^2/2)</f>
        <v>171172097138.90091</v>
      </c>
    </row>
    <row r="5" spans="1:8" x14ac:dyDescent="0.35">
      <c r="A5" s="6">
        <v>3.7944412952459999E-3</v>
      </c>
      <c r="B5" s="6">
        <f>0.5*(1-ERF((LN(A5)-$E$2)/(SQRT(2)*$E$1)))</f>
        <v>0.94927455728542021</v>
      </c>
      <c r="C5" s="1">
        <f>-1*Sheet1!G3*Sheet1!E3/Sheet1!B3</f>
        <v>18.103508522166507</v>
      </c>
      <c r="D5">
        <f>LOG10(A5)</f>
        <v>-2.4208521618645458</v>
      </c>
      <c r="E5" s="6">
        <f>1/($E$1*SQRT(2*PI()))/A5*EXP(-1*(LN(A5)-$E$2)^2/(2*$E$1^2))</f>
        <v>15.39446864763128</v>
      </c>
      <c r="F5" s="1">
        <f>0.5*(1-ERF((LN(A5)-$E$2)/(SQRT(2)*$E$1)))</f>
        <v>0.94927455728542021</v>
      </c>
      <c r="G5" s="1">
        <f>Sheet1!I3</f>
        <v>104131844138.9903</v>
      </c>
      <c r="H5" s="1">
        <f>6/(PI()*Sheet1!$A$5*Sheet3!$E$1*SQRT(2*PI()))*(1-ERF((LN(Sheet3!A5)-Sheet3!$E$2+3*Sheet3!$E$1^2)/(SQRT(2)*Sheet3!$E$1)))*EXP(-3*Sheet3!$E$2+9*Sheet3!$E$1^2/2)</f>
        <v>132740525823.69997</v>
      </c>
    </row>
    <row r="6" spans="1:8" x14ac:dyDescent="0.35">
      <c r="A6" s="6">
        <v>4.5129246560499997E-3</v>
      </c>
      <c r="B6" s="6">
        <f>0.5*(1-ERF((LN(A6)-$E$2)/(SQRT(2)*$E$1)))</f>
        <v>0.93831324755985079</v>
      </c>
      <c r="C6" s="1">
        <f>-1*Sheet1!G4*Sheet1!E4/Sheet1!B4</f>
        <v>14.887005383818664</v>
      </c>
      <c r="D6">
        <f>LOG10(A6)</f>
        <v>-2.3455419170304577</v>
      </c>
      <c r="E6" s="6">
        <f>1/($E$1*SQRT(2*PI()))/A6*EXP(-1*(LN(A6)-$E$2)^2/(2*$E$1^2))</f>
        <v>15.103271424443655</v>
      </c>
      <c r="F6" s="1">
        <f>0.5*(1-ERF((LN(A6)-$E$2)/(SQRT(2)*$E$1)))</f>
        <v>0.93831324755985079</v>
      </c>
      <c r="G6" s="1">
        <f>Sheet1!I4</f>
        <v>60539409205.106064</v>
      </c>
      <c r="H6" s="1">
        <f>6/(PI()*Sheet1!$A$5*Sheet3!$E$1*SQRT(2*PI()))*(1-ERF((LN(Sheet3!A6)-Sheet3!$E$2+3*Sheet3!$E$1^2)/(SQRT(2)*Sheet3!$E$1)))*EXP(-3*Sheet3!$E$2+9*Sheet3!$E$1^2/2)</f>
        <v>89970393091.418015</v>
      </c>
    </row>
    <row r="7" spans="1:8" x14ac:dyDescent="0.35">
      <c r="A7" s="6">
        <v>5.3674729594000003E-3</v>
      </c>
      <c r="B7" s="6">
        <f>0.5*(1-ERF((LN(A7)-$E$2)/(SQRT(2)*$E$1)))</f>
        <v>0.92558435947159912</v>
      </c>
      <c r="C7" s="1">
        <f>-1*Sheet1!G5*Sheet1!E5/Sheet1!B5</f>
        <v>13.797822616317104</v>
      </c>
      <c r="D7">
        <f>LOG10(A7)</f>
        <v>-2.2702301348028358</v>
      </c>
      <c r="E7" s="6">
        <f>1/($E$1*SQRT(2*PI()))/A7*EXP(-1*(LN(A7)-$E$2)^2/(2*$E$1^2))</f>
        <v>14.67854245440992</v>
      </c>
      <c r="F7" s="1">
        <f>0.5*(1-ERF((LN(A7)-$E$2)/(SQRT(2)*$E$1)))</f>
        <v>0.92558435947159912</v>
      </c>
      <c r="G7" s="1">
        <f>Sheet1!I5</f>
        <v>39636768688.817703</v>
      </c>
      <c r="H7" s="1">
        <f>6/(PI()*Sheet1!$A$5*Sheet3!$E$1*SQRT(2*PI()))*(1-ERF((LN(Sheet3!A7)-Sheet3!$E$2+3*Sheet3!$E$1^2)/(SQRT(2)*Sheet3!$E$1)))*EXP(-3*Sheet3!$E$2+9*Sheet3!$E$1^2/2)</f>
        <v>60437037679.818192</v>
      </c>
    </row>
    <row r="8" spans="1:8" x14ac:dyDescent="0.35">
      <c r="A8" s="6">
        <v>6.3837324646110003E-3</v>
      </c>
      <c r="B8" s="6">
        <f>0.5*(1-ERF((LN(A8)-$E$2)/(SQRT(2)*$E$1)))</f>
        <v>0.91094317293300642</v>
      </c>
      <c r="C8" s="1">
        <f>-1*Sheet1!G6*Sheet1!E6/Sheet1!B6</f>
        <v>13.64887782707323</v>
      </c>
      <c r="D8">
        <f>LOG10(A8)</f>
        <v>-2.1949253220924465</v>
      </c>
      <c r="E8" s="6">
        <f>1/($E$1*SQRT(2*PI()))/A8*EXP(-1*(LN(A8)-$E$2)^2/(2*$E$1^2))</f>
        <v>14.131955582277135</v>
      </c>
      <c r="F8" s="1">
        <f>0.5*(1-ERF((LN(A8)-$E$2)/(SQRT(2)*$E$1)))</f>
        <v>0.91094317293300642</v>
      </c>
      <c r="G8" s="1">
        <f>Sheet1!I6</f>
        <v>27680984352.454582</v>
      </c>
      <c r="H8" s="1">
        <f>6/(PI()*Sheet1!$A$5*Sheet3!$E$1*SQRT(2*PI()))*(1-ERF((LN(Sheet3!A8)-Sheet3!$E$2+3*Sheet3!$E$1^2)/(SQRT(2)*Sheet3!$E$1)))*EXP(-3*Sheet3!$E$2+9*Sheet3!$E$1^2/2)</f>
        <v>40237083644.24131</v>
      </c>
    </row>
    <row r="9" spans="1:8" x14ac:dyDescent="0.35">
      <c r="A9" s="6">
        <v>7.5921760312530001E-3</v>
      </c>
      <c r="B9" s="6">
        <f>0.5*(1-ERF((LN(A9)-$E$2)/(SQRT(2)*$E$1)))</f>
        <v>0.89426194637503931</v>
      </c>
      <c r="C9" s="1">
        <f>-1*Sheet1!G7*Sheet1!E7/Sheet1!B7</f>
        <v>13.123789781386291</v>
      </c>
      <c r="D9">
        <f>LOG10(A9)</f>
        <v>-2.1196337309659667</v>
      </c>
      <c r="E9" s="6">
        <f>1/($E$1*SQRT(2*PI()))/A9*EXP(-1*(LN(A9)-$E$2)^2/(2*$E$1^2))</f>
        <v>13.478204245878814</v>
      </c>
      <c r="F9" s="1">
        <f>0.5*(1-ERF((LN(A9)-$E$2)/(SQRT(2)*$E$1)))</f>
        <v>0.89426194637503931</v>
      </c>
      <c r="G9" s="1">
        <f>Sheet1!I7</f>
        <v>18791741852.008545</v>
      </c>
      <c r="H9" s="1">
        <f>6/(PI()*Sheet1!$A$5*Sheet3!$E$1*SQRT(2*PI()))*(1-ERF((LN(Sheet3!A9)-Sheet3!$E$2+3*Sheet3!$E$1^2)/(SQRT(2)*Sheet3!$E$1)))*EXP(-3*Sheet3!$E$2+9*Sheet3!$E$1^2/2)</f>
        <v>26550860040.74786</v>
      </c>
    </row>
    <row r="10" spans="1:8" x14ac:dyDescent="0.35">
      <c r="A10" s="6">
        <v>9.0291164355960005E-3</v>
      </c>
      <c r="B10" s="6">
        <f>0.5*(1-ERF((LN(A10)-$E$2)/(SQRT(2)*$E$1)))</f>
        <v>0.87543477947191284</v>
      </c>
      <c r="C10" s="1">
        <f>-1*Sheet1!G8*Sheet1!E8/Sheet1!B8</f>
        <v>11.17822889158395</v>
      </c>
      <c r="D10">
        <f>LOG10(A10)</f>
        <v>-2.0443547464660834</v>
      </c>
      <c r="E10" s="6">
        <f>1/($E$1*SQRT(2*PI()))/A10*EXP(-1*(LN(A10)-$E$2)^2/(2*$E$1^2))</f>
        <v>12.734273686948242</v>
      </c>
      <c r="F10" s="1">
        <f>0.5*(1-ERF((LN(A10)-$E$2)/(SQRT(2)*$E$1)))</f>
        <v>0.87543477947191284</v>
      </c>
      <c r="G10" s="1">
        <f>Sheet1!I8</f>
        <v>11313340869.215626</v>
      </c>
      <c r="H10" s="1">
        <f>6/(PI()*Sheet1!$A$5*Sheet3!$E$1*SQRT(2*PI()))*(1-ERF((LN(Sheet3!A10)-Sheet3!$E$2+3*Sheet3!$E$1^2)/(SQRT(2)*Sheet3!$E$1)))*EXP(-3*Sheet3!$E$2+9*Sheet3!$E$1^2/2)</f>
        <v>17364133779.454227</v>
      </c>
    </row>
    <row r="11" spans="1:8" x14ac:dyDescent="0.35">
      <c r="A11" s="6">
        <v>1.0737989052827E-2</v>
      </c>
      <c r="B11" s="6">
        <f>0.5*(1-ERF((LN(A11)-$E$2)/(SQRT(2)*$E$1)))</f>
        <v>0.85438173810636409</v>
      </c>
      <c r="C11" s="1">
        <f>-1*Sheet1!G9*Sheet1!E9/Sheet1!B9</f>
        <v>10.731120638499027</v>
      </c>
      <c r="D11">
        <f>LOG10(A11)</f>
        <v>-1.9690770431274141</v>
      </c>
      <c r="E11" s="6">
        <f>1/($E$1*SQRT(2*PI()))/A11*EXP(-1*(LN(A11)-$E$2)^2/(2*$E$1^2))</f>
        <v>11.918624156781084</v>
      </c>
      <c r="F11" s="1">
        <f>0.5*(1-ERF((LN(A11)-$E$2)/(SQRT(2)*$E$1)))</f>
        <v>0.85438173810636409</v>
      </c>
      <c r="G11" s="1">
        <f>Sheet1!I9</f>
        <v>7666385180.9119167</v>
      </c>
      <c r="H11" s="1">
        <f>6/(PI()*Sheet1!$A$5*Sheet3!$E$1*SQRT(2*PI()))*(1-ERF((LN(Sheet3!A11)-Sheet3!$E$2+3*Sheet3!$E$1^2)/(SQRT(2)*Sheet3!$E$1)))*EXP(-3*Sheet3!$E$2+9*Sheet3!$E$1^2/2)</f>
        <v>11254258631.702501</v>
      </c>
    </row>
    <row r="12" spans="1:8" x14ac:dyDescent="0.35">
      <c r="A12" s="6">
        <v>1.2769865152208E-2</v>
      </c>
      <c r="B12" s="6">
        <f>0.5*(1-ERF((LN(A12)-$E$2)/(SQRT(2)*$E$1)))</f>
        <v>0.83106448068312311</v>
      </c>
      <c r="C12" s="1">
        <f>-1*Sheet1!G10*Sheet1!E10/Sheet1!B10</f>
        <v>11.436412063983662</v>
      </c>
      <c r="D12">
        <f>LOG10(A12)</f>
        <v>-1.8938136887946249</v>
      </c>
      <c r="E12" s="6">
        <f>1/($E$1*SQRT(2*PI()))/A12*EXP(-1*(LN(A12)-$E$2)^2/(2*$E$1^2))</f>
        <v>11.050810554406381</v>
      </c>
      <c r="F12" s="1">
        <f>0.5*(1-ERF((LN(A12)-$E$2)/(SQRT(2)*$E$1)))</f>
        <v>0.83106448068312311</v>
      </c>
      <c r="G12" s="1">
        <f>Sheet1!I10</f>
        <v>5757071483.0279913</v>
      </c>
      <c r="H12" s="1">
        <f>6/(PI()*Sheet1!$A$5*Sheet3!$E$1*SQRT(2*PI()))*(1-ERF((LN(Sheet3!A12)-Sheet3!$E$2+3*Sheet3!$E$1^2)/(SQRT(2)*Sheet3!$E$1)))*EXP(-3*Sheet3!$E$2+9*Sheet3!$E$1^2/2)</f>
        <v>7229322609.6891022</v>
      </c>
    </row>
    <row r="13" spans="1:8" x14ac:dyDescent="0.35">
      <c r="A13" s="6">
        <v>1.5185144104918001E-2</v>
      </c>
      <c r="B13" s="6">
        <f>0.5*(1-ERF((LN(A13)-$E$2)/(SQRT(2)*$E$1)))</f>
        <v>0.8054876116188816</v>
      </c>
      <c r="C13" s="1">
        <f>-1*Sheet1!G11*Sheet1!E11/Sheet1!B11</f>
        <v>9.5983678395600229</v>
      </c>
      <c r="D13">
        <f>LOG10(A13)</f>
        <v>-1.818581082331574</v>
      </c>
      <c r="E13" s="6">
        <f>1/($E$1*SQRT(2*PI()))/A13*EXP(-1*(LN(A13)-$E$2)^2/(2*$E$1^2))</f>
        <v>10.150537378159468</v>
      </c>
      <c r="F13" s="1">
        <f>0.5*(1-ERF((LN(A13)-$E$2)/(SQRT(2)*$E$1)))</f>
        <v>0.8054876116188816</v>
      </c>
      <c r="G13" s="1">
        <f>Sheet1!I11</f>
        <v>3415649410.3727446</v>
      </c>
      <c r="H13" s="1">
        <f>6/(PI()*Sheet1!$A$5*Sheet3!$E$1*SQRT(2*PI()))*(1-ERF((LN(Sheet3!A13)-Sheet3!$E$2+3*Sheet3!$E$1^2)/(SQRT(2)*Sheet3!$E$1)))*EXP(-3*Sheet3!$E$2+9*Sheet3!$E$1^2/2)</f>
        <v>4602934242.3453102</v>
      </c>
    </row>
    <row r="14" spans="1:8" x14ac:dyDescent="0.35">
      <c r="A14" s="6">
        <v>1.8057261192048001E-2</v>
      </c>
      <c r="B14" s="6">
        <f>0.5*(1-ERF((LN(A14)-$E$2)/(SQRT(2)*$E$1)))</f>
        <v>0.77768370984943225</v>
      </c>
      <c r="C14" s="1">
        <f>-1*Sheet1!G12*Sheet1!E12/Sheet1!B12</f>
        <v>9.0106440033567416</v>
      </c>
      <c r="D14">
        <f>LOG10(A14)</f>
        <v>-1.7433481199903949</v>
      </c>
      <c r="E14" s="6">
        <f>1/($E$1*SQRT(2*PI()))/A14*EXP(-1*(LN(A14)-$E$2)^2/(2*$E$1^2))</f>
        <v>9.2363003297726891</v>
      </c>
      <c r="F14" s="1">
        <f>0.5*(1-ERF((LN(A14)-$E$2)/(SQRT(2)*$E$1)))</f>
        <v>0.77768370984943225</v>
      </c>
      <c r="G14" s="1">
        <f>Sheet1!I12</f>
        <v>2214986227.3666887</v>
      </c>
      <c r="H14" s="1">
        <f>6/(PI()*Sheet1!$A$5*Sheet3!$E$1*SQRT(2*PI()))*(1-ERF((LN(Sheet3!A14)-Sheet3!$E$2+3*Sheet3!$E$1^2)/(SQRT(2)*Sheet3!$E$1)))*EXP(-3*Sheet3!$E$2+9*Sheet3!$E$1^2/2)</f>
        <v>2904317485.9413924</v>
      </c>
    </row>
    <row r="15" spans="1:8" x14ac:dyDescent="0.35">
      <c r="A15" s="6">
        <v>2.1368728702209999E-2</v>
      </c>
      <c r="B15" s="6">
        <f>0.5*(1-ERF((LN(A15)-$E$2)/(SQRT(2)*$E$1)))</f>
        <v>0.74860799225774111</v>
      </c>
      <c r="C15" s="1">
        <f>-1*Sheet1!G13*Sheet1!E13/Sheet1!B13</f>
        <v>8.2233942336474204</v>
      </c>
      <c r="D15">
        <f>LOG10(A15)</f>
        <v>-1.6702213147118501</v>
      </c>
      <c r="E15" s="6">
        <f>1/($E$1*SQRT(2*PI()))/A15*EXP(-1*(LN(A15)-$E$2)^2/(2*$E$1^2))</f>
        <v>8.3510070551319142</v>
      </c>
      <c r="F15" s="1">
        <f>0.5*(1-ERF((LN(A15)-$E$2)/(SQRT(2)*$E$1)))</f>
        <v>0.74860799225774111</v>
      </c>
      <c r="G15" s="1">
        <f>Sheet1!I13</f>
        <v>1377667357.8834312</v>
      </c>
      <c r="H15" s="1">
        <f>6/(PI()*Sheet1!$A$5*Sheet3!$E$1*SQRT(2*PI()))*(1-ERF((LN(Sheet3!A15)-Sheet3!$E$2+3*Sheet3!$E$1^2)/(SQRT(2)*Sheet3!$E$1)))*EXP(-3*Sheet3!$E$2+9*Sheet3!$E$1^2/2)</f>
        <v>1840278414.1765521</v>
      </c>
    </row>
    <row r="16" spans="1:8" x14ac:dyDescent="0.35">
      <c r="A16" s="6">
        <v>2.5044648784976E-2</v>
      </c>
      <c r="B16" s="6">
        <f>0.5*(1-ERF((LN(A16)-$E$2)/(SQRT(2)*$E$1)))</f>
        <v>0.71946072976753006</v>
      </c>
      <c r="C16" s="1">
        <f>-1*Sheet1!G14*Sheet1!E14/Sheet1!B14</f>
        <v>7.0743315060372023</v>
      </c>
      <c r="D16">
        <f>LOG10(A16)</f>
        <v>-1.6012850542845642</v>
      </c>
      <c r="E16" s="6">
        <f>1/($E$1*SQRT(2*PI()))/A16*EXP(-1*(LN(A16)-$E$2)^2/(2*$E$1^2))</f>
        <v>7.5327332916701213</v>
      </c>
      <c r="F16" s="1">
        <f>0.5*(1-ERF((LN(A16)-$E$2)/(SQRT(2)*$E$1)))</f>
        <v>0.71946072976753006</v>
      </c>
      <c r="G16" s="1">
        <f>Sheet1!I14</f>
        <v>881931893.79190791</v>
      </c>
      <c r="H16" s="1">
        <f>6/(PI()*Sheet1!$A$5*Sheet3!$E$1*SQRT(2*PI()))*(1-ERF((LN(Sheet3!A16)-Sheet3!$E$2+3*Sheet3!$E$1^2)/(SQRT(2)*Sheet3!$E$1)))*EXP(-3*Sheet3!$E$2+9*Sheet3!$E$1^2/2)</f>
        <v>1187606188.0743289</v>
      </c>
    </row>
    <row r="17" spans="1:8" x14ac:dyDescent="0.35">
      <c r="A17" s="6">
        <v>2.9494364580793998E-2</v>
      </c>
      <c r="B17" s="6">
        <f>0.5*(1-ERF((LN(A17)-$E$2)/(SQRT(2)*$E$1)))</f>
        <v>0.68781736191657838</v>
      </c>
      <c r="C17" s="1">
        <f>-1*Sheet1!G15*Sheet1!E15/Sheet1!B15</f>
        <v>9.0361832545076073</v>
      </c>
      <c r="D17">
        <f>LOG10(A17)</f>
        <v>-1.5302609557256333</v>
      </c>
      <c r="E17" s="6">
        <f>1/($E$1*SQRT(2*PI()))/A17*EXP(-1*(LN(A17)-$E$2)^2/(2*$E$1^2))</f>
        <v>6.7177226253226587</v>
      </c>
      <c r="F17" s="1">
        <f>0.5*(1-ERF((LN(A17)-$E$2)/(SQRT(2)*$E$1)))</f>
        <v>0.68781736191657838</v>
      </c>
      <c r="G17" s="1">
        <f>Sheet1!I15</f>
        <v>611085214.49108851</v>
      </c>
      <c r="H17" s="1">
        <f>6/(PI()*Sheet1!$A$5*Sheet3!$E$1*SQRT(2*PI()))*(1-ERF((LN(Sheet3!A17)-Sheet3!$E$2+3*Sheet3!$E$1^2)/(SQRT(2)*Sheet3!$E$1)))*EXP(-3*Sheet3!$E$2+9*Sheet3!$E$1^2/2)</f>
        <v>750307229.76432884</v>
      </c>
    </row>
    <row r="18" spans="1:8" x14ac:dyDescent="0.35">
      <c r="A18" s="6">
        <v>3.3098954040891998E-2</v>
      </c>
      <c r="B18" s="6">
        <f>0.5*(1-ERF((LN(A18)-$E$2)/(SQRT(2)*$E$1)))</f>
        <v>0.66462321228237353</v>
      </c>
      <c r="C18" s="1">
        <f>-1*Sheet1!G16*Sheet1!E16/Sheet1!B16</f>
        <v>7.3122239816425365</v>
      </c>
      <c r="D18">
        <f>LOG10(A18)</f>
        <v>-1.4801857301350445</v>
      </c>
      <c r="E18" s="6">
        <f>1/($E$1*SQRT(2*PI()))/A18*EXP(-1*(LN(A18)-$E$2)^2/(2*$E$1^2))</f>
        <v>6.1655393991210321</v>
      </c>
      <c r="F18" s="1">
        <f>0.5*(1-ERF((LN(A18)-$E$2)/(SQRT(2)*$E$1)))</f>
        <v>0.66462321228237353</v>
      </c>
      <c r="G18" s="1">
        <f>Sheet1!I16</f>
        <v>393175396.68480611</v>
      </c>
      <c r="H18" s="1">
        <f>6/(PI()*Sheet1!$A$5*Sheet3!$E$1*SQRT(2*PI()))*(1-ERF((LN(Sheet3!A18)-Sheet3!$E$2+3*Sheet3!$E$1^2)/(SQRT(2)*Sheet3!$E$1)))*EXP(-3*Sheet3!$E$2+9*Sheet3!$E$1^2/2)</f>
        <v>540151843.93543839</v>
      </c>
    </row>
    <row r="19" spans="1:8" x14ac:dyDescent="0.35">
      <c r="A19" s="6">
        <v>3.7145453042138003E-2</v>
      </c>
      <c r="B19" s="6">
        <f>0.5*(1-ERF((LN(A19)-$E$2)/(SQRT(2)*$E$1)))</f>
        <v>0.64077612118607907</v>
      </c>
      <c r="C19" s="1">
        <f>-1*Sheet1!G17*Sheet1!E17/Sheet1!B17</f>
        <v>5.2936358825416843</v>
      </c>
      <c r="D19">
        <f>LOG10(A19)</f>
        <v>-1.4300943404381619</v>
      </c>
      <c r="E19" s="6">
        <f>1/($E$1*SQRT(2*PI()))/A19*EXP(-1*(LN(A19)-$E$2)^2/(2*$E$1^2))</f>
        <v>5.6350412856479446</v>
      </c>
      <c r="F19" s="1">
        <f>0.5*(1-ERF((LN(A19)-$E$2)/(SQRT(2)*$E$1)))</f>
        <v>0.64077612118607907</v>
      </c>
      <c r="G19" s="1">
        <f>Sheet1!I17</f>
        <v>256866142.80906743</v>
      </c>
      <c r="H19" s="1">
        <f>6/(PI()*Sheet1!$A$5*Sheet3!$E$1*SQRT(2*PI()))*(1-ERF((LN(Sheet3!A19)-Sheet3!$E$2+3*Sheet3!$E$1^2)/(SQRT(2)*Sheet3!$E$1)))*EXP(-3*Sheet3!$E$2+9*Sheet3!$E$1^2/2)</f>
        <v>387254181.72842008</v>
      </c>
    </row>
    <row r="20" spans="1:8" x14ac:dyDescent="0.35">
      <c r="A20" s="6">
        <v>4.2499223173781998E-2</v>
      </c>
      <c r="B20" s="6">
        <f>0.5*(1-ERF((LN(A20)-$E$2)/(SQRT(2)*$E$1)))</f>
        <v>0.61223358198939626</v>
      </c>
      <c r="C20" s="1">
        <f>-1*Sheet1!G18*Sheet1!E18/Sheet1!B18</f>
        <v>5.611163133202373</v>
      </c>
      <c r="D20">
        <f>LOG10(A20)</f>
        <v>-1.3716190081714106</v>
      </c>
      <c r="E20" s="6">
        <f>1/($E$1*SQRT(2*PI()))/A20*EXP(-1*(LN(A20)-$E$2)^2/(2*$E$1^2))</f>
        <v>5.0465182428950737</v>
      </c>
      <c r="F20" s="1">
        <f>0.5*(1-ERF((LN(A20)-$E$2)/(SQRT(2)*$E$1)))</f>
        <v>0.61223358198939626</v>
      </c>
      <c r="G20" s="1">
        <f>Sheet1!I18</f>
        <v>195009595.99931958</v>
      </c>
      <c r="H20" s="1">
        <f>6/(PI()*Sheet1!$A$5*Sheet3!$E$1*SQRT(2*PI()))*(1-ERF((LN(Sheet3!A20)-Sheet3!$E$2+3*Sheet3!$E$1^2)/(SQRT(2)*Sheet3!$E$1)))*EXP(-3*Sheet3!$E$2+9*Sheet3!$E$1^2/2)</f>
        <v>261258975.42228866</v>
      </c>
    </row>
    <row r="21" spans="1:8" x14ac:dyDescent="0.35">
      <c r="A21" s="6">
        <v>4.8155933590968002E-2</v>
      </c>
      <c r="B21" s="6">
        <f>0.5*(1-ERF((LN(A21)-$E$2)/(SQRT(2)*$E$1)))</f>
        <v>0.58518638541458712</v>
      </c>
      <c r="C21" s="1">
        <f>-1*Sheet1!G19*Sheet1!E19/Sheet1!B19</f>
        <v>5.1253573118943327</v>
      </c>
      <c r="D21">
        <f>LOG10(A21)</f>
        <v>-1.3173501931282472</v>
      </c>
      <c r="E21" s="6">
        <f>1/($E$1*SQRT(2*PI()))/A21*EXP(-1*(LN(A21)-$E$2)^2/(2*$E$1^2))</f>
        <v>4.5323598993321763</v>
      </c>
      <c r="F21" s="1">
        <f>0.5*(1-ERF((LN(A21)-$E$2)/(SQRT(2)*$E$1)))</f>
        <v>0.58518638541458712</v>
      </c>
      <c r="G21" s="1">
        <f>Sheet1!I19</f>
        <v>129777496.61346292</v>
      </c>
      <c r="H21" s="1">
        <f>6/(PI()*Sheet1!$A$5*Sheet3!$E$1*SQRT(2*PI()))*(1-ERF((LN(Sheet3!A21)-Sheet3!$E$2+3*Sheet3!$E$1^2)/(SQRT(2)*Sheet3!$E$1)))*EXP(-3*Sheet3!$E$2+9*Sheet3!$E$1^2/2)</f>
        <v>180428140.61641431</v>
      </c>
    </row>
    <row r="22" spans="1:8" x14ac:dyDescent="0.35">
      <c r="A22" s="6">
        <v>5.4042887826956001E-2</v>
      </c>
      <c r="B22" s="6">
        <f>0.5*(1-ERF((LN(A22)-$E$2)/(SQRT(2)*$E$1)))</f>
        <v>0.55985563448868125</v>
      </c>
      <c r="C22" s="1">
        <f>-1*Sheet1!G20*Sheet1!E20/Sheet1!B20</f>
        <v>4.3772081690130378</v>
      </c>
      <c r="D22">
        <f>LOG10(A22)</f>
        <v>-1.2672614521407113</v>
      </c>
      <c r="E22" s="6">
        <f>1/($E$1*SQRT(2*PI()))/A22*EXP(-1*(LN(A22)-$E$2)^2/(2*$E$1^2))</f>
        <v>4.0866258331795757</v>
      </c>
      <c r="F22" s="1">
        <f>0.5*(1-ERF((LN(A22)-$E$2)/(SQRT(2)*$E$1)))</f>
        <v>0.55985563448868125</v>
      </c>
      <c r="G22" s="1">
        <f>Sheet1!I20</f>
        <v>90966923.607008561</v>
      </c>
      <c r="H22" s="1">
        <f>6/(PI()*Sheet1!$A$5*Sheet3!$E$1*SQRT(2*PI()))*(1-ERF((LN(Sheet3!A22)-Sheet3!$E$2+3*Sheet3!$E$1^2)/(SQRT(2)*Sheet3!$E$1)))*EXP(-3*Sheet3!$E$2+9*Sheet3!$E$1^2/2)</f>
        <v>127671137.67619157</v>
      </c>
    </row>
    <row r="23" spans="1:8" x14ac:dyDescent="0.35">
      <c r="A23" s="6">
        <v>6.0942690951497999E-2</v>
      </c>
      <c r="B23" s="6">
        <f>0.5*(1-ERF((LN(A23)-$E$2)/(SQRT(2)*$E$1)))</f>
        <v>0.53320408416857246</v>
      </c>
      <c r="C23" s="1">
        <f>-1*Sheet1!G21*Sheet1!E21/Sheet1!B21</f>
        <v>4.2743957894133073</v>
      </c>
      <c r="D23">
        <f>LOG10(A23)</f>
        <v>-1.2150783732248516</v>
      </c>
      <c r="E23" s="6">
        <f>1/($E$1*SQRT(2*PI()))/A23*EXP(-1*(LN(A23)-$E$2)^2/(2*$E$1^2))</f>
        <v>3.6525759933893993</v>
      </c>
      <c r="F23" s="1">
        <f>0.5*(1-ERF((LN(A23)-$E$2)/(SQRT(2)*$E$1)))</f>
        <v>0.53320408416857246</v>
      </c>
      <c r="G23" s="1">
        <f>Sheet1!I21</f>
        <v>69577047.073467284</v>
      </c>
      <c r="H23" s="1">
        <f>6/(PI()*Sheet1!$A$5*Sheet3!$E$1*SQRT(2*PI()))*(1-ERF((LN(Sheet3!A23)-Sheet3!$E$2+3*Sheet3!$E$1^2)/(SQRT(2)*Sheet3!$E$1)))*EXP(-3*Sheet3!$E$2+9*Sheet3!$E$1^2/2)</f>
        <v>88661090.56907478</v>
      </c>
    </row>
    <row r="24" spans="1:8" x14ac:dyDescent="0.35">
      <c r="A24" s="6">
        <v>6.8720899309714006E-2</v>
      </c>
      <c r="B24" s="6">
        <f>0.5*(1-ERF((LN(A24)-$E$2)/(SQRT(2)*$E$1)))</f>
        <v>0.50641092637219554</v>
      </c>
      <c r="C24" s="1">
        <f>-1*Sheet1!G22*Sheet1!E22/Sheet1!B22</f>
        <v>3.2523407727674205</v>
      </c>
      <c r="D24">
        <f>LOG10(A24)</f>
        <v>-1.1629111657849229</v>
      </c>
      <c r="E24" s="6">
        <f>1/($E$1*SQRT(2*PI()))/A24*EXP(-1*(LN(A24)-$E$2)^2/(2*$E$1^2))</f>
        <v>3.2500025100105141</v>
      </c>
      <c r="F24" s="1">
        <f>0.5*(1-ERF((LN(A24)-$E$2)/(SQRT(2)*$E$1)))</f>
        <v>0.50641092637219554</v>
      </c>
      <c r="G24" s="1">
        <f>Sheet1!I22</f>
        <v>43090555.154057503</v>
      </c>
      <c r="H24" s="1">
        <f>6/(PI()*Sheet1!$A$5*Sheet3!$E$1*SQRT(2*PI()))*(1-ERF((LN(Sheet3!A24)-Sheet3!$E$2+3*Sheet3!$E$1^2)/(SQRT(2)*Sheet3!$E$1)))*EXP(-3*Sheet3!$E$2+9*Sheet3!$E$1^2/2)</f>
        <v>61307774.829289109</v>
      </c>
    </row>
    <row r="25" spans="1:8" x14ac:dyDescent="0.35">
      <c r="A25" s="6">
        <v>7.7869796000019004E-2</v>
      </c>
      <c r="B25" s="6">
        <f>0.5*(1-ERF((LN(A25)-$E$2)/(SQRT(2)*$E$1)))</f>
        <v>0.47850352150122161</v>
      </c>
      <c r="C25" s="1">
        <f>-1*Sheet1!G23*Sheet1!E23/Sheet1!B23</f>
        <v>2.9280641252764745</v>
      </c>
      <c r="D25">
        <f>LOG10(A25)</f>
        <v>-1.1086309630485816</v>
      </c>
      <c r="E25" s="6">
        <f>1/($E$1*SQRT(2*PI()))/A25*EXP(-1*(LN(A25)-$E$2)^2/(2*$E$1^2))</f>
        <v>2.8643658480596916</v>
      </c>
      <c r="F25" s="1">
        <f>0.5*(1-ERF((LN(A25)-$E$2)/(SQRT(2)*$E$1)))</f>
        <v>0.47850352150122161</v>
      </c>
      <c r="G25" s="1">
        <f>Sheet1!I23</f>
        <v>29217946.429975342</v>
      </c>
      <c r="H25" s="1">
        <f>6/(PI()*Sheet1!$A$5*Sheet3!$E$1*SQRT(2*PI()))*(1-ERF((LN(Sheet3!A25)-Sheet3!$E$2+3*Sheet3!$E$1^2)/(SQRT(2)*Sheet3!$E$1)))*EXP(-3*Sheet3!$E$2+9*Sheet3!$E$1^2/2)</f>
        <v>41570392.881775767</v>
      </c>
    </row>
    <row r="26" spans="1:8" x14ac:dyDescent="0.35">
      <c r="A26" s="6">
        <v>8.7812953450079001E-2</v>
      </c>
      <c r="B26" s="6">
        <f>0.5*(1-ERF((LN(A26)-$E$2)/(SQRT(2)*$E$1)))</f>
        <v>0.45176840872442631</v>
      </c>
      <c r="C26" s="1">
        <f>-1*Sheet1!G24*Sheet1!E24/Sheet1!B24</f>
        <v>2.6339470939066016</v>
      </c>
      <c r="D26">
        <f>LOG10(A26)</f>
        <v>-1.0564414157915245</v>
      </c>
      <c r="E26" s="6">
        <f>1/($E$1*SQRT(2*PI()))/A26*EXP(-1*(LN(A26)-$E$2)^2/(2*$E$1^2))</f>
        <v>2.525111352157924</v>
      </c>
      <c r="F26" s="1">
        <f>0.5*(1-ERF((LN(A26)-$E$2)/(SQRT(2)*$E$1)))</f>
        <v>0.45176840872442631</v>
      </c>
      <c r="G26" s="1">
        <f>Sheet1!I24</f>
        <v>19957363.810131826</v>
      </c>
      <c r="H26" s="1">
        <f>6/(PI()*Sheet1!$A$5*Sheet3!$E$1*SQRT(2*PI()))*(1-ERF((LN(Sheet3!A26)-Sheet3!$E$2+3*Sheet3!$E$1^2)/(SQRT(2)*Sheet3!$E$1)))*EXP(-3*Sheet3!$E$2+9*Sheet3!$E$1^2/2)</f>
        <v>28484163.274298891</v>
      </c>
    </row>
    <row r="27" spans="1:8" x14ac:dyDescent="0.35">
      <c r="A27" s="6">
        <v>9.8550426314891998E-2</v>
      </c>
      <c r="B27" s="6">
        <f>0.5*(1-ERF((LN(A27)-$E$2)/(SQRT(2)*$E$1)))</f>
        <v>0.4263064489798577</v>
      </c>
      <c r="C27" s="1">
        <f>-1*Sheet1!G25*Sheet1!E25/Sheet1!B25</f>
        <v>2.3897943838444813</v>
      </c>
      <c r="D27">
        <f>LOG10(A27)</f>
        <v>-1.0063414926853529</v>
      </c>
      <c r="E27" s="6">
        <f>1/($E$1*SQRT(2*PI()))/A27*EXP(-1*(LN(A27)-$E$2)^2/(2*$E$1^2))</f>
        <v>2.2277937799096028</v>
      </c>
      <c r="F27" s="1">
        <f>0.5*(1-ERF((LN(A27)-$E$2)/(SQRT(2)*$E$1)))</f>
        <v>0.4263064489798577</v>
      </c>
      <c r="G27" s="1">
        <f>Sheet1!I25</f>
        <v>15757898.823375262</v>
      </c>
      <c r="H27" s="1">
        <f>6/(PI()*Sheet1!$A$5*Sheet3!$E$1*SQRT(2*PI()))*(1-ERF((LN(Sheet3!A27)-Sheet3!$E$2+3*Sheet3!$E$1^2)/(SQRT(2)*Sheet3!$E$1)))*EXP(-3*Sheet3!$E$2+9*Sheet3!$E$1^2/2)</f>
        <v>19733252.988227308</v>
      </c>
    </row>
    <row r="28" spans="1:8" x14ac:dyDescent="0.35">
      <c r="A28" s="6">
        <v>0.112206724061769</v>
      </c>
      <c r="B28" s="6">
        <f>0.5*(1-ERF((LN(A28)-$E$2)/(SQRT(2)*$E$1)))</f>
        <v>0.39803069302079114</v>
      </c>
      <c r="C28" s="1">
        <f>-1*Sheet1!G26*Sheet1!E26/Sheet1!B26</f>
        <v>1.9314108317681249</v>
      </c>
      <c r="D28">
        <f>LOG10(A28)</f>
        <v>-0.94998111691744769</v>
      </c>
      <c r="E28" s="6">
        <f>1/($E$1*SQRT(2*PI()))/A28*EXP(-1*(LN(A28)-$E$2)^2/(2*$E$1^2))</f>
        <v>1.9253306684777212</v>
      </c>
      <c r="F28" s="1">
        <f>0.5*(1-ERF((LN(A28)-$E$2)/(SQRT(2)*$E$1)))</f>
        <v>0.39803069302079114</v>
      </c>
      <c r="G28" s="1">
        <f>Sheet1!I26</f>
        <v>9829551.3740850911</v>
      </c>
      <c r="H28" s="1">
        <f>6/(PI()*Sheet1!$A$5*Sheet3!$E$1*SQRT(2*PI()))*(1-ERF((LN(Sheet3!A28)-Sheet3!$E$2+3*Sheet3!$E$1^2)/(SQRT(2)*Sheet3!$E$1)))*EXP(-3*Sheet3!$E$2+9*Sheet3!$E$1^2/2)</f>
        <v>12994771.301533272</v>
      </c>
    </row>
    <row r="29" spans="1:8" x14ac:dyDescent="0.35">
      <c r="A29" s="6">
        <v>0.12775947699718601</v>
      </c>
      <c r="B29" s="6">
        <f>0.5*(1-ERF((LN(A29)-$E$2)/(SQRT(2)*$E$1)))</f>
        <v>0.37027400209837064</v>
      </c>
      <c r="C29" s="1">
        <f>-1*Sheet1!G27*Sheet1!E27/Sheet1!B27</f>
        <v>1.7972690409066832</v>
      </c>
      <c r="D29">
        <f>LOG10(A29)</f>
        <v>-0.89360687471632561</v>
      </c>
      <c r="E29" s="6">
        <f>1/($E$1*SQRT(2*PI()))/A29*EXP(-1*(LN(A29)-$E$2)^2/(2*$E$1^2))</f>
        <v>1.6551076718830551</v>
      </c>
      <c r="F29" s="1">
        <f>0.5*(1-ERF((LN(A29)-$E$2)/(SQRT(2)*$E$1)))</f>
        <v>0.37027400209837064</v>
      </c>
      <c r="G29" s="1">
        <f>Sheet1!I27</f>
        <v>7022561.3345368328</v>
      </c>
      <c r="H29" s="1">
        <f>6/(PI()*Sheet1!$A$5*Sheet3!$E$1*SQRT(2*PI()))*(1-ERF((LN(Sheet3!A29)-Sheet3!$E$2+3*Sheet3!$E$1^2)/(SQRT(2)*Sheet3!$E$1)))*EXP(-3*Sheet3!$E$2+9*Sheet3!$E$1^2/2)</f>
        <v>8512591.635101147</v>
      </c>
    </row>
    <row r="30" spans="1:8" x14ac:dyDescent="0.35">
      <c r="A30" s="6">
        <v>0.145465039759366</v>
      </c>
      <c r="B30" s="6">
        <f>0.5*(1-ERF((LN(A30)-$E$2)/(SQRT(2)*$E$1)))</f>
        <v>0.34318119486286419</v>
      </c>
      <c r="C30" s="1">
        <f>-1*Sheet1!G28*Sheet1!E28/Sheet1!B28</f>
        <v>1.4597254205896395</v>
      </c>
      <c r="D30">
        <f>LOG10(A30)</f>
        <v>-0.83724137000419019</v>
      </c>
      <c r="E30" s="6">
        <f>1/($E$1*SQRT(2*PI()))/A30*EXP(-1*(LN(A30)-$E$2)^2/(2*$E$1^2))</f>
        <v>1.415349767450971</v>
      </c>
      <c r="F30" s="1">
        <f>0.5*(1-ERF((LN(A30)-$E$2)/(SQRT(2)*$E$1)))</f>
        <v>0.34318119486286419</v>
      </c>
      <c r="G30" s="1">
        <f>Sheet1!I28</f>
        <v>4772927.7133501051</v>
      </c>
      <c r="H30" s="1">
        <f>6/(PI()*Sheet1!$A$5*Sheet3!$E$1*SQRT(2*PI()))*(1-ERF((LN(Sheet3!A30)-Sheet3!$E$2+3*Sheet3!$E$1^2)/(SQRT(2)*Sheet3!$E$1)))*EXP(-3*Sheet3!$E$2+9*Sheet3!$E$1^2/2)</f>
        <v>5548175.317711154</v>
      </c>
    </row>
    <row r="31" spans="1:8" x14ac:dyDescent="0.35">
      <c r="A31" s="6">
        <v>0.16803584363045301</v>
      </c>
      <c r="B31" s="6">
        <f>0.5*(1-ERF((LN(A31)-$E$2)/(SQRT(2)*$E$1)))</f>
        <v>0.3139946693361364</v>
      </c>
      <c r="C31" s="1">
        <f>-1*Sheet1!G29*Sheet1!E29/Sheet1!B29</f>
        <v>1.2183968762695632</v>
      </c>
      <c r="D31">
        <f>LOG10(A31)</f>
        <v>-0.77459806928283914</v>
      </c>
      <c r="E31" s="6">
        <f>1/($E$1*SQRT(2*PI()))/A31*EXP(-1*(LN(A31)-$E$2)^2/(2*$E$1^2))</f>
        <v>1.182064318072283</v>
      </c>
      <c r="F31" s="1">
        <f>0.5*(1-ERF((LN(A31)-$E$2)/(SQRT(2)*$E$1)))</f>
        <v>0.3139946693361364</v>
      </c>
      <c r="G31" s="1">
        <f>Sheet1!I29</f>
        <v>2978867.1508964803</v>
      </c>
      <c r="H31" s="1">
        <f>6/(PI()*Sheet1!$A$5*Sheet3!$E$1*SQRT(2*PI()))*(1-ERF((LN(Sheet3!A31)-Sheet3!$E$2+3*Sheet3!$E$1^2)/(SQRT(2)*Sheet3!$E$1)))*EXP(-3*Sheet3!$E$2+9*Sheet3!$E$1^2/2)</f>
        <v>3426973.6653664177</v>
      </c>
    </row>
    <row r="32" spans="1:8" x14ac:dyDescent="0.35">
      <c r="A32" s="6">
        <v>0.19411176280305001</v>
      </c>
      <c r="B32" s="6">
        <f>0.5*(1-ERF((LN(A32)-$E$2)/(SQRT(2)*$E$1)))</f>
        <v>0.28592477183656573</v>
      </c>
      <c r="C32" s="1">
        <f>-1*Sheet1!G30*Sheet1!E30/Sheet1!B30</f>
        <v>1.1203781829377073</v>
      </c>
      <c r="D32">
        <f>LOG10(A32)</f>
        <v>-0.71194814639592408</v>
      </c>
      <c r="E32" s="6">
        <f>1/($E$1*SQRT(2*PI()))/A32*EXP(-1*(LN(A32)-$E$2)^2/(2*$E$1^2))</f>
        <v>0.98079221506412761</v>
      </c>
      <c r="F32" s="1">
        <f>0.5*(1-ERF((LN(A32)-$E$2)/(SQRT(2)*$E$1)))</f>
        <v>0.28592477183656573</v>
      </c>
      <c r="G32" s="1">
        <f>Sheet1!I30</f>
        <v>1933353.5894220895</v>
      </c>
      <c r="H32" s="1">
        <f>6/(PI()*Sheet1!$A$5*Sheet3!$E$1*SQRT(2*PI()))*(1-ERF((LN(Sheet3!A32)-Sheet3!$E$2+3*Sheet3!$E$1^2)/(SQRT(2)*Sheet3!$E$1)))*EXP(-3*Sheet3!$E$2+9*Sheet3!$E$1^2/2)</f>
        <v>2103232.3232409619</v>
      </c>
    </row>
    <row r="33" spans="1:8" x14ac:dyDescent="0.35">
      <c r="A33" s="6">
        <v>0.222083419318477</v>
      </c>
      <c r="B33" s="6">
        <f>0.5*(1-ERF((LN(A33)-$E$2)/(SQRT(2)*$E$1)))</f>
        <v>0.26085742537556617</v>
      </c>
      <c r="C33" s="1">
        <f>-1*Sheet1!G31*Sheet1!E31/Sheet1!B31</f>
        <v>0.76494304549362058</v>
      </c>
      <c r="D33">
        <f>LOG10(A33)</f>
        <v>-0.65348386453704344</v>
      </c>
      <c r="E33" s="6">
        <f>1/($E$1*SQRT(2*PI()))/A33*EXP(-1*(LN(A33)-$E$2)^2/(2*$E$1^2))</f>
        <v>0.8191682520546878</v>
      </c>
      <c r="F33" s="1">
        <f>0.5*(1-ERF((LN(A33)-$E$2)/(SQRT(2)*$E$1)))</f>
        <v>0.26085742537556617</v>
      </c>
      <c r="G33" s="1">
        <f>Sheet1!I31</f>
        <v>1123600.545107659</v>
      </c>
      <c r="H33" s="1">
        <f>6/(PI()*Sheet1!$A$5*Sheet3!$E$1*SQRT(2*PI()))*(1-ERF((LN(Sheet3!A33)-Sheet3!$E$2+3*Sheet3!$E$1^2)/(SQRT(2)*Sheet3!$E$1)))*EXP(-3*Sheet3!$E$2+9*Sheet3!$E$1^2/2)</f>
        <v>1325977.2387854059</v>
      </c>
    </row>
    <row r="34" spans="1:8" x14ac:dyDescent="0.35">
      <c r="A34" s="6">
        <v>0.25904402010800498</v>
      </c>
      <c r="B34" s="6">
        <f>0.5*(1-ERF((LN(A34)-$E$2)/(SQRT(2)*$E$1)))</f>
        <v>0.23364372349316542</v>
      </c>
      <c r="C34" s="1">
        <f>-1*Sheet1!G32*Sheet1!E32/Sheet1!B32</f>
        <v>0.59063721123730495</v>
      </c>
      <c r="D34">
        <f>LOG10(A34)</f>
        <v>-0.58662642871587234</v>
      </c>
      <c r="E34" s="6">
        <f>1/($E$1*SQRT(2*PI()))/A34*EXP(-1*(LN(A34)-$E$2)^2/(2*$E$1^2))</f>
        <v>0.66209165690759775</v>
      </c>
      <c r="F34" s="1">
        <f>0.5*(1-ERF((LN(A34)-$E$2)/(SQRT(2)*$E$1)))</f>
        <v>0.23364372349316542</v>
      </c>
      <c r="G34" s="1">
        <f>Sheet1!I32</f>
        <v>695059.1550049365</v>
      </c>
      <c r="H34" s="1">
        <f>6/(PI()*Sheet1!$A$5*Sheet3!$E$1*SQRT(2*PI()))*(1-ERF((LN(Sheet3!A34)-Sheet3!$E$2+3*Sheet3!$E$1^2)/(SQRT(2)*Sheet3!$E$1)))*EXP(-3*Sheet3!$E$2+9*Sheet3!$E$1^2/2)</f>
        <v>777088.99646505853</v>
      </c>
    </row>
    <row r="35" spans="1:8" x14ac:dyDescent="0.35">
      <c r="A35" s="6">
        <v>0.30803890584547</v>
      </c>
      <c r="B35" s="6">
        <f>0.5*(1-ERF((LN(A35)-$E$2)/(SQRT(2)*$E$1)))</f>
        <v>0.20500051067725067</v>
      </c>
      <c r="C35" s="1">
        <f>-1*Sheet1!G33*Sheet1!E33/Sheet1!B33</f>
        <v>0.5248099846602261</v>
      </c>
      <c r="D35">
        <f>LOG10(A35)</f>
        <v>-0.5113944278926662</v>
      </c>
      <c r="E35" s="6">
        <f>1/($E$1*SQRT(2*PI()))/A35*EXP(-1*(LN(A35)-$E$2)^2/(2*$E$1^2))</f>
        <v>0.51644488456462434</v>
      </c>
      <c r="F35" s="1">
        <f>0.5*(1-ERF((LN(A35)-$E$2)/(SQRT(2)*$E$1)))</f>
        <v>0.20500051067725067</v>
      </c>
      <c r="G35" s="1">
        <f>Sheet1!I33</f>
        <v>432509.5275693491</v>
      </c>
      <c r="H35" s="1">
        <f>6/(PI()*Sheet1!$A$5*Sheet3!$E$1*SQRT(2*PI()))*(1-ERF((LN(Sheet3!A35)-Sheet3!$E$2+3*Sheet3!$E$1^2)/(SQRT(2)*Sheet3!$E$1)))*EXP(-3*Sheet3!$E$2+9*Sheet3!$E$1^2/2)</f>
        <v>422249.33217929921</v>
      </c>
    </row>
    <row r="36" spans="1:8" x14ac:dyDescent="0.35">
      <c r="A36" s="6">
        <v>0.36629487391812898</v>
      </c>
      <c r="B36" s="6">
        <f>0.5*(1-ERF((LN(A36)-$E$2)/(SQRT(2)*$E$1)))</f>
        <v>0.1785577516240851</v>
      </c>
      <c r="C36" s="1">
        <f>-1*Sheet1!G34*Sheet1!E34/Sheet1!B34</f>
        <v>0.37767272176745809</v>
      </c>
      <c r="D36">
        <f>LOG10(A36)</f>
        <v>-0.43616915898942088</v>
      </c>
      <c r="E36" s="6">
        <f>1/($E$1*SQRT(2*PI()))/A36*EXP(-1*(LN(A36)-$E$2)^2/(2*$E$1^2))</f>
        <v>0.39907491281775925</v>
      </c>
      <c r="F36" s="1">
        <f>0.5*(1-ERF((LN(A36)-$E$2)/(SQRT(2)*$E$1)))</f>
        <v>0.1785577516240851</v>
      </c>
      <c r="G36" s="1">
        <f>Sheet1!I34</f>
        <v>220404.0325577062</v>
      </c>
      <c r="H36" s="1">
        <f>6/(PI()*Sheet1!$A$5*Sheet3!$E$1*SQRT(2*PI()))*(1-ERF((LN(Sheet3!A36)-Sheet3!$E$2+3*Sheet3!$E$1^2)/(SQRT(2)*Sheet3!$E$1)))*EXP(-3*Sheet3!$E$2+9*Sheet3!$E$1^2/2)</f>
        <v>227352.03267098989</v>
      </c>
    </row>
    <row r="37" spans="1:8" x14ac:dyDescent="0.35">
      <c r="A37" s="6">
        <v>0.435590409221425</v>
      </c>
      <c r="B37" s="6">
        <f>0.5*(1-ERF((LN(A37)-$E$2)/(SQRT(2)*$E$1)))</f>
        <v>0.15436570875144706</v>
      </c>
      <c r="C37" s="1">
        <f>-1*Sheet1!G35*Sheet1!E35/Sheet1!B35</f>
        <v>0.24655212134905202</v>
      </c>
      <c r="D37">
        <f>LOG10(A37)</f>
        <v>-0.3609216910559932</v>
      </c>
      <c r="E37" s="6">
        <f>1/($E$1*SQRT(2*PI()))/A37*EXP(-1*(LN(A37)-$E$2)^2/(2*$E$1^2))</f>
        <v>0.30546758751879655</v>
      </c>
      <c r="F37" s="1">
        <f>0.5*(1-ERF((LN(A37)-$E$2)/(SQRT(2)*$E$1)))</f>
        <v>0.15436570875144706</v>
      </c>
      <c r="G37" s="1">
        <f>Sheet1!I35</f>
        <v>102459.730903285</v>
      </c>
      <c r="H37" s="1">
        <f>6/(PI()*Sheet1!$A$5*Sheet3!$E$1*SQRT(2*PI()))*(1-ERF((LN(Sheet3!A37)-Sheet3!$E$2+3*Sheet3!$E$1^2)/(SQRT(2)*Sheet3!$E$1)))*EXP(-3*Sheet3!$E$2+9*Sheet3!$E$1^2/2)</f>
        <v>121269.91600973743</v>
      </c>
    </row>
    <row r="38" spans="1:8" x14ac:dyDescent="0.35">
      <c r="A38" s="6">
        <v>0.51802978519250797</v>
      </c>
      <c r="B38" s="6">
        <f>0.5*(1-ERF((LN(A38)-$E$2)/(SQRT(2)*$E$1)))</f>
        <v>0.13243871230637438</v>
      </c>
      <c r="C38" s="1">
        <f>-1*Sheet1!G36*Sheet1!E36/Sheet1!B36</f>
        <v>0.18761858754789326</v>
      </c>
      <c r="D38">
        <f>LOG10(A38)</f>
        <v>-0.28564526887858244</v>
      </c>
      <c r="E38" s="6">
        <f>1/($E$1*SQRT(2*PI()))/A38*EXP(-1*(LN(A38)-$E$2)^2/(2*$E$1^2))</f>
        <v>0.23160157746349078</v>
      </c>
      <c r="F38" s="1">
        <f>0.5*(1-ERF((LN(A38)-$E$2)/(SQRT(2)*$E$1)))</f>
        <v>0.13243871230637438</v>
      </c>
      <c r="G38" s="1">
        <f>Sheet1!I36</f>
        <v>55070.092263061437</v>
      </c>
      <c r="H38" s="1">
        <f>6/(PI()*Sheet1!$A$5*Sheet3!$E$1*SQRT(2*PI()))*(1-ERF((LN(Sheet3!A38)-Sheet3!$E$2+3*Sheet3!$E$1^2)/(SQRT(2)*Sheet3!$E$1)))*EXP(-3*Sheet3!$E$2+9*Sheet3!$E$1^2/2)</f>
        <v>64076.805945195141</v>
      </c>
    </row>
    <row r="39" spans="1:8" x14ac:dyDescent="0.35">
      <c r="A39" s="6">
        <v>0.61608572536417705</v>
      </c>
      <c r="B39" s="6">
        <f>0.5*(1-ERF((LN(A39)-$E$2)/(SQRT(2)*$E$1)))</f>
        <v>0.11275631469021968</v>
      </c>
      <c r="C39" s="1">
        <f>-1*Sheet1!G37*Sheet1!E37/Sheet1!B37</f>
        <v>0.15556638773862616</v>
      </c>
      <c r="D39">
        <f>LOG10(A39)</f>
        <v>-0.21035885364351325</v>
      </c>
      <c r="E39" s="6">
        <f>1/($E$1*SQRT(2*PI()))/A39*EXP(-1*(LN(A39)-$E$2)^2/(2*$E$1^2))</f>
        <v>0.17394448759200454</v>
      </c>
      <c r="F39" s="1">
        <f>0.5*(1-ERF((LN(A39)-$E$2)/(SQRT(2)*$E$1)))</f>
        <v>0.11275631469021968</v>
      </c>
      <c r="G39" s="1">
        <f>Sheet1!I37</f>
        <v>32080.064171771526</v>
      </c>
      <c r="H39" s="1">
        <f>6/(PI()*Sheet1!$A$5*Sheet3!$E$1*SQRT(2*PI()))*(1-ERF((LN(Sheet3!A39)-Sheet3!$E$2+3*Sheet3!$E$1^2)/(SQRT(2)*Sheet3!$E$1)))*EXP(-3*Sheet3!$E$2+9*Sheet3!$E$1^2/2)</f>
        <v>33543.408854401721</v>
      </c>
    </row>
    <row r="40" spans="1:8" x14ac:dyDescent="0.35">
      <c r="A40" s="6">
        <v>0.73270559685025705</v>
      </c>
      <c r="B40" s="6">
        <f>0.5*(1-ERF((LN(A40)-$E$2)/(SQRT(2)*$E$1)))</f>
        <v>9.5256298615904511E-2</v>
      </c>
      <c r="C40" s="1">
        <f>-1*Sheet1!G38*Sheet1!E38/Sheet1!B38</f>
        <v>0.14678900632693886</v>
      </c>
      <c r="D40">
        <f>LOG10(A40)</f>
        <v>-0.13507049104336225</v>
      </c>
      <c r="E40" s="6">
        <f>1/($E$1*SQRT(2*PI()))/A40*EXP(-1*(LN(A40)-$E$2)^2/(2*$E$1^2))</f>
        <v>0.12941509041252461</v>
      </c>
      <c r="F40" s="1">
        <f>0.5*(1-ERF((LN(A40)-$E$2)/(SQRT(2)*$E$1)))</f>
        <v>9.5256298615904511E-2</v>
      </c>
      <c r="G40" s="1">
        <f>Sheet1!I38</f>
        <v>21027.11718181934</v>
      </c>
      <c r="H40" s="1">
        <f>6/(PI()*Sheet1!$A$5*Sheet3!$E$1*SQRT(2*PI()))*(1-ERF((LN(Sheet3!A40)-Sheet3!$E$2+3*Sheet3!$E$1^2)/(SQRT(2)*Sheet3!$E$1)))*EXP(-3*Sheet3!$E$2+9*Sheet3!$E$1^2/2)</f>
        <v>17397.939047341755</v>
      </c>
    </row>
    <row r="41" spans="1:8" x14ac:dyDescent="0.35">
      <c r="A41" s="6">
        <v>0.87138202289213595</v>
      </c>
      <c r="B41" s="6">
        <f>0.5*(1-ERF((LN(A41)-$E$2)/(SQRT(2)*$E$1)))</f>
        <v>7.9844672406565342E-2</v>
      </c>
      <c r="C41" s="1">
        <f>-1*Sheet1!G39*Sheet1!E39/Sheet1!B39</f>
        <v>0.13175747011127881</v>
      </c>
      <c r="D41">
        <f>LOG10(A41)</f>
        <v>-5.9791404050575328E-2</v>
      </c>
      <c r="E41" s="6">
        <f>1/($E$1*SQRT(2*PI()))/A41*EXP(-1*(LN(A41)-$E$2)^2/(2*$E$1^2))</f>
        <v>9.5385860944117898E-2</v>
      </c>
      <c r="F41" s="1">
        <f>0.5*(1-ERF((LN(A41)-$E$2)/(SQRT(2)*$E$1)))</f>
        <v>7.9844672406565342E-2</v>
      </c>
      <c r="G41" s="1">
        <f>Sheet1!I39</f>
        <v>13062.031465137785</v>
      </c>
      <c r="H41" s="1">
        <f>6/(PI()*Sheet1!$A$5*Sheet3!$E$1*SQRT(2*PI()))*(1-ERF((LN(Sheet3!A41)-Sheet3!$E$2+3*Sheet3!$E$1^2)/(SQRT(2)*Sheet3!$E$1)))*EXP(-3*Sheet3!$E$2+9*Sheet3!$E$1^2/2)</f>
        <v>8941.5882548872632</v>
      </c>
    </row>
    <row r="42" spans="1:8" x14ac:dyDescent="0.35">
      <c r="A42" s="6">
        <v>1.03629488039837</v>
      </c>
      <c r="B42" s="6">
        <f>0.5*(1-ERF((LN(A42)-$E$2)/(SQRT(2)*$E$1)))</f>
        <v>6.6398319065258948E-2</v>
      </c>
      <c r="C42" s="1">
        <f>-1*Sheet1!G40*Sheet1!E40/Sheet1!B40</f>
        <v>9.8875974418766888E-2</v>
      </c>
      <c r="D42">
        <f>LOG10(A42)</f>
        <v>1.5483352617226704E-2</v>
      </c>
      <c r="E42" s="6">
        <f>1/($E$1*SQRT(2*PI()))/A42*EXP(-1*(LN(A42)-$E$2)^2/(2*$E$1^2))</f>
        <v>6.964666521706285E-2</v>
      </c>
      <c r="F42" s="1">
        <f>0.5*(1-ERF((LN(A42)-$E$2)/(SQRT(2)*$E$1)))</f>
        <v>6.6398319065258948E-2</v>
      </c>
      <c r="G42" s="1">
        <f>Sheet1!I40</f>
        <v>6851.2133255544159</v>
      </c>
      <c r="H42" s="1">
        <f>6/(PI()*Sheet1!$A$5*Sheet3!$E$1*SQRT(2*PI()))*(1-ERF((LN(Sheet3!A42)-Sheet3!$E$2+3*Sheet3!$E$1^2)/(SQRT(2)*Sheet3!$E$1)))*EXP(-3*Sheet3!$E$2+9*Sheet3!$E$1^2/2)</f>
        <v>4553.3570300280971</v>
      </c>
    </row>
    <row r="43" spans="1:8" x14ac:dyDescent="0.35">
      <c r="A43" s="6">
        <v>1.23245384670266</v>
      </c>
      <c r="B43" s="6">
        <f>0.5*(1-ERF((LN(A43)-$E$2)/(SQRT(2)*$E$1)))</f>
        <v>5.4774008141149189E-2</v>
      </c>
      <c r="C43" s="1"/>
      <c r="D43">
        <f>LOG10(A43)</f>
        <v>9.0770664665161468E-2</v>
      </c>
      <c r="E43" s="6">
        <f>1/($E$1*SQRT(2*PI()))/A43*EXP(-1*(LN(A43)-$E$2)^2/(2*$E$1^2))</f>
        <v>5.037355241481669E-2</v>
      </c>
      <c r="F43" s="1">
        <f>0.5*(1-ERF((LN(A43)-$E$2)/(SQRT(2)*$E$1)))</f>
        <v>5.4774008141149189E-2</v>
      </c>
      <c r="G43" s="1"/>
      <c r="H43" s="1">
        <f>6/(PI()*Sheet1!$A$5*Sheet3!$E$1*SQRT(2*PI()))*(1-ERF((LN(Sheet3!A43)-Sheet3!$E$2+3*Sheet3!$E$1^2)/(SQRT(2)*Sheet3!$E$1)))*EXP(-3*Sheet3!$E$2+9*Sheet3!$E$1^2/2)</f>
        <v>2297.1804639301376</v>
      </c>
    </row>
    <row r="44" spans="1:8" x14ac:dyDescent="0.35">
      <c r="B44" s="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24CA-04C6-409F-81F8-222FDB547225}">
  <dimension ref="A1:F102"/>
  <sheetViews>
    <sheetView tabSelected="1" workbookViewId="0">
      <selection activeCell="H12" sqref="H12"/>
    </sheetView>
  </sheetViews>
  <sheetFormatPr defaultRowHeight="14.5" x14ac:dyDescent="0.35"/>
  <cols>
    <col min="2" max="2" width="10" bestFit="1" customWidth="1"/>
    <col min="3" max="3" width="14.08984375" customWidth="1"/>
    <col min="4" max="4" width="19.26953125" customWidth="1"/>
    <col min="5" max="5" width="14.1796875" customWidth="1"/>
    <col min="6" max="6" width="19.453125" bestFit="1" customWidth="1"/>
  </cols>
  <sheetData>
    <row r="1" spans="1:6" x14ac:dyDescent="0.35">
      <c r="A1">
        <v>-7</v>
      </c>
      <c r="B1">
        <v>1.1000000000000001</v>
      </c>
    </row>
    <row r="2" spans="1:6" x14ac:dyDescent="0.35">
      <c r="B2" t="s">
        <v>2</v>
      </c>
      <c r="C2" t="s">
        <v>19</v>
      </c>
      <c r="D2" t="s">
        <v>22</v>
      </c>
      <c r="E2" t="s">
        <v>20</v>
      </c>
      <c r="F2" t="s">
        <v>21</v>
      </c>
    </row>
    <row r="3" spans="1:6" x14ac:dyDescent="0.35">
      <c r="A3">
        <v>0</v>
      </c>
      <c r="B3" s="6">
        <f>10^($A$1+($B$1-$A$1)*A3/MAX($A$3:$A$163))</f>
        <v>9.9999999999999995E-8</v>
      </c>
      <c r="C3" s="6">
        <f>6/(PI()*Sheet1!$A$5*Sheet3!$E$1*SQRT(2*PI()))*(1-ERF((LN(B3)-Sheet3!$E$2+3*Sheet3!$E$1^2)/(SQRT(2)*Sheet3!$E$1)))*EXP(-3*Sheet3!$E$2+9*Sheet3!$E$1^2/2)</f>
        <v>1313989149385190.3</v>
      </c>
      <c r="D3" s="6">
        <f>0.5*(1-ERF((LN(Sheet2!B3)-Sheet3!$E$2)/(SQRT(2)*Sheet3!$E$1)))</f>
        <v>0.99999999999997669</v>
      </c>
      <c r="E3" s="1">
        <f>6/(PI()*Sheet1!$A$5*Sheet3!$E$1*SQRT(2*PI()))/B3^4*EXP(-1*(LN(Sheet2!B3)-Sheet3!$E$2)^2/(2*Sheet3!$E$1^2))</f>
        <v>6.1465394100487271E+20</v>
      </c>
      <c r="F3" s="6">
        <f>1/(Sheet3!$E$1*SQRT(2*PI()))/B3*EXP(-1*(LN(Sheet2!B3)-Sheet3!$E$2)^2/(2*Sheet3!$E$1^2))</f>
        <v>9.9767935787314271E-7</v>
      </c>
    </row>
    <row r="4" spans="1:6" x14ac:dyDescent="0.35">
      <c r="A4">
        <v>1</v>
      </c>
      <c r="B4" s="6">
        <f t="shared" ref="B4:B67" si="0">10^($A$1+($B$1-$A$1)*A4/MAX($A$3:$A$163))</f>
        <v>1.207308287459874E-7</v>
      </c>
      <c r="C4" s="6">
        <f>6/(PI()*Sheet1!$A$5*Sheet3!$E$1*SQRT(2*PI()))*(1-ERF((LN(B4)-Sheet3!$E$2+3*Sheet3!$E$1^2)/(SQRT(2)*Sheet3!$E$1)))*EXP(-3*Sheet3!$E$2+9*Sheet3!$E$1^2/2)</f>
        <v>1308183155895080.5</v>
      </c>
      <c r="D4" s="6">
        <f>0.5*(1-ERF((LN(Sheet2!B4)-Sheet3!$E$2)/(SQRT(2)*Sheet3!$E$1)))</f>
        <v>0.99999999999994804</v>
      </c>
      <c r="E4" s="1">
        <f>6/(PI()*Sheet1!$A$5*Sheet3!$E$1*SQRT(2*PI()))/B4^4*EXP(-1*(LN(Sheet2!B4)-Sheet3!$E$2)^2/(2*Sheet3!$E$1^2))</f>
        <v>6.3741714895790788E+20</v>
      </c>
      <c r="F4" s="6">
        <f>1/(Sheet3!$E$1*SQRT(2*PI()))/B4*EXP(-1*(LN(Sheet2!B4)-Sheet3!$E$2)^2/(2*Sheet3!$E$1^2))</f>
        <v>1.8207008924009507E-6</v>
      </c>
    </row>
    <row r="5" spans="1:6" x14ac:dyDescent="0.35">
      <c r="A5">
        <v>2</v>
      </c>
      <c r="B5" s="6">
        <f t="shared" si="0"/>
        <v>1.4575933009692946E-7</v>
      </c>
      <c r="C5" s="6">
        <f>6/(PI()*Sheet1!$A$5*Sheet3!$E$1*SQRT(2*PI()))*(1-ERF((LN(B5)-Sheet3!$E$2+3*Sheet3!$E$1^2)/(SQRT(2)*Sheet3!$E$1)))*EXP(-3*Sheet3!$E$2+9*Sheet3!$E$1^2/2)</f>
        <v>1300955732568444.3</v>
      </c>
      <c r="D5" s="6">
        <f>0.5*(1-ERF((LN(Sheet2!B5)-Sheet3!$E$2)/(SQRT(2)*Sheet3!$E$1)))</f>
        <v>0.99999999999988542</v>
      </c>
      <c r="E5" s="1">
        <f>6/(PI()*Sheet1!$A$5*Sheet3!$E$1*SQRT(2*PI()))/B5^4*EXP(-1*(LN(Sheet2!B5)-Sheet3!$E$2)^2/(2*Sheet3!$E$1^2))</f>
        <v>6.5370910303506019E+20</v>
      </c>
      <c r="F5" s="6">
        <f>1/(Sheet3!$E$1*SQRT(2*PI()))/B5*EXP(-1*(LN(Sheet2!B5)-Sheet3!$E$2)^2/(2*Sheet3!$E$1^2))</f>
        <v>3.2858969532509983E-6</v>
      </c>
    </row>
    <row r="6" spans="1:6" x14ac:dyDescent="0.35">
      <c r="A6">
        <v>3</v>
      </c>
      <c r="B6" s="6">
        <f t="shared" si="0"/>
        <v>1.7597644720062216E-7</v>
      </c>
      <c r="C6" s="6">
        <f>6/(PI()*Sheet1!$A$5*Sheet3!$E$1*SQRT(2*PI()))*(1-ERF((LN(B6)-Sheet3!$E$2+3*Sheet3!$E$1^2)/(SQRT(2)*Sheet3!$E$1)))*EXP(-3*Sheet3!$E$2+9*Sheet3!$E$1^2/2)</f>
        <v>1292058342585270.8</v>
      </c>
      <c r="D6" s="6">
        <f>0.5*(1-ERF((LN(Sheet2!B6)-Sheet3!$E$2)/(SQRT(2)*Sheet3!$E$1)))</f>
        <v>0.99999999999974953</v>
      </c>
      <c r="E6" s="1">
        <f>6/(PI()*Sheet1!$A$5*Sheet3!$E$1*SQRT(2*PI()))/B6^4*EXP(-1*(LN(Sheet2!B6)-Sheet3!$E$2)^2/(2*Sheet3!$E$1^2))</f>
        <v>6.6299925144739656E+20</v>
      </c>
      <c r="F6" s="6">
        <f>1/(Sheet3!$E$1*SQRT(2*PI()))/B6*EXP(-1*(LN(Sheet2!B6)-Sheet3!$E$2)^2/(2*Sheet3!$E$1^2))</f>
        <v>5.8645810210391357E-6</v>
      </c>
    </row>
    <row r="7" spans="1:6" x14ac:dyDescent="0.35">
      <c r="A7">
        <v>4</v>
      </c>
      <c r="B7" s="6">
        <f t="shared" si="0"/>
        <v>2.1245782310305654E-7</v>
      </c>
      <c r="C7" s="6">
        <f>6/(PI()*Sheet1!$A$5*Sheet3!$E$1*SQRT(2*PI()))*(1-ERF((LN(B7)-Sheet3!$E$2+3*Sheet3!$E$1^2)/(SQRT(2)*Sheet3!$E$1)))*EXP(-3*Sheet3!$E$2+9*Sheet3!$E$1^2/2)</f>
        <v>1281226210521471.3</v>
      </c>
      <c r="D7" s="6">
        <f>0.5*(1-ERF((LN(Sheet2!B7)-Sheet3!$E$2)/(SQRT(2)*Sheet3!$E$1)))</f>
        <v>0.99999999999945866</v>
      </c>
      <c r="E7" s="1">
        <f>6/(PI()*Sheet1!$A$5*Sheet3!$E$1*SQRT(2*PI()))/B7^4*EXP(-1*(LN(Sheet2!B7)-Sheet3!$E$2)^2/(2*Sheet3!$E$1^2))</f>
        <v>6.6498103525621236E+20</v>
      </c>
      <c r="F7" s="6">
        <f>1/(Sheet3!$E$1*SQRT(2*PI()))/B7*EXP(-1*(LN(Sheet2!B7)-Sheet3!$E$2)^2/(2*Sheet3!$E$1^2))</f>
        <v>1.0351129875342168E-5</v>
      </c>
    </row>
    <row r="8" spans="1:6" x14ac:dyDescent="0.35">
      <c r="A8">
        <v>5</v>
      </c>
      <c r="B8" s="6">
        <f t="shared" si="0"/>
        <v>2.5650209056800421E-7</v>
      </c>
      <c r="C8" s="6">
        <f>6/(PI()*Sheet1!$A$5*Sheet3!$E$1*SQRT(2*PI()))*(1-ERF((LN(B8)-Sheet3!$E$2+3*Sheet3!$E$1^2)/(SQRT(2)*Sheet3!$E$1)))*EXP(-3*Sheet3!$E$2+9*Sheet3!$E$1^2/2)</f>
        <v>1268184413014670.8</v>
      </c>
      <c r="D8" s="6">
        <f>0.5*(1-ERF((LN(Sheet2!B8)-Sheet3!$E$2)/(SQRT(2)*Sheet3!$E$1)))</f>
        <v>0.99999999999884259</v>
      </c>
      <c r="E8" s="1">
        <f>6/(PI()*Sheet1!$A$5*Sheet3!$E$1*SQRT(2*PI()))/B8^4*EXP(-1*(LN(Sheet2!B8)-Sheet3!$E$2)^2/(2*Sheet3!$E$1^2))</f>
        <v>6.5958868618306322E+20</v>
      </c>
      <c r="F8" s="6">
        <f>1/(Sheet3!$E$1*SQRT(2*PI()))/B8*EXP(-1*(LN(Sheet2!B8)-Sheet3!$E$2)^2/(2*Sheet3!$E$1^2))</f>
        <v>1.8067840210752178E-5</v>
      </c>
    </row>
    <row r="9" spans="1:6" x14ac:dyDescent="0.35">
      <c r="A9">
        <v>6</v>
      </c>
      <c r="B9" s="6">
        <f t="shared" si="0"/>
        <v>3.0967709969353482E-7</v>
      </c>
      <c r="C9" s="6">
        <f>6/(PI()*Sheet1!$A$5*Sheet3!$E$1*SQRT(2*PI()))*(1-ERF((LN(B9)-Sheet3!$E$2+3*Sheet3!$E$1^2)/(SQRT(2)*Sheet3!$E$1)))*EXP(-3*Sheet3!$E$2+9*Sheet3!$E$1^2/2)</f>
        <v>1252655782825890</v>
      </c>
      <c r="D9" s="6">
        <f>0.5*(1-ERF((LN(Sheet2!B9)-Sheet3!$E$2)/(SQRT(2)*Sheet3!$E$1)))</f>
        <v>0.9999999999975524</v>
      </c>
      <c r="E9" s="1">
        <f>6/(PI()*Sheet1!$A$5*Sheet3!$E$1*SQRT(2*PI()))/B9^4*EXP(-1*(LN(Sheet2!B9)-Sheet3!$E$2)^2/(2*Sheet3!$E$1^2))</f>
        <v>6.4700085088398134E+20</v>
      </c>
      <c r="F9" s="6">
        <f>1/(Sheet3!$E$1*SQRT(2*PI()))/B9*EXP(-1*(LN(Sheet2!B9)-Sheet3!$E$2)^2/(2*Sheet3!$E$1^2))</f>
        <v>3.1188352973205813E-5</v>
      </c>
    </row>
    <row r="10" spans="1:6" x14ac:dyDescent="0.35">
      <c r="A10">
        <v>7</v>
      </c>
      <c r="B10" s="6">
        <f t="shared" si="0"/>
        <v>3.7387572889654237E-7</v>
      </c>
      <c r="C10" s="6">
        <f>6/(PI()*Sheet1!$A$5*Sheet3!$E$1*SQRT(2*PI()))*(1-ERF((LN(B10)-Sheet3!$E$2+3*Sheet3!$E$1^2)/(SQRT(2)*Sheet3!$E$1)))*EXP(-3*Sheet3!$E$2+9*Sheet3!$E$1^2/2)</f>
        <v>1234370527421539</v>
      </c>
      <c r="D10" s="6">
        <f>0.5*(1-ERF((LN(Sheet2!B10)-Sheet3!$E$2)/(SQRT(2)*Sheet3!$E$1)))</f>
        <v>0.99999999999488054</v>
      </c>
      <c r="E10" s="1">
        <f>6/(PI()*Sheet1!$A$5*Sheet3!$E$1*SQRT(2*PI()))/B10^4*EXP(-1*(LN(Sheet2!B10)-Sheet3!$E$2)^2/(2*Sheet3!$E$1^2))</f>
        <v>6.2763076310578181E+20</v>
      </c>
      <c r="F10" s="6">
        <f>1/(Sheet3!$E$1*SQRT(2*PI()))/B10*EXP(-1*(LN(Sheet2!B10)-Sheet3!$E$2)^2/(2*Sheet3!$E$1^2))</f>
        <v>5.3241018699546652E-5</v>
      </c>
    </row>
    <row r="11" spans="1:6" x14ac:dyDescent="0.35">
      <c r="A11">
        <v>8</v>
      </c>
      <c r="B11" s="6">
        <f t="shared" si="0"/>
        <v>4.5138326597689696E-7</v>
      </c>
      <c r="C11" s="6">
        <f>6/(PI()*Sheet1!$A$5*Sheet3!$E$1*SQRT(2*PI()))*(1-ERF((LN(B11)-Sheet3!$E$2+3*Sheet3!$E$1^2)/(SQRT(2)*Sheet3!$E$1)))*EXP(-3*Sheet3!$E$2+9*Sheet3!$E$1^2/2)</f>
        <v>1213077319058045.3</v>
      </c>
      <c r="D11" s="6">
        <f>0.5*(1-ERF((LN(Sheet2!B11)-Sheet3!$E$2)/(SQRT(2)*Sheet3!$E$1)))</f>
        <v>0.99999999998940792</v>
      </c>
      <c r="E11" s="1">
        <f>6/(PI()*Sheet1!$A$5*Sheet3!$E$1*SQRT(2*PI()))/B11^4*EXP(-1*(LN(Sheet2!B11)-Sheet3!$E$2)^2/(2*Sheet3!$E$1^2))</f>
        <v>6.0210371786268528E+20</v>
      </c>
      <c r="F11" s="6">
        <f>1/(Sheet3!$E$1*SQRT(2*PI()))/B11*EXP(-1*(LN(Sheet2!B11)-Sheet3!$E$2)^2/(2*Sheet3!$E$1^2))</f>
        <v>8.9881019250422032E-5</v>
      </c>
    </row>
    <row r="12" spans="1:6" x14ac:dyDescent="0.35">
      <c r="A12">
        <v>9</v>
      </c>
      <c r="B12" s="6">
        <f t="shared" si="0"/>
        <v>5.4495875783461255E-7</v>
      </c>
      <c r="C12" s="6">
        <f>6/(PI()*Sheet1!$A$5*Sheet3!$E$1*SQRT(2*PI()))*(1-ERF((LN(B12)-Sheet3!$E$2+3*Sheet3!$E$1^2)/(SQRT(2)*Sheet3!$E$1)))*EXP(-3*Sheet3!$E$2+9*Sheet3!$E$1^2/2)</f>
        <v>1188555461391444.3</v>
      </c>
      <c r="D12" s="6">
        <f>0.5*(1-ERF((LN(Sheet2!B12)-Sheet3!$E$2)/(SQRT(2)*Sheet3!$E$1)))</f>
        <v>0.9999999999783229</v>
      </c>
      <c r="E12" s="1">
        <f>6/(PI()*Sheet1!$A$5*Sheet3!$E$1*SQRT(2*PI()))/B12^4*EXP(-1*(LN(Sheet2!B12)-Sheet3!$E$2)^2/(2*Sheet3!$E$1^2))</f>
        <v>5.7122356036153514E+20</v>
      </c>
      <c r="F12" s="6">
        <f>1/(Sheet3!$E$1*SQRT(2*PI()))/B12*EXP(-1*(LN(Sheet2!B12)-Sheet3!$E$2)^2/(2*Sheet3!$E$1^2))</f>
        <v>1.5005737227138515E-4</v>
      </c>
    </row>
    <row r="13" spans="1:6" x14ac:dyDescent="0.35">
      <c r="A13">
        <v>10</v>
      </c>
      <c r="B13" s="6">
        <f t="shared" si="0"/>
        <v>6.5793322465756778E-7</v>
      </c>
      <c r="C13" s="6">
        <f>6/(PI()*Sheet1!$A$5*Sheet3!$E$1*SQRT(2*PI()))*(1-ERF((LN(B13)-Sheet3!$E$2+3*Sheet3!$E$1^2)/(SQRT(2)*Sheet3!$E$1)))*EXP(-3*Sheet3!$E$2+9*Sheet3!$E$1^2/2)</f>
        <v>1160627590903367.3</v>
      </c>
      <c r="D13" s="6">
        <f>0.5*(1-ERF((LN(Sheet2!B13)-Sheet3!$E$2)/(SQRT(2)*Sheet3!$E$1)))</f>
        <v>0.99999999995611799</v>
      </c>
      <c r="E13" s="1">
        <f>6/(PI()*Sheet1!$A$5*Sheet3!$E$1*SQRT(2*PI()))/B13^4*EXP(-1*(LN(Sheet2!B13)-Sheet3!$E$2)^2/(2*Sheet3!$E$1^2))</f>
        <v>5.3593069417748719E+20</v>
      </c>
      <c r="F13" s="6">
        <f>1/(Sheet3!$E$1*SQRT(2*PI()))/B13*EXP(-1*(LN(Sheet2!B13)-Sheet3!$E$2)^2/(2*Sheet3!$E$1^2))</f>
        <v>2.4775042128332374E-4</v>
      </c>
    </row>
    <row r="14" spans="1:6" x14ac:dyDescent="0.35">
      <c r="A14">
        <v>11</v>
      </c>
      <c r="B14" s="6">
        <f t="shared" si="0"/>
        <v>7.9432823472428114E-7</v>
      </c>
      <c r="C14" s="6">
        <f>6/(PI()*Sheet1!$A$5*Sheet3!$E$1*SQRT(2*PI()))*(1-ERF((LN(B14)-Sheet3!$E$2+3*Sheet3!$E$1^2)/(SQRT(2)*Sheet3!$E$1)))*EXP(-3*Sheet3!$E$2+9*Sheet3!$E$1^2/2)</f>
        <v>1129172244800440.3</v>
      </c>
      <c r="D14" s="6">
        <f>0.5*(1-ERF((LN(Sheet2!B14)-Sheet3!$E$2)/(SQRT(2)*Sheet3!$E$1)))</f>
        <v>0.99999999991212984</v>
      </c>
      <c r="E14" s="1">
        <f>6/(PI()*Sheet1!$A$5*Sheet3!$E$1*SQRT(2*PI()))/B14^4*EXP(-1*(LN(Sheet2!B14)-Sheet3!$E$2)^2/(2*Sheet3!$E$1^2))</f>
        <v>4.9725466523784937E+20</v>
      </c>
      <c r="F14" s="6">
        <f>1/(Sheet3!$E$1*SQRT(2*PI()))/B14*EXP(-1*(LN(Sheet2!B14)-Sheet3!$E$2)^2/(2*Sheet3!$E$1^2))</f>
        <v>4.0451923988637817E-4</v>
      </c>
    </row>
    <row r="15" spans="1:6" x14ac:dyDescent="0.35">
      <c r="A15">
        <v>12</v>
      </c>
      <c r="B15" s="6">
        <f t="shared" si="0"/>
        <v>9.589990607459955E-7</v>
      </c>
      <c r="C15" s="6">
        <f>6/(PI()*Sheet1!$A$5*Sheet3!$E$1*SQRT(2*PI()))*(1-ERF((LN(B15)-Sheet3!$E$2+3*Sheet3!$E$1^2)/(SQRT(2)*Sheet3!$E$1)))*EXP(-3*Sheet3!$E$2+9*Sheet3!$E$1^2/2)</f>
        <v>1094135535754275.5</v>
      </c>
      <c r="D15" s="6">
        <f>0.5*(1-ERF((LN(Sheet2!B15)-Sheet3!$E$2)/(SQRT(2)*Sheet3!$E$1)))</f>
        <v>0.99999999982595233</v>
      </c>
      <c r="E15" s="1">
        <f>6/(PI()*Sheet1!$A$5*Sheet3!$E$1*SQRT(2*PI()))/B15^4*EXP(-1*(LN(Sheet2!B15)-Sheet3!$E$2)^2/(2*Sheet3!$E$1^2))</f>
        <v>4.5626464554177895E+20</v>
      </c>
      <c r="F15" s="6">
        <f>1/(Sheet3!$E$1*SQRT(2*PI()))/B15*EXP(-1*(LN(Sheet2!B15)-Sheet3!$E$2)^2/(2*Sheet3!$E$1^2))</f>
        <v>6.5317819699747879E-4</v>
      </c>
    </row>
    <row r="16" spans="1:6" x14ac:dyDescent="0.35">
      <c r="A16">
        <v>13</v>
      </c>
      <c r="B16" s="6">
        <f t="shared" si="0"/>
        <v>1.1578075137048762E-6</v>
      </c>
      <c r="C16" s="6">
        <f>6/(PI()*Sheet1!$A$5*Sheet3!$E$1*SQRT(2*PI()))*(1-ERF((LN(B16)-Sheet3!$E$2+3*Sheet3!$E$1^2)/(SQRT(2)*Sheet3!$E$1)))*EXP(-3*Sheet3!$E$2+9*Sheet3!$E$1^2/2)</f>
        <v>1055541131800112.8</v>
      </c>
      <c r="D16" s="6">
        <f>0.5*(1-ERF((LN(Sheet2!B16)-Sheet3!$E$2)/(SQRT(2)*Sheet3!$E$1)))</f>
        <v>0.99999999965898789</v>
      </c>
      <c r="E16" s="1">
        <f>6/(PI()*Sheet1!$A$5*Sheet3!$E$1*SQRT(2*PI()))/B16^4*EXP(-1*(LN(Sheet2!B16)-Sheet3!$E$2)^2/(2*Sheet3!$E$1^2))</f>
        <v>4.1402111051137135E+20</v>
      </c>
      <c r="F16" s="6">
        <f>1/(Sheet3!$E$1*SQRT(2*PI()))/B16*EXP(-1*(LN(Sheet2!B16)-Sheet3!$E$2)^2/(2*Sheet3!$E$1^2))</f>
        <v>1.0430182151680368E-3</v>
      </c>
    </row>
    <row r="17" spans="1:6" x14ac:dyDescent="0.35">
      <c r="A17">
        <v>14</v>
      </c>
      <c r="B17" s="6">
        <f t="shared" si="0"/>
        <v>1.397830606579212E-6</v>
      </c>
      <c r="C17" s="6">
        <f>6/(PI()*Sheet1!$A$5*Sheet3!$E$1*SQRT(2*PI()))*(1-ERF((LN(B17)-Sheet3!$E$2+3*Sheet3!$E$1^2)/(SQRT(2)*Sheet3!$E$1)))*EXP(-3*Sheet3!$E$2+9*Sheet3!$E$1^2/2)</f>
        <v>1013497757618842.1</v>
      </c>
      <c r="D17" s="6">
        <f>0.5*(1-ERF((LN(Sheet2!B17)-Sheet3!$E$2)/(SQRT(2)*Sheet3!$E$1)))</f>
        <v>0.99999999933907946</v>
      </c>
      <c r="E17" s="1">
        <f>6/(PI()*Sheet1!$A$5*Sheet3!$E$1*SQRT(2*PI()))/B17^4*EXP(-1*(LN(Sheet2!B17)-Sheet3!$E$2)^2/(2*Sheet3!$E$1^2))</f>
        <v>3.7153169598897835E+20</v>
      </c>
      <c r="F17" s="6">
        <f>1/(Sheet3!$E$1*SQRT(2*PI()))/B17*EXP(-1*(LN(Sheet2!B17)-Sheet3!$E$2)^2/(2*Sheet3!$E$1^2))</f>
        <v>1.6470994515243695E-3</v>
      </c>
    </row>
    <row r="18" spans="1:6" x14ac:dyDescent="0.35">
      <c r="A18">
        <v>15</v>
      </c>
      <c r="B18" s="6">
        <f t="shared" si="0"/>
        <v>1.6876124757881464E-6</v>
      </c>
      <c r="C18" s="6">
        <f>6/(PI()*Sheet1!$A$5*Sheet3!$E$1*SQRT(2*PI()))*(1-ERF((LN(B18)-Sheet3!$E$2+3*Sheet3!$E$1^2)/(SQRT(2)*Sheet3!$E$1)))*EXP(-3*Sheet3!$E$2+9*Sheet3!$E$1^2/2)</f>
        <v>968203517139121.88</v>
      </c>
      <c r="D18" s="6">
        <f>0.5*(1-ERF((LN(Sheet2!B18)-Sheet3!$E$2)/(SQRT(2)*Sheet3!$E$1)))</f>
        <v>0.99999999873290168</v>
      </c>
      <c r="E18" s="1">
        <f>6/(PI()*Sheet1!$A$5*Sheet3!$E$1*SQRT(2*PI()))/B18^4*EXP(-1*(LN(Sheet2!B18)-Sheet3!$E$2)^2/(2*Sheet3!$E$1^2))</f>
        <v>3.2971368290741748E+20</v>
      </c>
      <c r="F18" s="6">
        <f>1/(Sheet3!$E$1*SQRT(2*PI()))/B18*EXP(-1*(LN(Sheet2!B18)-Sheet3!$E$2)^2/(2*Sheet3!$E$1^2))</f>
        <v>2.5722635782850422E-3</v>
      </c>
    </row>
    <row r="19" spans="1:6" x14ac:dyDescent="0.35">
      <c r="A19">
        <v>16</v>
      </c>
      <c r="B19" s="6">
        <f t="shared" si="0"/>
        <v>2.0374685280397023E-6</v>
      </c>
      <c r="C19" s="6">
        <f>6/(PI()*Sheet1!$A$5*Sheet3!$E$1*SQRT(2*PI()))*(1-ERF((LN(B19)-Sheet3!$E$2+3*Sheet3!$E$1^2)/(SQRT(2)*Sheet3!$E$1)))*EXP(-3*Sheet3!$E$2+9*Sheet3!$E$1^2/2)</f>
        <v>919946486612154.13</v>
      </c>
      <c r="D19" s="6">
        <f>0.5*(1-ERF((LN(Sheet2!B19)-Sheet3!$E$2)/(SQRT(2)*Sheet3!$E$1)))</f>
        <v>0.99999999759698543</v>
      </c>
      <c r="E19" s="1">
        <f>6/(PI()*Sheet1!$A$5*Sheet3!$E$1*SQRT(2*PI()))/B19^4*EXP(-1*(LN(Sheet2!B19)-Sheet3!$E$2)^2/(2*Sheet3!$E$1^2))</f>
        <v>2.8936485809401538E+20</v>
      </c>
      <c r="F19" s="6">
        <f>1/(Sheet3!$E$1*SQRT(2*PI()))/B19*EXP(-1*(LN(Sheet2!B19)-Sheet3!$E$2)^2/(2*Sheet3!$E$1^2))</f>
        <v>3.9726365183519021E-3</v>
      </c>
    </row>
    <row r="20" spans="1:6" x14ac:dyDescent="0.35">
      <c r="A20">
        <v>17</v>
      </c>
      <c r="B20" s="6">
        <f t="shared" si="0"/>
        <v>2.4598526393410093E-6</v>
      </c>
      <c r="C20" s="6">
        <f>6/(PI()*Sheet1!$A$5*Sheet3!$E$1*SQRT(2*PI()))*(1-ERF((LN(B20)-Sheet3!$E$2+3*Sheet3!$E$1^2)/(SQRT(2)*Sheet3!$E$1)))*EXP(-3*Sheet3!$E$2+9*Sheet3!$E$1^2/2)</f>
        <v>869101234920142.88</v>
      </c>
      <c r="D20" s="6">
        <f>0.5*(1-ERF((LN(Sheet2!B20)-Sheet3!$E$2)/(SQRT(2)*Sheet3!$E$1)))</f>
        <v>0.99999999549192431</v>
      </c>
      <c r="E20" s="1">
        <f>6/(PI()*Sheet1!$A$5*Sheet3!$E$1*SQRT(2*PI()))/B20^4*EXP(-1*(LN(Sheet2!B20)-Sheet3!$E$2)^2/(2*Sheet3!$E$1^2))</f>
        <v>2.5114371835922072E+20</v>
      </c>
      <c r="F20" s="6">
        <f>1/(Sheet3!$E$1*SQRT(2*PI()))/B20*EXP(-1*(LN(Sheet2!B20)-Sheet3!$E$2)^2/(2*Sheet3!$E$1^2))</f>
        <v>6.0675017305371441E-3</v>
      </c>
    </row>
    <row r="21" spans="1:6" x14ac:dyDescent="0.35">
      <c r="A21">
        <v>18</v>
      </c>
      <c r="B21" s="6">
        <f t="shared" si="0"/>
        <v>2.9698004774064465E-6</v>
      </c>
      <c r="C21" s="6">
        <f>6/(PI()*Sheet1!$A$5*Sheet3!$E$1*SQRT(2*PI()))*(1-ERF((LN(B21)-Sheet3!$E$2+3*Sheet3!$E$1^2)/(SQRT(2)*Sheet3!$E$1)))*EXP(-3*Sheet3!$E$2+9*Sheet3!$E$1^2/2)</f>
        <v>816121180088403.5</v>
      </c>
      <c r="D21" s="6">
        <f>0.5*(1-ERF((LN(Sheet2!B21)-Sheet3!$E$2)/(SQRT(2)*Sheet3!$E$1)))</f>
        <v>0.99999999163398634</v>
      </c>
      <c r="E21" s="1">
        <f>6/(PI()*Sheet1!$A$5*Sheet3!$E$1*SQRT(2*PI()))/B21^4*EXP(-1*(LN(Sheet2!B21)-Sheet3!$E$2)^2/(2*Sheet3!$E$1^2))</f>
        <v>2.1555920297817804E+20</v>
      </c>
      <c r="F21" s="6">
        <f>1/(Sheet3!$E$1*SQRT(2*PI()))/B21*EXP(-1*(LN(Sheet2!B21)-Sheet3!$E$2)^2/(2*Sheet3!$E$1^2))</f>
        <v>9.1644984788027857E-3</v>
      </c>
    </row>
    <row r="22" spans="1:6" x14ac:dyDescent="0.35">
      <c r="A22">
        <v>19</v>
      </c>
      <c r="B22" s="6">
        <f t="shared" si="0"/>
        <v>3.5854647284750955E-6</v>
      </c>
      <c r="C22" s="6">
        <f>6/(PI()*Sheet1!$A$5*Sheet3!$E$1*SQRT(2*PI()))*(1-ERF((LN(B22)-Sheet3!$E$2+3*Sheet3!$E$1^2)/(SQRT(2)*Sheet3!$E$1)))*EXP(-3*Sheet3!$E$2+9*Sheet3!$E$1^2/2)</f>
        <v>761526968285692.38</v>
      </c>
      <c r="D22" s="6">
        <f>0.5*(1-ERF((LN(Sheet2!B22)-Sheet3!$E$2)/(SQRT(2)*Sheet3!$E$1)))</f>
        <v>0.99999998464172146</v>
      </c>
      <c r="E22" s="1">
        <f>6/(PI()*Sheet1!$A$5*Sheet3!$E$1*SQRT(2*PI()))/B22^4*EXP(-1*(LN(Sheet2!B22)-Sheet3!$E$2)^2/(2*Sheet3!$E$1^2))</f>
        <v>1.8296942974553925E+20</v>
      </c>
      <c r="F22" s="6">
        <f>1/(Sheet3!$E$1*SQRT(2*PI()))/B22*EXP(-1*(LN(Sheet2!B22)-Sheet3!$E$2)^2/(2*Sheet3!$E$1^2))</f>
        <v>1.3689110031322912E-2</v>
      </c>
    </row>
    <row r="23" spans="1:6" x14ac:dyDescent="0.35">
      <c r="A23">
        <v>20</v>
      </c>
      <c r="B23" s="6">
        <f t="shared" si="0"/>
        <v>4.3287612810830596E-6</v>
      </c>
      <c r="C23" s="6">
        <f>6/(PI()*Sheet1!$A$5*Sheet3!$E$1*SQRT(2*PI()))*(1-ERF((LN(B23)-Sheet3!$E$2+3*Sheet3!$E$1^2)/(SQRT(2)*Sheet3!$E$1)))*EXP(-3*Sheet3!$E$2+9*Sheet3!$E$1^2/2)</f>
        <v>705891340589251.13</v>
      </c>
      <c r="D23" s="6">
        <f>0.5*(1-ERF((LN(Sheet2!B23)-Sheet3!$E$2)/(SQRT(2)*Sheet3!$E$1)))</f>
        <v>0.9999999721087911</v>
      </c>
      <c r="E23" s="1">
        <f>6/(PI()*Sheet1!$A$5*Sheet3!$E$1*SQRT(2*PI()))/B23^4*EXP(-1*(LN(Sheet2!B23)-Sheet3!$E$2)^2/(2*Sheet3!$E$1^2))</f>
        <v>1.5358832926651459E+20</v>
      </c>
      <c r="F23" s="6">
        <f>1/(Sheet3!$E$1*SQRT(2*PI()))/B23*EXP(-1*(LN(Sheet2!B23)-Sheet3!$E$2)^2/(2*Sheet3!$E$1^2))</f>
        <v>2.0221317183208153E-2</v>
      </c>
    </row>
    <row r="24" spans="1:6" x14ac:dyDescent="0.35">
      <c r="A24">
        <v>21</v>
      </c>
      <c r="B24" s="6">
        <f t="shared" si="0"/>
        <v>5.2261493690869925E-6</v>
      </c>
      <c r="C24" s="6">
        <f>6/(PI()*Sheet1!$A$5*Sheet3!$E$1*SQRT(2*PI()))*(1-ERF((LN(B24)-Sheet3!$E$2+3*Sheet3!$E$1^2)/(SQRT(2)*Sheet3!$E$1)))*EXP(-3*Sheet3!$E$2+9*Sheet3!$E$1^2/2)</f>
        <v>649821208480055.13</v>
      </c>
      <c r="D24" s="6">
        <f>0.5*(1-ERF((LN(Sheet2!B24)-Sheet3!$E$2)/(SQRT(2)*Sheet3!$E$1)))</f>
        <v>0.99999994989311669</v>
      </c>
      <c r="E24" s="1">
        <f>6/(PI()*Sheet1!$A$5*Sheet3!$E$1*SQRT(2*PI()))/B24^4*EXP(-1*(LN(Sheet2!B24)-Sheet3!$E$2)^2/(2*Sheet3!$E$1^2))</f>
        <v>1.2749865813728164E+20</v>
      </c>
      <c r="F24" s="6">
        <f>1/(Sheet3!$E$1*SQRT(2*PI()))/B24*EXP(-1*(LN(Sheet2!B24)-Sheet3!$E$2)^2/(2*Sheet3!$E$1^2))</f>
        <v>2.9540060792529896E-2</v>
      </c>
    </row>
    <row r="25" spans="1:6" x14ac:dyDescent="0.35">
      <c r="A25">
        <v>22</v>
      </c>
      <c r="B25" s="6">
        <f t="shared" si="0"/>
        <v>6.3095734448019212E-6</v>
      </c>
      <c r="C25" s="6">
        <f>6/(PI()*Sheet1!$A$5*Sheet3!$E$1*SQRT(2*PI()))*(1-ERF((LN(B25)-Sheet3!$E$2+3*Sheet3!$E$1^2)/(SQRT(2)*Sheet3!$E$1)))*EXP(-3*Sheet3!$E$2+9*Sheet3!$E$1^2/2)</f>
        <v>593937867600567.88</v>
      </c>
      <c r="D25" s="6">
        <f>0.5*(1-ERF((LN(Sheet2!B25)-Sheet3!$E$2)/(SQRT(2)*Sheet3!$E$1)))</f>
        <v>0.99999991094930074</v>
      </c>
      <c r="E25" s="1">
        <f>6/(PI()*Sheet1!$A$5*Sheet3!$E$1*SQRT(2*PI()))/B25^4*EXP(-1*(LN(Sheet2!B25)-Sheet3!$E$2)^2/(2*Sheet3!$E$1^2))</f>
        <v>1.0466963945130723E+20</v>
      </c>
      <c r="F25" s="6">
        <f>1/(Sheet3!$E$1*SQRT(2*PI()))/B25*EXP(-1*(LN(Sheet2!B25)-Sheet3!$E$2)^2/(2*Sheet3!$E$1^2))</f>
        <v>4.2675738406507895E-2</v>
      </c>
    </row>
    <row r="26" spans="1:6" x14ac:dyDescent="0.35">
      <c r="A26">
        <v>23</v>
      </c>
      <c r="B26" s="6">
        <f t="shared" si="0"/>
        <v>7.6176003102461226E-6</v>
      </c>
      <c r="C26" s="6">
        <f>6/(PI()*Sheet1!$A$5*Sheet3!$E$1*SQRT(2*PI()))*(1-ERF((LN(B26)-Sheet3!$E$2+3*Sheet3!$E$1^2)/(SQRT(2)*Sheet3!$E$1)))*EXP(-3*Sheet3!$E$2+9*Sheet3!$E$1^2/2)</f>
        <v>538856420792856.69</v>
      </c>
      <c r="D26" s="6">
        <f>0.5*(1-ERF((LN(Sheet2!B26)-Sheet3!$E$2)/(SQRT(2)*Sheet3!$E$1)))</f>
        <v>0.99999984343595527</v>
      </c>
      <c r="E26" s="1">
        <f>6/(PI()*Sheet1!$A$5*Sheet3!$E$1*SQRT(2*PI()))/B26^4*EXP(-1*(LN(Sheet2!B26)-Sheet3!$E$2)^2/(2*Sheet3!$E$1^2))</f>
        <v>8.4977423371275895E+19</v>
      </c>
      <c r="F26" s="6">
        <f>1/(Sheet3!$E$1*SQRT(2*PI()))/B26*EXP(-1*(LN(Sheet2!B26)-Sheet3!$E$2)^2/(2*Sheet3!$E$1^2))</f>
        <v>6.0970312385547808E-2</v>
      </c>
    </row>
    <row r="27" spans="1:6" x14ac:dyDescent="0.35">
      <c r="A27">
        <v>24</v>
      </c>
      <c r="B27" s="6">
        <f t="shared" si="0"/>
        <v>9.1967919851170394E-6</v>
      </c>
      <c r="C27" s="6">
        <f>6/(PI()*Sheet1!$A$5*Sheet3!$E$1*SQRT(2*PI()))*(1-ERF((LN(B27)-Sheet3!$E$2+3*Sheet3!$E$1^2)/(SQRT(2)*Sheet3!$E$1)))*EXP(-3*Sheet3!$E$2+9*Sheet3!$E$1^2/2)</f>
        <v>485165542065340.69</v>
      </c>
      <c r="D27" s="6">
        <f>0.5*(1-ERF((LN(Sheet2!B27)-Sheet3!$E$2)/(SQRT(2)*Sheet3!$E$1)))</f>
        <v>0.99999972768811785</v>
      </c>
      <c r="E27" s="1">
        <f>6/(PI()*Sheet1!$A$5*Sheet3!$E$1*SQRT(2*PI()))/B27^4*EXP(-1*(LN(Sheet2!B27)-Sheet3!$E$2)^2/(2*Sheet3!$E$1^2))</f>
        <v>6.8226659065421849E+19</v>
      </c>
      <c r="F27" s="6">
        <f>1/(Sheet3!$E$1*SQRT(2*PI()))/B27*EXP(-1*(LN(Sheet2!B27)-Sheet3!$E$2)^2/(2*Sheet3!$E$1^2))</f>
        <v>8.6143698180679226E-2</v>
      </c>
    </row>
    <row r="28" spans="1:6" x14ac:dyDescent="0.35">
      <c r="A28">
        <v>25</v>
      </c>
      <c r="B28" s="6">
        <f t="shared" si="0"/>
        <v>1.1103363181676355E-5</v>
      </c>
      <c r="C28" s="6">
        <f>6/(PI()*Sheet1!$A$5*Sheet3!$E$1*SQRT(2*PI()))*(1-ERF((LN(B28)-Sheet3!$E$2+3*Sheet3!$E$1^2)/(SQRT(2)*Sheet3!$E$1)))*EXP(-3*Sheet3!$E$2+9*Sheet3!$E$1^2/2)</f>
        <v>433408686956539.69</v>
      </c>
      <c r="D28" s="6">
        <f>0.5*(1-ERF((LN(Sheet2!B28)-Sheet3!$E$2)/(SQRT(2)*Sheet3!$E$1)))</f>
        <v>0.99999953143874643</v>
      </c>
      <c r="E28" s="1">
        <f>6/(PI()*Sheet1!$A$5*Sheet3!$E$1*SQRT(2*PI()))/B28^4*EXP(-1*(LN(Sheet2!B28)-Sheet3!$E$2)^2/(2*Sheet3!$E$1^2))</f>
        <v>5.4171687947161395E+19</v>
      </c>
      <c r="F28" s="6">
        <f>1/(Sheet3!$E$1*SQRT(2*PI()))/B28*EXP(-1*(LN(Sheet2!B28)-Sheet3!$E$2)^2/(2*Sheet3!$E$1^2))</f>
        <v>0.12036391923048512</v>
      </c>
    </row>
    <row r="29" spans="1:6" x14ac:dyDescent="0.35">
      <c r="A29">
        <v>26</v>
      </c>
      <c r="B29" s="6">
        <f t="shared" si="0"/>
        <v>1.3405182387914704E-5</v>
      </c>
      <c r="C29" s="6">
        <f>6/(PI()*Sheet1!$A$5*Sheet3!$E$1*SQRT(2*PI()))*(1-ERF((LN(B29)-Sheet3!$E$2+3*Sheet3!$E$1^2)/(SQRT(2)*Sheet3!$E$1)))*EXP(-3*Sheet3!$E$2+9*Sheet3!$E$1^2/2)</f>
        <v>384067744349136.13</v>
      </c>
      <c r="D29" s="6">
        <f>0.5*(1-ERF((LN(Sheet2!B29)-Sheet3!$E$2)/(SQRT(2)*Sheet3!$E$1)))</f>
        <v>0.99999920237821316</v>
      </c>
      <c r="E29" s="1">
        <f>6/(PI()*Sheet1!$A$5*Sheet3!$E$1*SQRT(2*PI()))/B29^4*EXP(-1*(LN(Sheet2!B29)-Sheet3!$E$2)^2/(2*Sheet3!$E$1^2))</f>
        <v>4.2536166492394144E+19</v>
      </c>
      <c r="F29" s="6">
        <f>1/(Sheet3!$E$1*SQRT(2*PI()))/B29*EXP(-1*(LN(Sheet2!B29)-Sheet3!$E$2)^2/(2*Sheet3!$E$1^2))</f>
        <v>0.16631707755014072</v>
      </c>
    </row>
    <row r="30" spans="1:6" x14ac:dyDescent="0.35">
      <c r="A30">
        <v>27</v>
      </c>
      <c r="B30" s="6">
        <f t="shared" si="0"/>
        <v>1.6184187791840607E-5</v>
      </c>
      <c r="C30" s="6">
        <f>6/(PI()*Sheet1!$A$5*Sheet3!$E$1*SQRT(2*PI()))*(1-ERF((LN(B30)-Sheet3!$E$2+3*Sheet3!$E$1^2)/(SQRT(2)*Sheet3!$E$1)))*EXP(-3*Sheet3!$E$2+9*Sheet3!$E$1^2/2)</f>
        <v>337549940934817.31</v>
      </c>
      <c r="D30" s="6">
        <f>0.5*(1-ERF((LN(Sheet2!B30)-Sheet3!$E$2)/(SQRT(2)*Sheet3!$E$1)))</f>
        <v>0.9999986567265825</v>
      </c>
      <c r="E30" s="1">
        <f>6/(PI()*Sheet1!$A$5*Sheet3!$E$1*SQRT(2*PI()))/B30^4*EXP(-1*(LN(Sheet2!B30)-Sheet3!$E$2)^2/(2*Sheet3!$E$1^2))</f>
        <v>3.3030263824565711E+19</v>
      </c>
      <c r="F30" s="6">
        <f>1/(Sheet3!$E$1*SQRT(2*PI()))/B30*EXP(-1*(LN(Sheet2!B30)-Sheet3!$E$2)^2/(2*Sheet3!$E$1^2))</f>
        <v>0.2272715563456843</v>
      </c>
    </row>
    <row r="31" spans="1:6" x14ac:dyDescent="0.35">
      <c r="A31">
        <v>28</v>
      </c>
      <c r="B31" s="6">
        <f t="shared" si="0"/>
        <v>1.9539304046896093E-5</v>
      </c>
      <c r="C31" s="6">
        <f>6/(PI()*Sheet1!$A$5*Sheet3!$E$1*SQRT(2*PI()))*(1-ERF((LN(B31)-Sheet3!$E$2+3*Sheet3!$E$1^2)/(SQRT(2)*Sheet3!$E$1)))*EXP(-3*Sheet3!$E$2+9*Sheet3!$E$1^2/2)</f>
        <v>294178569973726.06</v>
      </c>
      <c r="D31" s="6">
        <f>0.5*(1-ERF((LN(Sheet2!B31)-Sheet3!$E$2)/(SQRT(2)*Sheet3!$E$1)))</f>
        <v>0.9999977619239413</v>
      </c>
      <c r="E31" s="1">
        <f>6/(PI()*Sheet1!$A$5*Sheet3!$E$1*SQRT(2*PI()))/B31^4*EXP(-1*(LN(Sheet2!B31)-Sheet3!$E$2)^2/(2*Sheet3!$E$1^2))</f>
        <v>2.5364917505256718E+19</v>
      </c>
      <c r="F31" s="6">
        <f>1/(Sheet3!$E$1*SQRT(2*PI()))/B31*EXP(-1*(LN(Sheet2!B31)-Sheet3!$E$2)^2/(2*Sheet3!$E$1^2))</f>
        <v>0.30712915371237709</v>
      </c>
    </row>
    <row r="32" spans="1:6" x14ac:dyDescent="0.35">
      <c r="A32">
        <v>29</v>
      </c>
      <c r="B32" s="6">
        <f t="shared" si="0"/>
        <v>2.3589963707015916E-5</v>
      </c>
      <c r="C32" s="6">
        <f>6/(PI()*Sheet1!$A$5*Sheet3!$E$1*SQRT(2*PI()))*(1-ERF((LN(B32)-Sheet3!$E$2+3*Sheet3!$E$1^2)/(SQRT(2)*Sheet3!$E$1)))*EXP(-3*Sheet3!$E$2+9*Sheet3!$E$1^2/2)</f>
        <v>254187843319053.22</v>
      </c>
      <c r="D32" s="6">
        <f>0.5*(1-ERF((LN(Sheet2!B32)-Sheet3!$E$2)/(SQRT(2)*Sheet3!$E$1)))</f>
        <v>0.9999963107776394</v>
      </c>
      <c r="E32" s="1">
        <f>6/(PI()*Sheet1!$A$5*Sheet3!$E$1*SQRT(2*PI()))/B32^4*EXP(-1*(LN(Sheet2!B32)-Sheet3!$E$2)^2/(2*Sheet3!$E$1^2))</f>
        <v>1.9262940450625266E+19</v>
      </c>
      <c r="F32" s="6">
        <f>1/(Sheet3!$E$1*SQRT(2*PI()))/B32*EXP(-1*(LN(Sheet2!B32)-Sheet3!$E$2)^2/(2*Sheet3!$E$1^2))</f>
        <v>0.4104542117350562</v>
      </c>
    </row>
    <row r="33" spans="1:6" x14ac:dyDescent="0.35">
      <c r="A33">
        <v>30</v>
      </c>
      <c r="B33" s="6">
        <f t="shared" si="0"/>
        <v>2.8480358684358035E-5</v>
      </c>
      <c r="C33" s="6">
        <f>6/(PI()*Sheet1!$A$5*Sheet3!$E$1*SQRT(2*PI()))*(1-ERF((LN(B33)-Sheet3!$E$2+3*Sheet3!$E$1^2)/(SQRT(2)*Sheet3!$E$1)))*EXP(-3*Sheet3!$E$2+9*Sheet3!$E$1^2/2)</f>
        <v>217721884736629.44</v>
      </c>
      <c r="D33" s="6">
        <f>0.5*(1-ERF((LN(Sheet2!B33)-Sheet3!$E$2)/(SQRT(2)*Sheet3!$E$1)))</f>
        <v>0.99999398339770407</v>
      </c>
      <c r="E33" s="1">
        <f>6/(PI()*Sheet1!$A$5*Sheet3!$E$1*SQRT(2*PI()))/B33^4*EXP(-1*(LN(Sheet2!B33)-Sheet3!$E$2)^2/(2*Sheet3!$E$1^2))</f>
        <v>1.4467031469964874E+19</v>
      </c>
      <c r="F33" s="6">
        <f>1/(Sheet3!$E$1*SQRT(2*PI()))/B33*EXP(-1*(LN(Sheet2!B33)-Sheet3!$E$2)^2/(2*Sheet3!$E$1^2))</f>
        <v>0.54247047513771263</v>
      </c>
    </row>
    <row r="34" spans="1:6" x14ac:dyDescent="0.35">
      <c r="A34">
        <v>31</v>
      </c>
      <c r="B34" s="6">
        <f t="shared" si="0"/>
        <v>3.4384573069455206E-5</v>
      </c>
      <c r="C34" s="6">
        <f>6/(PI()*Sheet1!$A$5*Sheet3!$E$1*SQRT(2*PI()))*(1-ERF((LN(B34)-Sheet3!$E$2+3*Sheet3!$E$1^2)/(SQRT(2)*Sheet3!$E$1)))*EXP(-3*Sheet3!$E$2+9*Sheet3!$E$1^2/2)</f>
        <v>184837617701132.84</v>
      </c>
      <c r="D34" s="6">
        <f>0.5*(1-ERF((LN(Sheet2!B34)-Sheet3!$E$2)/(SQRT(2)*Sheet3!$E$1)))</f>
        <v>0.99999029196020928</v>
      </c>
      <c r="E34" s="1">
        <f>6/(PI()*Sheet1!$A$5*Sheet3!$E$1*SQRT(2*PI()))/B34^4*EXP(-1*(LN(Sheet2!B34)-Sheet3!$E$2)^2/(2*Sheet3!$E$1^2))</f>
        <v>1.0744939797658919E+19</v>
      </c>
      <c r="F34" s="6">
        <f>1/(Sheet3!$E$1*SQRT(2*PI()))/B34*EXP(-1*(LN(Sheet2!B34)-Sheet3!$E$2)^2/(2*Sheet3!$E$1^2))</f>
        <v>0.70901465474209657</v>
      </c>
    </row>
    <row r="35" spans="1:6" x14ac:dyDescent="0.35">
      <c r="A35">
        <v>32</v>
      </c>
      <c r="B35" s="6">
        <f t="shared" si="0"/>
        <v>4.1512780027522891E-5</v>
      </c>
      <c r="C35" s="6">
        <f>6/(PI()*Sheet1!$A$5*Sheet3!$E$1*SQRT(2*PI()))*(1-ERF((LN(B35)-Sheet3!$E$2+3*Sheet3!$E$1^2)/(SQRT(2)*Sheet3!$E$1)))*EXP(-3*Sheet3!$E$2+9*Sheet3!$E$1^2/2)</f>
        <v>155511073413393.09</v>
      </c>
      <c r="D35" s="6">
        <f>0.5*(1-ERF((LN(Sheet2!B35)-Sheet3!$E$2)/(SQRT(2)*Sheet3!$E$1)))</f>
        <v>0.99998450172905895</v>
      </c>
      <c r="E35" s="1">
        <f>6/(PI()*Sheet1!$A$5*Sheet3!$E$1*SQRT(2*PI()))/B35^4*EXP(-1*(LN(Sheet2!B35)-Sheet3!$E$2)^2/(2*Sheet3!$E$1^2))</f>
        <v>7.892166940288086E+18</v>
      </c>
      <c r="F35" s="6">
        <f>1/(Sheet3!$E$1*SQRT(2*PI()))/B35*EXP(-1*(LN(Sheet2!B35)-Sheet3!$E$2)^2/(2*Sheet3!$E$1^2))</f>
        <v>0.91643577373664231</v>
      </c>
    </row>
    <row r="36" spans="1:6" x14ac:dyDescent="0.35">
      <c r="A36">
        <v>33</v>
      </c>
      <c r="B36" s="6">
        <f t="shared" si="0"/>
        <v>5.0118723362727238E-5</v>
      </c>
      <c r="C36" s="6">
        <f>6/(PI()*Sheet1!$A$5*Sheet3!$E$1*SQRT(2*PI()))*(1-ERF((LN(B36)-Sheet3!$E$2+3*Sheet3!$E$1^2)/(SQRT(2)*Sheet3!$E$1)))*EXP(-3*Sheet3!$E$2+9*Sheet3!$E$1^2/2)</f>
        <v>129646470992589.47</v>
      </c>
      <c r="D36" s="6">
        <f>0.5*(1-ERF((LN(Sheet2!B36)-Sheet3!$E$2)/(SQRT(2)*Sheet3!$E$1)))</f>
        <v>0.99997551982452082</v>
      </c>
      <c r="E36" s="1">
        <f>6/(PI()*Sheet1!$A$5*Sheet3!$E$1*SQRT(2*PI()))/B36^4*EXP(-1*(LN(Sheet2!B36)-Sheet3!$E$2)^2/(2*Sheet3!$E$1^2))</f>
        <v>5.7326609395697531E+18</v>
      </c>
      <c r="F36" s="6">
        <f>1/(Sheet3!$E$1*SQRT(2*PI()))/B36*EXP(-1*(LN(Sheet2!B36)-Sheet3!$E$2)^2/(2*Sheet3!$E$1^2))</f>
        <v>1.171430620838311</v>
      </c>
    </row>
    <row r="37" spans="1:6" x14ac:dyDescent="0.35">
      <c r="A37">
        <v>34</v>
      </c>
      <c r="B37" s="6">
        <f t="shared" si="0"/>
        <v>6.0508750072729328E-5</v>
      </c>
      <c r="C37" s="6">
        <f>6/(PI()*Sheet1!$A$5*Sheet3!$E$1*SQRT(2*PI()))*(1-ERF((LN(B37)-Sheet3!$E$2+3*Sheet3!$E$1^2)/(SQRT(2)*Sheet3!$E$1)))*EXP(-3*Sheet3!$E$2+9*Sheet3!$E$1^2/2)</f>
        <v>107087311496912.23</v>
      </c>
      <c r="D37" s="6">
        <f>0.5*(1-ERF((LN(Sheet2!B37)-Sheet3!$E$2)/(SQRT(2)*Sheet3!$E$1)))</f>
        <v>0.99996174096977564</v>
      </c>
      <c r="E37" s="1">
        <f>6/(PI()*Sheet1!$A$5*Sheet3!$E$1*SQRT(2*PI()))/B37^4*EXP(-1*(LN(Sheet2!B37)-Sheet3!$E$2)^2/(2*Sheet3!$E$1^2))</f>
        <v>4.1179774598009748E+18</v>
      </c>
      <c r="F37" s="6">
        <f>1/(Sheet3!$E$1*SQRT(2*PI()))/B37*EXP(-1*(LN(Sheet2!B37)-Sheet3!$E$2)^2/(2*Sheet3!$E$1^2))</f>
        <v>1.4808082547772019</v>
      </c>
    </row>
    <row r="38" spans="1:6" x14ac:dyDescent="0.35">
      <c r="A38">
        <v>35</v>
      </c>
      <c r="B38" s="6">
        <f t="shared" si="0"/>
        <v>7.3052715426644404E-5</v>
      </c>
      <c r="C38" s="6">
        <f>6/(PI()*Sheet1!$A$5*Sheet3!$E$1*SQRT(2*PI()))*(1-ERF((LN(B38)-Sheet3!$E$2+3*Sheet3!$E$1^2)/(SQRT(2)*Sheet3!$E$1)))*EXP(-3*Sheet3!$E$2+9*Sheet3!$E$1^2/2)</f>
        <v>87628683601826.703</v>
      </c>
      <c r="D38" s="6">
        <f>0.5*(1-ERF((LN(Sheet2!B38)-Sheet3!$E$2)/(SQRT(2)*Sheet3!$E$1)))</f>
        <v>0.99994083694245539</v>
      </c>
      <c r="E38" s="1">
        <f>6/(PI()*Sheet1!$A$5*Sheet3!$E$1*SQRT(2*PI()))/B38^4*EXP(-1*(LN(Sheet2!B38)-Sheet3!$E$2)^2/(2*Sheet3!$E$1^2))</f>
        <v>2.9253604831679693E+18</v>
      </c>
      <c r="F38" s="6">
        <f>1/(Sheet3!$E$1*SQRT(2*PI()))/B38*EXP(-1*(LN(Sheet2!B38)-Sheet3!$E$2)^2/(2*Sheet3!$E$1^2))</f>
        <v>1.8511806308141239</v>
      </c>
    </row>
    <row r="39" spans="1:6" x14ac:dyDescent="0.35">
      <c r="A39">
        <v>36</v>
      </c>
      <c r="B39" s="6">
        <f t="shared" si="0"/>
        <v>8.8197148756035643E-5</v>
      </c>
      <c r="C39" s="6">
        <f>6/(PI()*Sheet1!$A$5*Sheet3!$E$1*SQRT(2*PI()))*(1-ERF((LN(B39)-Sheet3!$E$2+3*Sheet3!$E$1^2)/(SQRT(2)*Sheet3!$E$1)))*EXP(-3*Sheet3!$E$2+9*Sheet3!$E$1^2/2)</f>
        <v>71029997901346.297</v>
      </c>
      <c r="D39" s="6">
        <f>0.5*(1-ERF((LN(Sheet2!B39)-Sheet3!$E$2)/(SQRT(2)*Sheet3!$E$1)))</f>
        <v>0.99990947384379125</v>
      </c>
      <c r="E39" s="1">
        <f>6/(PI()*Sheet1!$A$5*Sheet3!$E$1*SQRT(2*PI()))/B39^4*EXP(-1*(LN(Sheet2!B39)-Sheet3!$E$2)^2/(2*Sheet3!$E$1^2))</f>
        <v>2.0551452996076424E+18</v>
      </c>
      <c r="F39" s="6">
        <f>1/(Sheet3!$E$1*SQRT(2*PI()))/B39*EXP(-1*(LN(Sheet2!B39)-Sheet3!$E$2)^2/(2*Sheet3!$E$1^2))</f>
        <v>2.2885820356681572</v>
      </c>
    </row>
    <row r="40" spans="1:6" x14ac:dyDescent="0.35">
      <c r="A40">
        <v>37</v>
      </c>
      <c r="B40" s="6">
        <f t="shared" si="0"/>
        <v>1.0648114862349339E-4</v>
      </c>
      <c r="C40" s="6">
        <f>6/(PI()*Sheet1!$A$5*Sheet3!$E$1*SQRT(2*PI()))*(1-ERF((LN(B40)-Sheet3!$E$2+3*Sheet3!$E$1^2)/(SQRT(2)*Sheet3!$E$1)))*EXP(-3*Sheet3!$E$2+9*Sheet3!$E$1^2/2)</f>
        <v>57027439938724.344</v>
      </c>
      <c r="D40" s="6">
        <f>0.5*(1-ERF((LN(Sheet2!B40)-Sheet3!$E$2)/(SQRT(2)*Sheet3!$E$1)))</f>
        <v>0.9998629388003355</v>
      </c>
      <c r="E40" s="1">
        <f>6/(PI()*Sheet1!$A$5*Sheet3!$E$1*SQRT(2*PI()))/B40^4*EXP(-1*(LN(Sheet2!B40)-Sheet3!$E$2)^2/(2*Sheet3!$E$1^2))</f>
        <v>1.4278197664433876E+18</v>
      </c>
      <c r="F40" s="6">
        <f>1/(Sheet3!$E$1*SQRT(2*PI()))/B40*EXP(-1*(LN(Sheet2!B40)-Sheet3!$E$2)^2/(2*Sheet3!$E$1^2))</f>
        <v>2.7980269158712612</v>
      </c>
    </row>
    <row r="41" spans="1:6" x14ac:dyDescent="0.35">
      <c r="A41">
        <v>38</v>
      </c>
      <c r="B41" s="6">
        <f t="shared" si="0"/>
        <v>1.2855557319139019E-4</v>
      </c>
      <c r="C41" s="6">
        <f>6/(PI()*Sheet1!$A$5*Sheet3!$E$1*SQRT(2*PI()))*(1-ERF((LN(B41)-Sheet3!$E$2+3*Sheet3!$E$1^2)/(SQRT(2)*Sheet3!$E$1)))*EXP(-3*Sheet3!$E$2+9*Sheet3!$E$1^2/2)</f>
        <v>45345546376827.32</v>
      </c>
      <c r="D41" s="6">
        <f>0.5*(1-ERF((LN(Sheet2!B41)-Sheet3!$E$2)/(SQRT(2)*Sheet3!$E$1)))</f>
        <v>0.99979465566648629</v>
      </c>
      <c r="E41" s="1">
        <f>6/(PI()*Sheet1!$A$5*Sheet3!$E$1*SQRT(2*PI()))/B41^4*EXP(-1*(LN(Sheet2!B41)-Sheet3!$E$2)^2/(2*Sheet3!$E$1^2))</f>
        <v>9.8100667865462566E+17</v>
      </c>
      <c r="F41" s="6">
        <f>1/(Sheet3!$E$1*SQRT(2*PI()))/B41*EXP(-1*(LN(Sheet2!B41)-Sheet3!$E$2)^2/(2*Sheet3!$E$1^2))</f>
        <v>3.3830234444145604</v>
      </c>
    </row>
    <row r="42" spans="1:6" x14ac:dyDescent="0.35">
      <c r="A42">
        <v>39</v>
      </c>
      <c r="B42" s="6">
        <f t="shared" si="0"/>
        <v>1.5520620891311957E-4</v>
      </c>
      <c r="C42" s="6">
        <f>6/(PI()*Sheet1!$A$5*Sheet3!$E$1*SQRT(2*PI()))*(1-ERF((LN(B42)-Sheet3!$E$2+3*Sheet3!$E$1^2)/(SQRT(2)*Sheet3!$E$1)))*EXP(-3*Sheet3!$E$2+9*Sheet3!$E$1^2/2)</f>
        <v>35707449259050.797</v>
      </c>
      <c r="D42" s="6">
        <f>0.5*(1-ERF((LN(Sheet2!B42)-Sheet3!$E$2)/(SQRT(2)*Sheet3!$E$1)))</f>
        <v>0.99969556815325511</v>
      </c>
      <c r="E42" s="1">
        <f>6/(PI()*Sheet1!$A$5*Sheet3!$E$1*SQRT(2*PI()))/B42^4*EXP(-1*(LN(Sheet2!B42)-Sheet3!$E$2)^2/(2*Sheet3!$E$1^2))</f>
        <v>6.6655847460201792E+17</v>
      </c>
      <c r="F42" s="6">
        <f>1/(Sheet3!$E$1*SQRT(2*PI()))/B42*EXP(-1*(LN(Sheet2!B42)-Sheet3!$E$2)^2/(2*Sheet3!$E$1^2))</f>
        <v>4.0450681538069801</v>
      </c>
    </row>
    <row r="43" spans="1:6" x14ac:dyDescent="0.35">
      <c r="A43">
        <v>40</v>
      </c>
      <c r="B43" s="6">
        <f t="shared" si="0"/>
        <v>1.8738174228603825E-4</v>
      </c>
      <c r="C43" s="6">
        <f>6/(PI()*Sheet1!$A$5*Sheet3!$E$1*SQRT(2*PI()))*(1-ERF((LN(B43)-Sheet3!$E$2+3*Sheet3!$E$1^2)/(SQRT(2)*Sheet3!$E$1)))*EXP(-3*Sheet3!$E$2+9*Sheet3!$E$1^2/2)</f>
        <v>27843484876697.363</v>
      </c>
      <c r="D43" s="6">
        <f>0.5*(1-ERF((LN(Sheet2!B43)-Sheet3!$E$2)/(SQRT(2)*Sheet3!$E$1)))</f>
        <v>0.99955336914129955</v>
      </c>
      <c r="E43" s="1">
        <f>6/(PI()*Sheet1!$A$5*Sheet3!$E$1*SQRT(2*PI()))/B43^4*EXP(-1*(LN(Sheet2!B43)-Sheet3!$E$2)^2/(2*Sheet3!$E$1^2))</f>
        <v>4.4789092291436538E+17</v>
      </c>
      <c r="F43" s="6">
        <f>1/(Sheet3!$E$1*SQRT(2*PI()))/B43*EXP(-1*(LN(Sheet2!B43)-Sheet3!$E$2)^2/(2*Sheet3!$E$1^2))</f>
        <v>4.78315434735946</v>
      </c>
    </row>
    <row r="44" spans="1:6" x14ac:dyDescent="0.35">
      <c r="A44">
        <v>41</v>
      </c>
      <c r="B44" s="6">
        <f t="shared" si="0"/>
        <v>2.2622753038060403E-4</v>
      </c>
      <c r="C44" s="6">
        <f>6/(PI()*Sheet1!$A$5*Sheet3!$E$1*SQRT(2*PI()))*(1-ERF((LN(B44)-Sheet3!$E$2+3*Sheet3!$E$1^2)/(SQRT(2)*Sheet3!$E$1)))*EXP(-3*Sheet3!$E$2+9*Sheet3!$E$1^2/2)</f>
        <v>21498012426014.324</v>
      </c>
      <c r="D44" s="6">
        <f>0.5*(1-ERF((LN(Sheet2!B44)-Sheet3!$E$2)/(SQRT(2)*Sheet3!$E$1)))</f>
        <v>0.99935155741593107</v>
      </c>
      <c r="E44" s="1">
        <f>6/(PI()*Sheet1!$A$5*Sheet3!$E$1*SQRT(2*PI()))/B44^4*EXP(-1*(LN(Sheet2!B44)-Sheet3!$E$2)^2/(2*Sheet3!$E$1^2))</f>
        <v>2.9762813559070208E+17</v>
      </c>
      <c r="F44" s="6">
        <f>1/(Sheet3!$E$1*SQRT(2*PI()))/B44*EXP(-1*(LN(Sheet2!B44)-Sheet3!$E$2)^2/(2*Sheet3!$E$1^2))</f>
        <v>5.5933328420172863</v>
      </c>
    </row>
    <row r="45" spans="1:6" x14ac:dyDescent="0.35">
      <c r="A45">
        <v>42</v>
      </c>
      <c r="B45" s="6">
        <f t="shared" si="0"/>
        <v>2.7312637228008431E-4</v>
      </c>
      <c r="C45" s="6">
        <f>6/(PI()*Sheet1!$A$5*Sheet3!$E$1*SQRT(2*PI()))*(1-ERF((LN(B45)-Sheet3!$E$2+3*Sheet3!$E$1^2)/(SQRT(2)*Sheet3!$E$1)))*EXP(-3*Sheet3!$E$2+9*Sheet3!$E$1^2/2)</f>
        <v>16434421972382.137</v>
      </c>
      <c r="D45" s="6">
        <f>0.5*(1-ERF((LN(Sheet2!B45)-Sheet3!$E$2)/(SQRT(2)*Sheet3!$E$1)))</f>
        <v>0.99906830841892691</v>
      </c>
      <c r="E45" s="1">
        <f>6/(PI()*Sheet1!$A$5*Sheet3!$E$1*SQRT(2*PI()))/B45^4*EXP(-1*(LN(Sheet2!B45)-Sheet3!$E$2)^2/(2*Sheet3!$E$1^2))</f>
        <v>1.9558854814804682E+17</v>
      </c>
      <c r="F45" s="6">
        <f>1/(Sheet3!$E$1*SQRT(2*PI()))/B45*EXP(-1*(LN(Sheet2!B45)-Sheet3!$E$2)^2/(2*Sheet3!$E$1^2))</f>
        <v>6.4683669313066661</v>
      </c>
    </row>
    <row r="46" spans="1:6" x14ac:dyDescent="0.35">
      <c r="A46">
        <v>43</v>
      </c>
      <c r="B46" s="6">
        <f t="shared" si="0"/>
        <v>3.2974773277759677E-4</v>
      </c>
      <c r="C46" s="6">
        <f>6/(PI()*Sheet1!$A$5*Sheet3!$E$1*SQRT(2*PI()))*(1-ERF((LN(B46)-Sheet3!$E$2+3*Sheet3!$E$1^2)/(SQRT(2)*Sheet3!$E$1)))*EXP(-3*Sheet3!$E$2+9*Sheet3!$E$1^2/2)</f>
        <v>12438423024912.348</v>
      </c>
      <c r="D46" s="6">
        <f>0.5*(1-ERF((LN(Sheet2!B46)-Sheet3!$E$2)/(SQRT(2)*Sheet3!$E$1)))</f>
        <v>0.99867515456576395</v>
      </c>
      <c r="E46" s="1">
        <f>6/(PI()*Sheet1!$A$5*Sheet3!$E$1*SQRT(2*PI()))/B46^4*EXP(-1*(LN(Sheet2!B46)-Sheet3!$E$2)^2/(2*Sheet3!$E$1^2))</f>
        <v>1.271102515774084E+17</v>
      </c>
      <c r="F46" s="6">
        <f>1/(Sheet3!$E$1*SQRT(2*PI()))/B46*EXP(-1*(LN(Sheet2!B46)-Sheet3!$E$2)^2/(2*Sheet3!$E$1^2))</f>
        <v>7.3975234232659055</v>
      </c>
    </row>
    <row r="47" spans="1:6" x14ac:dyDescent="0.35">
      <c r="A47">
        <v>44</v>
      </c>
      <c r="B47" s="6">
        <f t="shared" si="0"/>
        <v>3.981071705534967E-4</v>
      </c>
      <c r="C47" s="6">
        <f>6/(PI()*Sheet1!$A$5*Sheet3!$E$1*SQRT(2*PI()))*(1-ERF((LN(B47)-Sheet3!$E$2+3*Sheet3!$E$1^2)/(SQRT(2)*Sheet3!$E$1)))*EXP(-3*Sheet3!$E$2+9*Sheet3!$E$1^2/2)</f>
        <v>9319789523030.9414</v>
      </c>
      <c r="D47" s="6">
        <f>0.5*(1-ERF((LN(Sheet2!B47)-Sheet3!$E$2)/(SQRT(2)*Sheet3!$E$1)))</f>
        <v>0.99813548383558559</v>
      </c>
      <c r="E47" s="1">
        <f>6/(PI()*Sheet1!$A$5*Sheet3!$E$1*SQRT(2*PI()))/B47^4*EXP(-1*(LN(Sheet2!B47)-Sheet3!$E$2)^2/(2*Sheet3!$E$1^2))</f>
        <v>8.1693113800893232E+16</v>
      </c>
      <c r="F47" s="6">
        <f>1/(Sheet3!$E$1*SQRT(2*PI()))/B47*EXP(-1*(LN(Sheet2!B47)-Sheet3!$E$2)^2/(2*Sheet3!$E$1^2))</f>
        <v>8.3665375780348992</v>
      </c>
    </row>
    <row r="48" spans="1:6" x14ac:dyDescent="0.35">
      <c r="A48">
        <v>45</v>
      </c>
      <c r="B48" s="6">
        <f t="shared" si="0"/>
        <v>4.8063808630643842E-4</v>
      </c>
      <c r="C48" s="6">
        <f>6/(PI()*Sheet1!$A$5*Sheet3!$E$1*SQRT(2*PI()))*(1-ERF((LN(B48)-Sheet3!$E$2+3*Sheet3!$E$1^2)/(SQRT(2)*Sheet3!$E$1)))*EXP(-3*Sheet3!$E$2+9*Sheet3!$E$1^2/2)</f>
        <v>6912792818634.7266</v>
      </c>
      <c r="D48" s="6">
        <f>0.5*(1-ERF((LN(Sheet2!B48)-Sheet3!$E$2)/(SQRT(2)*Sheet3!$E$1)))</f>
        <v>0.99740288307464531</v>
      </c>
      <c r="E48" s="1">
        <f>6/(PI()*Sheet1!$A$5*Sheet3!$E$1*SQRT(2*PI()))/B48^4*EXP(-1*(LN(Sheet2!B48)-Sheet3!$E$2)^2/(2*Sheet3!$E$1^2))</f>
        <v>5.1922792040813776E+16</v>
      </c>
      <c r="F48" s="6">
        <f>1/(Sheet3!$E$1*SQRT(2*PI()))/B48*EXP(-1*(LN(Sheet2!B48)-Sheet3!$E$2)^2/(2*Sheet3!$E$1^2))</f>
        <v>9.3577814766073732</v>
      </c>
    </row>
    <row r="49" spans="1:6" x14ac:dyDescent="0.35">
      <c r="A49">
        <v>46</v>
      </c>
      <c r="B49" s="6">
        <f t="shared" si="0"/>
        <v>5.8027834486661751E-4</v>
      </c>
      <c r="C49" s="6">
        <f>6/(PI()*Sheet1!$A$5*Sheet3!$E$1*SQRT(2*PI()))*(1-ERF((LN(B49)-Sheet3!$E$2+3*Sheet3!$E$1^2)/(SQRT(2)*Sheet3!$E$1)))*EXP(-3*Sheet3!$E$2+9*Sheet3!$E$1^2/2)</f>
        <v>5075582690678.7217</v>
      </c>
      <c r="D49" s="6">
        <f>0.5*(1-ERF((LN(Sheet2!B49)-Sheet3!$E$2)/(SQRT(2)*Sheet3!$E$1)))</f>
        <v>0.99641937474640807</v>
      </c>
      <c r="E49" s="1">
        <f>6/(PI()*Sheet1!$A$5*Sheet3!$E$1*SQRT(2*PI()))/B49^4*EXP(-1*(LN(Sheet2!B49)-Sheet3!$E$2)^2/(2*Sheet3!$E$1^2))</f>
        <v>3.263610650904396E+16</v>
      </c>
      <c r="F49" s="6">
        <f>1/(Sheet3!$E$1*SQRT(2*PI()))/B49*EXP(-1*(LN(Sheet2!B49)-Sheet3!$E$2)^2/(2*Sheet3!$E$1^2))</f>
        <v>10.350652988194092</v>
      </c>
    </row>
    <row r="50" spans="1:6" x14ac:dyDescent="0.35">
      <c r="A50">
        <v>47</v>
      </c>
      <c r="B50" s="6">
        <f t="shared" si="0"/>
        <v>7.0057485479096721E-4</v>
      </c>
      <c r="C50" s="6">
        <f>6/(PI()*Sheet1!$A$5*Sheet3!$E$1*SQRT(2*PI()))*(1-ERF((LN(B50)-Sheet3!$E$2+3*Sheet3!$E$1^2)/(SQRT(2)*Sheet3!$E$1)))*EXP(-3*Sheet3!$E$2+9*Sheet3!$E$1^2/2)</f>
        <v>3688781057820.0054</v>
      </c>
      <c r="D50" s="6">
        <f>0.5*(1-ERF((LN(Sheet2!B50)-Sheet3!$E$2)/(SQRT(2)*Sheet3!$E$1)))</f>
        <v>0.99511362215989707</v>
      </c>
      <c r="E50" s="1">
        <f>6/(PI()*Sheet1!$A$5*Sheet3!$E$1*SQRT(2*PI()))/B50^4*EXP(-1*(LN(Sheet2!B50)-Sheet3!$E$2)^2/(2*Sheet3!$E$1^2))</f>
        <v>2.0286464350861464E+16</v>
      </c>
      <c r="F50" s="6">
        <f>1/(Sheet3!$E$1*SQRT(2*PI()))/B50*EXP(-1*(LN(Sheet2!B50)-Sheet3!$E$2)^2/(2*Sheet3!$E$1^2))</f>
        <v>11.322186768389395</v>
      </c>
    </row>
    <row r="51" spans="1:6" x14ac:dyDescent="0.35">
      <c r="A51">
        <v>48</v>
      </c>
      <c r="B51" s="6">
        <f t="shared" si="0"/>
        <v>8.4580982817513231E-4</v>
      </c>
      <c r="C51" s="6">
        <f>6/(PI()*Sheet1!$A$5*Sheet3!$E$1*SQRT(2*PI()))*(1-ERF((LN(B51)-Sheet3!$E$2+3*Sheet3!$E$1^2)/(SQRT(2)*Sheet3!$E$1)))*EXP(-3*Sheet3!$E$2+9*Sheet3!$E$1^2/2)</f>
        <v>2653538696649.3096</v>
      </c>
      <c r="D51" s="6">
        <f>0.5*(1-ERF((LN(Sheet2!B51)-Sheet3!$E$2)/(SQRT(2)*Sheet3!$E$1)))</f>
        <v>0.99339920728676678</v>
      </c>
      <c r="E51" s="1">
        <f>6/(PI()*Sheet1!$A$5*Sheet3!$E$1*SQRT(2*PI()))/B51^4*EXP(-1*(LN(Sheet2!B51)-Sheet3!$E$2)^2/(2*Sheet3!$E$1^2))</f>
        <v>1.247044923335096E+16</v>
      </c>
      <c r="F51" s="6">
        <f>1/(Sheet3!$E$1*SQRT(2*PI()))/B51*EXP(-1*(LN(Sheet2!B51)-Sheet3!$E$2)^2/(2*Sheet3!$E$1^2))</f>
        <v>12.247870806581389</v>
      </c>
    </row>
    <row r="52" spans="1:6" x14ac:dyDescent="0.35">
      <c r="A52">
        <v>49</v>
      </c>
      <c r="B52" s="6">
        <f t="shared" si="0"/>
        <v>1.0211532151708507E-3</v>
      </c>
      <c r="C52" s="6">
        <f>6/(PI()*Sheet1!$A$5*Sheet3!$E$1*SQRT(2*PI()))*(1-ERF((LN(B52)-Sheet3!$E$2+3*Sheet3!$E$1^2)/(SQRT(2)*Sheet3!$E$1)))*EXP(-3*Sheet3!$E$2+9*Sheet3!$E$1^2/2)</f>
        <v>1889277341081.9844</v>
      </c>
      <c r="D52" s="6">
        <f>0.5*(1-ERF((LN(Sheet2!B52)-Sheet3!$E$2)/(SQRT(2)*Sheet3!$E$1)))</f>
        <v>0.99117311514826856</v>
      </c>
      <c r="E52" s="1">
        <f>6/(PI()*Sheet1!$A$5*Sheet3!$E$1*SQRT(2*PI()))/B52^4*EXP(-1*(LN(Sheet2!B52)-Sheet3!$E$2)^2/(2*Sheet3!$E$1^2))</f>
        <v>7580983502484444</v>
      </c>
      <c r="F52" s="6">
        <f>1/(Sheet3!$E$1*SQRT(2*PI()))/B52*EXP(-1*(LN(Sheet2!B52)-Sheet3!$E$2)^2/(2*Sheet3!$E$1^2))</f>
        <v>13.10263354905681</v>
      </c>
    </row>
    <row r="53" spans="1:6" x14ac:dyDescent="0.35">
      <c r="A53">
        <v>50</v>
      </c>
      <c r="B53" s="6">
        <f t="shared" si="0"/>
        <v>1.2328467394420648E-3</v>
      </c>
      <c r="C53" s="6">
        <f>6/(PI()*Sheet1!$A$5*Sheet3!$E$1*SQRT(2*PI()))*(1-ERF((LN(B53)-Sheet3!$E$2+3*Sheet3!$E$1^2)/(SQRT(2)*Sheet3!$E$1)))*EXP(-3*Sheet3!$E$2+9*Sheet3!$E$1^2/2)</f>
        <v>1331303370219.8259</v>
      </c>
      <c r="D53" s="6">
        <f>0.5*(1-ERF((LN(Sheet2!B53)-Sheet3!$E$2)/(SQRT(2)*Sheet3!$E$1)))</f>
        <v>0.98831458664700589</v>
      </c>
      <c r="E53" s="1">
        <f>6/(PI()*Sheet1!$A$5*Sheet3!$E$1*SQRT(2*PI()))/B53^4*EXP(-1*(LN(Sheet2!B53)-Sheet3!$E$2)^2/(2*Sheet3!$E$1^2))</f>
        <v>4557605395852699</v>
      </c>
      <c r="F53" s="6">
        <f>1/(Sheet3!$E$1*SQRT(2*PI()))/B53*EXP(-1*(LN(Sheet2!B53)-Sheet3!$E$2)^2/(2*Sheet3!$E$1^2))</f>
        <v>13.861949408767186</v>
      </c>
    </row>
    <row r="54" spans="1:6" x14ac:dyDescent="0.35">
      <c r="A54">
        <v>51</v>
      </c>
      <c r="B54" s="6">
        <f t="shared" si="0"/>
        <v>1.4884260856962881E-3</v>
      </c>
      <c r="C54" s="6">
        <f>6/(PI()*Sheet1!$A$5*Sheet3!$E$1*SQRT(2*PI()))*(1-ERF((LN(B54)-Sheet3!$E$2+3*Sheet3!$E$1^2)/(SQRT(2)*Sheet3!$E$1)))*EXP(-3*Sheet3!$E$2+9*Sheet3!$E$1^2/2)</f>
        <v>928439656641.18921</v>
      </c>
      <c r="D54" s="6">
        <f>0.5*(1-ERF((LN(Sheet2!B54)-Sheet3!$E$2)/(SQRT(2)*Sheet3!$E$1)))</f>
        <v>0.98468452417270336</v>
      </c>
      <c r="E54" s="1">
        <f>6/(PI()*Sheet1!$A$5*Sheet3!$E$1*SQRT(2*PI()))/B54^4*EXP(-1*(LN(Sheet2!B54)-Sheet3!$E$2)^2/(2*Sheet3!$E$1^2))</f>
        <v>2709665026453491</v>
      </c>
      <c r="F54" s="6">
        <f>1/(Sheet3!$E$1*SQRT(2*PI()))/B54*EXP(-1*(LN(Sheet2!B54)-Sheet3!$E$2)^2/(2*Sheet3!$E$1^2))</f>
        <v>14.502996436864306</v>
      </c>
    </row>
    <row r="55" spans="1:6" x14ac:dyDescent="0.35">
      <c r="A55">
        <v>52</v>
      </c>
      <c r="B55" s="6">
        <f t="shared" si="0"/>
        <v>1.7969891485325948E-3</v>
      </c>
      <c r="C55" s="6">
        <f>6/(PI()*Sheet1!$A$5*Sheet3!$E$1*SQRT(2*PI()))*(1-ERF((LN(B55)-Sheet3!$E$2+3*Sheet3!$E$1^2)/(SQRT(2)*Sheet3!$E$1)))*EXP(-3*Sheet3!$E$2+9*Sheet3!$E$1^2/2)</f>
        <v>640782929882.16687</v>
      </c>
      <c r="D55" s="6">
        <f>0.5*(1-ERF((LN(Sheet2!B55)-Sheet3!$E$2)/(SQRT(2)*Sheet3!$E$1)))</f>
        <v>0.98012564738092989</v>
      </c>
      <c r="E55" s="1">
        <f>6/(PI()*Sheet1!$A$5*Sheet3!$E$1*SQRT(2*PI()))/B55^4*EXP(-1*(LN(Sheet2!B55)-Sheet3!$E$2)^2/(2*Sheet3!$E$1^2))</f>
        <v>1593170321491578.3</v>
      </c>
      <c r="F55" s="6">
        <f>1/(Sheet3!$E$1*SQRT(2*PI()))/B55*EXP(-1*(LN(Sheet2!B55)-Sheet3!$E$2)^2/(2*Sheet3!$E$1^2))</f>
        <v>15.005790792011805</v>
      </c>
    </row>
    <row r="56" spans="1:6" x14ac:dyDescent="0.35">
      <c r="A56">
        <v>53</v>
      </c>
      <c r="B56" s="6">
        <f t="shared" si="0"/>
        <v>2.1695198914988617E-3</v>
      </c>
      <c r="C56" s="6">
        <f>6/(PI()*Sheet1!$A$5*Sheet3!$E$1*SQRT(2*PI()))*(1-ERF((LN(B56)-Sheet3!$E$2+3*Sheet3!$E$1^2)/(SQRT(2)*Sheet3!$E$1)))*EXP(-3*Sheet3!$E$2+9*Sheet3!$E$1^2/2)</f>
        <v>437658066623.19366</v>
      </c>
      <c r="D56" s="6">
        <f>0.5*(1-ERF((LN(Sheet2!B56)-Sheet3!$E$2)/(SQRT(2)*Sheet3!$E$1)))</f>
        <v>0.97446359614511135</v>
      </c>
      <c r="E56" s="1">
        <f>6/(PI()*Sheet1!$A$5*Sheet3!$E$1*SQRT(2*PI()))/B56^4*EXP(-1*(LN(Sheet2!B56)-Sheet3!$E$2)^2/(2*Sheet3!$E$1^2))</f>
        <v>926353027784484.63</v>
      </c>
      <c r="F56" s="6">
        <f>1/(Sheet3!$E$1*SQRT(2*PI()))/B56*EXP(-1*(LN(Sheet2!B56)-Sheet3!$E$2)^2/(2*Sheet3!$E$1^2))</f>
        <v>15.354219701559868</v>
      </c>
    </row>
    <row r="57" spans="1:6" x14ac:dyDescent="0.35">
      <c r="A57">
        <v>54</v>
      </c>
      <c r="B57" s="6">
        <f t="shared" si="0"/>
        <v>2.6192793448156261E-3</v>
      </c>
      <c r="C57" s="6">
        <f>6/(PI()*Sheet1!$A$5*Sheet3!$E$1*SQRT(2*PI()))*(1-ERF((LN(B57)-Sheet3!$E$2+3*Sheet3!$E$1^2)/(SQRT(2)*Sheet3!$E$1)))*EXP(-3*Sheet3!$E$2+9*Sheet3!$E$1^2/2)</f>
        <v>295809874524.71783</v>
      </c>
      <c r="D57" s="6">
        <f>0.5*(1-ERF((LN(Sheet2!B57)-Sheet3!$E$2)/(SQRT(2)*Sheet3!$E$1)))</f>
        <v>0.96750916006038201</v>
      </c>
      <c r="E57" s="1">
        <f>6/(PI()*Sheet1!$A$5*Sheet3!$E$1*SQRT(2*PI()))/B57^4*EXP(-1*(LN(Sheet2!B57)-Sheet3!$E$2)^2/(2*Sheet3!$E$1^2))</f>
        <v>532670394235870.63</v>
      </c>
      <c r="F57" s="6">
        <f>1/(Sheet3!$E$1*SQRT(2*PI()))/B57*EXP(-1*(LN(Sheet2!B57)-Sheet3!$E$2)^2/(2*Sheet3!$E$1^2))</f>
        <v>15.536898554807632</v>
      </c>
    </row>
    <row r="58" spans="1:6" x14ac:dyDescent="0.35">
      <c r="A58">
        <v>55</v>
      </c>
      <c r="B58" s="6">
        <f t="shared" si="0"/>
        <v>3.1622776601683764E-3</v>
      </c>
      <c r="C58" s="6">
        <f>6/(PI()*Sheet1!$A$5*Sheet3!$E$1*SQRT(2*PI()))*(1-ERF((LN(B58)-Sheet3!$E$2+3*Sheet3!$E$1^2)/(SQRT(2)*Sheet3!$E$1)))*EXP(-3*Sheet3!$E$2+9*Sheet3!$E$1^2/2)</f>
        <v>197848089635.15298</v>
      </c>
      <c r="D58" s="6">
        <f>0.5*(1-ERF((LN(Sheet2!B58)-Sheet3!$E$2)/(SQRT(2)*Sheet3!$E$1)))</f>
        <v>0.95906177616384725</v>
      </c>
      <c r="E58" s="1">
        <f>6/(PI()*Sheet1!$A$5*Sheet3!$E$1*SQRT(2*PI()))/B58^4*EXP(-1*(LN(Sheet2!B58)-Sheet3!$E$2)^2/(2*Sheet3!$E$1^2))</f>
        <v>302906302530133.31</v>
      </c>
      <c r="F58" s="6">
        <f>1/(Sheet3!$E$1*SQRT(2*PI()))/B58*EXP(-1*(LN(Sheet2!B58)-Sheet3!$E$2)^2/(2*Sheet3!$E$1^2))</f>
        <v>15.547788560216276</v>
      </c>
    </row>
    <row r="59" spans="1:6" x14ac:dyDescent="0.35">
      <c r="A59">
        <v>56</v>
      </c>
      <c r="B59" s="6">
        <f t="shared" si="0"/>
        <v>3.8178440263704982E-3</v>
      </c>
      <c r="C59" s="6">
        <f>6/(PI()*Sheet1!$A$5*Sheet3!$E$1*SQRT(2*PI()))*(1-ERF((LN(B59)-Sheet3!$E$2+3*Sheet3!$E$1^2)/(SQRT(2)*Sheet3!$E$1)))*EXP(-3*Sheet3!$E$2+9*Sheet3!$E$1^2/2)</f>
        <v>130942602400.88808</v>
      </c>
      <c r="D59" s="6">
        <f>0.5*(1-ERF((LN(Sheet2!B59)-Sheet3!$E$2)/(SQRT(2)*Sheet3!$E$1)))</f>
        <v>0.94891437733607886</v>
      </c>
      <c r="E59" s="1">
        <f>6/(PI()*Sheet1!$A$5*Sheet3!$E$1*SQRT(2*PI()))/B59^4*EXP(-1*(LN(Sheet2!B59)-Sheet3!$E$2)^2/(2*Sheet3!$E$1^2))</f>
        <v>170343582357366.41</v>
      </c>
      <c r="F59" s="6">
        <f>1/(Sheet3!$E$1*SQRT(2*PI()))/B59*EXP(-1*(LN(Sheet2!B59)-Sheet3!$E$2)^2/(2*Sheet3!$E$1^2))</f>
        <v>15.386528227015209</v>
      </c>
    </row>
    <row r="60" spans="1:6" x14ac:dyDescent="0.35">
      <c r="A60">
        <v>57</v>
      </c>
      <c r="B60" s="6">
        <f t="shared" si="0"/>
        <v>4.6093147332662834E-3</v>
      </c>
      <c r="C60" s="6">
        <f>6/(PI()*Sheet1!$A$5*Sheet3!$E$1*SQRT(2*PI()))*(1-ERF((LN(B60)-Sheet3!$E$2+3*Sheet3!$E$1^2)/(SQRT(2)*Sheet3!$E$1)))*EXP(-3*Sheet3!$E$2+9*Sheet3!$E$1^2/2)</f>
        <v>85752955498.565781</v>
      </c>
      <c r="D60" s="6">
        <f>0.5*(1-ERF((LN(Sheet2!B60)-Sheet3!$E$2)/(SQRT(2)*Sheet3!$E$1)))</f>
        <v>0.93685959378913553</v>
      </c>
      <c r="E60" s="1">
        <f>6/(PI()*Sheet1!$A$5*Sheet3!$E$1*SQRT(2*PI()))/B60^4*EXP(-1*(LN(Sheet2!B60)-Sheet3!$E$2)^2/(2*Sheet3!$E$1^2))</f>
        <v>94735108993803</v>
      </c>
      <c r="F60" s="6">
        <f>1/(Sheet3!$E$1*SQRT(2*PI()))/B60*EXP(-1*(LN(Sheet2!B60)-Sheet3!$E$2)^2/(2*Sheet3!$E$1^2))</f>
        <v>15.058453290751705</v>
      </c>
    </row>
    <row r="61" spans="1:6" x14ac:dyDescent="0.35">
      <c r="A61">
        <v>58</v>
      </c>
      <c r="B61" s="6">
        <f t="shared" si="0"/>
        <v>5.5648638769832844E-3</v>
      </c>
      <c r="C61" s="6">
        <f>6/(PI()*Sheet1!$A$5*Sheet3!$E$1*SQRT(2*PI()))*(1-ERF((LN(B61)-Sheet3!$E$2+3*Sheet3!$E$1^2)/(SQRT(2)*Sheet3!$E$1)))*EXP(-3*Sheet3!$E$2+9*Sheet3!$E$1^2/2)</f>
        <v>55568154432.293793</v>
      </c>
      <c r="D61" s="6">
        <f>0.5*(1-ERF((LN(Sheet2!B61)-Sheet3!$E$2)/(SQRT(2)*Sheet3!$E$1)))</f>
        <v>0.92269721218014444</v>
      </c>
      <c r="E61" s="1">
        <f>6/(PI()*Sheet1!$A$5*Sheet3!$E$1*SQRT(2*PI()))/B61^4*EXP(-1*(LN(Sheet2!B61)-Sheet3!$E$2)^2/(2*Sheet3!$E$1^2))</f>
        <v>52103135356662.922</v>
      </c>
      <c r="F61" s="6">
        <f>1/(Sheet3!$E$1*SQRT(2*PI()))/B61*EXP(-1*(LN(Sheet2!B61)-Sheet3!$E$2)^2/(2*Sheet3!$E$1^2))</f>
        <v>14.574303550814147</v>
      </c>
    </row>
    <row r="62" spans="1:6" x14ac:dyDescent="0.35">
      <c r="A62">
        <v>59</v>
      </c>
      <c r="B62" s="6">
        <f t="shared" si="0"/>
        <v>6.7185062772680149E-3</v>
      </c>
      <c r="C62" s="6">
        <f>6/(PI()*Sheet1!$A$5*Sheet3!$E$1*SQRT(2*PI()))*(1-ERF((LN(B62)-Sheet3!$E$2+3*Sheet3!$E$1^2)/(SQRT(2)*Sheet3!$E$1)))*EXP(-3*Sheet3!$E$2+9*Sheet3!$E$1^2/2)</f>
        <v>35628857264.612221</v>
      </c>
      <c r="D62" s="6">
        <f>0.5*(1-ERF((LN(Sheet2!B62)-Sheet3!$E$2)/(SQRT(2)*Sheet3!$E$1)))</f>
        <v>0.90624268687580167</v>
      </c>
      <c r="E62" s="1">
        <f>6/(PI()*Sheet1!$A$5*Sheet3!$E$1*SQRT(2*PI()))/B62^4*EXP(-1*(LN(Sheet2!B62)-Sheet3!$E$2)^2/(2*Sheet3!$E$1^2))</f>
        <v>28338996886243.984</v>
      </c>
      <c r="F62" s="6">
        <f>1/(Sheet3!$E$1*SQRT(2*PI()))/B62*EXP(-1*(LN(Sheet2!B62)-Sheet3!$E$2)^2/(2*Sheet3!$E$1^2))</f>
        <v>13.949639087320278</v>
      </c>
    </row>
    <row r="63" spans="1:6" x14ac:dyDescent="0.35">
      <c r="A63">
        <v>60</v>
      </c>
      <c r="B63" s="6">
        <f t="shared" si="0"/>
        <v>8.1113083078968723E-3</v>
      </c>
      <c r="C63" s="6">
        <f>6/(PI()*Sheet1!$A$5*Sheet3!$E$1*SQRT(2*PI()))*(1-ERF((LN(B63)-Sheet3!$E$2+3*Sheet3!$E$1^2)/(SQRT(2)*Sheet3!$E$1)))*EXP(-3*Sheet3!$E$2+9*Sheet3!$E$1^2/2)</f>
        <v>22603083532.096718</v>
      </c>
      <c r="D63" s="6">
        <f>0.5*(1-ERF((LN(Sheet2!B63)-Sheet3!$E$2)/(SQRT(2)*Sheet3!$E$1)))</f>
        <v>0.88733638387087244</v>
      </c>
      <c r="E63" s="1">
        <f>6/(PI()*Sheet1!$A$5*Sheet3!$E$1*SQRT(2*PI()))/B63^4*EXP(-1*(LN(Sheet2!B63)-Sheet3!$E$2)^2/(2*Sheet3!$E$1^2))</f>
        <v>15243082671366.449</v>
      </c>
      <c r="F63" s="6">
        <f>1/(Sheet3!$E$1*SQRT(2*PI()))/B63*EXP(-1*(LN(Sheet2!B63)-Sheet3!$E$2)^2/(2*Sheet3!$E$1^2))</f>
        <v>13.204010118420152</v>
      </c>
    </row>
    <row r="64" spans="1:6" x14ac:dyDescent="0.35">
      <c r="A64">
        <v>61</v>
      </c>
      <c r="B64" s="6">
        <f t="shared" si="0"/>
        <v>9.7928497422660084E-3</v>
      </c>
      <c r="C64" s="6">
        <f>6/(PI()*Sheet1!$A$5*Sheet3!$E$1*SQRT(2*PI()))*(1-ERF((LN(B64)-Sheet3!$E$2+3*Sheet3!$E$1^2)/(SQRT(2)*Sheet3!$E$1)))*EXP(-3*Sheet3!$E$2+9*Sheet3!$E$1^2/2)</f>
        <v>14187788091.667088</v>
      </c>
      <c r="D64" s="6">
        <f>0.5*(1-ERF((LN(Sheet2!B64)-Sheet3!$E$2)/(SQRT(2)*Sheet3!$E$1)))</f>
        <v>0.86585312997206898</v>
      </c>
      <c r="E64" s="1">
        <f>6/(PI()*Sheet1!$A$5*Sheet3!$E$1*SQRT(2*PI()))/B64^4*EXP(-1*(LN(Sheet2!B64)-Sheet3!$E$2)^2/(2*Sheet3!$E$1^2))</f>
        <v>8108282151826.1523</v>
      </c>
      <c r="F64" s="6">
        <f>1/(Sheet3!$E$1*SQRT(2*PI()))/B64*EXP(-1*(LN(Sheet2!B64)-Sheet3!$E$2)^2/(2*Sheet3!$E$1^2))</f>
        <v>12.359942254127285</v>
      </c>
    </row>
    <row r="65" spans="1:6" x14ac:dyDescent="0.35">
      <c r="A65">
        <v>62</v>
      </c>
      <c r="B65" s="6">
        <f t="shared" si="0"/>
        <v>1.182298865168706E-2</v>
      </c>
      <c r="C65" s="6">
        <f>6/(PI()*Sheet1!$A$5*Sheet3!$E$1*SQRT(2*PI()))*(1-ERF((LN(B65)-Sheet3!$E$2+3*Sheet3!$E$1^2)/(SQRT(2)*Sheet3!$E$1)))*EXP(-3*Sheet3!$E$2+9*Sheet3!$E$1^2/2)</f>
        <v>8811192681.3867435</v>
      </c>
      <c r="D65" s="6">
        <f>0.5*(1-ERF((LN(Sheet2!B65)-Sheet3!$E$2)/(SQRT(2)*Sheet3!$E$1)))</f>
        <v>0.8417115494038665</v>
      </c>
      <c r="E65" s="1">
        <f>6/(PI()*Sheet1!$A$5*Sheet3!$E$1*SQRT(2*PI()))/B65^4*EXP(-1*(LN(Sheet2!B65)-Sheet3!$E$2)^2/(2*Sheet3!$E$1^2))</f>
        <v>4265329799795.0151</v>
      </c>
      <c r="F65" s="6">
        <f>1/(Sheet3!$E$1*SQRT(2*PI()))/B65*EXP(-1*(LN(Sheet2!B65)-Sheet3!$E$2)^2/(2*Sheet3!$E$1^2))</f>
        <v>11.441810514735135</v>
      </c>
    </row>
    <row r="66" spans="1:6" x14ac:dyDescent="0.35">
      <c r="A66">
        <v>63</v>
      </c>
      <c r="B66" s="6">
        <f t="shared" si="0"/>
        <v>1.4273992181725837E-2</v>
      </c>
      <c r="C66" s="6">
        <f>6/(PI()*Sheet1!$A$5*Sheet3!$E$1*SQRT(2*PI()))*(1-ERF((LN(B66)-Sheet3!$E$2+3*Sheet3!$E$1^2)/(SQRT(2)*Sheet3!$E$1)))*EXP(-3*Sheet3!$E$2+9*Sheet3!$E$1^2/2)</f>
        <v>5414020994.9073839</v>
      </c>
      <c r="D66" s="6">
        <f>0.5*(1-ERF((LN(Sheet2!B66)-Sheet3!$E$2)/(SQRT(2)*Sheet3!$E$1)))</f>
        <v>0.81488260831372439</v>
      </c>
      <c r="E66" s="1">
        <f>6/(PI()*Sheet1!$A$5*Sheet3!$E$1*SQRT(2*PI()))/B66^4*EXP(-1*(LN(Sheet2!B66)-Sheet3!$E$2)^2/(2*Sheet3!$E$1^2))</f>
        <v>2218932530816.187</v>
      </c>
      <c r="F66" s="6">
        <f>1/(Sheet3!$E$1*SQRT(2*PI()))/B66*EXP(-1*(LN(Sheet2!B66)-Sheet3!$E$2)^2/(2*Sheet3!$E$1^2))</f>
        <v>10.474680308415055</v>
      </c>
    </row>
    <row r="67" spans="1:6" x14ac:dyDescent="0.35">
      <c r="A67">
        <v>64</v>
      </c>
      <c r="B67" s="6">
        <f t="shared" si="0"/>
        <v>1.7233109056135076E-2</v>
      </c>
      <c r="C67" s="6">
        <f>6/(PI()*Sheet1!$A$5*Sheet3!$E$1*SQRT(2*PI()))*(1-ERF((LN(B67)-Sheet3!$E$2+3*Sheet3!$E$1^2)/(SQRT(2)*Sheet3!$E$1)))*EXP(-3*Sheet3!$E$2+9*Sheet3!$E$1^2/2)</f>
        <v>3291266437.8369632</v>
      </c>
      <c r="D67" s="6">
        <f>0.5*(1-ERF((LN(Sheet2!B67)-Sheet3!$E$2)/(SQRT(2)*Sheet3!$E$1)))</f>
        <v>0.78539676479438858</v>
      </c>
      <c r="E67" s="1">
        <f>6/(PI()*Sheet1!$A$5*Sheet3!$E$1*SQRT(2*PI()))/B67^4*EXP(-1*(LN(Sheet2!B67)-Sheet3!$E$2)^2/(2*Sheet3!$E$1^2))</f>
        <v>1141571962461.1887</v>
      </c>
      <c r="F67" s="6">
        <f>1/(Sheet3!$E$1*SQRT(2*PI()))/B67*EXP(-1*(LN(Sheet2!B67)-Sheet3!$E$2)^2/(2*Sheet3!$E$1^2))</f>
        <v>9.4831914644402318</v>
      </c>
    </row>
    <row r="68" spans="1:6" x14ac:dyDescent="0.35">
      <c r="A68">
        <v>65</v>
      </c>
      <c r="B68" s="6">
        <f t="shared" ref="B68:B102" si="1">10^($A$1+($B$1-$A$1)*A68/MAX($A$3:$A$163))</f>
        <v>2.0805675382171707E-2</v>
      </c>
      <c r="C68" s="6">
        <f>6/(PI()*Sheet1!$A$5*Sheet3!$E$1*SQRT(2*PI()))*(1-ERF((LN(B68)-Sheet3!$E$2+3*Sheet3!$E$1^2)/(SQRT(2)*Sheet3!$E$1)))*EXP(-3*Sheet3!$E$2+9*Sheet3!$E$1^2/2)</f>
        <v>1979506953.7200468</v>
      </c>
      <c r="D68" s="6">
        <f>0.5*(1-ERF((LN(Sheet2!B68)-Sheet3!$E$2)/(SQRT(2)*Sheet3!$E$1)))</f>
        <v>0.75334914538382369</v>
      </c>
      <c r="E68" s="1">
        <f>6/(PI()*Sheet1!$A$5*Sheet3!$E$1*SQRT(2*PI()))/B68^4*EXP(-1*(LN(Sheet2!B68)-Sheet3!$E$2)^2/(2*Sheet3!$E$1^2))</f>
        <v>580804812937.87109</v>
      </c>
      <c r="F68" s="6">
        <f>1/(Sheet3!$E$1*SQRT(2*PI()))/B68*EXP(-1*(LN(Sheet2!B68)-Sheet3!$E$2)^2/(2*Sheet3!$E$1^2))</f>
        <v>8.4905529992477273</v>
      </c>
    </row>
    <row r="69" spans="1:6" x14ac:dyDescent="0.35">
      <c r="A69">
        <v>66</v>
      </c>
      <c r="B69" s="6">
        <f t="shared" si="1"/>
        <v>2.5118864315095819E-2</v>
      </c>
      <c r="C69" s="6">
        <f>6/(PI()*Sheet1!$A$5*Sheet3!$E$1*SQRT(2*PI()))*(1-ERF((LN(B69)-Sheet3!$E$2+3*Sheet3!$E$1^2)/(SQRT(2)*Sheet3!$E$1)))*EXP(-3*Sheet3!$E$2+9*Sheet3!$E$1^2/2)</f>
        <v>1177864356.5731959</v>
      </c>
      <c r="D69" s="6">
        <f>0.5*(1-ERF((LN(Sheet2!B69)-Sheet3!$E$2)/(SQRT(2)*Sheet3!$E$1)))</f>
        <v>0.71890224205451769</v>
      </c>
      <c r="E69" s="1">
        <f>6/(PI()*Sheet1!$A$5*Sheet3!$E$1*SQRT(2*PI()))/B69^4*EXP(-1*(LN(Sheet2!B69)-Sheet3!$E$2)^2/(2*Sheet3!$E$1^2))</f>
        <v>292230025262.68713</v>
      </c>
      <c r="F69" s="6">
        <f>1/(Sheet3!$E$1*SQRT(2*PI()))/B69*EXP(-1*(LN(Sheet2!B69)-Sheet3!$E$2)^2/(2*Sheet3!$E$1^2))</f>
        <v>7.5177027853546159</v>
      </c>
    </row>
    <row r="70" spans="1:6" x14ac:dyDescent="0.35">
      <c r="A70">
        <v>67</v>
      </c>
      <c r="B70" s="6">
        <f t="shared" si="1"/>
        <v>3.0326213059195233E-2</v>
      </c>
      <c r="C70" s="6">
        <f>6/(PI()*Sheet1!$A$5*Sheet3!$E$1*SQRT(2*PI()))*(1-ERF((LN(B70)-Sheet3!$E$2+3*Sheet3!$E$1^2)/(SQRT(2)*Sheet3!$E$1)))*EXP(-3*Sheet3!$E$2+9*Sheet3!$E$1^2/2)</f>
        <v>693380288.58303857</v>
      </c>
      <c r="D70" s="6">
        <f>0.5*(1-ERF((LN(Sheet2!B70)-Sheet3!$E$2)/(SQRT(2)*Sheet3!$E$1)))</f>
        <v>0.68228574521128627</v>
      </c>
      <c r="E70" s="1">
        <f>6/(PI()*Sheet1!$A$5*Sheet3!$E$1*SQRT(2*PI()))/B70^4*EXP(-1*(LN(Sheet2!B70)-Sheet3!$E$2)^2/(2*Sheet3!$E$1^2))</f>
        <v>145407624968.81033</v>
      </c>
      <c r="F70" s="6">
        <f>1/(Sheet3!$E$1*SQRT(2*PI()))/B70*EXP(-1*(LN(Sheet2!B70)-Sheet3!$E$2)^2/(2*Sheet3!$E$1^2))</f>
        <v>6.5826693748842944</v>
      </c>
    </row>
    <row r="71" spans="1:6" x14ac:dyDescent="0.35">
      <c r="A71">
        <v>68</v>
      </c>
      <c r="B71" s="6">
        <f t="shared" si="1"/>
        <v>3.661308835364032E-2</v>
      </c>
      <c r="C71" s="6">
        <f>6/(PI()*Sheet1!$A$5*Sheet3!$E$1*SQRT(2*PI()))*(1-ERF((LN(B71)-Sheet3!$E$2+3*Sheet3!$E$1^2)/(SQRT(2)*Sheet3!$E$1)))*EXP(-3*Sheet3!$E$2+9*Sheet3!$E$1^2/2)</f>
        <v>403812432.00184458</v>
      </c>
      <c r="D71" s="6">
        <f>0.5*(1-ERF((LN(Sheet2!B71)-Sheet3!$E$2)/(SQRT(2)*Sheet3!$E$1)))</f>
        <v>0.64379329178956046</v>
      </c>
      <c r="E71" s="1">
        <f>6/(PI()*Sheet1!$A$5*Sheet3!$E$1*SQRT(2*PI()))/B71^4*EXP(-1*(LN(Sheet2!B71)-Sheet3!$E$2)^2/(2*Sheet3!$E$1^2))</f>
        <v>71551252827.656967</v>
      </c>
      <c r="F71" s="6">
        <f>1/(Sheet3!$E$1*SQRT(2*PI()))/B71*EXP(-1*(LN(Sheet2!B71)-Sheet3!$E$2)^2/(2*Sheet3!$E$1^2))</f>
        <v>5.7001547929824747</v>
      </c>
    </row>
    <row r="72" spans="1:6" x14ac:dyDescent="0.35">
      <c r="A72">
        <v>69</v>
      </c>
      <c r="B72" s="6">
        <f t="shared" si="1"/>
        <v>4.4203284998850588E-2</v>
      </c>
      <c r="C72" s="6">
        <f>6/(PI()*Sheet1!$A$5*Sheet3!$E$1*SQRT(2*PI()))*(1-ERF((LN(B72)-Sheet3!$E$2+3*Sheet3!$E$1^2)/(SQRT(2)*Sheet3!$E$1)))*EXP(-3*Sheet3!$E$2+9*Sheet3!$E$1^2/2)</f>
        <v>232655955.24475461</v>
      </c>
      <c r="D72" s="6">
        <f>0.5*(1-ERF((LN(Sheet2!B72)-Sheet3!$E$2)/(SQRT(2)*Sheet3!$E$1)))</f>
        <v>0.60377610188186248</v>
      </c>
      <c r="E72" s="1">
        <f>6/(PI()*Sheet1!$A$5*Sheet3!$E$1*SQRT(2*PI()))/B72^4*EXP(-1*(LN(Sheet2!B72)-Sheet3!$E$2)^2/(2*Sheet3!$E$1^2))</f>
        <v>34818897874.482941</v>
      </c>
      <c r="F72" s="6">
        <f>1/(Sheet3!$E$1*SQRT(2*PI()))/B72*EXP(-1*(LN(Sheet2!B72)-Sheet3!$E$2)^2/(2*Sheet3!$E$1^2))</f>
        <v>4.881339034751365</v>
      </c>
    </row>
    <row r="73" spans="1:6" x14ac:dyDescent="0.35">
      <c r="A73">
        <v>70</v>
      </c>
      <c r="B73" s="6">
        <f t="shared" si="1"/>
        <v>5.33669923120631E-2</v>
      </c>
      <c r="C73" s="6">
        <f>6/(PI()*Sheet1!$A$5*Sheet3!$E$1*SQRT(2*PI()))*(1-ERF((LN(B73)-Sheet3!$E$2+3*Sheet3!$E$1^2)/(SQRT(2)*Sheet3!$E$1)))*EXP(-3*Sheet3!$E$2+9*Sheet3!$E$1^2/2)</f>
        <v>132607944.72919644</v>
      </c>
      <c r="D73" s="6">
        <f>0.5*(1-ERF((LN(Sheet2!B73)-Sheet3!$E$2)/(SQRT(2)*Sheet3!$E$1)))</f>
        <v>0.56263368706604744</v>
      </c>
      <c r="E73" s="1">
        <f>6/(PI()*Sheet1!$A$5*Sheet3!$E$1*SQRT(2*PI()))/B73^4*EXP(-1*(LN(Sheet2!B73)-Sheet3!$E$2)^2/(2*Sheet3!$E$1^2))</f>
        <v>16756392098.776621</v>
      </c>
      <c r="F73" s="6">
        <f>1/(Sheet3!$E$1*SQRT(2*PI()))/B73*EXP(-1*(LN(Sheet2!B73)-Sheet3!$E$2)^2/(2*Sheet3!$E$1^2))</f>
        <v>4.1338909145203235</v>
      </c>
    </row>
    <row r="74" spans="1:6" x14ac:dyDescent="0.35">
      <c r="A74">
        <v>71</v>
      </c>
      <c r="B74" s="6">
        <f t="shared" si="1"/>
        <v>6.443041209516126E-2</v>
      </c>
      <c r="C74" s="6">
        <f>6/(PI()*Sheet1!$A$5*Sheet3!$E$1*SQRT(2*PI()))*(1-ERF((LN(B74)-Sheet3!$E$2+3*Sheet3!$E$1^2)/(SQRT(2)*Sheet3!$E$1)))*EXP(-3*Sheet3!$E$2+9*Sheet3!$E$1^2/2)</f>
        <v>74772283.305717781</v>
      </c>
      <c r="D74" s="6">
        <f>0.5*(1-ERF((LN(Sheet2!B74)-Sheet3!$E$2)/(SQRT(2)*Sheet3!$E$1)))</f>
        <v>0.52080202079732618</v>
      </c>
      <c r="E74" s="1">
        <f>6/(PI()*Sheet1!$A$5*Sheet3!$E$1*SQRT(2*PI()))/B74^4*EXP(-1*(LN(Sheet2!B74)-Sheet3!$E$2)^2/(2*Sheet3!$E$1^2))</f>
        <v>7974688436.091259</v>
      </c>
      <c r="F74" s="6">
        <f>1/(Sheet3!$E$1*SQRT(2*PI()))/B74*EXP(-1*(LN(Sheet2!B74)-Sheet3!$E$2)^2/(2*Sheet3!$E$1^2))</f>
        <v>3.462157078513993</v>
      </c>
    </row>
    <row r="75" spans="1:6" x14ac:dyDescent="0.35">
      <c r="A75">
        <v>72</v>
      </c>
      <c r="B75" s="6">
        <f t="shared" si="1"/>
        <v>7.7787370486943022E-2</v>
      </c>
      <c r="C75" s="6">
        <f>6/(PI()*Sheet1!$A$5*Sheet3!$E$1*SQRT(2*PI()))*(1-ERF((LN(B75)-Sheet3!$E$2+3*Sheet3!$E$1^2)/(SQRT(2)*Sheet3!$E$1)))*EXP(-3*Sheet3!$E$2+9*Sheet3!$E$1^2/2)</f>
        <v>41708306.901635334</v>
      </c>
      <c r="D75" s="6">
        <f>0.5*(1-ERF((LN(Sheet2!B75)-Sheet3!$E$2)/(SQRT(2)*Sheet3!$E$1)))</f>
        <v>0.47873974713079054</v>
      </c>
      <c r="E75" s="1">
        <f>6/(PI()*Sheet1!$A$5*Sheet3!$E$1*SQRT(2*PI()))/B75^4*EXP(-1*(LN(Sheet2!B75)-Sheet3!$E$2)^2/(2*Sheet3!$E$1^2))</f>
        <v>3753311859.7462492</v>
      </c>
      <c r="F75" s="6">
        <f>1/(Sheet3!$E$1*SQRT(2*PI()))/B75*EXP(-1*(LN(Sheet2!B75)-Sheet3!$E$2)^2/(2*Sheet3!$E$1^2))</f>
        <v>2.86749216528974</v>
      </c>
    </row>
    <row r="76" spans="1:6" x14ac:dyDescent="0.35">
      <c r="A76">
        <v>73</v>
      </c>
      <c r="B76" s="6">
        <f t="shared" si="1"/>
        <v>9.3913337048598028E-2</v>
      </c>
      <c r="C76" s="6">
        <f>6/(PI()*Sheet1!$A$5*Sheet3!$E$1*SQRT(2*PI()))*(1-ERF((LN(B76)-Sheet3!$E$2+3*Sheet3!$E$1^2)/(SQRT(2)*Sheet3!$E$1)))*EXP(-3*Sheet3!$E$2+9*Sheet3!$E$1^2/2)</f>
        <v>23014980.707519073</v>
      </c>
      <c r="D76" s="6">
        <f>0.5*(1-ERF((LN(Sheet2!B76)-Sheet3!$E$2)/(SQRT(2)*Sheet3!$E$1)))</f>
        <v>0.43691315123204405</v>
      </c>
      <c r="E76" s="1">
        <f>6/(PI()*Sheet1!$A$5*Sheet3!$E$1*SQRT(2*PI()))/B76^4*EXP(-1*(LN(Sheet2!B76)-Sheet3!$E$2)^2/(2*Sheet3!$E$1^2))</f>
        <v>1746961338.6680949</v>
      </c>
      <c r="F76" s="6">
        <f>1/(Sheet3!$E$1*SQRT(2*PI()))/B76*EXP(-1*(LN(Sheet2!B76)-Sheet3!$E$2)^2/(2*Sheet3!$E$1^2))</f>
        <v>2.3486885372028028</v>
      </c>
    </row>
    <row r="77" spans="1:6" x14ac:dyDescent="0.35">
      <c r="A77">
        <v>74</v>
      </c>
      <c r="B77" s="6">
        <f t="shared" si="1"/>
        <v>0.11338235012178494</v>
      </c>
      <c r="C77" s="6">
        <f>6/(PI()*Sheet1!$A$5*Sheet3!$E$1*SQRT(2*PI()))*(1-ERF((LN(B77)-Sheet3!$E$2+3*Sheet3!$E$1^2)/(SQRT(2)*Sheet3!$E$1)))*EXP(-3*Sheet3!$E$2+9*Sheet3!$E$1^2/2)</f>
        <v>12563202.020222338</v>
      </c>
      <c r="D77" s="6">
        <f>0.5*(1-ERF((LN(Sheet2!B77)-Sheet3!$E$2)/(SQRT(2)*Sheet3!$E$1)))</f>
        <v>0.39578070946497607</v>
      </c>
      <c r="E77" s="1">
        <f>6/(PI()*Sheet1!$A$5*Sheet3!$E$1*SQRT(2*PI()))/B77^4*EXP(-1*(LN(Sheet2!B77)-Sheet3!$E$2)^2/(2*Sheet3!$E$1^2))</f>
        <v>804117757.64538538</v>
      </c>
      <c r="F77" s="6">
        <f>1/(Sheet3!$E$1*SQRT(2*PI()))/B77*EXP(-1*(LN(Sheet2!B77)-Sheet3!$E$2)^2/(2*Sheet3!$E$1^2))</f>
        <v>1.9024634973577299</v>
      </c>
    </row>
    <row r="78" spans="1:6" x14ac:dyDescent="0.35">
      <c r="A78">
        <v>75</v>
      </c>
      <c r="B78" s="6">
        <f t="shared" si="1"/>
        <v>0.13688745095370816</v>
      </c>
      <c r="C78" s="6">
        <f>6/(PI()*Sheet1!$A$5*Sheet3!$E$1*SQRT(2*PI()))*(1-ERF((LN(B78)-Sheet3!$E$2+3*Sheet3!$E$1^2)/(SQRT(2)*Sheet3!$E$1)))*EXP(-3*Sheet3!$E$2+9*Sheet3!$E$1^2/2)</f>
        <v>6784025.618990154</v>
      </c>
      <c r="D78" s="6">
        <f>0.5*(1-ERF((LN(Sheet2!B78)-Sheet3!$E$2)/(SQRT(2)*Sheet3!$E$1)))</f>
        <v>0.35577806911173149</v>
      </c>
      <c r="E78" s="1">
        <f>6/(PI()*Sheet1!$A$5*Sheet3!$E$1*SQRT(2*PI()))/B78^4*EXP(-1*(LN(Sheet2!B78)-Sheet3!$E$2)^2/(2*Sheet3!$E$1^2))</f>
        <v>366035938.82063758</v>
      </c>
      <c r="F78" s="6">
        <f>1/(Sheet3!$E$1*SQRT(2*PI()))/B78*EXP(-1*(LN(Sheet2!B78)-Sheet3!$E$2)^2/(2*Sheet3!$E$1^2))</f>
        <v>1.5239648613811556</v>
      </c>
    </row>
    <row r="79" spans="1:6" x14ac:dyDescent="0.35">
      <c r="A79">
        <v>76</v>
      </c>
      <c r="B79" s="6">
        <f t="shared" si="1"/>
        <v>0.16526535398566911</v>
      </c>
      <c r="C79" s="6">
        <f>6/(PI()*Sheet1!$A$5*Sheet3!$E$1*SQRT(2*PI()))*(1-ERF((LN(B79)-Sheet3!$E$2+3*Sheet3!$E$1^2)/(SQRT(2)*Sheet3!$E$1)))*EXP(-3*Sheet3!$E$2+9*Sheet3!$E$1^2/2)</f>
        <v>3623831.158431022</v>
      </c>
      <c r="D79" s="6">
        <f>0.5*(1-ERF((LN(Sheet2!B79)-Sheet3!$E$2)/(SQRT(2)*Sheet3!$E$1)))</f>
        <v>0.31730427480844497</v>
      </c>
      <c r="E79" s="1">
        <f>6/(PI()*Sheet1!$A$5*Sheet3!$E$1*SQRT(2*PI()))/B79^4*EXP(-1*(LN(Sheet2!B79)-Sheet3!$E$2)^2/(2*Sheet3!$E$1^2))</f>
        <v>164776593.29975432</v>
      </c>
      <c r="F79" s="6">
        <f>1/(Sheet3!$E$1*SQRT(2*PI()))/B79*EXP(-1*(LN(Sheet2!B79)-Sheet3!$E$2)^2/(2*Sheet3!$E$1^2))</f>
        <v>1.2072613314490857</v>
      </c>
    </row>
    <row r="80" spans="1:6" x14ac:dyDescent="0.35">
      <c r="A80">
        <v>77</v>
      </c>
      <c r="B80" s="6">
        <f t="shared" si="1"/>
        <v>0.19952623149688742</v>
      </c>
      <c r="C80" s="6">
        <f>6/(PI()*Sheet1!$A$5*Sheet3!$E$1*SQRT(2*PI()))*(1-ERF((LN(B80)-Sheet3!$E$2+3*Sheet3!$E$1^2)/(SQRT(2)*Sheet3!$E$1)))*EXP(-3*Sheet3!$E$2+9*Sheet3!$E$1^2/2)</f>
        <v>1914863.7472414584</v>
      </c>
      <c r="D80" s="6">
        <f>0.5*(1-ERF((LN(Sheet2!B80)-Sheet3!$E$2)/(SQRT(2)*Sheet3!$E$1)))</f>
        <v>0.28070996381263635</v>
      </c>
      <c r="E80" s="1">
        <f>6/(PI()*Sheet1!$A$5*Sheet3!$E$1*SQRT(2*PI()))/B80^4*EXP(-1*(LN(Sheet2!B80)-Sheet3!$E$2)^2/(2*Sheet3!$E$1^2))</f>
        <v>73355896.23311168</v>
      </c>
      <c r="F80" s="6">
        <f>1/(Sheet3!$E$1*SQRT(2*PI()))/B80*EXP(-1*(LN(Sheet2!B80)-Sheet3!$E$2)^2/(2*Sheet3!$E$1^2))</f>
        <v>0.94579136286624799</v>
      </c>
    </row>
    <row r="81" spans="1:6" x14ac:dyDescent="0.35">
      <c r="A81">
        <v>78</v>
      </c>
      <c r="B81" s="6">
        <f t="shared" si="1"/>
        <v>0.24088967285182983</v>
      </c>
      <c r="C81" s="6">
        <f>6/(PI()*Sheet1!$A$5*Sheet3!$E$1*SQRT(2*PI()))*(1-ERF((LN(B81)-Sheet3!$E$2+3*Sheet3!$E$1^2)/(SQRT(2)*Sheet3!$E$1)))*EXP(-3*Sheet3!$E$2+9*Sheet3!$E$1^2/2)</f>
        <v>1000906.5523543196</v>
      </c>
      <c r="D81" s="6">
        <f>0.5*(1-ERF((LN(Sheet2!B81)-Sheet3!$E$2)/(SQRT(2)*Sheet3!$E$1)))</f>
        <v>0.24628810452122069</v>
      </c>
      <c r="E81" s="1">
        <f>6/(PI()*Sheet1!$A$5*Sheet3!$E$1*SQRT(2*PI()))/B81^4*EXP(-1*(LN(Sheet2!B81)-Sheet3!$E$2)^2/(2*Sheet3!$E$1^2))</f>
        <v>32295517.760136429</v>
      </c>
      <c r="F81" s="6">
        <f>1/(Sheet3!$E$1*SQRT(2*PI()))/B81*EXP(-1*(LN(Sheet2!B81)-Sheet3!$E$2)^2/(2*Sheet3!$E$1^2))</f>
        <v>0.73275216978632784</v>
      </c>
    </row>
    <row r="82" spans="1:6" x14ac:dyDescent="0.35">
      <c r="A82">
        <v>79</v>
      </c>
      <c r="B82" s="6">
        <f t="shared" si="1"/>
        <v>0.29082809839751289</v>
      </c>
      <c r="C82" s="6">
        <f>6/(PI()*Sheet1!$A$5*Sheet3!$E$1*SQRT(2*PI()))*(1-ERF((LN(B82)-Sheet3!$E$2+3*Sheet3!$E$1^2)/(SQRT(2)*Sheet3!$E$1)))*EXP(-3*Sheet3!$E$2+9*Sheet3!$E$1^2/2)</f>
        <v>517525.07140537247</v>
      </c>
      <c r="D82" s="6">
        <f>0.5*(1-ERF((LN(Sheet2!B82)-Sheet3!$E$2)/(SQRT(2)*Sheet3!$E$1)))</f>
        <v>0.21426766642308137</v>
      </c>
      <c r="E82" s="1">
        <f>6/(PI()*Sheet1!$A$5*Sheet3!$E$1*SQRT(2*PI()))/B82^4*EXP(-1*(LN(Sheet2!B82)-Sheet3!$E$2)^2/(2*Sheet3!$E$1^2))</f>
        <v>14061031.844231557</v>
      </c>
      <c r="F82" s="6">
        <f>1/(Sheet3!$E$1*SQRT(2*PI()))/B82*EXP(-1*(LN(Sheet2!B82)-Sheet3!$E$2)^2/(2*Sheet3!$E$1^2))</f>
        <v>0.56141834401561852</v>
      </c>
    </row>
    <row r="83" spans="1:6" x14ac:dyDescent="0.35">
      <c r="A83">
        <v>80</v>
      </c>
      <c r="B83" s="6">
        <f t="shared" si="1"/>
        <v>0.35111917342151339</v>
      </c>
      <c r="C83" s="6">
        <f>6/(PI()*Sheet1!$A$5*Sheet3!$E$1*SQRT(2*PI()))*(1-ERF((LN(B83)-Sheet3!$E$2+3*Sheet3!$E$1^2)/(SQRT(2)*Sheet3!$E$1)))*EXP(-3*Sheet3!$E$2+9*Sheet3!$E$1^2/2)</f>
        <v>264696.36962877365</v>
      </c>
      <c r="D83" s="6">
        <f>0.5*(1-ERF((LN(Sheet2!B83)-Sheet3!$E$2)/(SQRT(2)*Sheet3!$E$1)))</f>
        <v>0.1848104023523881</v>
      </c>
      <c r="E83" s="1">
        <f>6/(PI()*Sheet1!$A$5*Sheet3!$E$1*SQRT(2*PI()))/B83^4*EXP(-1*(LN(Sheet2!B83)-Sheet3!$E$2)^2/(2*Sheet3!$E$1^2))</f>
        <v>6054243.0000719493</v>
      </c>
      <c r="F83" s="6">
        <f>1/(Sheet3!$E$1*SQRT(2*PI()))/B83*EXP(-1*(LN(Sheet2!B83)-Sheet3!$E$2)^2/(2*Sheet3!$E$1^2))</f>
        <v>0.42538659573461296</v>
      </c>
    </row>
    <row r="84" spans="1:6" x14ac:dyDescent="0.35">
      <c r="A84">
        <v>81</v>
      </c>
      <c r="B84" s="6">
        <f t="shared" si="1"/>
        <v>0.42390908795785437</v>
      </c>
      <c r="C84" s="6">
        <f>6/(PI()*Sheet1!$A$5*Sheet3!$E$1*SQRT(2*PI()))*(1-ERF((LN(B84)-Sheet3!$E$2+3*Sheet3!$E$1^2)/(SQRT(2)*Sheet3!$E$1)))*EXP(-3*Sheet3!$E$2+9*Sheet3!$E$1^2/2)</f>
        <v>133918.36024861198</v>
      </c>
      <c r="D84" s="6">
        <f>0.5*(1-ERF((LN(Sheet2!B84)-Sheet3!$E$2)/(SQRT(2)*Sheet3!$E$1)))</f>
        <v>0.15801071423730195</v>
      </c>
      <c r="E84" s="1">
        <f>6/(PI()*Sheet1!$A$5*Sheet3!$E$1*SQRT(2*PI()))/B84^4*EXP(-1*(LN(Sheet2!B84)-Sheet3!$E$2)^2/(2*Sheet3!$E$1^2))</f>
        <v>2577924.6609546803</v>
      </c>
      <c r="F84" s="6">
        <f>1/(Sheet3!$E$1*SQRT(2*PI()))/B84*EXP(-1*(LN(Sheet2!B84)-Sheet3!$E$2)^2/(2*Sheet3!$E$1^2))</f>
        <v>0.31874891786949228</v>
      </c>
    </row>
    <row r="85" spans="1:6" x14ac:dyDescent="0.35">
      <c r="A85">
        <v>82</v>
      </c>
      <c r="B85" s="6">
        <f t="shared" si="1"/>
        <v>0.5117889550210728</v>
      </c>
      <c r="C85" s="6">
        <f>6/(PI()*Sheet1!$A$5*Sheet3!$E$1*SQRT(2*PI()))*(1-ERF((LN(B85)-Sheet3!$E$2+3*Sheet3!$E$1^2)/(SQRT(2)*Sheet3!$E$1)))*EXP(-3*Sheet3!$E$2+9*Sheet3!$E$1^2/2)</f>
        <v>67019.982835622111</v>
      </c>
      <c r="D85" s="6">
        <f>0.5*(1-ERF((LN(Sheet2!B85)-Sheet3!$E$2)/(SQRT(2)*Sheet3!$E$1)))</f>
        <v>0.13389837946190519</v>
      </c>
      <c r="E85" s="1">
        <f>6/(PI()*Sheet1!$A$5*Sheet3!$E$1*SQRT(2*PI()))/B85^4*EXP(-1*(LN(Sheet2!B85)-Sheet3!$E$2)^2/(2*Sheet3!$E$1^2))</f>
        <v>1085546.19669907</v>
      </c>
      <c r="F85" s="6">
        <f>1/(Sheet3!$E$1*SQRT(2*PI()))/B85*EXP(-1*(LN(Sheet2!B85)-Sheet3!$E$2)^2/(2*Sheet3!$E$1^2))</f>
        <v>0.2362007941817072</v>
      </c>
    </row>
    <row r="86" spans="1:6" x14ac:dyDescent="0.35">
      <c r="A86">
        <v>83</v>
      </c>
      <c r="B86" s="6">
        <f t="shared" si="1"/>
        <v>0.61788704682737061</v>
      </c>
      <c r="C86" s="6">
        <f>6/(PI()*Sheet1!$A$5*Sheet3!$E$1*SQRT(2*PI()))*(1-ERF((LN(B86)-Sheet3!$E$2+3*Sheet3!$E$1^2)/(SQRT(2)*Sheet3!$E$1)))*EXP(-3*Sheet3!$E$2+9*Sheet3!$E$1^2/2)</f>
        <v>33177.112301384666</v>
      </c>
      <c r="D86" s="6">
        <f>0.5*(1-ERF((LN(Sheet2!B86)-Sheet3!$E$2)/(SQRT(2)*Sheet3!$E$1)))</f>
        <v>0.11244375179242855</v>
      </c>
      <c r="E86" s="1">
        <f>6/(PI()*Sheet1!$A$5*Sheet3!$E$1*SQRT(2*PI()))/B86^4*EXP(-1*(LN(Sheet2!B86)-Sheet3!$E$2)^2/(2*Sheet3!$E$1^2))</f>
        <v>452057.95427572983</v>
      </c>
      <c r="F86" s="6">
        <f>1/(Sheet3!$E$1*SQRT(2*PI()))/B86*EXP(-1*(LN(Sheet2!B86)-Sheet3!$E$2)^2/(2*Sheet3!$E$1^2))</f>
        <v>0.17309387650672511</v>
      </c>
    </row>
    <row r="87" spans="1:6" x14ac:dyDescent="0.35">
      <c r="A87">
        <v>84</v>
      </c>
      <c r="B87" s="6">
        <f t="shared" si="1"/>
        <v>0.74598015234879256</v>
      </c>
      <c r="C87" s="6">
        <f>6/(PI()*Sheet1!$A$5*Sheet3!$E$1*SQRT(2*PI()))*(1-ERF((LN(B87)-Sheet3!$E$2+3*Sheet3!$E$1^2)/(SQRT(2)*Sheet3!$E$1)))*EXP(-3*Sheet3!$E$2+9*Sheet3!$E$1^2/2)</f>
        <v>16245.685109703954</v>
      </c>
      <c r="D87" s="6">
        <f>0.5*(1-ERF((LN(Sheet2!B87)-Sheet3!$E$2)/(SQRT(2)*Sheet3!$E$1)))</f>
        <v>9.3564929814775322E-2</v>
      </c>
      <c r="E87" s="1">
        <f>6/(PI()*Sheet1!$A$5*Sheet3!$E$1*SQRT(2*PI()))/B87^4*EXP(-1*(LN(Sheet2!B87)-Sheet3!$E$2)^2/(2*Sheet3!$E$1^2))</f>
        <v>186169.11613297524</v>
      </c>
      <c r="F87" s="6">
        <f>1/(Sheet3!$E$1*SQRT(2*PI()))/B87*EXP(-1*(LN(Sheet2!B87)-Sheet3!$E$2)^2/(2*Sheet3!$E$1^2))</f>
        <v>0.12544396458886092</v>
      </c>
    </row>
    <row r="88" spans="1:6" x14ac:dyDescent="0.35">
      <c r="A88">
        <v>85</v>
      </c>
      <c r="B88" s="6">
        <f t="shared" si="1"/>
        <v>0.90062802021127775</v>
      </c>
      <c r="C88" s="6">
        <f>6/(PI()*Sheet1!$A$5*Sheet3!$E$1*SQRT(2*PI()))*(1-ERF((LN(B88)-Sheet3!$E$2+3*Sheet3!$E$1^2)/(SQRT(2)*Sheet3!$E$1)))*EXP(-3*Sheet3!$E$2+9*Sheet3!$E$1^2/2)</f>
        <v>7868.6775996972874</v>
      </c>
      <c r="D88" s="6">
        <f>0.5*(1-ERF((LN(Sheet2!B88)-Sheet3!$E$2)/(SQRT(2)*Sheet3!$E$1)))</f>
        <v>7.7136313323585171E-2</v>
      </c>
      <c r="E88" s="1">
        <f>6/(PI()*Sheet1!$A$5*Sheet3!$E$1*SQRT(2*PI()))/B88^4*EXP(-1*(LN(Sheet2!B88)-Sheet3!$E$2)^2/(2*Sheet3!$E$1^2))</f>
        <v>75820.88942076583</v>
      </c>
      <c r="F88" s="6">
        <f>1/(Sheet3!$E$1*SQRT(2*PI()))/B88*EXP(-1*(LN(Sheet2!B88)-Sheet3!$E$2)^2/(2*Sheet3!$E$1^2))</f>
        <v>8.9905353796549445E-2</v>
      </c>
    </row>
    <row r="89" spans="1:6" x14ac:dyDescent="0.35">
      <c r="A89">
        <v>86</v>
      </c>
      <c r="B89" s="6">
        <f t="shared" si="1"/>
        <v>1.0873356727196557</v>
      </c>
      <c r="C89" s="6">
        <f>6/(PI()*Sheet1!$A$5*Sheet3!$E$1*SQRT(2*PI()))*(1-ERF((LN(B89)-Sheet3!$E$2+3*Sheet3!$E$1^2)/(SQRT(2)*Sheet3!$E$1)))*EXP(-3*Sheet3!$E$2+9*Sheet3!$E$1^2/2)</f>
        <v>3769.916130111852</v>
      </c>
      <c r="D89" s="6">
        <f>0.5*(1-ERF((LN(Sheet2!B89)-Sheet3!$E$2)/(SQRT(2)*Sheet3!$E$1)))</f>
        <v>6.2997945290953705E-2</v>
      </c>
      <c r="E89" s="1">
        <f>6/(PI()*Sheet1!$A$5*Sheet3!$E$1*SQRT(2*PI()))/B89^4*EXP(-1*(LN(Sheet2!B89)-Sheet3!$E$2)^2/(2*Sheet3!$E$1^2))</f>
        <v>30537.8057784064</v>
      </c>
      <c r="F89" s="6">
        <f>1/(Sheet3!$E$1*SQRT(2*PI()))/B89*EXP(-1*(LN(Sheet2!B89)-Sheet3!$E$2)^2/(2*Sheet3!$E$1^2))</f>
        <v>6.3721949471116299E-2</v>
      </c>
    </row>
    <row r="90" spans="1:6" x14ac:dyDescent="0.35">
      <c r="A90">
        <v>87</v>
      </c>
      <c r="B90" s="6">
        <f t="shared" si="1"/>
        <v>1.3127493689251963</v>
      </c>
      <c r="C90" s="6">
        <f>6/(PI()*Sheet1!$A$5*Sheet3!$E$1*SQRT(2*PI()))*(1-ERF((LN(B90)-Sheet3!$E$2+3*Sheet3!$E$1^2)/(SQRT(2)*Sheet3!$E$1)))*EXP(-3*Sheet3!$E$2+9*Sheet3!$E$1^2/2)</f>
        <v>1786.5561116843014</v>
      </c>
      <c r="D90" s="6">
        <f>0.5*(1-ERF((LN(Sheet2!B90)-Sheet3!$E$2)/(SQRT(2)*Sheet3!$E$1)))</f>
        <v>5.0965060371818416E-2</v>
      </c>
      <c r="E90" s="1">
        <f>6/(PI()*Sheet1!$A$5*Sheet3!$E$1*SQRT(2*PI()))/B90^4*EXP(-1*(LN(Sheet2!B90)-Sheet3!$E$2)^2/(2*Sheet3!$E$1^2))</f>
        <v>12163.386273965654</v>
      </c>
      <c r="F90" s="6">
        <f>1/(Sheet3!$E$1*SQRT(2*PI()))/B90*EXP(-1*(LN(Sheet2!B90)-Sheet3!$E$2)^2/(2*Sheet3!$E$1^2))</f>
        <v>4.4664273021934264E-2</v>
      </c>
    </row>
    <row r="91" spans="1:6" x14ac:dyDescent="0.35">
      <c r="A91">
        <v>88</v>
      </c>
      <c r="B91" s="6">
        <f t="shared" si="1"/>
        <v>1.5848931924611109</v>
      </c>
      <c r="C91" s="6">
        <f>6/(PI()*Sheet1!$A$5*Sheet3!$E$1*SQRT(2*PI()))*(1-ERF((LN(B91)-Sheet3!$E$2+3*Sheet3!$E$1^2)/(SQRT(2)*Sheet3!$E$1)))*EXP(-3*Sheet3!$E$2+9*Sheet3!$E$1^2/2)</f>
        <v>837.47130680702094</v>
      </c>
      <c r="D91" s="6">
        <f>0.5*(1-ERF((LN(Sheet2!B91)-Sheet3!$E$2)/(SQRT(2)*Sheet3!$E$1)))</f>
        <v>4.083732295367537E-2</v>
      </c>
      <c r="E91" s="1">
        <f>6/(PI()*Sheet1!$A$5*Sheet3!$E$1*SQRT(2*PI()))/B91^4*EXP(-1*(LN(Sheet2!B91)-Sheet3!$E$2)^2/(2*Sheet3!$E$1^2))</f>
        <v>4791.1402648969361</v>
      </c>
      <c r="F91" s="6">
        <f>1/(Sheet3!$E$1*SQRT(2*PI()))/B91*EXP(-1*(LN(Sheet2!B91)-Sheet3!$E$2)^2/(2*Sheet3!$E$1^2))</f>
        <v>3.0959875213098429E-2</v>
      </c>
    </row>
    <row r="92" spans="1:6" x14ac:dyDescent="0.35">
      <c r="A92">
        <v>89</v>
      </c>
      <c r="B92" s="6">
        <f t="shared" si="1"/>
        <v>1.9134546859970385</v>
      </c>
      <c r="C92" s="6">
        <f>6/(PI()*Sheet1!$A$5*Sheet3!$E$1*SQRT(2*PI()))*(1-ERF((LN(B92)-Sheet3!$E$2+3*Sheet3!$E$1^2)/(SQRT(2)*Sheet3!$E$1)))*EXP(-3*Sheet3!$E$2+9*Sheet3!$E$1^2/2)</f>
        <v>388.2787870534363</v>
      </c>
      <c r="D92" s="6">
        <f>0.5*(1-ERF((LN(Sheet2!B92)-Sheet3!$E$2)/(SQRT(2)*Sheet3!$E$1)))</f>
        <v>3.2407328465484775E-2</v>
      </c>
      <c r="E92" s="1">
        <f>6/(PI()*Sheet1!$A$5*Sheet3!$E$1*SQRT(2*PI()))/B92^4*EXP(-1*(LN(Sheet2!B92)-Sheet3!$E$2)^2/(2*Sheet3!$E$1^2))</f>
        <v>1866.340962846099</v>
      </c>
      <c r="F92" s="6">
        <f>1/(Sheet3!$E$1*SQRT(2*PI()))/B92*EXP(-1*(LN(Sheet2!B92)-Sheet3!$E$2)^2/(2*Sheet3!$E$1^2))</f>
        <v>2.122295483083788E-2</v>
      </c>
    </row>
    <row r="93" spans="1:6" x14ac:dyDescent="0.35">
      <c r="A93">
        <v>90</v>
      </c>
      <c r="B93" s="6">
        <f t="shared" si="1"/>
        <v>2.3101297000831584</v>
      </c>
      <c r="C93" s="6">
        <f>6/(PI()*Sheet1!$A$5*Sheet3!$E$1*SQRT(2*PI()))*(1-ERF((LN(B93)-Sheet3!$E$2+3*Sheet3!$E$1^2)/(SQRT(2)*Sheet3!$E$1)))*EXP(-3*Sheet3!$E$2+9*Sheet3!$E$1^2/2)</f>
        <v>178.07829997151498</v>
      </c>
      <c r="D93" s="6">
        <f>0.5*(1-ERF((LN(Sheet2!B93)-Sheet3!$E$2)/(SQRT(2)*Sheet3!$E$1)))</f>
        <v>2.546804967895111E-2</v>
      </c>
      <c r="E93" s="1">
        <f>6/(PI()*Sheet1!$A$5*Sheet3!$E$1*SQRT(2*PI()))/B93^4*EXP(-1*(LN(Sheet2!B93)-Sheet3!$E$2)^2/(2*Sheet3!$E$1^2))</f>
        <v>718.97006277716571</v>
      </c>
      <c r="F93" s="6">
        <f>1/(Sheet3!$E$1*SQRT(2*PI()))/B93*EXP(-1*(LN(Sheet2!B93)-Sheet3!$E$2)^2/(2*Sheet3!$E$1^2))</f>
        <v>1.4387330302879902E-2</v>
      </c>
    </row>
    <row r="94" spans="1:6" x14ac:dyDescent="0.35">
      <c r="A94">
        <v>91</v>
      </c>
      <c r="B94" s="6">
        <f t="shared" si="1"/>
        <v>2.7890387320175938</v>
      </c>
      <c r="C94" s="6">
        <f>6/(PI()*Sheet1!$A$5*Sheet3!$E$1*SQRT(2*PI()))*(1-ERF((LN(B94)-Sheet3!$E$2+3*Sheet3!$E$1^2)/(SQRT(2)*Sheet3!$E$1)))*EXP(-3*Sheet3!$E$2+9*Sheet3!$E$1^2/2)</f>
        <v>80.749553312104254</v>
      </c>
      <c r="D94" s="6">
        <f>0.5*(1-ERF((LN(Sheet2!B94)-Sheet3!$E$2)/(SQRT(2)*Sheet3!$E$1)))</f>
        <v>1.9819023765608346E-2</v>
      </c>
      <c r="E94" s="1">
        <f>6/(PI()*Sheet1!$A$5*Sheet3!$E$1*SQRT(2*PI()))/B94^4*EXP(-1*(LN(Sheet2!B94)-Sheet3!$E$2)^2/(2*Sheet3!$E$1^2))</f>
        <v>273.90397970116265</v>
      </c>
      <c r="F94" s="6">
        <f>1/(Sheet3!$E$1*SQRT(2*PI()))/B94*EXP(-1*(LN(Sheet2!B94)-Sheet3!$E$2)^2/(2*Sheet3!$E$1^2))</f>
        <v>9.6454455765563468E-3</v>
      </c>
    </row>
    <row r="95" spans="1:6" x14ac:dyDescent="0.35">
      <c r="A95">
        <v>92</v>
      </c>
      <c r="B95" s="6">
        <f t="shared" si="1"/>
        <v>3.3672295752114159</v>
      </c>
      <c r="C95" s="6">
        <f>6/(PI()*Sheet1!$A$5*Sheet3!$E$1*SQRT(2*PI()))*(1-ERF((LN(B95)-Sheet3!$E$2+3*Sheet3!$E$1^2)/(SQRT(2)*Sheet3!$E$1)))*EXP(-3*Sheet3!$E$2+9*Sheet3!$E$1^2/2)</f>
        <v>36.266985447232898</v>
      </c>
      <c r="D95" s="6">
        <f>0.5*(1-ERF((LN(Sheet2!B95)-Sheet3!$E$2)/(SQRT(2)*Sheet3!$E$1)))</f>
        <v>1.5271185794042574E-2</v>
      </c>
      <c r="E95" s="1">
        <f>6/(PI()*Sheet1!$A$5*Sheet3!$E$1*SQRT(2*PI()))/B95^4*EXP(-1*(LN(Sheet2!B95)-Sheet3!$E$2)^2/(2*Sheet3!$E$1^2))</f>
        <v>103.1937973213014</v>
      </c>
      <c r="F95" s="6">
        <f>1/(Sheet3!$E$1*SQRT(2*PI()))/B95*EXP(-1*(LN(Sheet2!B95)-Sheet3!$E$2)^2/(2*Sheet3!$E$1^2))</f>
        <v>6.3948754723137007E-3</v>
      </c>
    </row>
    <row r="96" spans="1:6" x14ac:dyDescent="0.35">
      <c r="A96">
        <v>93</v>
      </c>
      <c r="B96" s="6">
        <f t="shared" si="1"/>
        <v>4.0652841719327384</v>
      </c>
      <c r="C96" s="6">
        <f>6/(PI()*Sheet1!$A$5*Sheet3!$E$1*SQRT(2*PI()))*(1-ERF((LN(B96)-Sheet3!$E$2+3*Sheet3!$E$1^2)/(SQRT(2)*Sheet3!$E$1)))*EXP(-3*Sheet3!$E$2+9*Sheet3!$E$1^2/2)</f>
        <v>16.06109355520314</v>
      </c>
      <c r="D96" s="6">
        <f>0.5*(1-ERF((LN(Sheet2!B96)-Sheet3!$E$2)/(SQRT(2)*Sheet3!$E$1)))</f>
        <v>1.1650352049444368E-2</v>
      </c>
      <c r="E96" s="1">
        <f>6/(PI()*Sheet1!$A$5*Sheet3!$E$1*SQRT(2*PI()))/B96^4*EXP(-1*(LN(Sheet2!B96)-Sheet3!$E$2)^2/(2*Sheet3!$E$1^2))</f>
        <v>38.44824860869484</v>
      </c>
      <c r="F96" s="6">
        <f>1/(Sheet3!$E$1*SQRT(2*PI()))/B96*EXP(-1*(LN(Sheet2!B96)-Sheet3!$E$2)^2/(2*Sheet3!$E$1^2))</f>
        <v>4.1928526969198668E-3</v>
      </c>
    </row>
    <row r="97" spans="1:6" x14ac:dyDescent="0.35">
      <c r="A97">
        <v>94</v>
      </c>
      <c r="B97" s="6">
        <f t="shared" si="1"/>
        <v>4.9080512716538518</v>
      </c>
      <c r="C97" s="6">
        <f>6/(PI()*Sheet1!$A$5*Sheet3!$E$1*SQRT(2*PI()))*(1-ERF((LN(B97)-Sheet3!$E$2+3*Sheet3!$E$1^2)/(SQRT(2)*Sheet3!$E$1)))*EXP(-3*Sheet3!$E$2+9*Sheet3!$E$1^2/2)</f>
        <v>7.0313543214022962</v>
      </c>
      <c r="D97" s="6">
        <f>0.5*(1-ERF((LN(Sheet2!B97)-Sheet3!$E$2)/(SQRT(2)*Sheet3!$E$1)))</f>
        <v>8.7994364015513415E-3</v>
      </c>
      <c r="E97" s="1">
        <f>6/(PI()*Sheet1!$A$5*Sheet3!$E$1*SQRT(2*PI()))/B97^4*EXP(-1*(LN(Sheet2!B97)-Sheet3!$E$2)^2/(2*Sheet3!$E$1^2))</f>
        <v>14.166652650040955</v>
      </c>
      <c r="F97" s="6">
        <f>1/(Sheet3!$E$1*SQRT(2*PI()))/B97*EXP(-1*(LN(Sheet2!B97)-Sheet3!$E$2)^2/(2*Sheet3!$E$1^2))</f>
        <v>2.7186596061982565E-3</v>
      </c>
    </row>
    <row r="98" spans="1:6" x14ac:dyDescent="0.35">
      <c r="A98">
        <v>95</v>
      </c>
      <c r="B98" s="6">
        <f t="shared" si="1"/>
        <v>5.9255309755456755</v>
      </c>
      <c r="C98" s="6">
        <f>6/(PI()*Sheet1!$A$5*Sheet3!$E$1*SQRT(2*PI()))*(1-ERF((LN(B98)-Sheet3!$E$2+3*Sheet3!$E$1^2)/(SQRT(2)*Sheet3!$E$1)))*EXP(-3*Sheet3!$E$2+9*Sheet3!$E$1^2/2)</f>
        <v>3.0345844966052016</v>
      </c>
      <c r="D98" s="6">
        <f>0.5*(1-ERF((LN(Sheet2!B98)-Sheet3!$E$2)/(SQRT(2)*Sheet3!$E$1)))</f>
        <v>6.5795419117697374E-3</v>
      </c>
      <c r="E98" s="1">
        <f>6/(PI()*Sheet1!$A$5*Sheet3!$E$1*SQRT(2*PI()))/B98^4*EXP(-1*(LN(Sheet2!B98)-Sheet3!$E$2)^2/(2*Sheet3!$E$1^2))</f>
        <v>5.1620908767861087</v>
      </c>
      <c r="F98" s="6">
        <f>1/(Sheet3!$E$1*SQRT(2*PI()))/B98*EXP(-1*(LN(Sheet2!B98)-Sheet3!$E$2)^2/(2*Sheet3!$E$1^2))</f>
        <v>1.7432825389447379E-3</v>
      </c>
    </row>
    <row r="99" spans="1:6" x14ac:dyDescent="0.35">
      <c r="A99">
        <v>96</v>
      </c>
      <c r="B99" s="6">
        <f t="shared" si="1"/>
        <v>7.1539426543764799</v>
      </c>
      <c r="C99" s="6">
        <f>6/(PI()*Sheet1!$A$5*Sheet3!$E$1*SQRT(2*PI()))*(1-ERF((LN(B99)-Sheet3!$E$2+3*Sheet3!$E$1^2)/(SQRT(2)*Sheet3!$E$1)))*EXP(-3*Sheet3!$E$2+9*Sheet3!$E$1^2/2)</f>
        <v>1.3322566082656981</v>
      </c>
      <c r="D99" s="6">
        <f>0.5*(1-ERF((LN(Sheet2!B99)-Sheet3!$E$2)/(SQRT(2)*Sheet3!$E$1)))</f>
        <v>4.8701073544357709E-3</v>
      </c>
      <c r="E99" s="1">
        <f>6/(PI()*Sheet1!$A$5*Sheet3!$E$1*SQRT(2*PI()))/B99^4*EXP(-1*(LN(Sheet2!B99)-Sheet3!$E$2)^2/(2*Sheet3!$E$1^2))</f>
        <v>1.8601662581097289</v>
      </c>
      <c r="F99" s="6">
        <f>1/(Sheet3!$E$1*SQRT(2*PI()))/B99*EXP(-1*(LN(Sheet2!B99)-Sheet3!$E$2)^2/(2*Sheet3!$E$1^2))</f>
        <v>1.1054737694409979E-3</v>
      </c>
    </row>
    <row r="100" spans="1:6" x14ac:dyDescent="0.35">
      <c r="A100">
        <v>97</v>
      </c>
      <c r="B100" s="6">
        <f t="shared" si="1"/>
        <v>8.637014254641425</v>
      </c>
      <c r="C100" s="6">
        <f>6/(PI()*Sheet1!$A$5*Sheet3!$E$1*SQRT(2*PI()))*(1-ERF((LN(B100)-Sheet3!$E$2+3*Sheet3!$E$1^2)/(SQRT(2)*Sheet3!$E$1)))*EXP(-3*Sheet3!$E$2+9*Sheet3!$E$1^2/2)</f>
        <v>0.5921140481180881</v>
      </c>
      <c r="D100" s="6">
        <f>0.5*(1-ERF((LN(Sheet2!B100)-Sheet3!$E$2)/(SQRT(2)*Sheet3!$E$1)))</f>
        <v>3.5683057435423327E-3</v>
      </c>
      <c r="E100" s="1">
        <f>6/(PI()*Sheet1!$A$5*Sheet3!$E$1*SQRT(2*PI()))/B100^4*EXP(-1*(LN(Sheet2!B100)-Sheet3!$E$2)^2/(2*Sheet3!$E$1^2))</f>
        <v>0.66289630018388801</v>
      </c>
      <c r="F100" s="6">
        <f>1/(Sheet3!$E$1*SQRT(2*PI()))/B100*EXP(-1*(LN(Sheet2!B100)-Sheet3!$E$2)^2/(2*Sheet3!$E$1^2))</f>
        <v>6.9326108151354464E-4</v>
      </c>
    </row>
    <row r="101" spans="1:6" x14ac:dyDescent="0.35">
      <c r="A101">
        <v>98</v>
      </c>
      <c r="B101" s="6">
        <f t="shared" si="1"/>
        <v>10.427538888537669</v>
      </c>
      <c r="C101" s="6">
        <f>6/(PI()*Sheet1!$A$5*Sheet3!$E$1*SQRT(2*PI()))*(1-ERF((LN(B101)-Sheet3!$E$2+3*Sheet3!$E$1^2)/(SQRT(2)*Sheet3!$E$1)))*EXP(-3*Sheet3!$E$2+9*Sheet3!$E$1^2/2)</f>
        <v>0.22204276804428305</v>
      </c>
      <c r="D101" s="6">
        <f>0.5*(1-ERF((LN(Sheet2!B101)-Sheet3!$E$2)/(SQRT(2)*Sheet3!$E$1)))</f>
        <v>2.5878921866699933E-3</v>
      </c>
      <c r="E101" s="1">
        <f>6/(PI()*Sheet1!$A$5*Sheet3!$E$1*SQRT(2*PI()))/B101^4*EXP(-1*(LN(Sheet2!B101)-Sheet3!$E$2)^2/(2*Sheet3!$E$1^2))</f>
        <v>0.23361845318234176</v>
      </c>
      <c r="F101" s="6">
        <f>1/(Sheet3!$E$1*SQRT(2*PI()))/B101*EXP(-1*(LN(Sheet2!B101)-Sheet3!$E$2)^2/(2*Sheet3!$E$1^2))</f>
        <v>4.2994501192275834E-4</v>
      </c>
    </row>
    <row r="102" spans="1:6" x14ac:dyDescent="0.35">
      <c r="A102">
        <v>99</v>
      </c>
      <c r="B102" s="6">
        <f t="shared" si="1"/>
        <v>12.589254117941662</v>
      </c>
      <c r="C102" s="6">
        <f>6/(PI()*Sheet1!$A$5*Sheet3!$E$1*SQRT(2*PI()))*(1-ERF((LN(B102)-Sheet3!$E$2+3*Sheet3!$E$1^2)/(SQRT(2)*Sheet3!$E$1)))*EXP(-3*Sheet3!$E$2+9*Sheet3!$E$1^2/2)</f>
        <v>7.4014256014761012E-2</v>
      </c>
      <c r="D102" s="6">
        <f>0.5*(1-ERF((LN(Sheet2!B102)-Sheet3!$E$2)/(SQRT(2)*Sheet3!$E$1)))</f>
        <v>1.8576851936669692E-3</v>
      </c>
      <c r="E102" s="1">
        <f>6/(PI()*Sheet1!$A$5*Sheet3!$E$1*SQRT(2*PI()))/B102^4*EXP(-1*(LN(Sheet2!B102)-Sheet3!$E$2)^2/(2*Sheet3!$E$1^2))</f>
        <v>8.1420995745205005E-2</v>
      </c>
      <c r="F102" s="6">
        <f>1/(Sheet3!$E$1*SQRT(2*PI()))/B102*EXP(-1*(LN(Sheet2!B102)-Sheet3!$E$2)^2/(2*Sheet3!$E$1^2))</f>
        <v>2.6369186112760058E-4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2021-01-07T21:54:05Z</dcterms:created>
  <dcterms:modified xsi:type="dcterms:W3CDTF">2021-01-11T21:55:50Z</dcterms:modified>
</cp:coreProperties>
</file>