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tefa\Documents\GitHub\LunarEjecta\"/>
    </mc:Choice>
  </mc:AlternateContent>
  <xr:revisionPtr revIDLastSave="0" documentId="8_{D78C14DF-C548-4FF3-9058-CD4821373D65}" xr6:coauthVersionLast="44" xr6:coauthVersionMax="44" xr10:uidLastSave="{00000000-0000-0000-0000-000000000000}"/>
  <bookViews>
    <workbookView xWindow="-110" yWindow="-110" windowWidth="19420" windowHeight="10420" xr2:uid="{4F0D8CB6-D73A-4F15-94D4-5DC19F157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A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H22" i="1" l="1"/>
  <c r="H6" i="1"/>
  <c r="H2" i="1"/>
  <c r="H33" i="1"/>
  <c r="H25" i="1"/>
  <c r="H21" i="1"/>
  <c r="H13" i="1"/>
  <c r="H40" i="1"/>
  <c r="H20" i="1"/>
  <c r="H15" i="1"/>
  <c r="H8" i="1"/>
  <c r="H38" i="1"/>
  <c r="H34" i="1"/>
  <c r="H26" i="1"/>
  <c r="H18" i="1"/>
  <c r="H14" i="1"/>
  <c r="H10" i="1"/>
  <c r="H12" i="1"/>
  <c r="H31" i="1"/>
  <c r="H32" i="1"/>
  <c r="H4" i="1"/>
  <c r="H37" i="1"/>
  <c r="H29" i="1"/>
  <c r="H24" i="1"/>
  <c r="H17" i="1"/>
  <c r="H11" i="1"/>
  <c r="H5" i="1"/>
  <c r="H30" i="1"/>
  <c r="H36" i="1"/>
  <c r="H28" i="1"/>
  <c r="H23" i="1"/>
  <c r="H16" i="1"/>
  <c r="H9" i="1"/>
  <c r="H19" i="1" l="1"/>
  <c r="H39" i="1"/>
  <c r="H7" i="1"/>
  <c r="H27" i="1"/>
  <c r="H35" i="1"/>
  <c r="I1" i="1"/>
  <c r="H3" i="1"/>
</calcChain>
</file>

<file path=xl/sharedStrings.xml><?xml version="1.0" encoding="utf-8"?>
<sst xmlns="http://schemas.openxmlformats.org/spreadsheetml/2006/main" count="6" uniqueCount="6">
  <si>
    <t>% by mass &lt; x</t>
  </si>
  <si>
    <t>fraction by mass &gt; x</t>
  </si>
  <si>
    <t>x (mm)</t>
  </si>
  <si>
    <t>bi</t>
  </si>
  <si>
    <t>rho (g/cc)</t>
  </si>
  <si>
    <t>rho (kg/mm^3)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</si>
</sst>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000E+00"/>
    <numFmt numFmtId="172" formatCode="0.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Sheet1!$B$2:$B$40</c:f>
              <c:numCache>
                <c:formatCode>0.00E+00</c:formatCode>
                <c:ptCount val="39"/>
                <c:pt idx="0">
                  <c:v>3.380248352585E-3</c:v>
                </c:pt>
                <c:pt idx="1">
                  <c:v>3.7944412952459999E-3</c:v>
                </c:pt>
                <c:pt idx="2">
                  <c:v>4.5129246560499997E-3</c:v>
                </c:pt>
                <c:pt idx="3">
                  <c:v>5.3674729594000003E-3</c:v>
                </c:pt>
                <c:pt idx="4">
                  <c:v>6.3837324646110003E-3</c:v>
                </c:pt>
                <c:pt idx="5">
                  <c:v>7.5921760312530001E-3</c:v>
                </c:pt>
                <c:pt idx="6">
                  <c:v>9.0291164355960005E-3</c:v>
                </c:pt>
                <c:pt idx="7">
                  <c:v>1.0737989052827E-2</c:v>
                </c:pt>
                <c:pt idx="8">
                  <c:v>1.2769865152208E-2</c:v>
                </c:pt>
                <c:pt idx="9">
                  <c:v>1.5185144104918001E-2</c:v>
                </c:pt>
                <c:pt idx="10">
                  <c:v>1.8057261192048001E-2</c:v>
                </c:pt>
                <c:pt idx="11">
                  <c:v>2.1368728702209999E-2</c:v>
                </c:pt>
                <c:pt idx="12">
                  <c:v>2.5044648784976E-2</c:v>
                </c:pt>
                <c:pt idx="13">
                  <c:v>2.9494364580793998E-2</c:v>
                </c:pt>
                <c:pt idx="14">
                  <c:v>3.3098954040891998E-2</c:v>
                </c:pt>
                <c:pt idx="15">
                  <c:v>3.7145453042138003E-2</c:v>
                </c:pt>
                <c:pt idx="16">
                  <c:v>4.2499223173781998E-2</c:v>
                </c:pt>
                <c:pt idx="17">
                  <c:v>4.8155933590968002E-2</c:v>
                </c:pt>
                <c:pt idx="18">
                  <c:v>5.4042887826956001E-2</c:v>
                </c:pt>
                <c:pt idx="19">
                  <c:v>6.0942690951497999E-2</c:v>
                </c:pt>
                <c:pt idx="20">
                  <c:v>6.8720899309714006E-2</c:v>
                </c:pt>
                <c:pt idx="21">
                  <c:v>7.7869796000019004E-2</c:v>
                </c:pt>
                <c:pt idx="22">
                  <c:v>8.7812953450079001E-2</c:v>
                </c:pt>
                <c:pt idx="23">
                  <c:v>9.8550426314891998E-2</c:v>
                </c:pt>
                <c:pt idx="24">
                  <c:v>0.112206724061769</c:v>
                </c:pt>
                <c:pt idx="25">
                  <c:v>0.12775947699718601</c:v>
                </c:pt>
                <c:pt idx="26">
                  <c:v>0.145465039759366</c:v>
                </c:pt>
                <c:pt idx="27">
                  <c:v>0.16803584363045301</c:v>
                </c:pt>
                <c:pt idx="28">
                  <c:v>0.19411176280305001</c:v>
                </c:pt>
                <c:pt idx="29">
                  <c:v>0.222083419318477</c:v>
                </c:pt>
                <c:pt idx="30">
                  <c:v>0.25904402010800498</c:v>
                </c:pt>
                <c:pt idx="31">
                  <c:v>0.30803890584547</c:v>
                </c:pt>
                <c:pt idx="32">
                  <c:v>0.36629487391812898</c:v>
                </c:pt>
                <c:pt idx="33">
                  <c:v>0.435590409221425</c:v>
                </c:pt>
                <c:pt idx="34">
                  <c:v>0.51802978519250797</c:v>
                </c:pt>
                <c:pt idx="35">
                  <c:v>0.61608572536417705</c:v>
                </c:pt>
                <c:pt idx="36">
                  <c:v>0.73270559685025705</c:v>
                </c:pt>
                <c:pt idx="37">
                  <c:v>0.87138202289213595</c:v>
                </c:pt>
                <c:pt idx="38">
                  <c:v>1.03629488039837</c:v>
                </c:pt>
              </c:numCache>
            </c:numRef>
          </c:xVal>
          <c:yVal>
            <c:numRef>
              <c:f>Sheet1!$I$2:$I$40</c:f>
              <c:numCache>
                <c:formatCode>0.00E+00</c:formatCode>
                <c:ptCount val="39"/>
                <c:pt idx="0">
                  <c:v>9.1719614205484617E-3</c:v>
                </c:pt>
                <c:pt idx="1">
                  <c:v>1.1836648679924384E-2</c:v>
                </c:pt>
                <c:pt idx="2">
                  <c:v>1.1577597877555837E-2</c:v>
                </c:pt>
                <c:pt idx="3">
                  <c:v>1.2751961514958965E-2</c:v>
                </c:pt>
                <c:pt idx="4">
                  <c:v>1.4979798415325969E-2</c:v>
                </c:pt>
                <c:pt idx="5">
                  <c:v>1.7104014994746061E-2</c:v>
                </c:pt>
                <c:pt idx="6">
                  <c:v>1.7319890663386926E-2</c:v>
                </c:pt>
                <c:pt idx="7">
                  <c:v>1.9737698152157191E-2</c:v>
                </c:pt>
                <c:pt idx="8">
                  <c:v>2.4918714199522945E-2</c:v>
                </c:pt>
                <c:pt idx="9">
                  <c:v>2.4858748736011835E-2</c:v>
                </c:pt>
                <c:pt idx="10">
                  <c:v>2.6923633147506201E-2</c:v>
                </c:pt>
                <c:pt idx="11">
                  <c:v>2.7385279293710828E-2</c:v>
                </c:pt>
                <c:pt idx="12">
                  <c:v>2.8407134753357113E-2</c:v>
                </c:pt>
                <c:pt idx="13">
                  <c:v>3.0066423471125869E-2</c:v>
                </c:pt>
                <c:pt idx="14">
                  <c:v>2.7342771558860182E-2</c:v>
                </c:pt>
                <c:pt idx="15">
                  <c:v>2.5938771116933903E-2</c:v>
                </c:pt>
                <c:pt idx="16">
                  <c:v>2.9091762000876143E-2</c:v>
                </c:pt>
                <c:pt idx="17">
                  <c:v>2.7789079084082999E-2</c:v>
                </c:pt>
                <c:pt idx="18">
                  <c:v>2.7715718806073979E-2</c:v>
                </c:pt>
                <c:pt idx="19">
                  <c:v>3.0390062501512133E-2</c:v>
                </c:pt>
                <c:pt idx="20">
                  <c:v>2.7172935700477022E-2</c:v>
                </c:pt>
                <c:pt idx="21">
                  <c:v>2.6625803314850999E-2</c:v>
                </c:pt>
                <c:pt idx="22">
                  <c:v>2.5904892094270122E-2</c:v>
                </c:pt>
                <c:pt idx="23">
                  <c:v>2.9486360527081944E-2</c:v>
                </c:pt>
                <c:pt idx="24">
                  <c:v>2.7149866530718034E-2</c:v>
                </c:pt>
                <c:pt idx="25">
                  <c:v>2.8622133424483009E-2</c:v>
                </c:pt>
                <c:pt idx="26">
                  <c:v>2.9281247807017963E-2</c:v>
                </c:pt>
                <c:pt idx="27">
                  <c:v>2.8165412909572075E-2</c:v>
                </c:pt>
                <c:pt idx="28">
                  <c:v>2.7800764843344976E-2</c:v>
                </c:pt>
                <c:pt idx="29">
                  <c:v>2.4844644777650048E-2</c:v>
                </c:pt>
                <c:pt idx="30">
                  <c:v>2.5020764515607915E-2</c:v>
                </c:pt>
                <c:pt idx="31">
                  <c:v>2.6155093029008026E-2</c:v>
                </c:pt>
                <c:pt idx="32">
                  <c:v>2.2414556443295916E-2</c:v>
                </c:pt>
                <c:pt idx="33">
                  <c:v>1.7535766332027108E-2</c:v>
                </c:pt>
                <c:pt idx="34">
                  <c:v>1.5851936116632995E-2</c:v>
                </c:pt>
                <c:pt idx="35">
                  <c:v>1.5523805100299897E-2</c:v>
                </c:pt>
                <c:pt idx="36">
                  <c:v>1.7086744941255051E-2</c:v>
                </c:pt>
                <c:pt idx="37">
                  <c:v>1.781640470125893E-2</c:v>
                </c:pt>
                <c:pt idx="38">
                  <c:v>1.5700823148585098E-2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6A-4D04-AF83-EE19E0B39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318367"/>
        <c:axId val="218564175"/>
      </c:scatterChart>
      <c:valAx>
        <c:axId val="39931836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64175"/>
        <c:crosses val="autoZero"/>
        <c:crossBetween val="midCat"/>
      </c:valAx>
      <c:valAx>
        <c:axId val="21856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1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Sheet1!$B$2:$B$40</c:f>
              <c:numCache>
                <c:formatCode>0.00E+00</c:formatCode>
                <c:ptCount val="39"/>
                <c:pt idx="0">
                  <c:v>3.380248352585E-3</c:v>
                </c:pt>
                <c:pt idx="1">
                  <c:v>3.7944412952459999E-3</c:v>
                </c:pt>
                <c:pt idx="2">
                  <c:v>4.5129246560499997E-3</c:v>
                </c:pt>
                <c:pt idx="3">
                  <c:v>5.3674729594000003E-3</c:v>
                </c:pt>
                <c:pt idx="4">
                  <c:v>6.3837324646110003E-3</c:v>
                </c:pt>
                <c:pt idx="5">
                  <c:v>7.5921760312530001E-3</c:v>
                </c:pt>
                <c:pt idx="6">
                  <c:v>9.0291164355960005E-3</c:v>
                </c:pt>
                <c:pt idx="7">
                  <c:v>1.0737989052827E-2</c:v>
                </c:pt>
                <c:pt idx="8">
                  <c:v>1.2769865152208E-2</c:v>
                </c:pt>
                <c:pt idx="9">
                  <c:v>1.5185144104918001E-2</c:v>
                </c:pt>
                <c:pt idx="10">
                  <c:v>1.8057261192048001E-2</c:v>
                </c:pt>
                <c:pt idx="11">
                  <c:v>2.1368728702209999E-2</c:v>
                </c:pt>
                <c:pt idx="12">
                  <c:v>2.5044648784976E-2</c:v>
                </c:pt>
                <c:pt idx="13">
                  <c:v>2.9494364580793998E-2</c:v>
                </c:pt>
                <c:pt idx="14">
                  <c:v>3.3098954040891998E-2</c:v>
                </c:pt>
                <c:pt idx="15">
                  <c:v>3.7145453042138003E-2</c:v>
                </c:pt>
                <c:pt idx="16">
                  <c:v>4.2499223173781998E-2</c:v>
                </c:pt>
                <c:pt idx="17">
                  <c:v>4.8155933590968002E-2</c:v>
                </c:pt>
                <c:pt idx="18">
                  <c:v>5.4042887826956001E-2</c:v>
                </c:pt>
                <c:pt idx="19">
                  <c:v>6.0942690951497999E-2</c:v>
                </c:pt>
                <c:pt idx="20">
                  <c:v>6.8720899309714006E-2</c:v>
                </c:pt>
                <c:pt idx="21">
                  <c:v>7.7869796000019004E-2</c:v>
                </c:pt>
                <c:pt idx="22">
                  <c:v>8.7812953450079001E-2</c:v>
                </c:pt>
                <c:pt idx="23">
                  <c:v>9.8550426314891998E-2</c:v>
                </c:pt>
                <c:pt idx="24">
                  <c:v>0.112206724061769</c:v>
                </c:pt>
                <c:pt idx="25">
                  <c:v>0.12775947699718601</c:v>
                </c:pt>
                <c:pt idx="26">
                  <c:v>0.145465039759366</c:v>
                </c:pt>
                <c:pt idx="27">
                  <c:v>0.16803584363045301</c:v>
                </c:pt>
                <c:pt idx="28">
                  <c:v>0.19411176280305001</c:v>
                </c:pt>
                <c:pt idx="29">
                  <c:v>0.222083419318477</c:v>
                </c:pt>
                <c:pt idx="30">
                  <c:v>0.25904402010800498</c:v>
                </c:pt>
                <c:pt idx="31">
                  <c:v>0.30803890584547</c:v>
                </c:pt>
                <c:pt idx="32">
                  <c:v>0.36629487391812898</c:v>
                </c:pt>
                <c:pt idx="33">
                  <c:v>0.435590409221425</c:v>
                </c:pt>
                <c:pt idx="34">
                  <c:v>0.51802978519250797</c:v>
                </c:pt>
                <c:pt idx="35">
                  <c:v>0.61608572536417705</c:v>
                </c:pt>
                <c:pt idx="36">
                  <c:v>0.73270559685025705</c:v>
                </c:pt>
                <c:pt idx="37">
                  <c:v>0.87138202289213595</c:v>
                </c:pt>
                <c:pt idx="38">
                  <c:v>1.03629488039837</c:v>
                </c:pt>
              </c:numCache>
            </c:numRef>
          </c:xVal>
          <c:yVal>
            <c:numRef>
              <c:f>Sheet1!$G$2:$G$40</c:f>
              <c:numCache>
                <c:formatCode>0.00E+00</c:formatCode>
                <c:ptCount val="39"/>
                <c:pt idx="0">
                  <c:v>123666677472.93658</c:v>
                </c:pt>
                <c:pt idx="1">
                  <c:v>104131844138.9894</c:v>
                </c:pt>
                <c:pt idx="2">
                  <c:v>60539409205.106163</c:v>
                </c:pt>
                <c:pt idx="3">
                  <c:v>39636768688.817711</c:v>
                </c:pt>
                <c:pt idx="4">
                  <c:v>27680984352.454586</c:v>
                </c:pt>
                <c:pt idx="5">
                  <c:v>18791741852.008587</c:v>
                </c:pt>
                <c:pt idx="6">
                  <c:v>11313340869.215637</c:v>
                </c:pt>
                <c:pt idx="7">
                  <c:v>7666385180.9119196</c:v>
                </c:pt>
                <c:pt idx="8">
                  <c:v>5757071483.0279808</c:v>
                </c:pt>
                <c:pt idx="9">
                  <c:v>3415649410.3727636</c:v>
                </c:pt>
                <c:pt idx="10">
                  <c:v>2214986227.3666806</c:v>
                </c:pt>
                <c:pt idx="11">
                  <c:v>1377667357.8834319</c:v>
                </c:pt>
                <c:pt idx="12">
                  <c:v>881931893.79190791</c:v>
                </c:pt>
                <c:pt idx="13">
                  <c:v>611085214.49108922</c:v>
                </c:pt>
                <c:pt idx="14">
                  <c:v>393175396.68480587</c:v>
                </c:pt>
                <c:pt idx="15">
                  <c:v>256866142.80906802</c:v>
                </c:pt>
                <c:pt idx="16">
                  <c:v>195009595.99931976</c:v>
                </c:pt>
                <c:pt idx="17">
                  <c:v>129777496.61346261</c:v>
                </c:pt>
                <c:pt idx="18">
                  <c:v>90966923.607008427</c:v>
                </c:pt>
                <c:pt idx="19">
                  <c:v>69577047.073467016</c:v>
                </c:pt>
                <c:pt idx="20">
                  <c:v>43090555.154057555</c:v>
                </c:pt>
                <c:pt idx="21">
                  <c:v>29217946.429975241</c:v>
                </c:pt>
                <c:pt idx="22">
                  <c:v>19957363.810131878</c:v>
                </c:pt>
                <c:pt idx="23">
                  <c:v>15757898.823375208</c:v>
                </c:pt>
                <c:pt idx="24">
                  <c:v>9829551.374085106</c:v>
                </c:pt>
                <c:pt idx="25">
                  <c:v>7022561.3345368365</c:v>
                </c:pt>
                <c:pt idx="26">
                  <c:v>4772927.7133501004</c:v>
                </c:pt>
                <c:pt idx="27">
                  <c:v>2978867.1508964812</c:v>
                </c:pt>
                <c:pt idx="28">
                  <c:v>1933353.5894220874</c:v>
                </c:pt>
                <c:pt idx="29">
                  <c:v>1123600.5451076571</c:v>
                </c:pt>
                <c:pt idx="30">
                  <c:v>695059.15500493767</c:v>
                </c:pt>
                <c:pt idx="31">
                  <c:v>432509.52756934881</c:v>
                </c:pt>
                <c:pt idx="32">
                  <c:v>220404.03255770612</c:v>
                </c:pt>
                <c:pt idx="33">
                  <c:v>102459.73090328494</c:v>
                </c:pt>
                <c:pt idx="34">
                  <c:v>55070.092263061408</c:v>
                </c:pt>
                <c:pt idx="35">
                  <c:v>32080.064171771523</c:v>
                </c:pt>
                <c:pt idx="36">
                  <c:v>21027.11718181934</c:v>
                </c:pt>
                <c:pt idx="37">
                  <c:v>13062.031465137787</c:v>
                </c:pt>
                <c:pt idx="38">
                  <c:v>6851.2133255544168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E9-4EBB-BC8F-6146E7A96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84095"/>
        <c:axId val="218584559"/>
      </c:scatterChart>
      <c:valAx>
        <c:axId val="3868409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84559"/>
        <c:crosses val="autoZero"/>
        <c:crossBetween val="midCat"/>
      </c:valAx>
      <c:valAx>
        <c:axId val="2185845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Sheet1!$B$2:$B$41</c:f>
              <c:numCache>
                <c:formatCode>0.00E+00</c:formatCode>
                <c:ptCount val="40"/>
                <c:pt idx="0">
                  <c:v>3.380248352585E-3</c:v>
                </c:pt>
                <c:pt idx="1">
                  <c:v>3.7944412952459999E-3</c:v>
                </c:pt>
                <c:pt idx="2">
                  <c:v>4.5129246560499997E-3</c:v>
                </c:pt>
                <c:pt idx="3">
                  <c:v>5.3674729594000003E-3</c:v>
                </c:pt>
                <c:pt idx="4">
                  <c:v>6.3837324646110003E-3</c:v>
                </c:pt>
                <c:pt idx="5">
                  <c:v>7.5921760312530001E-3</c:v>
                </c:pt>
                <c:pt idx="6">
                  <c:v>9.0291164355960005E-3</c:v>
                </c:pt>
                <c:pt idx="7">
                  <c:v>1.0737989052827E-2</c:v>
                </c:pt>
                <c:pt idx="8">
                  <c:v>1.2769865152208E-2</c:v>
                </c:pt>
                <c:pt idx="9">
                  <c:v>1.5185144104918001E-2</c:v>
                </c:pt>
                <c:pt idx="10">
                  <c:v>1.8057261192048001E-2</c:v>
                </c:pt>
                <c:pt idx="11">
                  <c:v>2.1368728702209999E-2</c:v>
                </c:pt>
                <c:pt idx="12">
                  <c:v>2.5044648784976E-2</c:v>
                </c:pt>
                <c:pt idx="13">
                  <c:v>2.9494364580793998E-2</c:v>
                </c:pt>
                <c:pt idx="14">
                  <c:v>3.3098954040891998E-2</c:v>
                </c:pt>
                <c:pt idx="15">
                  <c:v>3.7145453042138003E-2</c:v>
                </c:pt>
                <c:pt idx="16">
                  <c:v>4.2499223173781998E-2</c:v>
                </c:pt>
                <c:pt idx="17">
                  <c:v>4.8155933590968002E-2</c:v>
                </c:pt>
                <c:pt idx="18">
                  <c:v>5.4042887826956001E-2</c:v>
                </c:pt>
                <c:pt idx="19">
                  <c:v>6.0942690951497999E-2</c:v>
                </c:pt>
                <c:pt idx="20">
                  <c:v>6.8720899309714006E-2</c:v>
                </c:pt>
                <c:pt idx="21">
                  <c:v>7.7869796000019004E-2</c:v>
                </c:pt>
                <c:pt idx="22">
                  <c:v>8.7812953450079001E-2</c:v>
                </c:pt>
                <c:pt idx="23">
                  <c:v>9.8550426314891998E-2</c:v>
                </c:pt>
                <c:pt idx="24">
                  <c:v>0.112206724061769</c:v>
                </c:pt>
                <c:pt idx="25">
                  <c:v>0.12775947699718601</c:v>
                </c:pt>
                <c:pt idx="26">
                  <c:v>0.145465039759366</c:v>
                </c:pt>
                <c:pt idx="27">
                  <c:v>0.16803584363045301</c:v>
                </c:pt>
                <c:pt idx="28">
                  <c:v>0.19411176280305001</c:v>
                </c:pt>
                <c:pt idx="29">
                  <c:v>0.222083419318477</c:v>
                </c:pt>
                <c:pt idx="30">
                  <c:v>0.25904402010800498</c:v>
                </c:pt>
                <c:pt idx="31">
                  <c:v>0.30803890584547</c:v>
                </c:pt>
                <c:pt idx="32">
                  <c:v>0.36629487391812898</c:v>
                </c:pt>
                <c:pt idx="33">
                  <c:v>0.435590409221425</c:v>
                </c:pt>
                <c:pt idx="34">
                  <c:v>0.51802978519250797</c:v>
                </c:pt>
                <c:pt idx="35">
                  <c:v>0.61608572536417705</c:v>
                </c:pt>
                <c:pt idx="36">
                  <c:v>0.73270559685025705</c:v>
                </c:pt>
                <c:pt idx="37">
                  <c:v>0.87138202289213595</c:v>
                </c:pt>
                <c:pt idx="38">
                  <c:v>1.03629488039837</c:v>
                </c:pt>
                <c:pt idx="39">
                  <c:v>1.23245384670266</c:v>
                </c:pt>
              </c:numCache>
            </c:numRef>
          </c:xVal>
          <c:yVal>
            <c:numRef>
              <c:f>Sheet1!$D$2:$D$41</c:f>
              <c:numCache>
                <c:formatCode>0.00E+00</c:formatCode>
                <c:ptCount val="40"/>
                <c:pt idx="0">
                  <c:v>5.1768202809153401</c:v>
                </c:pt>
                <c:pt idx="1">
                  <c:v>6.0940164229701699</c:v>
                </c:pt>
                <c:pt idx="2">
                  <c:v>7.2776812909626001</c:v>
                </c:pt>
                <c:pt idx="3">
                  <c:v>8.4354410787182008</c:v>
                </c:pt>
                <c:pt idx="4">
                  <c:v>9.7106372302140898</c:v>
                </c:pt>
                <c:pt idx="5">
                  <c:v>11.2086170717467</c:v>
                </c:pt>
                <c:pt idx="6">
                  <c:v>12.919018571221301</c:v>
                </c:pt>
                <c:pt idx="7">
                  <c:v>14.651007637559999</c:v>
                </c:pt>
                <c:pt idx="8">
                  <c:v>16.6247774527757</c:v>
                </c:pt>
                <c:pt idx="9">
                  <c:v>19.116648872728</c:v>
                </c:pt>
                <c:pt idx="10">
                  <c:v>21.602523746329201</c:v>
                </c:pt>
                <c:pt idx="11">
                  <c:v>24.294887061079798</c:v>
                </c:pt>
                <c:pt idx="12">
                  <c:v>27.0334149904509</c:v>
                </c:pt>
                <c:pt idx="13">
                  <c:v>29.874128465786601</c:v>
                </c:pt>
                <c:pt idx="14">
                  <c:v>32.8807708128992</c:v>
                </c:pt>
                <c:pt idx="15">
                  <c:v>35.615047968785198</c:v>
                </c:pt>
                <c:pt idx="16">
                  <c:v>38.2089250804786</c:v>
                </c:pt>
                <c:pt idx="17">
                  <c:v>41.118101280566201</c:v>
                </c:pt>
                <c:pt idx="18">
                  <c:v>43.897009188974501</c:v>
                </c:pt>
                <c:pt idx="19">
                  <c:v>46.668581069581897</c:v>
                </c:pt>
                <c:pt idx="20">
                  <c:v>49.707587319733101</c:v>
                </c:pt>
                <c:pt idx="21">
                  <c:v>52.424880889780802</c:v>
                </c:pt>
                <c:pt idx="22">
                  <c:v>55.087461221265897</c:v>
                </c:pt>
                <c:pt idx="23">
                  <c:v>57.677950430692903</c:v>
                </c:pt>
                <c:pt idx="24">
                  <c:v>60.626586483401098</c:v>
                </c:pt>
                <c:pt idx="25">
                  <c:v>63.341573136472903</c:v>
                </c:pt>
                <c:pt idx="26">
                  <c:v>66.203786478921202</c:v>
                </c:pt>
                <c:pt idx="27">
                  <c:v>69.131911259622996</c:v>
                </c:pt>
                <c:pt idx="28">
                  <c:v>71.9484525505802</c:v>
                </c:pt>
                <c:pt idx="29">
                  <c:v>74.7285290349147</c:v>
                </c:pt>
                <c:pt idx="30">
                  <c:v>77.212993512679702</c:v>
                </c:pt>
                <c:pt idx="31">
                  <c:v>79.715069964240499</c:v>
                </c:pt>
                <c:pt idx="32">
                  <c:v>82.330579267141303</c:v>
                </c:pt>
                <c:pt idx="33">
                  <c:v>84.572034911470894</c:v>
                </c:pt>
                <c:pt idx="34">
                  <c:v>86.325611544673606</c:v>
                </c:pt>
                <c:pt idx="35">
                  <c:v>87.910805156336906</c:v>
                </c:pt>
                <c:pt idx="36">
                  <c:v>89.463185666366897</c:v>
                </c:pt>
                <c:pt idx="37">
                  <c:v>91.1718601604924</c:v>
                </c:pt>
                <c:pt idx="38">
                  <c:v>92.953500630618294</c:v>
                </c:pt>
                <c:pt idx="39">
                  <c:v>94.523582945476804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BB-41FE-AA78-A2FBB13D8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671"/>
        <c:axId val="218578319"/>
      </c:scatterChart>
      <c:valAx>
        <c:axId val="2095067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78319"/>
        <c:crosses val="autoZero"/>
        <c:crossBetween val="midCat"/>
      </c:valAx>
      <c:valAx>
        <c:axId val="21857831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Sheet1!$B$2:$B$41</c:f>
              <c:numCache>
                <c:formatCode>0.00E+00</c:formatCode>
                <c:ptCount val="40"/>
                <c:pt idx="0">
                  <c:v>3.380248352585E-3</c:v>
                </c:pt>
                <c:pt idx="1">
                  <c:v>3.7944412952459999E-3</c:v>
                </c:pt>
                <c:pt idx="2">
                  <c:v>4.5129246560499997E-3</c:v>
                </c:pt>
                <c:pt idx="3">
                  <c:v>5.3674729594000003E-3</c:v>
                </c:pt>
                <c:pt idx="4">
                  <c:v>6.3837324646110003E-3</c:v>
                </c:pt>
                <c:pt idx="5">
                  <c:v>7.5921760312530001E-3</c:v>
                </c:pt>
                <c:pt idx="6">
                  <c:v>9.0291164355960005E-3</c:v>
                </c:pt>
                <c:pt idx="7">
                  <c:v>1.0737989052827E-2</c:v>
                </c:pt>
                <c:pt idx="8">
                  <c:v>1.2769865152208E-2</c:v>
                </c:pt>
                <c:pt idx="9">
                  <c:v>1.5185144104918001E-2</c:v>
                </c:pt>
                <c:pt idx="10">
                  <c:v>1.8057261192048001E-2</c:v>
                </c:pt>
                <c:pt idx="11">
                  <c:v>2.1368728702209999E-2</c:v>
                </c:pt>
                <c:pt idx="12">
                  <c:v>2.5044648784976E-2</c:v>
                </c:pt>
                <c:pt idx="13">
                  <c:v>2.9494364580793998E-2</c:v>
                </c:pt>
                <c:pt idx="14">
                  <c:v>3.3098954040891998E-2</c:v>
                </c:pt>
                <c:pt idx="15">
                  <c:v>3.7145453042138003E-2</c:v>
                </c:pt>
                <c:pt idx="16">
                  <c:v>4.2499223173781998E-2</c:v>
                </c:pt>
                <c:pt idx="17">
                  <c:v>4.8155933590968002E-2</c:v>
                </c:pt>
                <c:pt idx="18">
                  <c:v>5.4042887826956001E-2</c:v>
                </c:pt>
                <c:pt idx="19">
                  <c:v>6.0942690951497999E-2</c:v>
                </c:pt>
                <c:pt idx="20">
                  <c:v>6.8720899309714006E-2</c:v>
                </c:pt>
                <c:pt idx="21">
                  <c:v>7.7869796000019004E-2</c:v>
                </c:pt>
                <c:pt idx="22">
                  <c:v>8.7812953450079001E-2</c:v>
                </c:pt>
                <c:pt idx="23">
                  <c:v>9.8550426314891998E-2</c:v>
                </c:pt>
                <c:pt idx="24">
                  <c:v>0.112206724061769</c:v>
                </c:pt>
                <c:pt idx="25">
                  <c:v>0.12775947699718601</c:v>
                </c:pt>
                <c:pt idx="26">
                  <c:v>0.145465039759366</c:v>
                </c:pt>
                <c:pt idx="27">
                  <c:v>0.16803584363045301</c:v>
                </c:pt>
                <c:pt idx="28">
                  <c:v>0.19411176280305001</c:v>
                </c:pt>
                <c:pt idx="29">
                  <c:v>0.222083419318477</c:v>
                </c:pt>
                <c:pt idx="30">
                  <c:v>0.25904402010800498</c:v>
                </c:pt>
                <c:pt idx="31">
                  <c:v>0.30803890584547</c:v>
                </c:pt>
                <c:pt idx="32">
                  <c:v>0.36629487391812898</c:v>
                </c:pt>
                <c:pt idx="33">
                  <c:v>0.435590409221425</c:v>
                </c:pt>
                <c:pt idx="34">
                  <c:v>0.51802978519250797</c:v>
                </c:pt>
                <c:pt idx="35">
                  <c:v>0.61608572536417705</c:v>
                </c:pt>
                <c:pt idx="36">
                  <c:v>0.73270559685025705</c:v>
                </c:pt>
                <c:pt idx="37">
                  <c:v>0.87138202289213595</c:v>
                </c:pt>
                <c:pt idx="38">
                  <c:v>1.03629488039837</c:v>
                </c:pt>
                <c:pt idx="39">
                  <c:v>1.23245384670266</c:v>
                </c:pt>
              </c:numCache>
            </c:numRef>
          </c:xVal>
          <c:yVal>
            <c:numRef>
              <c:f>Sheet1!$E$2:$E$41</c:f>
              <c:numCache>
                <c:formatCode>0.00E+00</c:formatCode>
                <c:ptCount val="40"/>
                <c:pt idx="0">
                  <c:v>0.9482317971908466</c:v>
                </c:pt>
                <c:pt idx="1">
                  <c:v>0.93905983577029828</c:v>
                </c:pt>
                <c:pt idx="2">
                  <c:v>0.92722318709037399</c:v>
                </c:pt>
                <c:pt idx="3">
                  <c:v>0.91564558921281802</c:v>
                </c:pt>
                <c:pt idx="4">
                  <c:v>0.90289362769785908</c:v>
                </c:pt>
                <c:pt idx="5">
                  <c:v>0.88791382928253304</c:v>
                </c:pt>
                <c:pt idx="6">
                  <c:v>0.87080981428778703</c:v>
                </c:pt>
                <c:pt idx="7">
                  <c:v>0.85348992362440002</c:v>
                </c:pt>
                <c:pt idx="8">
                  <c:v>0.83375222547224292</c:v>
                </c:pt>
                <c:pt idx="9">
                  <c:v>0.80883351127271996</c:v>
                </c:pt>
                <c:pt idx="10">
                  <c:v>0.78397476253670806</c:v>
                </c:pt>
                <c:pt idx="11">
                  <c:v>0.75705112938920194</c:v>
                </c:pt>
                <c:pt idx="12">
                  <c:v>0.72966585009549112</c:v>
                </c:pt>
                <c:pt idx="13">
                  <c:v>0.70125871534213402</c:v>
                </c:pt>
                <c:pt idx="14">
                  <c:v>0.67119229187100804</c:v>
                </c:pt>
                <c:pt idx="15">
                  <c:v>0.64384952031214793</c:v>
                </c:pt>
                <c:pt idx="16">
                  <c:v>0.61791074919521405</c:v>
                </c:pt>
                <c:pt idx="17">
                  <c:v>0.58881898719433801</c:v>
                </c:pt>
                <c:pt idx="18">
                  <c:v>0.56102990811025499</c:v>
                </c:pt>
                <c:pt idx="19">
                  <c:v>0.53331418930418106</c:v>
                </c:pt>
                <c:pt idx="20">
                  <c:v>0.50292412680266896</c:v>
                </c:pt>
                <c:pt idx="21">
                  <c:v>0.47575119110219199</c:v>
                </c:pt>
                <c:pt idx="22">
                  <c:v>0.44912538778734101</c:v>
                </c:pt>
                <c:pt idx="23">
                  <c:v>0.42322049569307096</c:v>
                </c:pt>
                <c:pt idx="24">
                  <c:v>0.39373413516598904</c:v>
                </c:pt>
                <c:pt idx="25">
                  <c:v>0.36658426863527099</c:v>
                </c:pt>
                <c:pt idx="26">
                  <c:v>0.337962135210788</c:v>
                </c:pt>
                <c:pt idx="27">
                  <c:v>0.30868088740377003</c:v>
                </c:pt>
                <c:pt idx="28">
                  <c:v>0.280515474494198</c:v>
                </c:pt>
                <c:pt idx="29">
                  <c:v>0.25271470965085302</c:v>
                </c:pt>
                <c:pt idx="30">
                  <c:v>0.22787006487320297</c:v>
                </c:pt>
                <c:pt idx="31">
                  <c:v>0.20284930035759502</c:v>
                </c:pt>
                <c:pt idx="32">
                  <c:v>0.17669420732858698</c:v>
                </c:pt>
                <c:pt idx="33">
                  <c:v>0.15427965088529105</c:v>
                </c:pt>
                <c:pt idx="34">
                  <c:v>0.13674388455326394</c:v>
                </c:pt>
                <c:pt idx="35">
                  <c:v>0.12089194843663094</c:v>
                </c:pt>
                <c:pt idx="36">
                  <c:v>0.10536814333633103</c:v>
                </c:pt>
                <c:pt idx="37">
                  <c:v>8.8281398395075997E-2</c:v>
                </c:pt>
                <c:pt idx="38">
                  <c:v>7.0464993693817063E-2</c:v>
                </c:pt>
                <c:pt idx="39">
                  <c:v>5.4764170545231965E-2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08-4183-A0F1-7D408278F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44015"/>
        <c:axId val="12995743"/>
      </c:scatterChart>
      <c:valAx>
        <c:axId val="4046440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5743"/>
        <c:crosses val="autoZero"/>
        <c:crossBetween val="midCat"/>
      </c:valAx>
      <c:valAx>
        <c:axId val="129957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44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517525</xdr:colOff>
      <xdr:row>1</xdr:row>
      <xdr:rowOff>158750</xdr:rowOff>
    </xdr:from>
    <xdr:to>
      <xdr:col>19</xdr:col>
      <xdr:colOff>212725</xdr:colOff>
      <xdr:row>16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4300FD-CE3D-412F-9C35-D475259E4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593725</xdr:colOff>
      <xdr:row>17</xdr:row>
      <xdr:rowOff>6350</xdr:rowOff>
    </xdr:from>
    <xdr:to>
      <xdr:col>19</xdr:col>
      <xdr:colOff>288925</xdr:colOff>
      <xdr:row>31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CEC6D2-C2CF-4F7B-AAC9-54FEFA5BB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66675</xdr:colOff>
      <xdr:row>2</xdr:row>
      <xdr:rowOff>146050</xdr:rowOff>
    </xdr:from>
    <xdr:to>
      <xdr:col>26</xdr:col>
      <xdr:colOff>371475</xdr:colOff>
      <xdr:row>17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B8533F-D65C-42B6-B944-4CB896C5B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22225</xdr:colOff>
      <xdr:row>2</xdr:row>
      <xdr:rowOff>95250</xdr:rowOff>
    </xdr:from>
    <xdr:to>
      <xdr:col>34</xdr:col>
      <xdr:colOff>327025</xdr:colOff>
      <xdr:row>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49C649-627C-460D-B1BA-F0BCA4D2C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6EB4-5BB1-46C2-8FB1-80EE3EE162A0}">
  <dimension ref="A1:I41"/>
  <sheetViews>
    <sheetView tabSelected="1" topLeftCell="B1" workbookViewId="0">
      <selection activeCell="H44" sqref="H44"/>
    </sheetView>
  </sheetViews>
  <sheetFormatPr defaultRowHeight="14.5" x14ac:dyDescent="0.35"/>
  <cols>
    <col min="1" max="1" width="13.453125" bestFit="1" customWidth="1"/>
    <col min="3" max="3" width="15.08984375" bestFit="1" customWidth="1"/>
    <col min="4" max="4" width="12.26953125" bestFit="1" customWidth="1"/>
    <col min="5" max="5" width="17.6328125" customWidth="1"/>
    <col min="6" max="6" width="9.54296875" customWidth="1"/>
    <col min="7" max="7" width="9" bestFit="1" customWidth="1"/>
    <col min="8" max="8" width="19.36328125" customWidth="1"/>
  </cols>
  <sheetData>
    <row r="1" spans="1:9" x14ac:dyDescent="0.35">
      <c r="B1" t="s">
        <v>2</v>
      </c>
      <c r="D1" t="s">
        <v>0</v>
      </c>
      <c r="E1" t="s">
        <v>1</v>
      </c>
      <c r="F1" t="s">
        <v>3</v>
      </c>
      <c r="I1" s="2">
        <f>SUM(I2:I40)</f>
        <v>0.89346762664561508</v>
      </c>
    </row>
    <row r="2" spans="1:9" x14ac:dyDescent="0.35">
      <c r="A2" t="s">
        <v>4</v>
      </c>
      <c r="B2" s="1">
        <v>3.380248352585E-3</v>
      </c>
      <c r="C2" s="4">
        <f>LOG10(B2)</f>
        <v>-2.4710513901972346</v>
      </c>
      <c r="D2" s="1">
        <v>5.1768202809153401</v>
      </c>
      <c r="E2" s="1">
        <f>(100-D2)/100</f>
        <v>0.9482317971908466</v>
      </c>
      <c r="F2" s="1">
        <f>LOG10(E3/E2)/LOG10(B3/B2)</f>
        <v>-8.4089910392733488E-2</v>
      </c>
      <c r="G2" s="1">
        <f>-6/(PI()*$A$5)*F2*E2/((3-F2)*B2^F2)*(B2^(F2-3)-B3^(F2-3))</f>
        <v>123666677472.93658</v>
      </c>
      <c r="H2" s="3">
        <f>LOG10(G2/$G$2)</f>
        <v>0</v>
      </c>
      <c r="I2" s="1">
        <f>-E2*((B3/B2)^F2-1)</f>
        <v>9.1719614205484617E-3</v>
      </c>
    </row>
    <row r="3" spans="1:9" x14ac:dyDescent="0.35">
      <c r="A3" s="1">
        <v>3.1</v>
      </c>
      <c r="B3" s="1">
        <v>3.7944412952459999E-3</v>
      </c>
      <c r="C3" s="4">
        <f t="shared" ref="C3:C41" si="0">LOG10(B3)</f>
        <v>-2.4208521618645458</v>
      </c>
      <c r="D3" s="1">
        <v>6.0940164229701699</v>
      </c>
      <c r="E3" s="1">
        <f t="shared" ref="E3:E41" si="1">(100-D3)/100</f>
        <v>0.93905983577029828</v>
      </c>
      <c r="F3" s="1">
        <f t="shared" ref="F3:F40" si="2">LOG10(E4/E3)/LOG10(B4/B3)</f>
        <v>-7.3150504056004886E-2</v>
      </c>
      <c r="G3" s="1">
        <f t="shared" ref="G3:G40" si="3">-6/(PI()*$A$5)*F3*E3/((3-F3)*B3^F3)*(B3^(F3-3)-B4^(F3-3))</f>
        <v>104131844138.9894</v>
      </c>
      <c r="H3" s="3">
        <f t="shared" ref="H3:H41" si="4">LOG10(G3/$G$2)</f>
        <v>-7.4669133180569391E-2</v>
      </c>
      <c r="I3" s="1">
        <f t="shared" ref="I3:I40" si="5">-E3*((B4/B3)^F3-1)</f>
        <v>1.1836648679924384E-2</v>
      </c>
    </row>
    <row r="4" spans="1:9" x14ac:dyDescent="0.35">
      <c r="A4" t="s">
        <v>5</v>
      </c>
      <c r="B4" s="1">
        <v>4.5129246560499997E-3</v>
      </c>
      <c r="C4" s="4">
        <f t="shared" si="0"/>
        <v>-2.3455419170304577</v>
      </c>
      <c r="D4" s="1">
        <v>7.2776812909626001</v>
      </c>
      <c r="E4" s="1">
        <f t="shared" si="1"/>
        <v>0.92722318709037399</v>
      </c>
      <c r="F4" s="1">
        <f t="shared" si="2"/>
        <v>-7.2457132852994641E-2</v>
      </c>
      <c r="G4" s="1">
        <f t="shared" si="3"/>
        <v>60539409205.106163</v>
      </c>
      <c r="H4" s="3">
        <f t="shared" si="4"/>
        <v>-0.31021451441761699</v>
      </c>
      <c r="I4" s="1">
        <f t="shared" si="5"/>
        <v>1.1577597877555837E-2</v>
      </c>
    </row>
    <row r="5" spans="1:9" x14ac:dyDescent="0.35">
      <c r="A5" s="1">
        <f>A3*0.000001</f>
        <v>3.1E-6</v>
      </c>
      <c r="B5" s="1">
        <v>5.3674729594000003E-3</v>
      </c>
      <c r="C5" s="4">
        <f t="shared" si="0"/>
        <v>-2.2702301348028358</v>
      </c>
      <c r="D5" s="1">
        <v>8.4354410787182008</v>
      </c>
      <c r="E5" s="1">
        <f t="shared" si="1"/>
        <v>0.91564558921281802</v>
      </c>
      <c r="F5" s="1">
        <f t="shared" si="2"/>
        <v>-8.088221104777979E-2</v>
      </c>
      <c r="G5" s="1">
        <f t="shared" si="3"/>
        <v>39636768688.817711</v>
      </c>
      <c r="H5" s="3">
        <f t="shared" si="4"/>
        <v>-0.49415445060937935</v>
      </c>
      <c r="I5" s="1">
        <f t="shared" si="5"/>
        <v>1.2751961514958965E-2</v>
      </c>
    </row>
    <row r="6" spans="1:9" x14ac:dyDescent="0.35">
      <c r="B6" s="1">
        <v>6.3837324646110003E-3</v>
      </c>
      <c r="C6" s="4">
        <f t="shared" si="0"/>
        <v>-2.1949253220924465</v>
      </c>
      <c r="D6" s="1">
        <v>9.7106372302140898</v>
      </c>
      <c r="E6" s="1">
        <f t="shared" si="1"/>
        <v>0.90289362769785908</v>
      </c>
      <c r="F6" s="1">
        <f t="shared" si="2"/>
        <v>-9.650171605746867E-2</v>
      </c>
      <c r="G6" s="1">
        <f t="shared" si="3"/>
        <v>27680984352.454586</v>
      </c>
      <c r="H6" s="3">
        <f t="shared" si="4"/>
        <v>-0.65007116301266454</v>
      </c>
      <c r="I6" s="1">
        <f t="shared" si="5"/>
        <v>1.4979798415325969E-2</v>
      </c>
    </row>
    <row r="7" spans="1:9" x14ac:dyDescent="0.35">
      <c r="B7" s="1">
        <v>7.5921760312530001E-3</v>
      </c>
      <c r="C7" s="4">
        <f t="shared" si="0"/>
        <v>-2.1196337309659667</v>
      </c>
      <c r="D7" s="1">
        <v>11.2086170717467</v>
      </c>
      <c r="E7" s="1">
        <f t="shared" si="1"/>
        <v>0.88791382928253304</v>
      </c>
      <c r="F7" s="1">
        <f t="shared" si="2"/>
        <v>-0.11221598192468216</v>
      </c>
      <c r="G7" s="1">
        <f t="shared" si="3"/>
        <v>18791741852.008587</v>
      </c>
      <c r="H7" s="3">
        <f t="shared" si="4"/>
        <v>-0.81828565507259476</v>
      </c>
      <c r="I7" s="1">
        <f t="shared" si="5"/>
        <v>1.7104014994746061E-2</v>
      </c>
    </row>
    <row r="8" spans="1:9" x14ac:dyDescent="0.35">
      <c r="B8" s="1">
        <v>9.0291164355960005E-3</v>
      </c>
      <c r="C8" s="4">
        <f t="shared" si="0"/>
        <v>-2.0443547464660834</v>
      </c>
      <c r="D8" s="1">
        <v>12.919018571221301</v>
      </c>
      <c r="E8" s="1">
        <f t="shared" si="1"/>
        <v>0.87080981428778703</v>
      </c>
      <c r="F8" s="1">
        <f t="shared" si="2"/>
        <v>-0.11590306924641448</v>
      </c>
      <c r="G8" s="1">
        <f t="shared" si="3"/>
        <v>11313340869.215637</v>
      </c>
      <c r="H8" s="3">
        <f t="shared" si="4"/>
        <v>-1.0386618202968279</v>
      </c>
      <c r="I8" s="1">
        <f t="shared" si="5"/>
        <v>1.7319890663386926E-2</v>
      </c>
    </row>
    <row r="9" spans="1:9" x14ac:dyDescent="0.35">
      <c r="B9" s="1">
        <v>1.0737989052827E-2</v>
      </c>
      <c r="C9" s="4">
        <f t="shared" si="0"/>
        <v>-1.9690770431274141</v>
      </c>
      <c r="D9" s="1">
        <v>14.651007637559999</v>
      </c>
      <c r="E9" s="1">
        <f t="shared" si="1"/>
        <v>0.85348992362440002</v>
      </c>
      <c r="F9" s="1">
        <f t="shared" si="2"/>
        <v>-0.13501114981115889</v>
      </c>
      <c r="G9" s="1">
        <f t="shared" si="3"/>
        <v>7666385180.9119196</v>
      </c>
      <c r="H9" s="3">
        <f t="shared" si="4"/>
        <v>-1.2076620571932837</v>
      </c>
      <c r="I9" s="1">
        <f t="shared" si="5"/>
        <v>1.9737698152157191E-2</v>
      </c>
    </row>
    <row r="10" spans="1:9" x14ac:dyDescent="0.35">
      <c r="B10" s="1">
        <v>1.2769865152208E-2</v>
      </c>
      <c r="C10" s="4">
        <f t="shared" si="0"/>
        <v>-1.8938136887946249</v>
      </c>
      <c r="D10" s="1">
        <v>16.6247774527757</v>
      </c>
      <c r="E10" s="1">
        <f t="shared" si="1"/>
        <v>0.83375222547224292</v>
      </c>
      <c r="F10" s="1">
        <f t="shared" si="2"/>
        <v>-0.17516167923802214</v>
      </c>
      <c r="G10" s="1">
        <f t="shared" si="3"/>
        <v>5757071483.0279808</v>
      </c>
      <c r="H10" s="3">
        <f t="shared" si="4"/>
        <v>-1.3320510709125621</v>
      </c>
      <c r="I10" s="1">
        <f t="shared" si="5"/>
        <v>2.4918714199522945E-2</v>
      </c>
    </row>
    <row r="11" spans="1:9" x14ac:dyDescent="0.35">
      <c r="B11" s="1">
        <v>1.5185144104918001E-2</v>
      </c>
      <c r="C11" s="4">
        <f t="shared" si="0"/>
        <v>-1.818581082331574</v>
      </c>
      <c r="D11" s="1">
        <v>19.116648872728</v>
      </c>
      <c r="E11" s="1">
        <f t="shared" si="1"/>
        <v>0.80883351127271996</v>
      </c>
      <c r="F11" s="1">
        <f t="shared" si="2"/>
        <v>-0.18020098918303226</v>
      </c>
      <c r="G11" s="1">
        <f t="shared" si="3"/>
        <v>3415649410.3727636</v>
      </c>
      <c r="H11" s="3">
        <f t="shared" si="4"/>
        <v>-1.5587794054633879</v>
      </c>
      <c r="I11" s="1">
        <f t="shared" si="5"/>
        <v>2.4858748736011835E-2</v>
      </c>
    </row>
    <row r="12" spans="1:9" x14ac:dyDescent="0.35">
      <c r="B12" s="1">
        <v>1.8057261192048001E-2</v>
      </c>
      <c r="C12" s="4">
        <f t="shared" si="0"/>
        <v>-1.7433481199903949</v>
      </c>
      <c r="D12" s="1">
        <v>21.602523746329201</v>
      </c>
      <c r="E12" s="1">
        <f t="shared" si="1"/>
        <v>0.78397476253670806</v>
      </c>
      <c r="F12" s="1">
        <f t="shared" si="2"/>
        <v>-0.20754182411523137</v>
      </c>
      <c r="G12" s="1">
        <f t="shared" si="3"/>
        <v>2214986227.3666806</v>
      </c>
      <c r="H12" s="3">
        <f t="shared" si="4"/>
        <v>-1.7468816626909944</v>
      </c>
      <c r="I12" s="1">
        <f t="shared" si="5"/>
        <v>2.6923633147506201E-2</v>
      </c>
    </row>
    <row r="13" spans="1:9" x14ac:dyDescent="0.35">
      <c r="B13" s="1">
        <v>2.1368728702209999E-2</v>
      </c>
      <c r="C13" s="4">
        <f t="shared" si="0"/>
        <v>-1.6702213147118501</v>
      </c>
      <c r="D13" s="1">
        <v>24.294887061079798</v>
      </c>
      <c r="E13" s="1">
        <f t="shared" si="1"/>
        <v>0.75705112938920194</v>
      </c>
      <c r="F13" s="1">
        <f t="shared" si="2"/>
        <v>-0.23211573639934421</v>
      </c>
      <c r="G13" s="1">
        <f t="shared" si="3"/>
        <v>1377667357.8834319</v>
      </c>
      <c r="H13" s="3">
        <f t="shared" si="4"/>
        <v>-1.9531083243844218</v>
      </c>
      <c r="I13" s="1">
        <f t="shared" si="5"/>
        <v>2.7385279293710828E-2</v>
      </c>
    </row>
    <row r="14" spans="1:9" x14ac:dyDescent="0.35">
      <c r="B14" s="1">
        <v>2.5044648784976E-2</v>
      </c>
      <c r="C14" s="4">
        <f t="shared" si="0"/>
        <v>-1.6012850542845642</v>
      </c>
      <c r="D14" s="1">
        <v>27.0334149904509</v>
      </c>
      <c r="E14" s="1">
        <f t="shared" si="1"/>
        <v>0.72966585009549112</v>
      </c>
      <c r="F14" s="1">
        <f t="shared" si="2"/>
        <v>-0.24281545851982156</v>
      </c>
      <c r="G14" s="1">
        <f t="shared" si="3"/>
        <v>881931893.79190791</v>
      </c>
      <c r="H14" s="3">
        <f t="shared" si="4"/>
        <v>-2.1468176443258815</v>
      </c>
      <c r="I14" s="1">
        <f t="shared" si="5"/>
        <v>2.8407134753357113E-2</v>
      </c>
    </row>
    <row r="15" spans="1:9" x14ac:dyDescent="0.35">
      <c r="B15" s="1">
        <v>2.9494364580793998E-2</v>
      </c>
      <c r="C15" s="4">
        <f t="shared" si="0"/>
        <v>-1.5302609557256333</v>
      </c>
      <c r="D15" s="1">
        <v>29.874128465786601</v>
      </c>
      <c r="E15" s="1">
        <f t="shared" si="1"/>
        <v>0.70125871534213402</v>
      </c>
      <c r="F15" s="1">
        <f t="shared" si="2"/>
        <v>-0.38005443283123191</v>
      </c>
      <c r="G15" s="1">
        <f t="shared" si="3"/>
        <v>611085214.49108922</v>
      </c>
      <c r="H15" s="3">
        <f t="shared" si="4"/>
        <v>-2.3061509169677805</v>
      </c>
      <c r="I15" s="1">
        <f t="shared" si="5"/>
        <v>3.0066423471125869E-2</v>
      </c>
    </row>
    <row r="16" spans="1:9" x14ac:dyDescent="0.35">
      <c r="B16" s="1">
        <v>3.3098954040891998E-2</v>
      </c>
      <c r="C16" s="4">
        <f t="shared" si="0"/>
        <v>-1.4801857301350445</v>
      </c>
      <c r="D16" s="1">
        <v>32.8807708128992</v>
      </c>
      <c r="E16" s="1">
        <f t="shared" si="1"/>
        <v>0.67119229187100804</v>
      </c>
      <c r="F16" s="1">
        <f t="shared" si="2"/>
        <v>-0.36059258790118548</v>
      </c>
      <c r="G16" s="1">
        <f t="shared" si="3"/>
        <v>393175396.68480587</v>
      </c>
      <c r="H16" s="3">
        <f t="shared" si="4"/>
        <v>-2.4976663592147466</v>
      </c>
      <c r="I16" s="1">
        <f t="shared" si="5"/>
        <v>2.7342771558860182E-2</v>
      </c>
    </row>
    <row r="17" spans="2:9" x14ac:dyDescent="0.35">
      <c r="B17" s="1">
        <v>3.7145453042138003E-2</v>
      </c>
      <c r="C17" s="4">
        <f t="shared" si="0"/>
        <v>-1.4300943404381619</v>
      </c>
      <c r="D17" s="1">
        <v>35.615047968785198</v>
      </c>
      <c r="E17" s="1">
        <f t="shared" si="1"/>
        <v>0.64384952031214793</v>
      </c>
      <c r="F17" s="1">
        <f t="shared" si="2"/>
        <v>-0.30540444140083778</v>
      </c>
      <c r="G17" s="1">
        <f t="shared" si="3"/>
        <v>256866142.80906802</v>
      </c>
      <c r="H17" s="3">
        <f t="shared" si="4"/>
        <v>-2.6825458285950421</v>
      </c>
      <c r="I17" s="1">
        <f t="shared" si="5"/>
        <v>2.5938771116933903E-2</v>
      </c>
    </row>
    <row r="18" spans="2:9" x14ac:dyDescent="0.35">
      <c r="B18" s="1">
        <v>4.2499223173781998E-2</v>
      </c>
      <c r="C18" s="4">
        <f t="shared" si="0"/>
        <v>-1.3716190081714106</v>
      </c>
      <c r="D18" s="1">
        <v>38.2089250804786</v>
      </c>
      <c r="E18" s="1">
        <f t="shared" si="1"/>
        <v>0.61791074919521405</v>
      </c>
      <c r="F18" s="1">
        <f t="shared" si="2"/>
        <v>-0.38592964206085789</v>
      </c>
      <c r="G18" s="1">
        <f t="shared" si="3"/>
        <v>195009595.99931976</v>
      </c>
      <c r="H18" s="3">
        <f t="shared" si="4"/>
        <v>-2.8021967102670269</v>
      </c>
      <c r="I18" s="1">
        <f t="shared" si="5"/>
        <v>2.9091762000876143E-2</v>
      </c>
    </row>
    <row r="19" spans="2:9" x14ac:dyDescent="0.35">
      <c r="B19" s="1">
        <v>4.8155933590968002E-2</v>
      </c>
      <c r="C19" s="4">
        <f t="shared" si="0"/>
        <v>-1.3173501931282472</v>
      </c>
      <c r="D19" s="1">
        <v>41.118101280566201</v>
      </c>
      <c r="E19" s="1">
        <f t="shared" si="1"/>
        <v>0.58881898719433801</v>
      </c>
      <c r="F19" s="1">
        <f t="shared" si="2"/>
        <v>-0.41917188764176982</v>
      </c>
      <c r="G19" s="1">
        <f t="shared" si="3"/>
        <v>129777496.61346261</v>
      </c>
      <c r="H19" s="3">
        <f t="shared" si="4"/>
        <v>-2.9790533004105053</v>
      </c>
      <c r="I19" s="1">
        <f t="shared" si="5"/>
        <v>2.7789079084082999E-2</v>
      </c>
    </row>
    <row r="20" spans="2:9" x14ac:dyDescent="0.35">
      <c r="B20" s="1">
        <v>5.4042887826956001E-2</v>
      </c>
      <c r="C20" s="4">
        <f t="shared" si="0"/>
        <v>-1.2672614521407113</v>
      </c>
      <c r="D20" s="1">
        <v>43.897009188974501</v>
      </c>
      <c r="E20" s="1">
        <f t="shared" si="1"/>
        <v>0.56102990811025499</v>
      </c>
      <c r="F20" s="1">
        <f t="shared" si="2"/>
        <v>-0.42164769944264413</v>
      </c>
      <c r="G20" s="1">
        <f t="shared" si="3"/>
        <v>90966923.607008427</v>
      </c>
      <c r="H20" s="3">
        <f t="shared" si="4"/>
        <v>-3.1333691852079073</v>
      </c>
      <c r="I20" s="1">
        <f t="shared" si="5"/>
        <v>2.7715718806073979E-2</v>
      </c>
    </row>
    <row r="21" spans="2:9" x14ac:dyDescent="0.35">
      <c r="B21" s="1">
        <v>6.0942690951497999E-2</v>
      </c>
      <c r="C21" s="4">
        <f t="shared" si="0"/>
        <v>-1.2150783732248516</v>
      </c>
      <c r="D21" s="1">
        <v>46.668581069581897</v>
      </c>
      <c r="E21" s="1">
        <f t="shared" si="1"/>
        <v>0.53331418930418106</v>
      </c>
      <c r="F21" s="1">
        <f t="shared" si="2"/>
        <v>-0.48844224815857029</v>
      </c>
      <c r="G21" s="1">
        <f t="shared" si="3"/>
        <v>69577047.073467016</v>
      </c>
      <c r="H21" s="3">
        <f t="shared" si="4"/>
        <v>-3.2497866999785976</v>
      </c>
      <c r="I21" s="1">
        <f t="shared" si="5"/>
        <v>3.0390062501512133E-2</v>
      </c>
    </row>
    <row r="22" spans="2:9" x14ac:dyDescent="0.35">
      <c r="B22" s="1">
        <v>6.8720899309714006E-2</v>
      </c>
      <c r="C22" s="4">
        <f t="shared" si="0"/>
        <v>-1.1629111657849229</v>
      </c>
      <c r="D22" s="1">
        <v>49.707587319733101</v>
      </c>
      <c r="E22" s="1">
        <f t="shared" si="1"/>
        <v>0.50292412680266896</v>
      </c>
      <c r="F22" s="1">
        <f t="shared" si="2"/>
        <v>-0.44440855161821047</v>
      </c>
      <c r="G22" s="1">
        <f t="shared" si="3"/>
        <v>43090555.154057555</v>
      </c>
      <c r="H22" s="3">
        <f t="shared" si="4"/>
        <v>-3.457870603518979</v>
      </c>
      <c r="I22" s="1">
        <f t="shared" si="5"/>
        <v>2.7172935700477022E-2</v>
      </c>
    </row>
    <row r="23" spans="2:9" x14ac:dyDescent="0.35">
      <c r="B23" s="1">
        <v>7.7869796000019004E-2</v>
      </c>
      <c r="C23" s="4">
        <f t="shared" si="0"/>
        <v>-1.1086309630485816</v>
      </c>
      <c r="D23" s="1">
        <v>52.424880889780802</v>
      </c>
      <c r="E23" s="1">
        <f t="shared" si="1"/>
        <v>0.47575119110219199</v>
      </c>
      <c r="F23" s="1">
        <f t="shared" si="2"/>
        <v>-0.47925840307833673</v>
      </c>
      <c r="G23" s="1">
        <f t="shared" si="3"/>
        <v>29217946.429975241</v>
      </c>
      <c r="H23" s="3">
        <f t="shared" si="4"/>
        <v>-3.6266030043634623</v>
      </c>
      <c r="I23" s="1">
        <f t="shared" si="5"/>
        <v>2.6625803314850999E-2</v>
      </c>
    </row>
    <row r="24" spans="2:9" x14ac:dyDescent="0.35">
      <c r="B24" s="1">
        <v>8.7812953450079001E-2</v>
      </c>
      <c r="C24" s="4">
        <f t="shared" si="0"/>
        <v>-1.0564414157915245</v>
      </c>
      <c r="D24" s="1">
        <v>55.087461221265897</v>
      </c>
      <c r="E24" s="1">
        <f t="shared" si="1"/>
        <v>0.44912538778734101</v>
      </c>
      <c r="F24" s="1">
        <f t="shared" si="2"/>
        <v>-0.51498908731632054</v>
      </c>
      <c r="G24" s="1">
        <f t="shared" si="3"/>
        <v>19957363.810131878</v>
      </c>
      <c r="H24" s="3">
        <f t="shared" si="4"/>
        <v>-3.7921495185351382</v>
      </c>
      <c r="I24" s="1">
        <f t="shared" si="5"/>
        <v>2.5904892094270122E-2</v>
      </c>
    </row>
    <row r="25" spans="2:9" x14ac:dyDescent="0.35">
      <c r="B25" s="1">
        <v>9.8550426314891998E-2</v>
      </c>
      <c r="C25" s="4">
        <f t="shared" si="0"/>
        <v>-1.0063414926853529</v>
      </c>
      <c r="D25" s="1">
        <v>57.677950430692903</v>
      </c>
      <c r="E25" s="1">
        <f t="shared" si="1"/>
        <v>0.42322049569307096</v>
      </c>
      <c r="F25" s="1">
        <f t="shared" si="2"/>
        <v>-0.55648357707044804</v>
      </c>
      <c r="G25" s="1">
        <f t="shared" si="3"/>
        <v>15757898.823375208</v>
      </c>
      <c r="H25" s="3">
        <f t="shared" si="4"/>
        <v>-3.8947543851641724</v>
      </c>
      <c r="I25" s="1">
        <f t="shared" si="5"/>
        <v>2.9486360527081944E-2</v>
      </c>
    </row>
    <row r="26" spans="2:9" x14ac:dyDescent="0.35">
      <c r="B26" s="1">
        <v>0.112206724061769</v>
      </c>
      <c r="C26" s="4">
        <f t="shared" si="0"/>
        <v>-0.94998111691744769</v>
      </c>
      <c r="D26" s="1">
        <v>60.626586483401098</v>
      </c>
      <c r="E26" s="1">
        <f t="shared" si="1"/>
        <v>0.39373413516598904</v>
      </c>
      <c r="F26" s="1">
        <f t="shared" si="2"/>
        <v>-0.55041527491324782</v>
      </c>
      <c r="G26" s="1">
        <f t="shared" si="3"/>
        <v>9829551.374085106</v>
      </c>
      <c r="H26" s="3">
        <f t="shared" si="4"/>
        <v>-4.0997189959900222</v>
      </c>
      <c r="I26" s="1">
        <f t="shared" si="5"/>
        <v>2.7149866530718034E-2</v>
      </c>
    </row>
    <row r="27" spans="2:9" x14ac:dyDescent="0.35">
      <c r="B27" s="1">
        <v>0.12775947699718601</v>
      </c>
      <c r="C27" s="4">
        <f t="shared" si="0"/>
        <v>-0.89360687471632561</v>
      </c>
      <c r="D27" s="1">
        <v>63.341573136472903</v>
      </c>
      <c r="E27" s="1">
        <f t="shared" si="1"/>
        <v>0.36658426863527099</v>
      </c>
      <c r="F27" s="1">
        <f t="shared" si="2"/>
        <v>-0.62637208504418396</v>
      </c>
      <c r="G27" s="1">
        <f t="shared" si="3"/>
        <v>7022561.3345368365</v>
      </c>
      <c r="H27" s="3">
        <f t="shared" si="4"/>
        <v>-4.2457571518585979</v>
      </c>
      <c r="I27" s="1">
        <f t="shared" si="5"/>
        <v>2.8622133424483009E-2</v>
      </c>
    </row>
    <row r="28" spans="2:9" x14ac:dyDescent="0.35">
      <c r="B28" s="1">
        <v>0.145465039759366</v>
      </c>
      <c r="C28" s="4">
        <f t="shared" si="0"/>
        <v>-0.83724137000419019</v>
      </c>
      <c r="D28" s="1">
        <v>66.203786478921202</v>
      </c>
      <c r="E28" s="1">
        <f t="shared" si="1"/>
        <v>0.337962135210788</v>
      </c>
      <c r="F28" s="1">
        <f t="shared" si="2"/>
        <v>-0.62829232692411741</v>
      </c>
      <c r="G28" s="1">
        <f t="shared" si="3"/>
        <v>4772927.7133501004</v>
      </c>
      <c r="H28" s="3">
        <f t="shared" si="4"/>
        <v>-4.4134678358789072</v>
      </c>
      <c r="I28" s="1">
        <f t="shared" si="5"/>
        <v>2.9281247807017963E-2</v>
      </c>
    </row>
    <row r="29" spans="2:9" x14ac:dyDescent="0.35">
      <c r="B29" s="1">
        <v>0.16803584363045301</v>
      </c>
      <c r="C29" s="4">
        <f t="shared" si="0"/>
        <v>-0.77459806928283914</v>
      </c>
      <c r="D29" s="1">
        <v>69.131911259622996</v>
      </c>
      <c r="E29" s="1">
        <f t="shared" si="1"/>
        <v>0.30868088740377003</v>
      </c>
      <c r="F29" s="1">
        <f t="shared" si="2"/>
        <v>-0.6632556641346633</v>
      </c>
      <c r="G29" s="1">
        <f t="shared" si="3"/>
        <v>2978867.1508964812</v>
      </c>
      <c r="H29" s="3">
        <f t="shared" si="4"/>
        <v>-4.6182015575114974</v>
      </c>
      <c r="I29" s="1">
        <f t="shared" si="5"/>
        <v>2.8165412909572075E-2</v>
      </c>
    </row>
    <row r="30" spans="2:9" x14ac:dyDescent="0.35">
      <c r="B30" s="1">
        <v>0.19411176280305001</v>
      </c>
      <c r="C30" s="4">
        <f t="shared" si="0"/>
        <v>-0.71194814639592408</v>
      </c>
      <c r="D30" s="1">
        <v>71.9484525505802</v>
      </c>
      <c r="E30" s="1">
        <f t="shared" si="1"/>
        <v>0.280515474494198</v>
      </c>
      <c r="F30" s="1">
        <f t="shared" si="2"/>
        <v>-0.77528195008940437</v>
      </c>
      <c r="G30" s="1">
        <f t="shared" si="3"/>
        <v>1933353.5894220874</v>
      </c>
      <c r="H30" s="3">
        <f t="shared" si="4"/>
        <v>-4.8059414037975134</v>
      </c>
      <c r="I30" s="1">
        <f t="shared" si="5"/>
        <v>2.7800764843344976E-2</v>
      </c>
    </row>
    <row r="31" spans="2:9" x14ac:dyDescent="0.35">
      <c r="B31" s="1">
        <v>0.222083419318477</v>
      </c>
      <c r="C31" s="4">
        <f t="shared" si="0"/>
        <v>-0.65348386453704344</v>
      </c>
      <c r="D31" s="1">
        <v>74.7285290349147</v>
      </c>
      <c r="E31" s="1">
        <f t="shared" si="1"/>
        <v>0.25271470965085302</v>
      </c>
      <c r="F31" s="1">
        <f t="shared" si="2"/>
        <v>-0.67222508480736209</v>
      </c>
      <c r="G31" s="1">
        <f t="shared" si="3"/>
        <v>1123600.5451076571</v>
      </c>
      <c r="H31" s="3">
        <f t="shared" si="4"/>
        <v>-5.041640751620208</v>
      </c>
      <c r="I31" s="1">
        <f t="shared" si="5"/>
        <v>2.4844644777650048E-2</v>
      </c>
    </row>
    <row r="32" spans="2:9" x14ac:dyDescent="0.35">
      <c r="B32" s="1">
        <v>0.25904402010800498</v>
      </c>
      <c r="C32" s="4">
        <f t="shared" si="0"/>
        <v>-0.58662642871587234</v>
      </c>
      <c r="D32" s="1">
        <v>77.212993512679702</v>
      </c>
      <c r="E32" s="1">
        <f t="shared" si="1"/>
        <v>0.22787006487320297</v>
      </c>
      <c r="F32" s="1">
        <f t="shared" si="2"/>
        <v>-0.67143983001641305</v>
      </c>
      <c r="G32" s="1">
        <f t="shared" si="3"/>
        <v>695059.15500493767</v>
      </c>
      <c r="H32" s="3">
        <f t="shared" si="4"/>
        <v>-5.250230924803164</v>
      </c>
      <c r="I32" s="1">
        <f t="shared" si="5"/>
        <v>2.5020764515607915E-2</v>
      </c>
    </row>
    <row r="33" spans="2:9" x14ac:dyDescent="0.35">
      <c r="B33" s="1">
        <v>0.30803890584547</v>
      </c>
      <c r="C33" s="4">
        <f t="shared" si="0"/>
        <v>-0.5113944278926662</v>
      </c>
      <c r="D33" s="1">
        <v>79.715069964240499</v>
      </c>
      <c r="E33" s="1">
        <f t="shared" si="1"/>
        <v>0.20284930035759502</v>
      </c>
      <c r="F33" s="1">
        <f t="shared" si="2"/>
        <v>-0.79695563734519459</v>
      </c>
      <c r="G33" s="1">
        <f t="shared" si="3"/>
        <v>432509.52756934881</v>
      </c>
      <c r="H33" s="3">
        <f t="shared" si="4"/>
        <v>-5.4562570140494451</v>
      </c>
      <c r="I33" s="1">
        <f t="shared" si="5"/>
        <v>2.6155093029008026E-2</v>
      </c>
    </row>
    <row r="34" spans="2:9" x14ac:dyDescent="0.35">
      <c r="B34" s="1">
        <v>0.36629487391812898</v>
      </c>
      <c r="C34" s="4">
        <f t="shared" si="0"/>
        <v>-0.43616915898942088</v>
      </c>
      <c r="D34" s="1">
        <v>82.330579267141303</v>
      </c>
      <c r="E34" s="1">
        <f t="shared" si="1"/>
        <v>0.17669420732858698</v>
      </c>
      <c r="F34" s="1">
        <f t="shared" si="2"/>
        <v>-0.78293218602727799</v>
      </c>
      <c r="G34" s="1">
        <f t="shared" si="3"/>
        <v>220404.03255770612</v>
      </c>
      <c r="H34" s="3">
        <f t="shared" si="4"/>
        <v>-5.7490331566510182</v>
      </c>
      <c r="I34" s="1">
        <f t="shared" si="5"/>
        <v>2.2414556443295916E-2</v>
      </c>
    </row>
    <row r="35" spans="2:9" x14ac:dyDescent="0.35">
      <c r="B35" s="1">
        <v>0.435590409221425</v>
      </c>
      <c r="C35" s="4">
        <f t="shared" si="0"/>
        <v>-0.3609216910559932</v>
      </c>
      <c r="D35" s="1">
        <v>84.572034911470894</v>
      </c>
      <c r="E35" s="1">
        <f t="shared" si="1"/>
        <v>0.15427965088529105</v>
      </c>
      <c r="F35" s="1">
        <f t="shared" si="2"/>
        <v>-0.69611085335352585</v>
      </c>
      <c r="G35" s="1">
        <f t="shared" si="3"/>
        <v>102459.73090328494</v>
      </c>
      <c r="H35" s="3">
        <f t="shared" si="4"/>
        <v>-6.0816994819192827</v>
      </c>
      <c r="I35" s="1">
        <f t="shared" si="5"/>
        <v>1.7535766332027108E-2</v>
      </c>
    </row>
    <row r="36" spans="2:9" x14ac:dyDescent="0.35">
      <c r="B36" s="1">
        <v>0.51802978519250797</v>
      </c>
      <c r="C36" s="4">
        <f t="shared" si="0"/>
        <v>-0.28564526887858244</v>
      </c>
      <c r="D36" s="1">
        <v>86.325611544673606</v>
      </c>
      <c r="E36" s="1">
        <f t="shared" si="1"/>
        <v>0.13674388455326394</v>
      </c>
      <c r="F36" s="1">
        <f t="shared" si="2"/>
        <v>-0.7107595116452835</v>
      </c>
      <c r="G36" s="1">
        <f t="shared" si="3"/>
        <v>55070.092263061408</v>
      </c>
      <c r="H36" s="3">
        <f t="shared" si="4"/>
        <v>-6.3513368887569515</v>
      </c>
      <c r="I36" s="1">
        <f t="shared" si="5"/>
        <v>1.5851936116632995E-2</v>
      </c>
    </row>
    <row r="37" spans="2:9" x14ac:dyDescent="0.35">
      <c r="B37" s="1">
        <v>0.61608572536417705</v>
      </c>
      <c r="C37" s="4">
        <f t="shared" si="0"/>
        <v>-0.21035885364351325</v>
      </c>
      <c r="D37" s="1">
        <v>87.910805156336906</v>
      </c>
      <c r="E37" s="1">
        <f t="shared" si="1"/>
        <v>0.12089194843663094</v>
      </c>
      <c r="F37" s="1">
        <f t="shared" si="2"/>
        <v>-0.7927925066281386</v>
      </c>
      <c r="G37" s="1">
        <f t="shared" si="3"/>
        <v>32080.064171771523</v>
      </c>
      <c r="H37" s="3">
        <f t="shared" si="4"/>
        <v>-6.5860174644854226</v>
      </c>
      <c r="I37" s="1">
        <f t="shared" si="5"/>
        <v>1.5523805100299897E-2</v>
      </c>
    </row>
    <row r="38" spans="2:9" x14ac:dyDescent="0.35">
      <c r="B38" s="1">
        <v>0.73270559685025705</v>
      </c>
      <c r="C38" s="4">
        <f t="shared" si="0"/>
        <v>-0.13507049104336225</v>
      </c>
      <c r="D38" s="1">
        <v>89.463185666366897</v>
      </c>
      <c r="E38" s="1">
        <f t="shared" si="1"/>
        <v>0.10536814333633103</v>
      </c>
      <c r="F38" s="1">
        <f t="shared" si="2"/>
        <v>-1.0207366580288928</v>
      </c>
      <c r="G38" s="1">
        <f t="shared" si="3"/>
        <v>21027.11718181934</v>
      </c>
      <c r="H38" s="3">
        <f t="shared" si="4"/>
        <v>-6.7694729578595085</v>
      </c>
      <c r="I38" s="1">
        <f t="shared" si="5"/>
        <v>1.7086744941255051E-2</v>
      </c>
    </row>
    <row r="39" spans="2:9" x14ac:dyDescent="0.35">
      <c r="B39" s="1">
        <v>0.87138202289213595</v>
      </c>
      <c r="C39" s="4">
        <f t="shared" si="0"/>
        <v>-5.9791404050575328E-2</v>
      </c>
      <c r="D39" s="1">
        <v>91.1718601604924</v>
      </c>
      <c r="E39" s="1">
        <f t="shared" si="1"/>
        <v>8.8281398395075997E-2</v>
      </c>
      <c r="F39" s="1">
        <f t="shared" si="2"/>
        <v>-1.3005128251697471</v>
      </c>
      <c r="G39" s="1">
        <f t="shared" si="3"/>
        <v>13062.031465137787</v>
      </c>
      <c r="H39" s="3">
        <f t="shared" si="4"/>
        <v>-6.9762419672466907</v>
      </c>
      <c r="I39" s="1">
        <f t="shared" si="5"/>
        <v>1.781640470125893E-2</v>
      </c>
    </row>
    <row r="40" spans="2:9" x14ac:dyDescent="0.35">
      <c r="B40" s="1">
        <v>1.03629488039837</v>
      </c>
      <c r="C40" s="4">
        <f t="shared" si="0"/>
        <v>1.5483352617226704E-2</v>
      </c>
      <c r="D40" s="1">
        <v>92.953500630618294</v>
      </c>
      <c r="E40" s="1">
        <f t="shared" si="1"/>
        <v>7.0464993693817063E-2</v>
      </c>
      <c r="F40" s="1">
        <f t="shared" si="2"/>
        <v>-1.4541215533176024</v>
      </c>
      <c r="G40" s="1">
        <f t="shared" si="3"/>
        <v>6851.2133255544168</v>
      </c>
      <c r="H40" s="3">
        <f t="shared" si="4"/>
        <v>-7.2564852025305902</v>
      </c>
      <c r="I40" s="1">
        <f t="shared" si="5"/>
        <v>1.5700823148585098E-2</v>
      </c>
    </row>
    <row r="41" spans="2:9" x14ac:dyDescent="0.35">
      <c r="B41" s="1">
        <v>1.23245384670266</v>
      </c>
      <c r="C41" s="4">
        <f t="shared" si="0"/>
        <v>9.0770664665161468E-2</v>
      </c>
      <c r="D41" s="1">
        <v>94.523582945476804</v>
      </c>
      <c r="E41" s="1">
        <f t="shared" si="1"/>
        <v>5.4764170545231965E-2</v>
      </c>
      <c r="F41" s="1"/>
      <c r="G41" s="1"/>
      <c r="H41" s="3"/>
      <c r="I4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DeStefano, Anthony M. (MSFC-EV44)</dc:creator>
  <cp:lastModifiedBy>DeStefano, Anthony M. (MSFC-EV44)</cp:lastModifiedBy>
  <dcterms:created xsi:type="dcterms:W3CDTF">2021-01-07T21:54:05Z</dcterms:created>
  <dcterms:modified xsi:type="dcterms:W3CDTF">2021-01-07T23:04:52Z</dcterms:modified>
</cp:coreProperties>
</file>