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SolarCruiserDose\Benchmark\"/>
    </mc:Choice>
  </mc:AlternateContent>
  <xr:revisionPtr revIDLastSave="0" documentId="13_ncr:1_{65126E3F-D589-42FB-8A3C-C5C13313E413}" xr6:coauthVersionLast="45" xr6:coauthVersionMax="45" xr10:uidLastSave="{00000000-0000-0000-0000-000000000000}"/>
  <bookViews>
    <workbookView xWindow="2340" yWindow="2340" windowWidth="21600" windowHeight="11385" xr2:uid="{352AF33F-1992-47EE-879A-A855E82F3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" i="1" l="1"/>
  <c r="AH1" i="1"/>
  <c r="AG2" i="1"/>
  <c r="AH2" i="1"/>
  <c r="AG3" i="1"/>
  <c r="AH3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1" i="1"/>
  <c r="H32" i="1"/>
  <c r="Q12" i="1" s="1"/>
  <c r="H33" i="1"/>
  <c r="H31" i="1"/>
  <c r="K7" i="1" s="1"/>
  <c r="K3" i="1"/>
  <c r="K4" i="1"/>
  <c r="K5" i="1"/>
  <c r="K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" i="1"/>
  <c r="B36" i="1"/>
  <c r="G31" i="1"/>
  <c r="G32" i="1"/>
  <c r="G33" i="1"/>
  <c r="G34" i="1"/>
  <c r="G35" i="1"/>
  <c r="G30" i="1"/>
  <c r="I31" i="1"/>
  <c r="J31" i="1"/>
  <c r="I32" i="1"/>
  <c r="J32" i="1"/>
  <c r="I33" i="1"/>
  <c r="J33" i="1"/>
  <c r="I34" i="1"/>
  <c r="J34" i="1"/>
  <c r="I35" i="1"/>
  <c r="J35" i="1"/>
  <c r="J30" i="1"/>
  <c r="I30" i="1"/>
  <c r="H34" i="1"/>
  <c r="H35" i="1"/>
  <c r="H30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H4" i="1"/>
  <c r="AG4" i="1"/>
  <c r="AA2" i="1"/>
  <c r="AB2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B1" i="1"/>
  <c r="AA1" i="1"/>
  <c r="U2" i="1"/>
  <c r="V2" i="1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V1" i="1"/>
  <c r="U1" i="1"/>
  <c r="O2" i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P1" i="1"/>
  <c r="O1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J1" i="1"/>
  <c r="I1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D1" i="1"/>
  <c r="C1" i="1"/>
  <c r="Q10" i="1" l="1"/>
  <c r="Q9" i="1"/>
  <c r="Q8" i="1"/>
  <c r="Q19" i="1"/>
  <c r="Q7" i="1"/>
  <c r="Q18" i="1"/>
  <c r="Q4" i="1"/>
  <c r="Q15" i="1"/>
  <c r="Q3" i="1"/>
  <c r="Q16" i="1"/>
  <c r="Q14" i="1"/>
  <c r="Q2" i="1"/>
  <c r="Q11" i="1"/>
  <c r="Q6" i="1"/>
  <c r="Q5" i="1"/>
  <c r="Q13" i="1"/>
  <c r="Q1" i="1"/>
  <c r="Q17" i="1"/>
  <c r="K18" i="1"/>
  <c r="K17" i="1"/>
  <c r="K16" i="1"/>
  <c r="K15" i="1"/>
  <c r="K24" i="1"/>
  <c r="K12" i="1"/>
  <c r="K13" i="1"/>
  <c r="K23" i="1"/>
  <c r="K11" i="1"/>
  <c r="K14" i="1"/>
  <c r="K1" i="1"/>
  <c r="K22" i="1"/>
  <c r="K10" i="1"/>
  <c r="K21" i="1"/>
  <c r="K9" i="1"/>
  <c r="K2" i="1"/>
  <c r="K20" i="1"/>
  <c r="K8" i="1"/>
  <c r="K19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<sst xmlns="http://schemas.openxmlformats.org/spreadsheetml/2006/main" count="8" uniqueCount="8">
  <si>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</si>
  <si>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</si>
  <si>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</si>
  <si>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x0</t>
  </si>
  <si>
    <t>Thickness</t>
  </si>
  <si>
    <t>log10( ((10^x)/a)^b * exp(-c/(10^x - 10^x0)) )</t>
  </si>
  <si>
    <t>x0 fit</t>
  </si>
  <si>
    <t>c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</si>
</sst>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0.00000"/>
    <numFmt numFmtId="173" formatCode="0.000000"/>
    <numFmt numFmtId="17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Sheet1!$A$1:$A$26</c:f>
              <c:numCache>
                <c:formatCode>0.00E+00</c:formatCode>
                <c:ptCount val="26"/>
                <c:pt idx="0">
                  <c:v>115</c:v>
                </c:pt>
                <c:pt idx="1">
                  <c:v>120</c:v>
                </c:pt>
                <c:pt idx="2">
                  <c:v>135</c:v>
                </c:pt>
                <c:pt idx="3">
                  <c:v>170</c:v>
                </c:pt>
                <c:pt idx="4">
                  <c:v>217</c:v>
                </c:pt>
                <c:pt idx="5">
                  <c:v>310</c:v>
                </c:pt>
                <c:pt idx="6">
                  <c:v>455</c:v>
                </c:pt>
                <c:pt idx="7">
                  <c:v>700</c:v>
                </c:pt>
                <c:pt idx="8">
                  <c:v>1100</c:v>
                </c:pt>
                <c:pt idx="9">
                  <c:v>1700</c:v>
                </c:pt>
                <c:pt idx="10">
                  <c:v>2650</c:v>
                </c:pt>
                <c:pt idx="11">
                  <c:v>4000</c:v>
                </c:pt>
                <c:pt idx="12">
                  <c:v>6000</c:v>
                </c:pt>
                <c:pt idx="13">
                  <c:v>9000</c:v>
                </c:pt>
                <c:pt idx="14">
                  <c:v>13500</c:v>
                </c:pt>
                <c:pt idx="15">
                  <c:v>20500</c:v>
                </c:pt>
                <c:pt idx="16">
                  <c:v>30500</c:v>
                </c:pt>
                <c:pt idx="17">
                  <c:v>45000</c:v>
                </c:pt>
                <c:pt idx="18">
                  <c:v>67000</c:v>
                </c:pt>
                <c:pt idx="19">
                  <c:v>100000</c:v>
                </c:pt>
                <c:pt idx="20">
                  <c:v>150000</c:v>
                </c:pt>
                <c:pt idx="21">
                  <c:v>215000</c:v>
                </c:pt>
                <c:pt idx="22">
                  <c:v>320000</c:v>
                </c:pt>
                <c:pt idx="23">
                  <c:v>500000</c:v>
                </c:pt>
                <c:pt idx="24">
                  <c:v>800000</c:v>
                </c:pt>
                <c:pt idx="25">
                  <c:v>1000000</c:v>
                </c:pt>
              </c:numCache>
            </c:numRef>
          </c:xVal>
          <c:yVal>
            <c:numRef>
              <c:f>Sheet1!$B$1:$B$26</c:f>
              <c:numCache>
                <c:formatCode>0.00E+00</c:formatCode>
                <c:ptCount val="26"/>
                <c:pt idx="0">
                  <c:v>4.8055520073112598E-8</c:v>
                </c:pt>
                <c:pt idx="1">
                  <c:v>1.3902705964405301E-7</c:v>
                </c:pt>
                <c:pt idx="2">
                  <c:v>6.0569047236042304E-7</c:v>
                </c:pt>
                <c:pt idx="3">
                  <c:v>1.89925252163317E-6</c:v>
                </c:pt>
                <c:pt idx="4">
                  <c:v>2.86219779261131E-6</c:v>
                </c:pt>
                <c:pt idx="5">
                  <c:v>3.61444833142942E-6</c:v>
                </c:pt>
                <c:pt idx="6">
                  <c:v>3.5558385045748002E-6</c:v>
                </c:pt>
                <c:pt idx="7">
                  <c:v>3.2075206350677201E-6</c:v>
                </c:pt>
                <c:pt idx="8">
                  <c:v>2.7353258017069398E-6</c:v>
                </c:pt>
                <c:pt idx="9">
                  <c:v>2.2020637173650501E-6</c:v>
                </c:pt>
                <c:pt idx="10">
                  <c:v>1.7931676970714799E-6</c:v>
                </c:pt>
                <c:pt idx="11">
                  <c:v>1.3670959151156599E-6</c:v>
                </c:pt>
                <c:pt idx="12">
                  <c:v>1.0302889160557499E-6</c:v>
                </c:pt>
                <c:pt idx="13">
                  <c:v>7.7455358540436203E-7</c:v>
                </c:pt>
                <c:pt idx="14">
                  <c:v>5.81598001347047E-7</c:v>
                </c:pt>
                <c:pt idx="15">
                  <c:v>4.4185227803873302E-7</c:v>
                </c:pt>
                <c:pt idx="16">
                  <c:v>3.2879436311278902E-7</c:v>
                </c:pt>
                <c:pt idx="17">
                  <c:v>2.42592130275209E-7</c:v>
                </c:pt>
                <c:pt idx="18">
                  <c:v>1.8061317775323499E-7</c:v>
                </c:pt>
                <c:pt idx="19">
                  <c:v>1.3479325200819999E-7</c:v>
                </c:pt>
                <c:pt idx="20">
                  <c:v>1.0352400708662499E-7</c:v>
                </c:pt>
                <c:pt idx="21">
                  <c:v>7.4194187424952194E-8</c:v>
                </c:pt>
                <c:pt idx="22">
                  <c:v>5.5215476640214403E-8</c:v>
                </c:pt>
                <c:pt idx="23">
                  <c:v>4.3138172386442497E-8</c:v>
                </c:pt>
                <c:pt idx="24">
                  <c:v>3.4511184333193403E-8</c:v>
                </c:pt>
                <c:pt idx="25">
                  <c:v>3.4511638637986998E-8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7E-4F74-8EF1-C33737CF76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Sheet1!$A$1:$A$26</c:f>
              <c:numCache>
                <c:formatCode>0.00E+00</c:formatCode>
                <c:ptCount val="26"/>
                <c:pt idx="0">
                  <c:v>115</c:v>
                </c:pt>
                <c:pt idx="1">
                  <c:v>120</c:v>
                </c:pt>
                <c:pt idx="2">
                  <c:v>135</c:v>
                </c:pt>
                <c:pt idx="3">
                  <c:v>170</c:v>
                </c:pt>
                <c:pt idx="4">
                  <c:v>217</c:v>
                </c:pt>
                <c:pt idx="5">
                  <c:v>310</c:v>
                </c:pt>
                <c:pt idx="6">
                  <c:v>455</c:v>
                </c:pt>
                <c:pt idx="7">
                  <c:v>700</c:v>
                </c:pt>
                <c:pt idx="8">
                  <c:v>1100</c:v>
                </c:pt>
                <c:pt idx="9">
                  <c:v>1700</c:v>
                </c:pt>
                <c:pt idx="10">
                  <c:v>2650</c:v>
                </c:pt>
                <c:pt idx="11">
                  <c:v>4000</c:v>
                </c:pt>
                <c:pt idx="12">
                  <c:v>6000</c:v>
                </c:pt>
                <c:pt idx="13">
                  <c:v>9000</c:v>
                </c:pt>
                <c:pt idx="14">
                  <c:v>13500</c:v>
                </c:pt>
                <c:pt idx="15">
                  <c:v>20500</c:v>
                </c:pt>
                <c:pt idx="16">
                  <c:v>30500</c:v>
                </c:pt>
                <c:pt idx="17">
                  <c:v>45000</c:v>
                </c:pt>
                <c:pt idx="18">
                  <c:v>67000</c:v>
                </c:pt>
                <c:pt idx="19">
                  <c:v>100000</c:v>
                </c:pt>
                <c:pt idx="20">
                  <c:v>150000</c:v>
                </c:pt>
                <c:pt idx="21">
                  <c:v>215000</c:v>
                </c:pt>
                <c:pt idx="22">
                  <c:v>320000</c:v>
                </c:pt>
                <c:pt idx="23">
                  <c:v>500000</c:v>
                </c:pt>
                <c:pt idx="24">
                  <c:v>800000</c:v>
                </c:pt>
                <c:pt idx="25">
                  <c:v>1000000</c:v>
                </c:pt>
              </c:numCache>
            </c:numRef>
          </c:xVal>
          <c:yVal>
            <c:numRef>
              <c:f>Sheet1!$E$1:$E$26</c:f>
              <c:numCache>
                <c:formatCode>0.00E+00</c:formatCode>
                <c:ptCount val="26"/>
                <c:pt idx="0">
                  <c:v>3.8703886110254299E-8</c:v>
                </c:pt>
                <c:pt idx="1">
                  <c:v>1.0440870363229407E-7</c:v>
                </c:pt>
                <c:pt idx="2">
                  <c:v>5.2234984635313284E-7</c:v>
                </c:pt>
                <c:pt idx="3">
                  <c:v>1.9325228408612588E-6</c:v>
                </c:pt>
                <c:pt idx="4">
                  <c:v>3.2659513799164465E-6</c:v>
                </c:pt>
                <c:pt idx="5">
                  <c:v>4.1909569925372137E-6</c:v>
                </c:pt>
                <c:pt idx="6">
                  <c:v>4.1977412329862412E-6</c:v>
                </c:pt>
                <c:pt idx="7">
                  <c:v>3.6601154578342906E-6</c:v>
                </c:pt>
                <c:pt idx="8">
                  <c:v>2.9390866763296804E-6</c:v>
                </c:pt>
                <c:pt idx="9">
                  <c:v>2.2898345017398996E-6</c:v>
                </c:pt>
                <c:pt idx="10">
                  <c:v>1.7369690719267068E-6</c:v>
                </c:pt>
                <c:pt idx="11">
                  <c:v>1.3285149530511534E-6</c:v>
                </c:pt>
                <c:pt idx="12">
                  <c:v>1.0132427594393601E-6</c:v>
                </c:pt>
                <c:pt idx="13">
                  <c:v>7.6938343759138268E-7</c:v>
                </c:pt>
                <c:pt idx="14">
                  <c:v>5.8253275333726411E-7</c:v>
                </c:pt>
                <c:pt idx="15">
                  <c:v>4.3649989860167394E-7</c:v>
                </c:pt>
                <c:pt idx="16">
                  <c:v>3.3131899635093342E-7</c:v>
                </c:pt>
                <c:pt idx="17">
                  <c:v>2.5275262433798454E-7</c:v>
                </c:pt>
                <c:pt idx="18">
                  <c:v>1.9149905628256914E-7</c:v>
                </c:pt>
                <c:pt idx="19">
                  <c:v>1.4479013679262575E-7</c:v>
                </c:pt>
                <c:pt idx="20">
                  <c:v>1.0906652757807322E-7</c:v>
                </c:pt>
                <c:pt idx="21">
                  <c:v>8.4796752977911133E-8</c:v>
                </c:pt>
                <c:pt idx="22">
                  <c:v>6.4206671097410865E-8</c:v>
                </c:pt>
                <c:pt idx="23">
                  <c:v>4.6987148600235462E-8</c:v>
                </c:pt>
                <c:pt idx="24">
                  <c:v>3.3817673865881221E-8</c:v>
                </c:pt>
                <c:pt idx="25">
                  <c:v>2.8928301187844203E-8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7E-4F74-8EF1-C33737CF7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91008"/>
        <c:axId val="266378912"/>
      </c:scatterChart>
      <c:valAx>
        <c:axId val="262791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78912"/>
        <c:crosses val="autoZero"/>
        <c:crossBetween val="midCat"/>
      </c:valAx>
      <c:valAx>
        <c:axId val="266378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9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Sheet1!$G$1:$G$24</c:f>
              <c:numCache>
                <c:formatCode>0.00E+00</c:formatCode>
                <c:ptCount val="24"/>
                <c:pt idx="0">
                  <c:v>760</c:v>
                </c:pt>
                <c:pt idx="1">
                  <c:v>790</c:v>
                </c:pt>
                <c:pt idx="2">
                  <c:v>820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1600</c:v>
                </c:pt>
                <c:pt idx="7">
                  <c:v>2300</c:v>
                </c:pt>
                <c:pt idx="8">
                  <c:v>3150</c:v>
                </c:pt>
                <c:pt idx="9">
                  <c:v>4700</c:v>
                </c:pt>
                <c:pt idx="10">
                  <c:v>7200</c:v>
                </c:pt>
                <c:pt idx="11">
                  <c:v>11000</c:v>
                </c:pt>
                <c:pt idx="12">
                  <c:v>16000</c:v>
                </c:pt>
                <c:pt idx="13">
                  <c:v>24500</c:v>
                </c:pt>
                <c:pt idx="14">
                  <c:v>35000</c:v>
                </c:pt>
                <c:pt idx="15">
                  <c:v>54000</c:v>
                </c:pt>
                <c:pt idx="16">
                  <c:v>83000</c:v>
                </c:pt>
                <c:pt idx="17">
                  <c:v>115000</c:v>
                </c:pt>
                <c:pt idx="18">
                  <c:v>168000</c:v>
                </c:pt>
                <c:pt idx="19">
                  <c:v>250000</c:v>
                </c:pt>
                <c:pt idx="20">
                  <c:v>365000</c:v>
                </c:pt>
                <c:pt idx="21">
                  <c:v>540000</c:v>
                </c:pt>
                <c:pt idx="22">
                  <c:v>800000</c:v>
                </c:pt>
                <c:pt idx="23">
                  <c:v>1000000</c:v>
                </c:pt>
              </c:numCache>
            </c:numRef>
          </c:xVal>
          <c:yVal>
            <c:numRef>
              <c:f>Sheet1!$H$1:$H$24</c:f>
              <c:numCache>
                <c:formatCode>0.00E+00</c:formatCode>
                <c:ptCount val="24"/>
                <c:pt idx="0">
                  <c:v>1.8221742436604999E-8</c:v>
                </c:pt>
                <c:pt idx="1">
                  <c:v>2.7243568050202502E-7</c:v>
                </c:pt>
                <c:pt idx="2">
                  <c:v>6.6094537415756904E-7</c:v>
                </c:pt>
                <c:pt idx="3">
                  <c:v>1.34886186185237E-6</c:v>
                </c:pt>
                <c:pt idx="4">
                  <c:v>1.67783494619431E-6</c:v>
                </c:pt>
                <c:pt idx="5">
                  <c:v>1.9117744035490799E-6</c:v>
                </c:pt>
                <c:pt idx="6">
                  <c:v>2.00977041016579E-6</c:v>
                </c:pt>
                <c:pt idx="7">
                  <c:v>1.88115543719791E-6</c:v>
                </c:pt>
                <c:pt idx="8">
                  <c:v>1.46405938580473E-6</c:v>
                </c:pt>
                <c:pt idx="9">
                  <c:v>1.1766834842709101E-6</c:v>
                </c:pt>
                <c:pt idx="10">
                  <c:v>9.3605954942035898E-7</c:v>
                </c:pt>
                <c:pt idx="11">
                  <c:v>7.4571330876514297E-7</c:v>
                </c:pt>
                <c:pt idx="12">
                  <c:v>5.4725371806481895E-7</c:v>
                </c:pt>
                <c:pt idx="13">
                  <c:v>4.2091625116282402E-7</c:v>
                </c:pt>
                <c:pt idx="14">
                  <c:v>3.01284644734774E-7</c:v>
                </c:pt>
                <c:pt idx="15">
                  <c:v>2.32682593669672E-7</c:v>
                </c:pt>
                <c:pt idx="16">
                  <c:v>1.78918604837835E-7</c:v>
                </c:pt>
                <c:pt idx="17">
                  <c:v>1.2398189477697799E-7</c:v>
                </c:pt>
                <c:pt idx="18">
                  <c:v>9.0573588215346098E-8</c:v>
                </c:pt>
                <c:pt idx="19">
                  <c:v>6.7396728424595194E-8</c:v>
                </c:pt>
                <c:pt idx="20">
                  <c:v>4.9201935388335703E-8</c:v>
                </c:pt>
                <c:pt idx="21">
                  <c:v>3.7270796218620102E-8</c:v>
                </c:pt>
                <c:pt idx="22">
                  <c:v>2.7608741458599899E-8</c:v>
                </c:pt>
                <c:pt idx="23">
                  <c:v>3.4511370402193997E-8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A2-43BA-9606-FF004E9256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Sheet1!$G$1:$G$24</c:f>
              <c:numCache>
                <c:formatCode>0.00E+00</c:formatCode>
                <c:ptCount val="24"/>
                <c:pt idx="0">
                  <c:v>760</c:v>
                </c:pt>
                <c:pt idx="1">
                  <c:v>790</c:v>
                </c:pt>
                <c:pt idx="2">
                  <c:v>820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  <c:pt idx="6">
                  <c:v>1600</c:v>
                </c:pt>
                <c:pt idx="7">
                  <c:v>2300</c:v>
                </c:pt>
                <c:pt idx="8">
                  <c:v>3150</c:v>
                </c:pt>
                <c:pt idx="9">
                  <c:v>4700</c:v>
                </c:pt>
                <c:pt idx="10">
                  <c:v>7200</c:v>
                </c:pt>
                <c:pt idx="11">
                  <c:v>11000</c:v>
                </c:pt>
                <c:pt idx="12">
                  <c:v>16000</c:v>
                </c:pt>
                <c:pt idx="13">
                  <c:v>24500</c:v>
                </c:pt>
                <c:pt idx="14">
                  <c:v>35000</c:v>
                </c:pt>
                <c:pt idx="15">
                  <c:v>54000</c:v>
                </c:pt>
                <c:pt idx="16">
                  <c:v>83000</c:v>
                </c:pt>
                <c:pt idx="17">
                  <c:v>115000</c:v>
                </c:pt>
                <c:pt idx="18">
                  <c:v>168000</c:v>
                </c:pt>
                <c:pt idx="19">
                  <c:v>250000</c:v>
                </c:pt>
                <c:pt idx="20">
                  <c:v>365000</c:v>
                </c:pt>
                <c:pt idx="21">
                  <c:v>540000</c:v>
                </c:pt>
                <c:pt idx="22">
                  <c:v>800000</c:v>
                </c:pt>
                <c:pt idx="23">
                  <c:v>1000000</c:v>
                </c:pt>
              </c:numCache>
            </c:numRef>
          </c:xVal>
          <c:yVal>
            <c:numRef>
              <c:f>Sheet1!$K$1:$K$24</c:f>
              <c:numCache>
                <c:formatCode>0.00E+00</c:formatCode>
                <c:ptCount val="24"/>
                <c:pt idx="0">
                  <c:v>1.7399605902102317E-7</c:v>
                </c:pt>
                <c:pt idx="1">
                  <c:v>5.5920339699534547E-7</c:v>
                </c:pt>
                <c:pt idx="2">
                  <c:v>9.443212382704471E-7</c:v>
                </c:pt>
                <c:pt idx="3">
                  <c:v>1.6495214274645967E-6</c:v>
                </c:pt>
                <c:pt idx="4">
                  <c:v>2.0628500520076274E-6</c:v>
                </c:pt>
                <c:pt idx="5">
                  <c:v>2.2886404468267948E-6</c:v>
                </c:pt>
                <c:pt idx="6">
                  <c:v>2.1768167072400557E-6</c:v>
                </c:pt>
                <c:pt idx="7">
                  <c:v>1.8322715348455895E-6</c:v>
                </c:pt>
                <c:pt idx="8">
                  <c:v>1.5244600390060071E-6</c:v>
                </c:pt>
                <c:pt idx="9">
                  <c:v>1.1827790869915318E-6</c:v>
                </c:pt>
                <c:pt idx="10">
                  <c:v>8.9161602155106381E-7</c:v>
                </c:pt>
                <c:pt idx="11">
                  <c:v>6.6899972336901766E-7</c:v>
                </c:pt>
                <c:pt idx="12">
                  <c:v>5.1737025506051786E-7</c:v>
                </c:pt>
                <c:pt idx="13">
                  <c:v>3.8543327303514694E-7</c:v>
                </c:pt>
                <c:pt idx="14">
                  <c:v>3.0091460034661348E-7</c:v>
                </c:pt>
                <c:pt idx="15">
                  <c:v>2.2251682665193626E-7</c:v>
                </c:pt>
                <c:pt idx="16">
                  <c:v>1.6487671111457358E-7</c:v>
                </c:pt>
                <c:pt idx="17">
                  <c:v>1.3130163601359845E-7</c:v>
                </c:pt>
                <c:pt idx="18">
                  <c:v>1.0074916254126879E-7</c:v>
                </c:pt>
                <c:pt idx="19">
                  <c:v>7.6302947674847598E-8</c:v>
                </c:pt>
                <c:pt idx="20">
                  <c:v>5.8557883289594595E-8</c:v>
                </c:pt>
                <c:pt idx="21">
                  <c:v>4.4522423153682606E-8</c:v>
                </c:pt>
                <c:pt idx="22">
                  <c:v>3.3816978767722007E-8</c:v>
                </c:pt>
                <c:pt idx="23">
                  <c:v>2.8927826258874355E-8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A2-43BA-9606-FF004E925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8816"/>
        <c:axId val="266420512"/>
      </c:scatterChart>
      <c:valAx>
        <c:axId val="590888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20512"/>
        <c:crosses val="autoZero"/>
        <c:crossBetween val="midCat"/>
      </c:valAx>
      <c:valAx>
        <c:axId val="266420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Sheet1!$M$1:$M$19</c:f>
              <c:numCache>
                <c:formatCode>0.00E+00</c:formatCode>
                <c:ptCount val="19"/>
                <c:pt idx="0">
                  <c:v>3350</c:v>
                </c:pt>
                <c:pt idx="1">
                  <c:v>3450</c:v>
                </c:pt>
                <c:pt idx="2">
                  <c:v>3500</c:v>
                </c:pt>
                <c:pt idx="3">
                  <c:v>3800</c:v>
                </c:pt>
                <c:pt idx="4">
                  <c:v>5100</c:v>
                </c:pt>
                <c:pt idx="5">
                  <c:v>6700</c:v>
                </c:pt>
                <c:pt idx="6">
                  <c:v>9000</c:v>
                </c:pt>
                <c:pt idx="7">
                  <c:v>13000</c:v>
                </c:pt>
                <c:pt idx="8">
                  <c:v>19000</c:v>
                </c:pt>
                <c:pt idx="9">
                  <c:v>28000</c:v>
                </c:pt>
                <c:pt idx="10">
                  <c:v>41000</c:v>
                </c:pt>
                <c:pt idx="11">
                  <c:v>57000</c:v>
                </c:pt>
                <c:pt idx="12">
                  <c:v>83000</c:v>
                </c:pt>
                <c:pt idx="13">
                  <c:v>130000</c:v>
                </c:pt>
                <c:pt idx="14">
                  <c:v>200000</c:v>
                </c:pt>
                <c:pt idx="15">
                  <c:v>280000</c:v>
                </c:pt>
                <c:pt idx="16">
                  <c:v>440000</c:v>
                </c:pt>
                <c:pt idx="17">
                  <c:v>680000</c:v>
                </c:pt>
                <c:pt idx="18">
                  <c:v>1000000</c:v>
                </c:pt>
              </c:numCache>
            </c:numRef>
          </c:xVal>
          <c:yVal>
            <c:numRef>
              <c:f>Sheet1!$N$1:$N$19</c:f>
              <c:numCache>
                <c:formatCode>0.00E+00</c:formatCode>
                <c:ptCount val="19"/>
                <c:pt idx="0">
                  <c:v>3.24393117107559E-9</c:v>
                </c:pt>
                <c:pt idx="1">
                  <c:v>1.4580275940628001E-7</c:v>
                </c:pt>
                <c:pt idx="2">
                  <c:v>2.5362808410498699E-7</c:v>
                </c:pt>
                <c:pt idx="3">
                  <c:v>6.1240828543555402E-7</c:v>
                </c:pt>
                <c:pt idx="4">
                  <c:v>8.87707281498284E-7</c:v>
                </c:pt>
                <c:pt idx="5">
                  <c:v>8.7929187918206504E-7</c:v>
                </c:pt>
                <c:pt idx="6">
                  <c:v>7.4238606216743504E-7</c:v>
                </c:pt>
                <c:pt idx="7">
                  <c:v>6.1187289696098298E-7</c:v>
                </c:pt>
                <c:pt idx="8">
                  <c:v>4.7843156061373305E-7</c:v>
                </c:pt>
                <c:pt idx="9">
                  <c:v>3.6475128171996098E-7</c:v>
                </c:pt>
                <c:pt idx="10">
                  <c:v>2.78066787952739E-7</c:v>
                </c:pt>
                <c:pt idx="11">
                  <c:v>1.9494710786509701E-7</c:v>
                </c:pt>
                <c:pt idx="12">
                  <c:v>1.4257109811432001E-7</c:v>
                </c:pt>
                <c:pt idx="13">
                  <c:v>1.11913180743679E-7</c:v>
                </c:pt>
                <c:pt idx="14">
                  <c:v>8.6182455499633997E-8</c:v>
                </c:pt>
                <c:pt idx="15">
                  <c:v>6.0357830681660202E-8</c:v>
                </c:pt>
                <c:pt idx="16">
                  <c:v>4.7438431128920697E-8</c:v>
                </c:pt>
                <c:pt idx="17">
                  <c:v>3.66626017987081E-8</c:v>
                </c:pt>
                <c:pt idx="18">
                  <c:v>2.6959939949681901E-8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AE-4A78-A947-37AEFF0C458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Sheet1!$M$1:$M$19</c:f>
              <c:numCache>
                <c:formatCode>0.00E+00</c:formatCode>
                <c:ptCount val="19"/>
                <c:pt idx="0">
                  <c:v>3350</c:v>
                </c:pt>
                <c:pt idx="1">
                  <c:v>3450</c:v>
                </c:pt>
                <c:pt idx="2">
                  <c:v>3500</c:v>
                </c:pt>
                <c:pt idx="3">
                  <c:v>3800</c:v>
                </c:pt>
                <c:pt idx="4">
                  <c:v>5100</c:v>
                </c:pt>
                <c:pt idx="5">
                  <c:v>6700</c:v>
                </c:pt>
                <c:pt idx="6">
                  <c:v>9000</c:v>
                </c:pt>
                <c:pt idx="7">
                  <c:v>13000</c:v>
                </c:pt>
                <c:pt idx="8">
                  <c:v>19000</c:v>
                </c:pt>
                <c:pt idx="9">
                  <c:v>28000</c:v>
                </c:pt>
                <c:pt idx="10">
                  <c:v>41000</c:v>
                </c:pt>
                <c:pt idx="11">
                  <c:v>57000</c:v>
                </c:pt>
                <c:pt idx="12">
                  <c:v>83000</c:v>
                </c:pt>
                <c:pt idx="13">
                  <c:v>130000</c:v>
                </c:pt>
                <c:pt idx="14">
                  <c:v>200000</c:v>
                </c:pt>
                <c:pt idx="15">
                  <c:v>280000</c:v>
                </c:pt>
                <c:pt idx="16">
                  <c:v>440000</c:v>
                </c:pt>
                <c:pt idx="17">
                  <c:v>680000</c:v>
                </c:pt>
                <c:pt idx="18">
                  <c:v>1000000</c:v>
                </c:pt>
              </c:numCache>
            </c:numRef>
          </c:xVal>
          <c:yVal>
            <c:numRef>
              <c:f>Sheet1!$Q$1:$Q$19</c:f>
              <c:numCache>
                <c:formatCode>0.00E+00</c:formatCode>
                <c:ptCount val="19"/>
                <c:pt idx="0">
                  <c:v>6.8412333070414029E-9</c:v>
                </c:pt>
                <c:pt idx="1">
                  <c:v>2.5332658238783118E-7</c:v>
                </c:pt>
                <c:pt idx="2">
                  <c:v>3.9362344257609992E-7</c:v>
                </c:pt>
                <c:pt idx="3">
                  <c:v>8.3500750618036229E-7</c:v>
                </c:pt>
                <c:pt idx="4">
                  <c:v>1.0027098939087638E-6</c:v>
                </c:pt>
                <c:pt idx="5">
                  <c:v>8.8873808253045113E-7</c:v>
                </c:pt>
                <c:pt idx="6">
                  <c:v>7.4631601654882751E-7</c:v>
                </c:pt>
                <c:pt idx="7">
                  <c:v>5.8828019934572317E-7</c:v>
                </c:pt>
                <c:pt idx="8">
                  <c:v>4.5584761279209107E-7</c:v>
                </c:pt>
                <c:pt idx="9">
                  <c:v>3.496614605895916E-7</c:v>
                </c:pt>
                <c:pt idx="10">
                  <c:v>2.6874508238711012E-7</c:v>
                </c:pt>
                <c:pt idx="11">
                  <c:v>2.1384546606608203E-7</c:v>
                </c:pt>
                <c:pt idx="12">
                  <c:v>1.6465215610446155E-7</c:v>
                </c:pt>
                <c:pt idx="13">
                  <c:v>1.2042189006816076E-7</c:v>
                </c:pt>
                <c:pt idx="14">
                  <c:v>8.9140053991548636E-8</c:v>
                </c:pt>
                <c:pt idx="15">
                  <c:v>7.0462000251106715E-8</c:v>
                </c:pt>
                <c:pt idx="16">
                  <c:v>5.1369269648365728E-8</c:v>
                </c:pt>
                <c:pt idx="17">
                  <c:v>3.7884267519895786E-8</c:v>
                </c:pt>
                <c:pt idx="18">
                  <c:v>2.8924812707609083E-8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AE-4A78-A947-37AEFF0C4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85632"/>
        <c:axId val="266409280"/>
      </c:scatterChart>
      <c:valAx>
        <c:axId val="20805856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09280"/>
        <c:crosses val="autoZero"/>
        <c:crossBetween val="midCat"/>
      </c:valAx>
      <c:valAx>
        <c:axId val="266409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25</xdr:row>
      <xdr:rowOff>33337</xdr:rowOff>
    </xdr:from>
    <xdr:to>
      <xdr:col>20</xdr:col>
      <xdr:colOff>95250</xdr:colOff>
      <xdr:row>39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E231-7BFA-4C4E-A721-DB201B1D4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29</xdr:row>
      <xdr:rowOff>176212</xdr:rowOff>
    </xdr:from>
    <xdr:to>
      <xdr:col>19</xdr:col>
      <xdr:colOff>419100</xdr:colOff>
      <xdr:row>44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D70DB1-8488-40F8-BF6E-BCE6E85E7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485775</xdr:colOff>
      <xdr:row>27</xdr:row>
      <xdr:rowOff>14287</xdr:rowOff>
    </xdr:from>
    <xdr:to>
      <xdr:col>20</xdr:col>
      <xdr:colOff>180975</xdr:colOff>
      <xdr:row>41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8784BF-9007-472A-ABCF-E52D26E05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128-5191-4A62-8E06-469F4620E830}">
  <dimension ref="A1:AH36"/>
  <sheetViews>
    <sheetView tabSelected="1" workbookViewId="0">
      <selection activeCell="K27" sqref="K27"/>
    </sheetView>
  </sheetViews>
  <sheetFormatPr defaultRowHeight="15" x14ac:dyDescent="0.25"/>
  <cols>
    <col min="8" max="8" width="9.5703125" bestFit="1" customWidth="1"/>
  </cols>
  <sheetData>
    <row r="1" spans="1:34" x14ac:dyDescent="0.25">
      <c r="A1" s="1">
        <v>115</v>
      </c>
      <c r="B1" s="1">
        <v>4.8055520073112598E-8</v>
      </c>
      <c r="C1">
        <f>LOG10(A1)</f>
        <v>2.0606978403536118</v>
      </c>
      <c r="D1">
        <f>LOG10(B1)</f>
        <v>-7.3182567183055758</v>
      </c>
      <c r="E1" s="1">
        <f>EXP(-$G$30/(A1-10^$H$30))*(A1/$B$36)^$C$36</f>
        <v>3.8703886110254299E-8</v>
      </c>
      <c r="G1" s="1">
        <v>760</v>
      </c>
      <c r="H1" s="1">
        <v>1.8221742436604999E-8</v>
      </c>
      <c r="I1" s="3">
        <f>LOG10(G1)</f>
        <v>2.8808135922807914</v>
      </c>
      <c r="J1" s="3">
        <f>LOG10(H1)</f>
        <v>-7.7394100963849386</v>
      </c>
      <c r="K1" s="1">
        <f>EXP(-$G$31/(G1-10^$H$31))*(G1/$B$36)^$C$36</f>
        <v>1.7399605902102317E-7</v>
      </c>
      <c r="M1" s="1">
        <v>3350</v>
      </c>
      <c r="N1" s="1">
        <v>3.24393117107559E-9</v>
      </c>
      <c r="O1" s="2">
        <f>LOG10(M1)</f>
        <v>3.5250448070368452</v>
      </c>
      <c r="P1" s="2">
        <f>LOG10(N1)</f>
        <v>-8.4889283691153778</v>
      </c>
      <c r="Q1" s="1">
        <f>EXP(-$G$32/(M1-10^$H$32))*(M1/$B$36)^$C$36</f>
        <v>6.8412333070414029E-9</v>
      </c>
      <c r="S1" s="1">
        <v>12900</v>
      </c>
      <c r="T1" s="1">
        <v>1.8643838649026701E-9</v>
      </c>
      <c r="U1" s="3">
        <f>LOG10(S1)</f>
        <v>4.1105897102992488</v>
      </c>
      <c r="V1" s="3">
        <f>LOG10(T1)</f>
        <v>-8.7294646642752056</v>
      </c>
      <c r="W1" s="1">
        <f>EXP(-$G$33/(S1-10^$H$33))*(S1/$B$36)^$C$36</f>
        <v>3.8843027345306166E-11</v>
      </c>
      <c r="Y1" s="1">
        <v>47500</v>
      </c>
      <c r="Z1" s="1">
        <v>1.75280454809479E-9</v>
      </c>
      <c r="AA1" s="3">
        <f>LOG10(Y1)</f>
        <v>4.6766936096248664</v>
      </c>
      <c r="AB1" s="3">
        <f>LOG10(Z1)</f>
        <v>-8.7562665085589959</v>
      </c>
      <c r="AC1" s="3"/>
      <c r="AE1" s="1">
        <v>175000</v>
      </c>
      <c r="AF1" s="1">
        <v>1.5587630994335799E-10</v>
      </c>
      <c r="AG1">
        <f t="shared" ref="AG1:AG3" si="0">LOG10(AE1)</f>
        <v>5.2430380486862944</v>
      </c>
      <c r="AH1">
        <f t="shared" ref="AH1:AH3" si="1">LOG10(AF1)</f>
        <v>-9.807219883801892</v>
      </c>
    </row>
    <row r="2" spans="1:34" x14ac:dyDescent="0.25">
      <c r="A2" s="1">
        <v>120</v>
      </c>
      <c r="B2" s="1">
        <v>1.3902705964405301E-7</v>
      </c>
      <c r="C2">
        <f t="shared" ref="C2:C26" si="2">LOG10(A2)</f>
        <v>2.0791812460476247</v>
      </c>
      <c r="D2">
        <f t="shared" ref="D2:D26" si="3">LOG10(B2)</f>
        <v>-6.8569006622613404</v>
      </c>
      <c r="E2" s="1">
        <f t="shared" ref="E2:E26" si="4">EXP(-$G$30/(A2-10^$H$30))*(A2/$B$36)^$C$36</f>
        <v>1.0440870363229407E-7</v>
      </c>
      <c r="G2" s="1">
        <v>790</v>
      </c>
      <c r="H2" s="1">
        <v>2.7243568050202502E-7</v>
      </c>
      <c r="I2" s="3">
        <f t="shared" ref="I2:I24" si="5">LOG10(G2)</f>
        <v>2.8976270912904414</v>
      </c>
      <c r="J2" s="3">
        <f t="shared" ref="J2:J24" si="6">LOG10(H2)</f>
        <v>-6.5647360141220918</v>
      </c>
      <c r="K2" s="1">
        <f t="shared" ref="K2:K24" si="7">EXP(-$G$31/(G2-10^$H$31))*(G2/$B$36)^$C$36</f>
        <v>5.5920339699534547E-7</v>
      </c>
      <c r="M2" s="1">
        <v>3450</v>
      </c>
      <c r="N2" s="1">
        <v>1.4580275940628001E-7</v>
      </c>
      <c r="O2" s="2">
        <f t="shared" ref="O2:O19" si="8">LOG10(M2)</f>
        <v>3.537819095073274</v>
      </c>
      <c r="P2" s="2">
        <f t="shared" ref="P2:P19" si="9">LOG10(N2)</f>
        <v>-6.836234256651923</v>
      </c>
      <c r="Q2" s="1">
        <f t="shared" ref="Q2:Q19" si="10">EXP(-$G$32/(M2-10^$H$32))*(M2/$B$36)^$C$36</f>
        <v>2.5332658238783118E-7</v>
      </c>
      <c r="S2" s="1">
        <v>13000</v>
      </c>
      <c r="T2" s="1">
        <v>1.0122163248978499E-8</v>
      </c>
      <c r="U2" s="3">
        <f t="shared" ref="U2:U19" si="11">LOG10(S2)</f>
        <v>4.1139433523068369</v>
      </c>
      <c r="V2" s="3">
        <f t="shared" ref="V2:V19" si="12">LOG10(T2)</f>
        <v>-7.9947266627238509</v>
      </c>
      <c r="W2" s="1">
        <f t="shared" ref="W2:W19" si="13">EXP(-$G$33/(S2-10^$H$33))*(S2/$B$36)^$C$36</f>
        <v>5.3734492163023076E-9</v>
      </c>
      <c r="Y2" s="1">
        <v>48000</v>
      </c>
      <c r="Z2" s="1">
        <v>1.25791054705209E-8</v>
      </c>
      <c r="AA2" s="3">
        <f t="shared" ref="AA2:AA14" si="14">LOG10(Y2)</f>
        <v>4.6812412373755876</v>
      </c>
      <c r="AB2" s="3">
        <f t="shared" ref="AB2:AB14" si="15">LOG10(Z2)</f>
        <v>-7.9003502414845119</v>
      </c>
      <c r="AC2" s="3"/>
      <c r="AE2" s="1">
        <v>176500</v>
      </c>
      <c r="AF2" s="1">
        <v>1.8177175485269899E-9</v>
      </c>
      <c r="AG2">
        <f t="shared" si="0"/>
        <v>5.2467447097238411</v>
      </c>
      <c r="AH2">
        <f t="shared" si="1"/>
        <v>-8.7404736000173173</v>
      </c>
    </row>
    <row r="3" spans="1:34" x14ac:dyDescent="0.25">
      <c r="A3" s="1">
        <v>135</v>
      </c>
      <c r="B3" s="1">
        <v>6.0569047236042304E-7</v>
      </c>
      <c r="C3">
        <f t="shared" si="2"/>
        <v>2.1303337684950061</v>
      </c>
      <c r="D3">
        <f t="shared" si="3"/>
        <v>-6.2177492578272675</v>
      </c>
      <c r="E3" s="1">
        <f t="shared" si="4"/>
        <v>5.2234984635313284E-7</v>
      </c>
      <c r="G3" s="1">
        <v>820</v>
      </c>
      <c r="H3" s="1">
        <v>6.6094537415756904E-7</v>
      </c>
      <c r="I3" s="3">
        <f t="shared" si="5"/>
        <v>2.9138138523837167</v>
      </c>
      <c r="J3" s="3">
        <f t="shared" si="6"/>
        <v>-6.1798344326206669</v>
      </c>
      <c r="K3" s="1">
        <f t="shared" si="7"/>
        <v>9.443212382704471E-7</v>
      </c>
      <c r="M3" s="1">
        <v>3500</v>
      </c>
      <c r="N3" s="1">
        <v>2.5362808410498699E-7</v>
      </c>
      <c r="O3" s="2">
        <f t="shared" si="8"/>
        <v>3.5440680443502757</v>
      </c>
      <c r="P3" s="2">
        <f t="shared" si="9"/>
        <v>-6.5958026589270204</v>
      </c>
      <c r="Q3" s="1">
        <f t="shared" si="10"/>
        <v>3.9362344257609992E-7</v>
      </c>
      <c r="S3" s="1">
        <v>13300</v>
      </c>
      <c r="T3" s="1">
        <v>9.85690139521404E-8</v>
      </c>
      <c r="U3" s="3">
        <f t="shared" si="11"/>
        <v>4.1238516409670858</v>
      </c>
      <c r="V3" s="3">
        <f t="shared" si="12"/>
        <v>-7.0062595879447391</v>
      </c>
      <c r="W3" s="1">
        <f t="shared" si="13"/>
        <v>9.2212508375839658E-8</v>
      </c>
      <c r="Y3" s="1">
        <v>48500</v>
      </c>
      <c r="Z3" s="1">
        <v>3.0471168524676099E-8</v>
      </c>
      <c r="AA3" s="3">
        <f t="shared" si="14"/>
        <v>4.685741738602264</v>
      </c>
      <c r="AB3" s="3">
        <f t="shared" si="15"/>
        <v>-7.5161108909007908</v>
      </c>
      <c r="AC3" s="3"/>
      <c r="AE3" s="1">
        <v>178000</v>
      </c>
      <c r="AF3" s="1">
        <v>6.2041580503973201E-9</v>
      </c>
      <c r="AG3">
        <f t="shared" si="0"/>
        <v>5.2504200023088936</v>
      </c>
      <c r="AH3">
        <f t="shared" si="1"/>
        <v>-8.2073171471026125</v>
      </c>
    </row>
    <row r="4" spans="1:34" x14ac:dyDescent="0.25">
      <c r="A4" s="1">
        <v>170</v>
      </c>
      <c r="B4" s="1">
        <v>1.89925252163317E-6</v>
      </c>
      <c r="C4">
        <f t="shared" si="2"/>
        <v>2.2304489213782741</v>
      </c>
      <c r="D4">
        <f t="shared" si="3"/>
        <v>-5.7214172883115175</v>
      </c>
      <c r="E4" s="1">
        <f t="shared" si="4"/>
        <v>1.9325228408612588E-6</v>
      </c>
      <c r="G4" s="1">
        <v>900</v>
      </c>
      <c r="H4" s="1">
        <v>1.34886186185237E-6</v>
      </c>
      <c r="I4" s="3">
        <f t="shared" si="5"/>
        <v>2.9542425094393248</v>
      </c>
      <c r="J4" s="3">
        <f t="shared" si="6"/>
        <v>-5.8700325245364731</v>
      </c>
      <c r="K4" s="1">
        <f t="shared" si="7"/>
        <v>1.6495214274645967E-6</v>
      </c>
      <c r="M4" s="1">
        <v>3800</v>
      </c>
      <c r="N4" s="1">
        <v>6.1240828543555402E-7</v>
      </c>
      <c r="O4" s="2">
        <f t="shared" si="8"/>
        <v>3.5797835966168101</v>
      </c>
      <c r="P4" s="2">
        <f t="shared" si="9"/>
        <v>-6.2129589422477807</v>
      </c>
      <c r="Q4" s="1">
        <f t="shared" si="10"/>
        <v>8.3500750618036229E-7</v>
      </c>
      <c r="S4" s="1">
        <v>13600</v>
      </c>
      <c r="T4" s="1">
        <v>1.6547975930843E-7</v>
      </c>
      <c r="U4" s="3">
        <f t="shared" si="11"/>
        <v>4.1335389083702179</v>
      </c>
      <c r="V4" s="3">
        <f t="shared" si="12"/>
        <v>-6.7812551194606971</v>
      </c>
      <c r="W4" s="1">
        <f t="shared" si="13"/>
        <v>1.8338286461781369E-7</v>
      </c>
      <c r="Y4" s="1">
        <v>49000</v>
      </c>
      <c r="Z4" s="1">
        <v>4.3853499218652403E-8</v>
      </c>
      <c r="AA4" s="3">
        <f t="shared" si="14"/>
        <v>4.6901960800285138</v>
      </c>
      <c r="AB4" s="3">
        <f t="shared" si="15"/>
        <v>-7.3579957470933923</v>
      </c>
      <c r="AC4" s="3"/>
      <c r="AE4" s="1">
        <v>179000</v>
      </c>
      <c r="AF4" s="1">
        <v>9.6894209590776795E-9</v>
      </c>
      <c r="AG4">
        <f>LOG10(AE4)</f>
        <v>5.2528530309798933</v>
      </c>
      <c r="AH4">
        <f>LOG10(AF4)</f>
        <v>-8.0137021756624733</v>
      </c>
    </row>
    <row r="5" spans="1:34" x14ac:dyDescent="0.25">
      <c r="A5" s="1">
        <v>217</v>
      </c>
      <c r="B5" s="1">
        <v>2.86219779261131E-6</v>
      </c>
      <c r="C5">
        <f t="shared" si="2"/>
        <v>2.3364597338485296</v>
      </c>
      <c r="D5">
        <f t="shared" si="3"/>
        <v>-5.5433003575533526</v>
      </c>
      <c r="E5" s="1">
        <f t="shared" si="4"/>
        <v>3.2659513799164465E-6</v>
      </c>
      <c r="G5" s="1">
        <v>1000</v>
      </c>
      <c r="H5" s="1">
        <v>1.67783494619431E-6</v>
      </c>
      <c r="I5" s="3">
        <f t="shared" si="5"/>
        <v>3</v>
      </c>
      <c r="J5" s="3">
        <f t="shared" si="6"/>
        <v>-5.7752507642955786</v>
      </c>
      <c r="K5" s="1">
        <f t="shared" si="7"/>
        <v>2.0628500520076274E-6</v>
      </c>
      <c r="M5" s="1">
        <v>5100</v>
      </c>
      <c r="N5" s="1">
        <v>8.87707281498284E-7</v>
      </c>
      <c r="O5" s="2">
        <f t="shared" si="8"/>
        <v>3.7075701760979363</v>
      </c>
      <c r="P5" s="2">
        <f t="shared" si="9"/>
        <v>-6.0517302177658063</v>
      </c>
      <c r="Q5" s="1">
        <f t="shared" si="10"/>
        <v>1.0027098939087638E-6</v>
      </c>
      <c r="S5" s="1">
        <v>13800</v>
      </c>
      <c r="T5" s="1">
        <v>1.9471926716197401E-7</v>
      </c>
      <c r="U5" s="3">
        <f t="shared" si="11"/>
        <v>4.1398790864012369</v>
      </c>
      <c r="V5" s="3">
        <f t="shared" si="12"/>
        <v>-6.7105910736051246</v>
      </c>
      <c r="W5" s="1">
        <f t="shared" si="13"/>
        <v>2.2922690572227801E-7</v>
      </c>
      <c r="Y5" s="1">
        <v>53000</v>
      </c>
      <c r="Z5" s="1">
        <v>9.4611600363754797E-8</v>
      </c>
      <c r="AA5" s="3">
        <f t="shared" si="14"/>
        <v>4.7242758696007892</v>
      </c>
      <c r="AB5" s="3">
        <f t="shared" si="15"/>
        <v>-7.024055611324421</v>
      </c>
      <c r="AC5" s="3"/>
      <c r="AE5" s="1">
        <v>182000</v>
      </c>
      <c r="AF5" s="1">
        <v>1.7537910015569901E-8</v>
      </c>
      <c r="AG5">
        <f t="shared" ref="AG5:AG12" si="16">LOG10(AE5)</f>
        <v>5.2600713879850751</v>
      </c>
      <c r="AH5">
        <f t="shared" ref="AH5:AH12" si="17">LOG10(AF5)</f>
        <v>-7.7560221625541477</v>
      </c>
    </row>
    <row r="6" spans="1:34" x14ac:dyDescent="0.25">
      <c r="A6" s="1">
        <v>310</v>
      </c>
      <c r="B6" s="1">
        <v>3.61444833142942E-6</v>
      </c>
      <c r="C6">
        <f t="shared" si="2"/>
        <v>2.4913616938342726</v>
      </c>
      <c r="D6">
        <f t="shared" si="3"/>
        <v>-5.4419579791160642</v>
      </c>
      <c r="E6" s="1">
        <f t="shared" si="4"/>
        <v>4.1909569925372137E-6</v>
      </c>
      <c r="G6" s="1">
        <v>1200</v>
      </c>
      <c r="H6" s="1">
        <v>1.9117744035490799E-6</v>
      </c>
      <c r="I6" s="3">
        <f t="shared" si="5"/>
        <v>3.0791812460476247</v>
      </c>
      <c r="J6" s="3">
        <f t="shared" si="6"/>
        <v>-5.7185633573916483</v>
      </c>
      <c r="K6" s="1">
        <f t="shared" si="7"/>
        <v>2.2886404468267948E-6</v>
      </c>
      <c r="M6" s="1">
        <v>6700</v>
      </c>
      <c r="N6" s="1">
        <v>8.7929187918206504E-7</v>
      </c>
      <c r="O6" s="2">
        <f t="shared" si="8"/>
        <v>3.8260748027008264</v>
      </c>
      <c r="P6" s="2">
        <f t="shared" si="9"/>
        <v>-6.0558669378082435</v>
      </c>
      <c r="Q6" s="1">
        <f t="shared" si="10"/>
        <v>8.8873808253045113E-7</v>
      </c>
      <c r="S6" s="1">
        <v>14500</v>
      </c>
      <c r="T6" s="1">
        <v>2.5328706685918698E-7</v>
      </c>
      <c r="U6" s="3">
        <f t="shared" si="11"/>
        <v>4.1613680022349753</v>
      </c>
      <c r="V6" s="3">
        <f t="shared" si="12"/>
        <v>-6.5963869852394019</v>
      </c>
      <c r="W6" s="1">
        <f t="shared" si="13"/>
        <v>3.2484004323979491E-7</v>
      </c>
      <c r="Y6" s="1">
        <v>62000</v>
      </c>
      <c r="Z6" s="1">
        <v>1.3567075431098E-7</v>
      </c>
      <c r="AA6" s="3">
        <f t="shared" si="14"/>
        <v>4.7923916894982534</v>
      </c>
      <c r="AB6" s="3">
        <f t="shared" si="15"/>
        <v>-6.8675137603743508</v>
      </c>
      <c r="AC6" s="3"/>
      <c r="AE6" s="1">
        <v>200000</v>
      </c>
      <c r="AF6" s="1">
        <v>3.7718444197790799E-8</v>
      </c>
      <c r="AG6">
        <f t="shared" si="16"/>
        <v>5.3010299956639813</v>
      </c>
      <c r="AH6">
        <f t="shared" si="17"/>
        <v>-7.4234462292499073</v>
      </c>
    </row>
    <row r="7" spans="1:34" x14ac:dyDescent="0.25">
      <c r="A7" s="1">
        <v>455</v>
      </c>
      <c r="B7" s="1">
        <v>3.5558385045748002E-6</v>
      </c>
      <c r="C7">
        <f t="shared" si="2"/>
        <v>2.6580113966571126</v>
      </c>
      <c r="D7">
        <f t="shared" si="3"/>
        <v>-5.4490579715951561</v>
      </c>
      <c r="E7" s="1">
        <f t="shared" si="4"/>
        <v>4.1977412329862412E-6</v>
      </c>
      <c r="G7" s="1">
        <v>1600</v>
      </c>
      <c r="H7" s="1">
        <v>2.00977041016579E-6</v>
      </c>
      <c r="I7" s="3">
        <f t="shared" si="5"/>
        <v>3.2041199826559246</v>
      </c>
      <c r="J7" s="3">
        <f t="shared" si="6"/>
        <v>-5.6968535521780863</v>
      </c>
      <c r="K7" s="1">
        <f t="shared" si="7"/>
        <v>2.1768167072400557E-6</v>
      </c>
      <c r="M7" s="1">
        <v>9000</v>
      </c>
      <c r="N7" s="1">
        <v>7.4238606216743504E-7</v>
      </c>
      <c r="O7" s="2">
        <f t="shared" si="8"/>
        <v>3.9542425094393248</v>
      </c>
      <c r="P7" s="2">
        <f t="shared" si="9"/>
        <v>-6.1293701903190891</v>
      </c>
      <c r="Q7" s="1">
        <f t="shared" si="10"/>
        <v>7.4631601654882751E-7</v>
      </c>
      <c r="S7" s="1">
        <v>17000</v>
      </c>
      <c r="T7" s="1">
        <v>3.69616968266142E-7</v>
      </c>
      <c r="U7" s="3">
        <f t="shared" si="11"/>
        <v>4.2304489213782741</v>
      </c>
      <c r="V7" s="3">
        <f t="shared" si="12"/>
        <v>-6.4322480995320221</v>
      </c>
      <c r="W7" s="1">
        <f t="shared" si="13"/>
        <v>4.0214797350246909E-7</v>
      </c>
      <c r="Y7" s="1">
        <v>76000</v>
      </c>
      <c r="Z7" s="1">
        <v>1.45458346751422E-7</v>
      </c>
      <c r="AA7" s="3">
        <f t="shared" si="14"/>
        <v>4.8808135922807914</v>
      </c>
      <c r="AB7" s="3">
        <f t="shared" si="15"/>
        <v>-6.8372613528350845</v>
      </c>
      <c r="AC7" s="3"/>
      <c r="AE7" s="1">
        <v>230000</v>
      </c>
      <c r="AF7" s="1">
        <v>4.8579556435864698E-8</v>
      </c>
      <c r="AG7">
        <f t="shared" si="16"/>
        <v>5.3617278360175931</v>
      </c>
      <c r="AH7">
        <f t="shared" si="17"/>
        <v>-7.3135464549144986</v>
      </c>
    </row>
    <row r="8" spans="1:34" x14ac:dyDescent="0.25">
      <c r="A8" s="1">
        <v>700</v>
      </c>
      <c r="B8" s="1">
        <v>3.2075206350677201E-6</v>
      </c>
      <c r="C8">
        <f t="shared" si="2"/>
        <v>2.8450980400142569</v>
      </c>
      <c r="D8">
        <f t="shared" si="3"/>
        <v>-5.4938305409804018</v>
      </c>
      <c r="E8" s="1">
        <f t="shared" si="4"/>
        <v>3.6601154578342906E-6</v>
      </c>
      <c r="G8" s="1">
        <v>2300</v>
      </c>
      <c r="H8" s="1">
        <v>1.88115543719791E-6</v>
      </c>
      <c r="I8" s="3">
        <f t="shared" si="5"/>
        <v>3.3617278360175931</v>
      </c>
      <c r="J8" s="3">
        <f t="shared" si="6"/>
        <v>-5.725575317831697</v>
      </c>
      <c r="K8" s="1">
        <f t="shared" si="7"/>
        <v>1.8322715348455895E-6</v>
      </c>
      <c r="M8" s="1">
        <v>13000</v>
      </c>
      <c r="N8" s="1">
        <v>6.1187289696098298E-7</v>
      </c>
      <c r="O8" s="2">
        <f t="shared" si="8"/>
        <v>4.1139433523068369</v>
      </c>
      <c r="P8" s="2">
        <f t="shared" si="9"/>
        <v>-6.2133387835429765</v>
      </c>
      <c r="Q8" s="1">
        <f t="shared" si="10"/>
        <v>5.8828019934572317E-7</v>
      </c>
      <c r="S8" s="1">
        <v>20000</v>
      </c>
      <c r="T8" s="1">
        <v>3.6941090241692498E-7</v>
      </c>
      <c r="U8" s="3">
        <f t="shared" si="11"/>
        <v>4.3010299956639813</v>
      </c>
      <c r="V8" s="3">
        <f t="shared" si="12"/>
        <v>-6.4324902913818649</v>
      </c>
      <c r="W8" s="1">
        <f t="shared" si="13"/>
        <v>3.9343476967148504E-7</v>
      </c>
      <c r="Y8" s="1">
        <v>93000</v>
      </c>
      <c r="Z8" s="1">
        <v>1.2410422701536299E-7</v>
      </c>
      <c r="AA8" s="3">
        <f t="shared" si="14"/>
        <v>4.9684829485539348</v>
      </c>
      <c r="AB8" s="3">
        <f t="shared" si="15"/>
        <v>-6.9062134260904449</v>
      </c>
      <c r="AC8" s="3"/>
      <c r="AE8" s="1">
        <v>280000</v>
      </c>
      <c r="AF8" s="1">
        <v>5.1469568721259002E-8</v>
      </c>
      <c r="AG8">
        <f t="shared" si="16"/>
        <v>5.4471580313422194</v>
      </c>
      <c r="AH8">
        <f t="shared" si="17"/>
        <v>-7.288449470816512</v>
      </c>
    </row>
    <row r="9" spans="1:34" x14ac:dyDescent="0.25">
      <c r="A9" s="1">
        <v>1100</v>
      </c>
      <c r="B9" s="1">
        <v>2.7353258017069398E-6</v>
      </c>
      <c r="C9">
        <f t="shared" si="2"/>
        <v>3.0413926851582249</v>
      </c>
      <c r="D9">
        <f t="shared" si="3"/>
        <v>-5.56299093790218</v>
      </c>
      <c r="E9" s="1">
        <f t="shared" si="4"/>
        <v>2.9390866763296804E-6</v>
      </c>
      <c r="G9" s="1">
        <v>3150</v>
      </c>
      <c r="H9" s="1">
        <v>1.46405938580473E-6</v>
      </c>
      <c r="I9" s="3">
        <f t="shared" si="5"/>
        <v>3.4983105537896004</v>
      </c>
      <c r="J9" s="3">
        <f t="shared" si="6"/>
        <v>-5.8344413068813026</v>
      </c>
      <c r="K9" s="1">
        <f t="shared" si="7"/>
        <v>1.5244600390060071E-6</v>
      </c>
      <c r="M9" s="1">
        <v>19000</v>
      </c>
      <c r="N9" s="1">
        <v>4.7843156061373305E-7</v>
      </c>
      <c r="O9" s="2">
        <f t="shared" si="8"/>
        <v>4.2787536009528289</v>
      </c>
      <c r="P9" s="2">
        <f t="shared" si="9"/>
        <v>-6.3201801790441241</v>
      </c>
      <c r="Q9" s="1">
        <f t="shared" si="10"/>
        <v>4.5584761279209107E-7</v>
      </c>
      <c r="S9" s="1">
        <v>26000</v>
      </c>
      <c r="T9" s="1">
        <v>3.5031516410283701E-7</v>
      </c>
      <c r="U9" s="3">
        <f t="shared" si="11"/>
        <v>4.4149733479708182</v>
      </c>
      <c r="V9" s="3">
        <f t="shared" si="12"/>
        <v>-6.4555410629573702</v>
      </c>
      <c r="W9" s="1">
        <f t="shared" si="13"/>
        <v>3.4712153026331919E-7</v>
      </c>
      <c r="Y9" s="1">
        <v>130000</v>
      </c>
      <c r="Z9" s="1">
        <v>1.08924946209925E-7</v>
      </c>
      <c r="AA9" s="3">
        <f t="shared" si="14"/>
        <v>5.1139433523068369</v>
      </c>
      <c r="AB9" s="3">
        <f t="shared" si="15"/>
        <v>-6.9628726458584786</v>
      </c>
      <c r="AC9" s="3"/>
      <c r="AE9" s="1">
        <v>380000</v>
      </c>
      <c r="AF9" s="1">
        <v>5.1005102263797101E-8</v>
      </c>
      <c r="AG9">
        <f t="shared" si="16"/>
        <v>5.5797835966168101</v>
      </c>
      <c r="AH9">
        <f t="shared" si="17"/>
        <v>-7.2923863773495876</v>
      </c>
    </row>
    <row r="10" spans="1:34" x14ac:dyDescent="0.25">
      <c r="A10" s="1">
        <v>1700</v>
      </c>
      <c r="B10" s="1">
        <v>2.2020637173650501E-6</v>
      </c>
      <c r="C10">
        <f t="shared" si="2"/>
        <v>3.2304489213782741</v>
      </c>
      <c r="D10">
        <f t="shared" si="3"/>
        <v>-5.6571701187431547</v>
      </c>
      <c r="E10" s="1">
        <f t="shared" si="4"/>
        <v>2.2898345017398996E-6</v>
      </c>
      <c r="G10" s="1">
        <v>4700</v>
      </c>
      <c r="H10" s="1">
        <v>1.1766834842709101E-6</v>
      </c>
      <c r="I10" s="3">
        <f t="shared" si="5"/>
        <v>3.6720978579357175</v>
      </c>
      <c r="J10" s="3">
        <f t="shared" si="6"/>
        <v>-5.929340342186916</v>
      </c>
      <c r="K10" s="1">
        <f t="shared" si="7"/>
        <v>1.1827790869915318E-6</v>
      </c>
      <c r="M10" s="1">
        <v>28000</v>
      </c>
      <c r="N10" s="1">
        <v>3.6475128171996098E-7</v>
      </c>
      <c r="O10" s="2">
        <f t="shared" si="8"/>
        <v>4.4471580313422194</v>
      </c>
      <c r="P10" s="2">
        <f t="shared" si="9"/>
        <v>-6.438003173340122</v>
      </c>
      <c r="Q10" s="1">
        <f t="shared" si="10"/>
        <v>3.496614605895916E-7</v>
      </c>
      <c r="S10" s="1">
        <v>35000</v>
      </c>
      <c r="T10" s="1">
        <v>2.9310796282863002E-7</v>
      </c>
      <c r="U10" s="3">
        <f t="shared" si="11"/>
        <v>4.5440680443502757</v>
      </c>
      <c r="V10" s="3">
        <f t="shared" si="12"/>
        <v>-6.5329723829755544</v>
      </c>
      <c r="W10" s="1">
        <f t="shared" si="13"/>
        <v>2.9003609559436439E-7</v>
      </c>
      <c r="Y10" s="1">
        <v>180000</v>
      </c>
      <c r="Z10" s="1">
        <v>8.4804393664337396E-8</v>
      </c>
      <c r="AA10" s="3">
        <f t="shared" si="14"/>
        <v>5.2552725051033065</v>
      </c>
      <c r="AB10" s="3">
        <f t="shared" si="15"/>
        <v>-7.0715816466259946</v>
      </c>
      <c r="AC10" s="3"/>
      <c r="AE10" s="1">
        <v>540000</v>
      </c>
      <c r="AF10" s="1">
        <v>4.49451799542264E-8</v>
      </c>
      <c r="AG10">
        <f t="shared" si="16"/>
        <v>5.7323937598229682</v>
      </c>
      <c r="AH10">
        <f t="shared" si="17"/>
        <v>-7.3473168763784651</v>
      </c>
    </row>
    <row r="11" spans="1:34" x14ac:dyDescent="0.25">
      <c r="A11" s="1">
        <v>2650</v>
      </c>
      <c r="B11" s="1">
        <v>1.7931676970714799E-6</v>
      </c>
      <c r="C11">
        <f t="shared" si="2"/>
        <v>3.4232458739368079</v>
      </c>
      <c r="D11">
        <f t="shared" si="3"/>
        <v>-5.7463790933116927</v>
      </c>
      <c r="E11" s="1">
        <f t="shared" si="4"/>
        <v>1.7369690719267068E-6</v>
      </c>
      <c r="G11" s="1">
        <v>7200</v>
      </c>
      <c r="H11" s="1">
        <v>9.3605954942035898E-7</v>
      </c>
      <c r="I11" s="3">
        <f t="shared" si="5"/>
        <v>3.8573324964312685</v>
      </c>
      <c r="J11" s="3">
        <f t="shared" si="6"/>
        <v>-6.0286965218153004</v>
      </c>
      <c r="K11" s="1">
        <f t="shared" si="7"/>
        <v>8.9161602155106381E-7</v>
      </c>
      <c r="M11" s="1">
        <v>41000</v>
      </c>
      <c r="N11" s="1">
        <v>2.78066787952739E-7</v>
      </c>
      <c r="O11" s="2">
        <f t="shared" si="8"/>
        <v>4.6127838567197355</v>
      </c>
      <c r="P11" s="2">
        <f t="shared" si="9"/>
        <v>-6.5558508797809587</v>
      </c>
      <c r="Q11" s="1">
        <f t="shared" si="10"/>
        <v>2.6874508238711012E-7</v>
      </c>
      <c r="S11" s="1">
        <v>47000</v>
      </c>
      <c r="T11" s="1">
        <v>2.2111947824855901E-7</v>
      </c>
      <c r="U11" s="3">
        <f t="shared" si="11"/>
        <v>4.6720978579357171</v>
      </c>
      <c r="V11" s="3">
        <f t="shared" si="12"/>
        <v>-6.6553729990618606</v>
      </c>
      <c r="W11" s="1">
        <f t="shared" si="13"/>
        <v>2.3943005718533183E-7</v>
      </c>
      <c r="Y11" s="1">
        <v>260000</v>
      </c>
      <c r="Z11" s="1">
        <v>6.5336920092079402E-8</v>
      </c>
      <c r="AA11" s="3">
        <f t="shared" si="14"/>
        <v>5.4149733479708182</v>
      </c>
      <c r="AB11" s="3">
        <f t="shared" si="15"/>
        <v>-7.1848413415248045</v>
      </c>
      <c r="AC11" s="3"/>
      <c r="AE11" s="1">
        <v>760000</v>
      </c>
      <c r="AF11" s="1">
        <v>3.5456370067417803E-8</v>
      </c>
      <c r="AG11">
        <f t="shared" si="16"/>
        <v>5.8808135922807914</v>
      </c>
      <c r="AH11">
        <f t="shared" si="17"/>
        <v>-7.4503057284188108</v>
      </c>
    </row>
    <row r="12" spans="1:34" x14ac:dyDescent="0.25">
      <c r="A12" s="1">
        <v>4000</v>
      </c>
      <c r="B12" s="1">
        <v>1.3670959151156599E-6</v>
      </c>
      <c r="C12">
        <f t="shared" si="2"/>
        <v>3.6020599913279625</v>
      </c>
      <c r="D12">
        <f t="shared" si="3"/>
        <v>-5.8642010143684162</v>
      </c>
      <c r="E12" s="1">
        <f t="shared" si="4"/>
        <v>1.3285149530511534E-6</v>
      </c>
      <c r="G12" s="1">
        <v>11000</v>
      </c>
      <c r="H12" s="1">
        <v>7.4571330876514297E-7</v>
      </c>
      <c r="I12" s="3">
        <f t="shared" si="5"/>
        <v>4.0413926851582254</v>
      </c>
      <c r="J12" s="3">
        <f t="shared" si="6"/>
        <v>-6.1274281059750786</v>
      </c>
      <c r="K12" s="1">
        <f t="shared" si="7"/>
        <v>6.6899972336901766E-7</v>
      </c>
      <c r="M12" s="1">
        <v>57000</v>
      </c>
      <c r="N12" s="1">
        <v>1.9494710786509701E-7</v>
      </c>
      <c r="O12" s="2">
        <f t="shared" si="8"/>
        <v>4.7558748556724915</v>
      </c>
      <c r="P12" s="2">
        <f t="shared" si="9"/>
        <v>-6.7100832033974944</v>
      </c>
      <c r="Q12" s="1">
        <f t="shared" si="10"/>
        <v>2.1384546606608203E-7</v>
      </c>
      <c r="S12" s="1">
        <v>67000</v>
      </c>
      <c r="T12" s="1">
        <v>1.6840859284336401E-7</v>
      </c>
      <c r="U12" s="3">
        <f t="shared" si="11"/>
        <v>4.826074802700826</v>
      </c>
      <c r="V12" s="3">
        <f t="shared" si="12"/>
        <v>-6.7736357529239619</v>
      </c>
      <c r="W12" s="1">
        <f t="shared" si="13"/>
        <v>1.8868069624022371E-7</v>
      </c>
      <c r="Y12" s="1">
        <v>400000</v>
      </c>
      <c r="Z12" s="1">
        <v>5.2033777201415997E-8</v>
      </c>
      <c r="AA12" s="3">
        <f t="shared" si="14"/>
        <v>5.6020599913279625</v>
      </c>
      <c r="AB12" s="3">
        <f t="shared" si="15"/>
        <v>-7.2837146469428928</v>
      </c>
      <c r="AC12" s="3"/>
      <c r="AE12" s="1">
        <v>1000000</v>
      </c>
      <c r="AF12" s="1">
        <v>3.6519308539969002E-8</v>
      </c>
      <c r="AG12">
        <f t="shared" si="16"/>
        <v>6</v>
      </c>
      <c r="AH12">
        <f t="shared" si="17"/>
        <v>-7.4374774540325586</v>
      </c>
    </row>
    <row r="13" spans="1:34" x14ac:dyDescent="0.25">
      <c r="A13" s="1">
        <v>6000</v>
      </c>
      <c r="B13" s="1">
        <v>1.0302889160557499E-6</v>
      </c>
      <c r="C13">
        <f t="shared" si="2"/>
        <v>3.7781512503836434</v>
      </c>
      <c r="D13">
        <f t="shared" si="3"/>
        <v>-5.9870409723296323</v>
      </c>
      <c r="E13" s="1">
        <f t="shared" si="4"/>
        <v>1.0132427594393601E-6</v>
      </c>
      <c r="G13" s="1">
        <v>16000</v>
      </c>
      <c r="H13" s="1">
        <v>5.4725371806481895E-7</v>
      </c>
      <c r="I13" s="3">
        <f t="shared" si="5"/>
        <v>4.204119982655925</v>
      </c>
      <c r="J13" s="3">
        <f t="shared" si="6"/>
        <v>-6.2618112791349985</v>
      </c>
      <c r="K13" s="1">
        <f t="shared" si="7"/>
        <v>5.1737025506051786E-7</v>
      </c>
      <c r="M13" s="1">
        <v>83000</v>
      </c>
      <c r="N13" s="1">
        <v>1.4257109811432001E-7</v>
      </c>
      <c r="O13" s="2">
        <f t="shared" si="8"/>
        <v>4.9190780923760737</v>
      </c>
      <c r="P13" s="2">
        <f t="shared" si="9"/>
        <v>-6.8459685053511903</v>
      </c>
      <c r="Q13" s="1">
        <f t="shared" si="10"/>
        <v>1.6465215610446155E-7</v>
      </c>
      <c r="S13" s="1">
        <v>98000</v>
      </c>
      <c r="T13" s="1">
        <v>1.2750760238263699E-7</v>
      </c>
      <c r="U13" s="3">
        <f t="shared" si="11"/>
        <v>4.9912260756924951</v>
      </c>
      <c r="V13" s="3">
        <f t="shared" si="12"/>
        <v>-6.8944639205288585</v>
      </c>
      <c r="W13" s="1">
        <f t="shared" si="13"/>
        <v>1.4548462062976744E-7</v>
      </c>
      <c r="Y13" s="1">
        <v>620000</v>
      </c>
      <c r="Z13" s="1">
        <v>4.2003441756278503E-8</v>
      </c>
      <c r="AA13" s="3">
        <f t="shared" si="14"/>
        <v>5.7923916894982534</v>
      </c>
      <c r="AB13" s="3">
        <f t="shared" si="15"/>
        <v>-7.3767151221135538</v>
      </c>
      <c r="AC13" s="3"/>
    </row>
    <row r="14" spans="1:34" x14ac:dyDescent="0.25">
      <c r="A14" s="1">
        <v>9000</v>
      </c>
      <c r="B14" s="1">
        <v>7.7455358540436203E-7</v>
      </c>
      <c r="C14">
        <f t="shared" si="2"/>
        <v>3.9542425094393248</v>
      </c>
      <c r="D14">
        <f t="shared" si="3"/>
        <v>-6.1109485313710028</v>
      </c>
      <c r="E14" s="1">
        <f t="shared" si="4"/>
        <v>7.6938343759138268E-7</v>
      </c>
      <c r="G14" s="1">
        <v>24500</v>
      </c>
      <c r="H14" s="1">
        <v>4.2091625116282402E-7</v>
      </c>
      <c r="I14" s="3">
        <f t="shared" si="5"/>
        <v>4.3891660843645326</v>
      </c>
      <c r="J14" s="3">
        <f t="shared" si="6"/>
        <v>-6.3758043062451115</v>
      </c>
      <c r="K14" s="1">
        <f t="shared" si="7"/>
        <v>3.8543327303514694E-7</v>
      </c>
      <c r="M14" s="1">
        <v>130000</v>
      </c>
      <c r="N14" s="1">
        <v>1.11913180743679E-7</v>
      </c>
      <c r="O14" s="2">
        <f t="shared" si="8"/>
        <v>5.1139433523068369</v>
      </c>
      <c r="P14" s="2">
        <f t="shared" si="9"/>
        <v>-6.9511187607715739</v>
      </c>
      <c r="Q14" s="1">
        <f t="shared" si="10"/>
        <v>1.2042189006816076E-7</v>
      </c>
      <c r="S14" s="1">
        <v>150000</v>
      </c>
      <c r="T14" s="1">
        <v>1.01711699627169E-7</v>
      </c>
      <c r="U14" s="3">
        <f t="shared" si="11"/>
        <v>5.1760912590556813</v>
      </c>
      <c r="V14" s="3">
        <f t="shared" si="12"/>
        <v>-6.9926290884609639</v>
      </c>
      <c r="W14" s="1">
        <f t="shared" si="13"/>
        <v>1.0844201042981813E-7</v>
      </c>
      <c r="Y14" s="1">
        <v>1000000</v>
      </c>
      <c r="Z14" s="1">
        <v>3.4185612202123E-8</v>
      </c>
      <c r="AA14" s="3">
        <f t="shared" si="14"/>
        <v>6</v>
      </c>
      <c r="AB14" s="3">
        <f t="shared" si="15"/>
        <v>-7.4661566382702143</v>
      </c>
      <c r="AC14" s="3"/>
    </row>
    <row r="15" spans="1:34" x14ac:dyDescent="0.25">
      <c r="A15" s="1">
        <v>13500</v>
      </c>
      <c r="B15" s="1">
        <v>5.81598001347047E-7</v>
      </c>
      <c r="C15">
        <f t="shared" si="2"/>
        <v>4.1303337684950066</v>
      </c>
      <c r="D15">
        <f t="shared" si="3"/>
        <v>-6.2353770945930354</v>
      </c>
      <c r="E15" s="1">
        <f t="shared" si="4"/>
        <v>5.8253275333726411E-7</v>
      </c>
      <c r="G15" s="1">
        <v>35000</v>
      </c>
      <c r="H15" s="1">
        <v>3.01284644734774E-7</v>
      </c>
      <c r="I15" s="3">
        <f t="shared" si="5"/>
        <v>4.5440680443502757</v>
      </c>
      <c r="J15" s="3">
        <f t="shared" si="6"/>
        <v>-6.5210230020036803</v>
      </c>
      <c r="K15" s="1">
        <f t="shared" si="7"/>
        <v>3.0091460034661348E-7</v>
      </c>
      <c r="M15" s="1">
        <v>200000</v>
      </c>
      <c r="N15" s="1">
        <v>8.6182455499633997E-8</v>
      </c>
      <c r="O15" s="2">
        <f t="shared" si="8"/>
        <v>5.3010299956639813</v>
      </c>
      <c r="P15" s="2">
        <f t="shared" si="9"/>
        <v>-7.0645811362078597</v>
      </c>
      <c r="Q15" s="1">
        <f t="shared" si="10"/>
        <v>8.9140053991548636E-8</v>
      </c>
      <c r="S15" s="1">
        <v>230000</v>
      </c>
      <c r="T15" s="1">
        <v>7.8693280123377402E-8</v>
      </c>
      <c r="U15" s="3">
        <f t="shared" si="11"/>
        <v>5.3617278360175931</v>
      </c>
      <c r="V15" s="3">
        <f t="shared" si="12"/>
        <v>-7.1040623518841226</v>
      </c>
      <c r="W15" s="1">
        <f t="shared" si="13"/>
        <v>8.059902900175916E-8</v>
      </c>
    </row>
    <row r="16" spans="1:34" x14ac:dyDescent="0.25">
      <c r="A16" s="1">
        <v>20500</v>
      </c>
      <c r="B16" s="1">
        <v>4.4185227803873302E-7</v>
      </c>
      <c r="C16">
        <f t="shared" si="2"/>
        <v>4.3117538610557542</v>
      </c>
      <c r="D16">
        <f t="shared" si="3"/>
        <v>-6.3547229015914048</v>
      </c>
      <c r="E16" s="1">
        <f t="shared" si="4"/>
        <v>4.3649989860167394E-7</v>
      </c>
      <c r="G16" s="1">
        <v>54000</v>
      </c>
      <c r="H16" s="1">
        <v>2.32682593669672E-7</v>
      </c>
      <c r="I16" s="3">
        <f t="shared" si="5"/>
        <v>4.7323937598229682</v>
      </c>
      <c r="J16" s="3">
        <f t="shared" si="6"/>
        <v>-6.6332361038467296</v>
      </c>
      <c r="K16" s="1">
        <f t="shared" si="7"/>
        <v>2.2251682665193626E-7</v>
      </c>
      <c r="M16" s="1">
        <v>280000</v>
      </c>
      <c r="N16" s="1">
        <v>6.0357830681660202E-8</v>
      </c>
      <c r="O16" s="2">
        <f t="shared" si="8"/>
        <v>5.4471580313422194</v>
      </c>
      <c r="P16" s="2">
        <f t="shared" si="9"/>
        <v>-7.2192663775762798</v>
      </c>
      <c r="Q16" s="1">
        <f t="shared" si="10"/>
        <v>7.0462000251106715E-8</v>
      </c>
      <c r="S16" s="1">
        <v>350000</v>
      </c>
      <c r="T16" s="1">
        <v>6.0133293340353102E-8</v>
      </c>
      <c r="U16" s="3">
        <f t="shared" si="11"/>
        <v>5.5440680443502757</v>
      </c>
      <c r="V16" s="3">
        <f t="shared" si="12"/>
        <v>-7.2208850103508198</v>
      </c>
      <c r="W16" s="1">
        <f t="shared" si="13"/>
        <v>6.0165771142275132E-8</v>
      </c>
    </row>
    <row r="17" spans="1:23" x14ac:dyDescent="0.25">
      <c r="A17" s="1">
        <v>30500</v>
      </c>
      <c r="B17" s="1">
        <v>3.2879436311278902E-7</v>
      </c>
      <c r="C17">
        <f t="shared" si="2"/>
        <v>4.4842998393467859</v>
      </c>
      <c r="D17">
        <f t="shared" si="3"/>
        <v>-6.4830756366611713</v>
      </c>
      <c r="E17" s="1">
        <f t="shared" si="4"/>
        <v>3.3131899635093342E-7</v>
      </c>
      <c r="G17" s="1">
        <v>83000</v>
      </c>
      <c r="H17" s="1">
        <v>1.78918604837835E-7</v>
      </c>
      <c r="I17" s="3">
        <f t="shared" si="5"/>
        <v>4.9190780923760737</v>
      </c>
      <c r="J17" s="3">
        <f t="shared" si="6"/>
        <v>-6.7473444970050371</v>
      </c>
      <c r="K17" s="1">
        <f t="shared" si="7"/>
        <v>1.6487671111457358E-7</v>
      </c>
      <c r="M17" s="1">
        <v>440000</v>
      </c>
      <c r="N17" s="1">
        <v>4.7438431128920697E-8</v>
      </c>
      <c r="O17" s="2">
        <f t="shared" si="8"/>
        <v>5.6434526764861879</v>
      </c>
      <c r="P17" s="2">
        <f t="shared" si="9"/>
        <v>-7.3238696822769978</v>
      </c>
      <c r="Q17" s="1">
        <f t="shared" si="10"/>
        <v>5.1369269648365728E-8</v>
      </c>
      <c r="S17" s="1">
        <v>490000</v>
      </c>
      <c r="T17" s="1">
        <v>4.2176591544223903E-8</v>
      </c>
      <c r="U17" s="3">
        <f t="shared" si="11"/>
        <v>5.6901960800285138</v>
      </c>
      <c r="V17" s="3">
        <f t="shared" si="12"/>
        <v>-7.3749285202187966</v>
      </c>
      <c r="W17" s="1">
        <f t="shared" si="13"/>
        <v>4.7578327598967655E-8</v>
      </c>
    </row>
    <row r="18" spans="1:23" x14ac:dyDescent="0.25">
      <c r="A18" s="1">
        <v>45000</v>
      </c>
      <c r="B18" s="1">
        <v>2.42592130275209E-7</v>
      </c>
      <c r="C18">
        <f t="shared" si="2"/>
        <v>4.653212513775344</v>
      </c>
      <c r="D18">
        <f t="shared" si="3"/>
        <v>-6.6151232918185263</v>
      </c>
      <c r="E18" s="1">
        <f t="shared" si="4"/>
        <v>2.5275262433798454E-7</v>
      </c>
      <c r="G18" s="1">
        <v>115000</v>
      </c>
      <c r="H18" s="1">
        <v>1.2398189477697799E-7</v>
      </c>
      <c r="I18" s="3">
        <f t="shared" si="5"/>
        <v>5.0606978403536118</v>
      </c>
      <c r="J18" s="3">
        <f t="shared" si="6"/>
        <v>-6.9066417307453909</v>
      </c>
      <c r="K18" s="1">
        <f t="shared" si="7"/>
        <v>1.3130163601359845E-7</v>
      </c>
      <c r="M18" s="1">
        <v>680000</v>
      </c>
      <c r="N18" s="1">
        <v>3.66626017987081E-8</v>
      </c>
      <c r="O18" s="2">
        <f t="shared" si="8"/>
        <v>5.8325089127062366</v>
      </c>
      <c r="P18" s="2">
        <f t="shared" si="9"/>
        <v>-7.4357767181319288</v>
      </c>
      <c r="Q18" s="1">
        <f t="shared" si="10"/>
        <v>3.7884267519895786E-8</v>
      </c>
      <c r="S18" s="1">
        <v>730000</v>
      </c>
      <c r="T18" s="1">
        <v>3.1452114402684697E-8</v>
      </c>
      <c r="U18" s="3">
        <f t="shared" si="11"/>
        <v>5.8633228601204559</v>
      </c>
      <c r="V18" s="3">
        <f t="shared" si="12"/>
        <v>-7.5023501533172237</v>
      </c>
      <c r="W18" s="1">
        <f t="shared" si="13"/>
        <v>3.6016538012029723E-8</v>
      </c>
    </row>
    <row r="19" spans="1:23" x14ac:dyDescent="0.25">
      <c r="A19" s="1">
        <v>67000</v>
      </c>
      <c r="B19" s="1">
        <v>1.8061317775323499E-7</v>
      </c>
      <c r="C19">
        <f t="shared" si="2"/>
        <v>4.826074802700826</v>
      </c>
      <c r="D19">
        <f t="shared" si="3"/>
        <v>-6.7432505662222395</v>
      </c>
      <c r="E19" s="1">
        <f t="shared" si="4"/>
        <v>1.9149905628256914E-7</v>
      </c>
      <c r="G19" s="1">
        <v>168000</v>
      </c>
      <c r="H19" s="1">
        <v>9.0573588215346098E-8</v>
      </c>
      <c r="I19" s="3">
        <f t="shared" si="5"/>
        <v>5.2253092817258633</v>
      </c>
      <c r="J19" s="3">
        <f t="shared" si="6"/>
        <v>-7.0429984266565313</v>
      </c>
      <c r="K19" s="1">
        <f t="shared" si="7"/>
        <v>1.0074916254126879E-7</v>
      </c>
      <c r="M19" s="1">
        <v>1000000</v>
      </c>
      <c r="N19" s="1">
        <v>2.6959939949681901E-8</v>
      </c>
      <c r="O19" s="2">
        <f t="shared" si="8"/>
        <v>6</v>
      </c>
      <c r="P19" s="2">
        <f t="shared" si="9"/>
        <v>-7.5692810794791079</v>
      </c>
      <c r="Q19" s="1">
        <f t="shared" si="10"/>
        <v>2.8924812707609083E-8</v>
      </c>
      <c r="S19" s="1">
        <v>1000000</v>
      </c>
      <c r="T19" s="1">
        <v>3.6293667639705497E-8</v>
      </c>
      <c r="U19" s="3">
        <f t="shared" si="11"/>
        <v>6</v>
      </c>
      <c r="V19" s="3">
        <f t="shared" si="12"/>
        <v>-7.4401691421548755</v>
      </c>
      <c r="W19" s="1">
        <f t="shared" si="13"/>
        <v>2.8905538891955021E-8</v>
      </c>
    </row>
    <row r="20" spans="1:23" x14ac:dyDescent="0.25">
      <c r="A20" s="1">
        <v>100000</v>
      </c>
      <c r="B20" s="1">
        <v>1.3479325200819999E-7</v>
      </c>
      <c r="C20">
        <f t="shared" si="2"/>
        <v>5</v>
      </c>
      <c r="D20">
        <f t="shared" si="3"/>
        <v>-6.8703318488167033</v>
      </c>
      <c r="E20" s="1">
        <f t="shared" si="4"/>
        <v>1.4479013679262575E-7</v>
      </c>
      <c r="G20" s="1">
        <v>250000</v>
      </c>
      <c r="H20" s="1">
        <v>6.7396728424595194E-8</v>
      </c>
      <c r="I20" s="3">
        <f t="shared" si="5"/>
        <v>5.3979400086720375</v>
      </c>
      <c r="J20" s="3">
        <f t="shared" si="6"/>
        <v>-7.1713611844977638</v>
      </c>
      <c r="K20" s="1">
        <f t="shared" si="7"/>
        <v>7.6302947674847598E-8</v>
      </c>
    </row>
    <row r="21" spans="1:23" x14ac:dyDescent="0.25">
      <c r="A21" s="1">
        <v>150000</v>
      </c>
      <c r="B21" s="1">
        <v>1.0352400708662499E-7</v>
      </c>
      <c r="C21">
        <f t="shared" si="2"/>
        <v>5.1760912590556813</v>
      </c>
      <c r="D21">
        <f t="shared" si="3"/>
        <v>-6.98495892618533</v>
      </c>
      <c r="E21" s="1">
        <f t="shared" si="4"/>
        <v>1.0906652757807322E-7</v>
      </c>
      <c r="G21" s="1">
        <v>365000</v>
      </c>
      <c r="H21" s="1">
        <v>4.9201935388335703E-8</v>
      </c>
      <c r="I21" s="3">
        <f t="shared" si="5"/>
        <v>5.5622928644564746</v>
      </c>
      <c r="J21" s="3">
        <f t="shared" si="6"/>
        <v>-7.308017813656563</v>
      </c>
      <c r="K21" s="1">
        <f t="shared" si="7"/>
        <v>5.8557883289594595E-8</v>
      </c>
    </row>
    <row r="22" spans="1:23" x14ac:dyDescent="0.25">
      <c r="A22" s="1">
        <v>215000</v>
      </c>
      <c r="B22" s="1">
        <v>7.4194187424952194E-8</v>
      </c>
      <c r="C22">
        <f t="shared" si="2"/>
        <v>5.3324384599156049</v>
      </c>
      <c r="D22">
        <f t="shared" si="3"/>
        <v>-7.1296301172027698</v>
      </c>
      <c r="E22" s="1">
        <f t="shared" si="4"/>
        <v>8.4796752977911133E-8</v>
      </c>
      <c r="G22" s="1">
        <v>540000</v>
      </c>
      <c r="H22" s="1">
        <v>3.7270796218620102E-8</v>
      </c>
      <c r="I22" s="3">
        <f t="shared" si="5"/>
        <v>5.7323937598229682</v>
      </c>
      <c r="J22" s="3">
        <f t="shared" si="6"/>
        <v>-7.4286313292837383</v>
      </c>
      <c r="K22" s="1">
        <f t="shared" si="7"/>
        <v>4.4522423153682606E-8</v>
      </c>
    </row>
    <row r="23" spans="1:23" x14ac:dyDescent="0.25">
      <c r="A23" s="1">
        <v>320000</v>
      </c>
      <c r="B23" s="1">
        <v>5.5215476640214403E-8</v>
      </c>
      <c r="C23">
        <f t="shared" si="2"/>
        <v>5.5051499783199063</v>
      </c>
      <c r="D23">
        <f t="shared" si="3"/>
        <v>-7.2579391744924635</v>
      </c>
      <c r="E23" s="1">
        <f t="shared" si="4"/>
        <v>6.4206671097410865E-8</v>
      </c>
      <c r="G23" s="1">
        <v>800000</v>
      </c>
      <c r="H23" s="1">
        <v>2.7608741458599899E-8</v>
      </c>
      <c r="I23" s="3">
        <f t="shared" si="5"/>
        <v>5.9030899869919438</v>
      </c>
      <c r="J23" s="3">
        <f t="shared" si="6"/>
        <v>-7.5589533901750414</v>
      </c>
      <c r="K23" s="1">
        <f t="shared" si="7"/>
        <v>3.3816978767722007E-8</v>
      </c>
    </row>
    <row r="24" spans="1:23" x14ac:dyDescent="0.25">
      <c r="A24" s="1">
        <v>500000</v>
      </c>
      <c r="B24" s="1">
        <v>4.3138172386442497E-8</v>
      </c>
      <c r="C24">
        <f t="shared" si="2"/>
        <v>5.6989700043360187</v>
      </c>
      <c r="D24">
        <f t="shared" si="3"/>
        <v>-7.3651382583826734</v>
      </c>
      <c r="E24" s="1">
        <f t="shared" si="4"/>
        <v>4.6987148600235462E-8</v>
      </c>
      <c r="G24" s="1">
        <v>1000000</v>
      </c>
      <c r="H24" s="1">
        <v>3.4511370402193997E-8</v>
      </c>
      <c r="I24" s="3">
        <f t="shared" si="5"/>
        <v>6</v>
      </c>
      <c r="J24" s="3">
        <f t="shared" si="6"/>
        <v>-7.4620377950900201</v>
      </c>
      <c r="K24" s="1">
        <f t="shared" si="7"/>
        <v>2.8927826258874355E-8</v>
      </c>
    </row>
    <row r="25" spans="1:23" x14ac:dyDescent="0.25">
      <c r="A25" s="1">
        <v>800000</v>
      </c>
      <c r="B25" s="1">
        <v>3.4511184333193403E-8</v>
      </c>
      <c r="C25">
        <f t="shared" si="2"/>
        <v>5.9030899869919438</v>
      </c>
      <c r="D25">
        <f t="shared" si="3"/>
        <v>-7.4620401366069489</v>
      </c>
      <c r="E25" s="1">
        <f t="shared" si="4"/>
        <v>3.3817673865881221E-8</v>
      </c>
    </row>
    <row r="26" spans="1:23" x14ac:dyDescent="0.25">
      <c r="A26" s="1">
        <v>1000000</v>
      </c>
      <c r="B26" s="1">
        <v>3.4511638637986998E-8</v>
      </c>
      <c r="C26">
        <f t="shared" si="2"/>
        <v>6</v>
      </c>
      <c r="D26">
        <f t="shared" si="3"/>
        <v>-7.4620344195975177</v>
      </c>
      <c r="E26" s="1">
        <f t="shared" si="4"/>
        <v>2.8928301187844203E-8</v>
      </c>
    </row>
    <row r="27" spans="1:23" x14ac:dyDescent="0.25">
      <c r="A27" s="1"/>
      <c r="B27" s="1"/>
    </row>
    <row r="28" spans="1:23" x14ac:dyDescent="0.25">
      <c r="A28" t="s">
        <v>5</v>
      </c>
      <c r="B28" s="1"/>
    </row>
    <row r="29" spans="1:23" x14ac:dyDescent="0.25">
      <c r="A29" t="s">
        <v>4</v>
      </c>
      <c r="B29" t="s">
        <v>0</v>
      </c>
      <c r="C29" t="s">
        <v>1</v>
      </c>
      <c r="D29" t="s">
        <v>2</v>
      </c>
      <c r="E29" t="s">
        <v>3</v>
      </c>
      <c r="G29" t="s">
        <v>7</v>
      </c>
      <c r="H29" t="s">
        <v>6</v>
      </c>
    </row>
    <row r="30" spans="1:23" x14ac:dyDescent="0.25">
      <c r="A30" s="1">
        <v>1E-4</v>
      </c>
      <c r="B30" s="1">
        <v>1.1059993772249699E-5</v>
      </c>
      <c r="C30">
        <v>-0.68798657728580603</v>
      </c>
      <c r="D30" s="1">
        <v>143.20990021503499</v>
      </c>
      <c r="E30">
        <v>1.9527962241704</v>
      </c>
      <c r="G30" s="1">
        <f>146.195691232072+(A30/0.0000248379549625392)^0.801999143077501</f>
        <v>149.25143251676951</v>
      </c>
      <c r="H30" s="4">
        <f>4.67907425091648 / ((A30/0.0000702155596470607)^-0.532493321077558 + (A30)^-0.0485447224068152)</f>
        <v>1.9559987477880127</v>
      </c>
      <c r="I30">
        <f>LOG10(A30)</f>
        <v>-4</v>
      </c>
      <c r="J30">
        <f>LOG10(D30)</f>
        <v>2.1559730421348133</v>
      </c>
    </row>
    <row r="31" spans="1:23" x14ac:dyDescent="0.25">
      <c r="A31" s="1">
        <v>1E-3</v>
      </c>
      <c r="B31" s="1">
        <v>2.0858069120410498E-5</v>
      </c>
      <c r="C31">
        <v>-0.70801088542046497</v>
      </c>
      <c r="D31" s="1">
        <v>175.787437440198</v>
      </c>
      <c r="E31">
        <v>2.8620576084234899</v>
      </c>
      <c r="G31" s="1">
        <f t="shared" ref="G31:G35" si="18">146.195691232072+(A31/0.0000248379549625392)^0.801999143077501</f>
        <v>165.56507147166494</v>
      </c>
      <c r="H31" s="4">
        <f>4.67907425091648 / ((A31/0.0000702155596470607)^-0.532493321077558 + (A31)^-0.0485447224068152)</f>
        <v>2.850521561782545</v>
      </c>
      <c r="I31">
        <f t="shared" ref="I31:I35" si="19">LOG10(A31)</f>
        <v>-3</v>
      </c>
      <c r="J31">
        <f t="shared" ref="J31:J35" si="20">LOG10(D31)</f>
        <v>2.2449878352124646</v>
      </c>
    </row>
    <row r="32" spans="1:23" x14ac:dyDescent="0.25">
      <c r="A32" s="1">
        <v>0.01</v>
      </c>
      <c r="B32" s="1">
        <v>1.87023909328205E-5</v>
      </c>
      <c r="C32">
        <v>-0.70565918462115895</v>
      </c>
      <c r="D32" s="1">
        <v>249.65878841741301</v>
      </c>
      <c r="E32">
        <v>3.5247415486229801</v>
      </c>
      <c r="G32" s="1">
        <f t="shared" si="18"/>
        <v>268.97208357415798</v>
      </c>
      <c r="H32" s="4">
        <f>4.67907425091648 / ((A32/0.0000702155596470607)^-0.532493321077558 + (A32)^-0.0485447224068152)*0.994</f>
        <v>3.518576593336443</v>
      </c>
      <c r="I32">
        <f t="shared" si="19"/>
        <v>-2</v>
      </c>
      <c r="J32">
        <f t="shared" si="20"/>
        <v>2.3973468585706121</v>
      </c>
    </row>
    <row r="33" spans="1:10" x14ac:dyDescent="0.25">
      <c r="A33" s="1">
        <v>0.1</v>
      </c>
      <c r="B33" s="1">
        <v>1.6218004582376199E-5</v>
      </c>
      <c r="C33">
        <v>-0.70001341081612301</v>
      </c>
      <c r="D33" s="1">
        <v>1165.4501112789801</v>
      </c>
      <c r="E33">
        <v>4.1037861674362004</v>
      </c>
      <c r="G33" s="1">
        <f t="shared" si="18"/>
        <v>924.43651928525753</v>
      </c>
      <c r="H33" s="4">
        <f>4.67907425091648 / ((A33/0.0000702155596470607)^-0.532493321077558 + (A33)^-0.0485447224068152)</f>
        <v>4.1073554484852393</v>
      </c>
      <c r="I33">
        <f t="shared" si="19"/>
        <v>-1</v>
      </c>
      <c r="J33">
        <f t="shared" si="20"/>
        <v>3.0664936876721498</v>
      </c>
    </row>
    <row r="34" spans="1:10" x14ac:dyDescent="0.25">
      <c r="A34" s="1">
        <v>1</v>
      </c>
      <c r="B34" s="1">
        <v>1.5533245160183199E-5</v>
      </c>
      <c r="C34">
        <v>-0.7</v>
      </c>
      <c r="D34" s="1">
        <v>3684.2520970760502</v>
      </c>
      <c r="E34">
        <v>4.6696915460330102</v>
      </c>
      <c r="G34" s="1">
        <f t="shared" si="18"/>
        <v>5079.2188473563447</v>
      </c>
      <c r="H34" s="4">
        <f t="shared" ref="H34:H35" si="21">4.67907425091648 / ((A34/0.0000702155596470607)^-0.532493321077558 + (A34)^-0.0485447224068152)</f>
        <v>4.6505144938663188</v>
      </c>
      <c r="I34">
        <f t="shared" si="19"/>
        <v>0</v>
      </c>
      <c r="J34">
        <f t="shared" si="20"/>
        <v>3.5663493393921244</v>
      </c>
    </row>
    <row r="35" spans="1:10" x14ac:dyDescent="0.25">
      <c r="A35" s="1">
        <v>10</v>
      </c>
      <c r="B35" s="1">
        <v>1.9652963608380302E-5</v>
      </c>
      <c r="C35">
        <v>-0.7</v>
      </c>
      <c r="D35" s="1">
        <v>15427.1785094236</v>
      </c>
      <c r="E35">
        <v>5.2370361746433201</v>
      </c>
      <c r="G35" s="1">
        <f t="shared" si="18"/>
        <v>31415.073629354338</v>
      </c>
      <c r="H35" s="4">
        <f t="shared" si="21"/>
        <v>5.221921951234723</v>
      </c>
      <c r="I35">
        <f t="shared" si="19"/>
        <v>1</v>
      </c>
      <c r="J35">
        <f t="shared" si="20"/>
        <v>4.1882865048165741</v>
      </c>
    </row>
    <row r="36" spans="1:10" x14ac:dyDescent="0.25">
      <c r="B36" s="1">
        <f>AVERAGE(B30:B35)</f>
        <v>1.7004111196070064E-5</v>
      </c>
      <c r="C36">
        <v>-0.7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EUSO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2021-06-25T21:43:27Z</dcterms:created>
  <dcterms:modified xsi:type="dcterms:W3CDTF">2021-06-25T22:44:02Z</dcterms:modified>
</cp:coreProperties>
</file>