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hu/Desktop/HW8/"/>
    </mc:Choice>
  </mc:AlternateContent>
  <xr:revisionPtr revIDLastSave="0" documentId="13_ncr:1_{13847C06-C3AD-B140-A56D-26FF70A5292A}" xr6:coauthVersionLast="47" xr6:coauthVersionMax="47" xr10:uidLastSave="{00000000-0000-0000-0000-000000000000}"/>
  <bookViews>
    <workbookView xWindow="0" yWindow="0" windowWidth="28800" windowHeight="18000" activeTab="4" xr2:uid="{B2D14DEA-B3F4-1841-B740-BC978E56CF9A}"/>
  </bookViews>
  <sheets>
    <sheet name="#1 Priority 1" sheetId="5" r:id="rId1"/>
    <sheet name="#2 Priority 1" sheetId="6" r:id="rId2"/>
    <sheet name="#2 Priority 2" sheetId="8" r:id="rId3"/>
    <sheet name="#2 Priority 3" sheetId="7" r:id="rId4"/>
    <sheet name="#2 Priority 6" sheetId="9" r:id="rId5"/>
    <sheet name="4" sheetId="2" r:id="rId6"/>
    <sheet name="Sensitivity Report 1" sheetId="3" r:id="rId7"/>
    <sheet name="5" sheetId="1" r:id="rId8"/>
  </sheets>
  <definedNames>
    <definedName name="A">'#2 Priority 1'!$B$8:$Y$8</definedName>
    <definedName name="B">'#2 Priority 1'!$B$9:$Y$9</definedName>
    <definedName name="D">'#2 Priority 1'!$B$11:$Y$11</definedName>
    <definedName name="E">'#2 Priority 1'!$B$12:$Y$12</definedName>
    <definedName name="F">'#2 Priority 1'!$B$13:$Y$13</definedName>
    <definedName name="G">'#2 Priority 1'!$B$10:$Y$10</definedName>
    <definedName name="H">'#2 Priority 1'!$B$14:$Y$14</definedName>
    <definedName name="I">'#2 Priority 1'!$B$15:$Y$15</definedName>
    <definedName name="J" localSheetId="4">'#2 Priority 6'!$B$17:$Y$17</definedName>
    <definedName name="J">'#2 Priority 3'!$B$17:$Y$17</definedName>
    <definedName name="O">'#2 Priority 1'!$B$6:$Y$6</definedName>
    <definedName name="solver_adj" localSheetId="0" hidden="1">'#1 Priority 1'!$B$12:$B$20</definedName>
    <definedName name="solver_adj" localSheetId="1" hidden="1">'#2 Priority 1'!$B$18:$B$41</definedName>
    <definedName name="solver_adj" localSheetId="3" hidden="1">'#2 Priority 3'!$B$24:$B$47</definedName>
    <definedName name="solver_adj" localSheetId="4" hidden="1">'#2 Priority 6'!$B$30:$B$53</definedName>
    <definedName name="solver_adj" localSheetId="5" hidden="1">'4'!$B$8:$C$8</definedName>
    <definedName name="solver_adj" localSheetId="7" hidden="1">'5'!$B$11:$C$11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ng" localSheetId="5" hidden="1">1</definedName>
    <definedName name="solver_eng" localSheetId="7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lhs1" localSheetId="0" hidden="1">'#1 Priority 1'!$K$7:$K$9</definedName>
    <definedName name="solver_lhs1" localSheetId="1" hidden="1">'#2 Priority 1'!$B$18:$B$25</definedName>
    <definedName name="solver_lhs1" localSheetId="3" hidden="1">'#2 Priority 3'!$B$24:$B$31</definedName>
    <definedName name="solver_lhs1" localSheetId="4" hidden="1">'#2 Priority 6'!$B$30:$B$37</definedName>
    <definedName name="solver_lhs1" localSheetId="5" hidden="1">'4'!$D$4</definedName>
    <definedName name="solver_lhs2" localSheetId="1" hidden="1">'#2 Priority 1'!$Z$8:$Z$15</definedName>
    <definedName name="solver_lhs2" localSheetId="3" hidden="1">'#2 Priority 3'!$Z$17:$Z$18</definedName>
    <definedName name="solver_lhs2" localSheetId="4" hidden="1">'#2 Priority 6'!$Z$17:$Z$22</definedName>
    <definedName name="solver_lhs3" localSheetId="3" hidden="1">'#2 Priority 3'!$Z$8:$Z$15</definedName>
    <definedName name="solver_lhs3" localSheetId="4" hidden="1">'#2 Priority 6'!$Z$8:$Z$15</definedName>
    <definedName name="solver_lin" localSheetId="0" hidden="1">1</definedName>
    <definedName name="solver_lin" localSheetId="1" hidden="1">1</definedName>
    <definedName name="solver_lin" localSheetId="3" hidden="1">1</definedName>
    <definedName name="solver_lin" localSheetId="4" hidden="1">1</definedName>
    <definedName name="solver_lin" localSheetId="5" hidden="1">2</definedName>
    <definedName name="solver_lin" localSheetId="7" hidden="1">2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um" localSheetId="0" hidden="1">1</definedName>
    <definedName name="solver_num" localSheetId="1" hidden="1">2</definedName>
    <definedName name="solver_num" localSheetId="3" hidden="1">3</definedName>
    <definedName name="solver_num" localSheetId="4" hidden="1">3</definedName>
    <definedName name="solver_num" localSheetId="5" hidden="1">1</definedName>
    <definedName name="solver_num" localSheetId="7" hidden="1">0</definedName>
    <definedName name="solver_opt" localSheetId="0" hidden="1">'#1 Priority 1'!$B$22</definedName>
    <definedName name="solver_opt" localSheetId="1" hidden="1">'#2 Priority 1'!$B$43</definedName>
    <definedName name="solver_opt" localSheetId="3" hidden="1">'#2 Priority 3'!$B$49</definedName>
    <definedName name="solver_opt" localSheetId="4" hidden="1">'#2 Priority 6'!$B$55</definedName>
    <definedName name="solver_opt" localSheetId="5" hidden="1">'4'!$B$11</definedName>
    <definedName name="solver_opt" localSheetId="7" hidden="1">'5'!$B$14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7" hidden="1">1</definedName>
    <definedName name="solver_rel1" localSheetId="0" hidden="1">2</definedName>
    <definedName name="solver_rel1" localSheetId="1" hidden="1">5</definedName>
    <definedName name="solver_rel1" localSheetId="3" hidden="1">5</definedName>
    <definedName name="solver_rel1" localSheetId="4" hidden="1">5</definedName>
    <definedName name="solver_rel1" localSheetId="5" hidden="1">2</definedName>
    <definedName name="solver_rel2" localSheetId="1" hidden="1">2</definedName>
    <definedName name="solver_rel2" localSheetId="3" hidden="1">2</definedName>
    <definedName name="solver_rel2" localSheetId="4" hidden="1">2</definedName>
    <definedName name="solver_rel3" localSheetId="3" hidden="1">2</definedName>
    <definedName name="solver_rel3" localSheetId="4" hidden="1">2</definedName>
    <definedName name="solver_rhs1" localSheetId="0" hidden="1">'#1 Priority 1'!$M$7:$M$9</definedName>
    <definedName name="solver_rhs1" localSheetId="1" hidden="1">"binary"</definedName>
    <definedName name="solver_rhs1" localSheetId="3" hidden="1">"binary"</definedName>
    <definedName name="solver_rhs1" localSheetId="4" hidden="1">"binary"</definedName>
    <definedName name="solver_rhs1" localSheetId="5" hidden="1">'4'!$F$4</definedName>
    <definedName name="solver_rhs2" localSheetId="1" hidden="1">'#2 Priority 1'!$AB$8:$AB$15</definedName>
    <definedName name="solver_rhs2" localSheetId="3" hidden="1">'#2 Priority 3'!$AB$17:$AB$18</definedName>
    <definedName name="solver_rhs2" localSheetId="4" hidden="1">'#2 Priority 6'!$AB$17:$AB$22</definedName>
    <definedName name="solver_rhs3" localSheetId="3" hidden="1">'#2 Priority 3'!$AB$8:$AB$15</definedName>
    <definedName name="solver_rhs3" localSheetId="4" hidden="1">'#2 Priority 6'!$AB$8:$AB$15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1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2</definedName>
    <definedName name="solver_scl" localSheetId="7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7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typ" localSheetId="7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er" localSheetId="0" hidden="1">2</definedName>
    <definedName name="solver_ver" localSheetId="1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7" hidden="1">2</definedName>
    <definedName name="V">'#2 Priority 6'!$B$30:$B$53</definedName>
    <definedName name="X">'#2 Priority 1'!$B$18:$B$41</definedName>
    <definedName name="XX" localSheetId="4">'#2 Priority 6'!$B$30:$B$53</definedName>
    <definedName name="XX">'#2 Priority 3'!$B$24:$B$47</definedName>
    <definedName name="XXX" localSheetId="4">'#2 Priority 6'!$B$30:$B$53</definedName>
    <definedName name="XXX">'#2 Priority 3'!$B$24:$B$47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9" l="1"/>
  <c r="Z22" i="9"/>
  <c r="Z21" i="9"/>
  <c r="Z20" i="9"/>
  <c r="Z19" i="9"/>
  <c r="Z18" i="9"/>
  <c r="Z17" i="9"/>
  <c r="Z15" i="9"/>
  <c r="Z14" i="9"/>
  <c r="Z13" i="9"/>
  <c r="Z12" i="9"/>
  <c r="Z11" i="9"/>
  <c r="Z10" i="9"/>
  <c r="Z9" i="9"/>
  <c r="Z8" i="9"/>
  <c r="Z18" i="7"/>
  <c r="Z15" i="7"/>
  <c r="Z14" i="7"/>
  <c r="Z13" i="7"/>
  <c r="Z12" i="7"/>
  <c r="Z11" i="7"/>
  <c r="Z10" i="7"/>
  <c r="Z9" i="7"/>
  <c r="Z8" i="7"/>
  <c r="B49" i="8"/>
  <c r="Z17" i="8"/>
  <c r="Z15" i="8"/>
  <c r="Z14" i="8"/>
  <c r="Z13" i="8"/>
  <c r="Z12" i="8"/>
  <c r="Z11" i="8"/>
  <c r="Z10" i="8"/>
  <c r="Z9" i="8"/>
  <c r="Z8" i="8"/>
  <c r="B49" i="7"/>
  <c r="Z17" i="7"/>
  <c r="Z15" i="6" l="1"/>
  <c r="Z14" i="6"/>
  <c r="B43" i="6"/>
  <c r="Z10" i="6"/>
  <c r="Z13" i="6"/>
  <c r="Z12" i="6"/>
  <c r="Z11" i="6"/>
  <c r="Z9" i="6"/>
  <c r="Z8" i="6"/>
  <c r="K9" i="5" l="1"/>
  <c r="K8" i="5"/>
  <c r="K7" i="5"/>
  <c r="B22" i="5"/>
  <c r="D4" i="2"/>
  <c r="B11" i="2"/>
  <c r="E7" i="1" l="1"/>
  <c r="E6" i="1"/>
  <c r="E5" i="1"/>
  <c r="E4" i="1"/>
  <c r="B14" i="1" l="1"/>
</calcChain>
</file>

<file path=xl/sharedStrings.xml><?xml version="1.0" encoding="utf-8"?>
<sst xmlns="http://schemas.openxmlformats.org/spreadsheetml/2006/main" count="354" uniqueCount="76">
  <si>
    <t>Coodinates</t>
  </si>
  <si>
    <t>X</t>
  </si>
  <si>
    <t>Y</t>
  </si>
  <si>
    <t>Supplier</t>
  </si>
  <si>
    <t>A</t>
  </si>
  <si>
    <t>B</t>
  </si>
  <si>
    <t>C</t>
  </si>
  <si>
    <t>D</t>
  </si>
  <si>
    <t>Truckloads</t>
  </si>
  <si>
    <t xml:space="preserve">Center </t>
  </si>
  <si>
    <t>Distance Formula</t>
  </si>
  <si>
    <t>Total Distance</t>
  </si>
  <si>
    <t>Colonial Panelling</t>
  </si>
  <si>
    <t>Western Panelling</t>
  </si>
  <si>
    <t>(=)</t>
  </si>
  <si>
    <t>Maximize</t>
  </si>
  <si>
    <t>Profit</t>
  </si>
  <si>
    <t>Microsoft Excel 16.53 Sensitivity Report</t>
  </si>
  <si>
    <t>Worksheet: [HW8.xlsx]Sheet1</t>
  </si>
  <si>
    <t>Report Created: 10/26/21 7:12:26 PM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</si>
  <si>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</si>
  <si>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</si>
  <si>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</si>
  <si>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</si>
  <si>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</si>
  <si>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</si>
  <si>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</si>
  <si>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</si>
  <si>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</si>
  <si>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</si>
  <si>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$B$8</t>
  </si>
  <si>
    <t>$C$8</t>
  </si>
  <si>
    <t>$D$4</t>
  </si>
  <si>
    <t>Priority 1</t>
  </si>
  <si>
    <t xml:space="preserve">Minimize </t>
  </si>
  <si>
    <t>d1^-</t>
  </si>
  <si>
    <t>Objective function</t>
  </si>
  <si>
    <t>Variables</t>
  </si>
  <si>
    <t>x1</t>
  </si>
  <si>
    <t>x2</t>
  </si>
  <si>
    <t>x3</t>
  </si>
  <si>
    <t>d1^+</t>
  </si>
  <si>
    <t>d2^-</t>
  </si>
  <si>
    <t>d2^+</t>
  </si>
  <si>
    <t>d3^-</t>
  </si>
  <si>
    <t>d3^+</t>
  </si>
  <si>
    <t>Used</t>
  </si>
  <si>
    <t>Constraint</t>
  </si>
  <si>
    <t>=</t>
  </si>
  <si>
    <t>Minimize </t>
  </si>
  <si>
    <t>x4</t>
  </si>
  <si>
    <t>x5</t>
  </si>
  <si>
    <t>x6</t>
  </si>
  <si>
    <t>x7</t>
  </si>
  <si>
    <t>x8</t>
  </si>
  <si>
    <t>d4^-</t>
  </si>
  <si>
    <t>d4^+</t>
  </si>
  <si>
    <t>d5^-</t>
  </si>
  <si>
    <t>d5^+</t>
  </si>
  <si>
    <t>d6^-</t>
  </si>
  <si>
    <t>d6^+</t>
  </si>
  <si>
    <t>d7^-</t>
  </si>
  <si>
    <t>d7^+</t>
  </si>
  <si>
    <t>Objective Function</t>
  </si>
  <si>
    <t>d8^-</t>
  </si>
  <si>
    <t>d8^+</t>
  </si>
  <si>
    <t>Goals</t>
  </si>
  <si>
    <t>E</t>
  </si>
  <si>
    <t>F</t>
  </si>
  <si>
    <t>G</t>
  </si>
  <si>
    <t>O</t>
  </si>
  <si>
    <t>H</t>
  </si>
  <si>
    <t>I</t>
  </si>
  <si>
    <t>Priority 3</t>
  </si>
  <si>
    <t>d7^- and d8^-</t>
  </si>
  <si>
    <t>Priority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</si>
</sst>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9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0" fillId="4" borderId="9" xfId="0" applyFill="1" applyBorder="1"/>
    <xf numFmtId="0" fontId="0" fillId="4" borderId="0" xfId="0" applyFill="1"/>
    <xf numFmtId="0" fontId="0" fillId="4" borderId="14" xfId="0" applyFill="1" applyBorder="1"/>
    <xf numFmtId="0" fontId="0" fillId="4" borderId="18" xfId="0" applyFill="1" applyBorder="1"/>
    <xf numFmtId="0" fontId="0" fillId="5" borderId="0" xfId="0" applyFill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9" xfId="0" applyBorder="1"/>
    <xf numFmtId="0" fontId="0" fillId="0" borderId="0" xfId="0" applyBorder="1"/>
    <xf numFmtId="0" fontId="0" fillId="0" borderId="15" xfId="0" applyBorder="1"/>
    <xf numFmtId="0" fontId="0" fillId="3" borderId="0" xfId="0" applyFill="1" applyBorder="1"/>
    <xf numFmtId="0" fontId="0" fillId="0" borderId="0" xfId="0" applyFill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195861</xdr:colOff>
      <xdr:row>4</xdr:row>
      <xdr:rowOff>166077</xdr:rowOff>
    </xdr:from>
    <xdr:to>
      <xdr:col>13</xdr:col>
      <xdr:colOff>36145</xdr:colOff>
      <xdr:row>8</xdr:row>
      <xdr:rowOff>107461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BE61FB-AE53-A74F-A4CF-BA500C637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5246" y="986692"/>
          <a:ext cx="5652977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444500</xdr:colOff>
      <xdr:row>1</xdr:row>
      <xdr:rowOff>139700</xdr:rowOff>
    </xdr:from>
    <xdr:to>
      <xdr:col>15</xdr:col>
      <xdr:colOff>254000</xdr:colOff>
      <xdr:row>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125CAA-406D-A343-A78E-64E546AFA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342900"/>
          <a:ext cx="4762500" cy="165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9B40-64D1-0D4E-BBA6-74BE95880AD9}">
  <dimension ref="A1:M22"/>
  <sheetViews>
    <sheetView workbookViewId="0">
      <selection activeCell="A7" sqref="A7"/>
    </sheetView>
  </sheetViews>
  <sheetFormatPr baseColWidth="10" defaultRowHeight="16" x14ac:dyDescent="0.2"/>
  <sheetData>
    <row r="1" spans="1:13" x14ac:dyDescent="0.2">
      <c r="A1" s="7" t="s">
        <v>33</v>
      </c>
    </row>
    <row r="2" spans="1:13" x14ac:dyDescent="0.2">
      <c r="A2" t="s">
        <v>34</v>
      </c>
      <c r="B2" t="s">
        <v>35</v>
      </c>
    </row>
    <row r="5" spans="1:13" x14ac:dyDescent="0.2">
      <c r="A5" s="8" t="s">
        <v>36</v>
      </c>
      <c r="B5" s="9">
        <v>0</v>
      </c>
      <c r="C5" s="10">
        <v>0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1">
        <v>0</v>
      </c>
    </row>
    <row r="6" spans="1:13" x14ac:dyDescent="0.2">
      <c r="A6" s="8" t="s">
        <v>37</v>
      </c>
      <c r="B6" s="10" t="s">
        <v>38</v>
      </c>
      <c r="C6" s="10" t="s">
        <v>39</v>
      </c>
      <c r="D6" s="10" t="s">
        <v>40</v>
      </c>
      <c r="E6" s="10" t="s">
        <v>35</v>
      </c>
      <c r="F6" s="10" t="s">
        <v>41</v>
      </c>
      <c r="G6" s="10" t="s">
        <v>42</v>
      </c>
      <c r="H6" s="10" t="s">
        <v>43</v>
      </c>
      <c r="I6" s="10" t="s">
        <v>44</v>
      </c>
      <c r="J6" s="10" t="s">
        <v>45</v>
      </c>
      <c r="K6" s="12" t="s">
        <v>46</v>
      </c>
      <c r="L6" s="8" t="s">
        <v>47</v>
      </c>
      <c r="M6" s="8" t="s">
        <v>24</v>
      </c>
    </row>
    <row r="7" spans="1:13" x14ac:dyDescent="0.2">
      <c r="A7" s="13">
        <v>1</v>
      </c>
      <c r="B7" s="14">
        <v>5</v>
      </c>
      <c r="C7" s="15">
        <v>2</v>
      </c>
      <c r="D7" s="15">
        <v>4</v>
      </c>
      <c r="E7" s="15">
        <v>1</v>
      </c>
      <c r="F7" s="15">
        <v>-1</v>
      </c>
      <c r="G7" s="15">
        <v>0</v>
      </c>
      <c r="H7" s="15">
        <v>0</v>
      </c>
      <c r="I7" s="15">
        <v>0</v>
      </c>
      <c r="J7" s="15">
        <v>0</v>
      </c>
      <c r="K7" s="16">
        <f>MMULT(B7:J7,$B$12:$B$20)</f>
        <v>240</v>
      </c>
      <c r="L7" s="17" t="s">
        <v>48</v>
      </c>
      <c r="M7" s="16">
        <v>240</v>
      </c>
    </row>
    <row r="8" spans="1:13" x14ac:dyDescent="0.2">
      <c r="A8" s="13">
        <v>2</v>
      </c>
      <c r="B8" s="13">
        <v>3</v>
      </c>
      <c r="C8">
        <v>5</v>
      </c>
      <c r="D8">
        <v>2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 s="18">
        <f>MMULT(B8:J8,$B$12:$B$20)</f>
        <v>500.00000000000006</v>
      </c>
      <c r="L8" s="19" t="s">
        <v>48</v>
      </c>
      <c r="M8" s="18">
        <v>500</v>
      </c>
    </row>
    <row r="9" spans="1:13" x14ac:dyDescent="0.2">
      <c r="A9" s="20">
        <v>3</v>
      </c>
      <c r="B9" s="20">
        <v>4</v>
      </c>
      <c r="C9" s="21">
        <v>6</v>
      </c>
      <c r="D9" s="21">
        <v>3</v>
      </c>
      <c r="E9" s="21">
        <v>0</v>
      </c>
      <c r="F9" s="21">
        <v>0</v>
      </c>
      <c r="G9" s="21">
        <v>0</v>
      </c>
      <c r="H9" s="21">
        <v>0</v>
      </c>
      <c r="I9" s="21">
        <v>1</v>
      </c>
      <c r="J9" s="21">
        <v>-1</v>
      </c>
      <c r="K9" s="22">
        <f>MMULT(B9:J9,$B$12:$B$20)</f>
        <v>400</v>
      </c>
      <c r="L9" s="23" t="s">
        <v>48</v>
      </c>
      <c r="M9" s="22">
        <v>400</v>
      </c>
    </row>
    <row r="12" spans="1:13" x14ac:dyDescent="0.2">
      <c r="A12" s="14" t="s">
        <v>38</v>
      </c>
      <c r="B12" s="24">
        <v>29.090909090909093</v>
      </c>
      <c r="C12" s="25"/>
    </row>
    <row r="13" spans="1:13" x14ac:dyDescent="0.2">
      <c r="A13" s="13" t="s">
        <v>39</v>
      </c>
      <c r="B13" s="26">
        <v>47.272727272727266</v>
      </c>
      <c r="C13" s="25"/>
    </row>
    <row r="14" spans="1:13" x14ac:dyDescent="0.2">
      <c r="A14" s="13" t="s">
        <v>40</v>
      </c>
      <c r="B14" s="26">
        <v>0</v>
      </c>
      <c r="C14" s="25"/>
    </row>
    <row r="15" spans="1:13" x14ac:dyDescent="0.2">
      <c r="A15" s="13" t="s">
        <v>35</v>
      </c>
      <c r="B15" s="26">
        <v>0</v>
      </c>
      <c r="C15" s="25"/>
    </row>
    <row r="16" spans="1:13" x14ac:dyDescent="0.2">
      <c r="A16" s="13" t="s">
        <v>41</v>
      </c>
      <c r="B16" s="26">
        <v>0</v>
      </c>
      <c r="C16" s="25"/>
    </row>
    <row r="17" spans="1:3" x14ac:dyDescent="0.2">
      <c r="A17" s="13" t="s">
        <v>42</v>
      </c>
      <c r="B17" s="26">
        <v>176.36363636363643</v>
      </c>
      <c r="C17" s="25"/>
    </row>
    <row r="18" spans="1:3" x14ac:dyDescent="0.2">
      <c r="A18" s="13" t="s">
        <v>43</v>
      </c>
      <c r="B18" s="26">
        <v>0</v>
      </c>
      <c r="C18" s="25"/>
    </row>
    <row r="19" spans="1:3" x14ac:dyDescent="0.2">
      <c r="A19" s="13" t="s">
        <v>44</v>
      </c>
      <c r="B19" s="26">
        <v>0</v>
      </c>
      <c r="C19" s="25"/>
    </row>
    <row r="20" spans="1:3" x14ac:dyDescent="0.2">
      <c r="A20" s="20" t="s">
        <v>45</v>
      </c>
      <c r="B20" s="27">
        <v>0</v>
      </c>
      <c r="C20" s="25"/>
    </row>
    <row r="22" spans="1:3" x14ac:dyDescent="0.2">
      <c r="A22" t="s">
        <v>36</v>
      </c>
      <c r="B22" s="28">
        <f>MMULT(B5:J5,B12:B20)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A639-E0AA-4E49-A8BA-F6849D589A59}">
  <dimension ref="A2:AC43"/>
  <sheetViews>
    <sheetView zoomScale="70" zoomScaleNormal="70" workbookViewId="0">
      <selection activeCell="B29" sqref="B29"/>
    </sheetView>
  </sheetViews>
  <sheetFormatPr baseColWidth="10" defaultRowHeight="16" x14ac:dyDescent="0.2"/>
  <cols>
    <col min="1" max="1" width="16.5" bestFit="1" customWidth="1"/>
  </cols>
  <sheetData>
    <row r="2" spans="1:29" x14ac:dyDescent="0.2">
      <c r="A2" s="7" t="s">
        <v>33</v>
      </c>
    </row>
    <row r="3" spans="1:29" x14ac:dyDescent="0.2">
      <c r="A3" t="s">
        <v>49</v>
      </c>
      <c r="B3" t="s">
        <v>41</v>
      </c>
    </row>
    <row r="6" spans="1:29" x14ac:dyDescent="0.2">
      <c r="A6" t="s">
        <v>36</v>
      </c>
      <c r="B6" s="20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1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32">
        <v>0</v>
      </c>
      <c r="AC6" t="s">
        <v>70</v>
      </c>
    </row>
    <row r="7" spans="1:29" x14ac:dyDescent="0.2">
      <c r="A7" t="s">
        <v>66</v>
      </c>
      <c r="B7" s="13" t="s">
        <v>38</v>
      </c>
      <c r="C7" s="33" t="s">
        <v>39</v>
      </c>
      <c r="D7" s="33" t="s">
        <v>40</v>
      </c>
      <c r="E7" s="33" t="s">
        <v>50</v>
      </c>
      <c r="F7" s="33" t="s">
        <v>51</v>
      </c>
      <c r="G7" s="33" t="s">
        <v>52</v>
      </c>
      <c r="H7" s="33" t="s">
        <v>53</v>
      </c>
      <c r="I7" s="33" t="s">
        <v>54</v>
      </c>
      <c r="J7" s="33" t="s">
        <v>35</v>
      </c>
      <c r="K7" s="33" t="s">
        <v>41</v>
      </c>
      <c r="L7" s="33" t="s">
        <v>42</v>
      </c>
      <c r="M7" s="33" t="s">
        <v>43</v>
      </c>
      <c r="N7" s="33" t="s">
        <v>44</v>
      </c>
      <c r="O7" s="33" t="s">
        <v>45</v>
      </c>
      <c r="P7" s="33" t="s">
        <v>55</v>
      </c>
      <c r="Q7" s="33" t="s">
        <v>56</v>
      </c>
      <c r="R7" s="33" t="s">
        <v>57</v>
      </c>
      <c r="S7" s="33" t="s">
        <v>58</v>
      </c>
      <c r="T7" s="33" t="s">
        <v>59</v>
      </c>
      <c r="U7" s="33" t="s">
        <v>60</v>
      </c>
      <c r="V7" s="33" t="s">
        <v>61</v>
      </c>
      <c r="W7" s="33" t="s">
        <v>62</v>
      </c>
      <c r="X7" s="33" t="s">
        <v>64</v>
      </c>
      <c r="Y7" s="34" t="s">
        <v>65</v>
      </c>
      <c r="Z7" s="36" t="s">
        <v>46</v>
      </c>
      <c r="AA7" s="36" t="s">
        <v>47</v>
      </c>
      <c r="AB7" s="36" t="s">
        <v>24</v>
      </c>
    </row>
    <row r="8" spans="1:29" x14ac:dyDescent="0.2">
      <c r="A8">
        <v>1</v>
      </c>
      <c r="B8" s="30">
        <v>0.67500000000000004</v>
      </c>
      <c r="C8" s="31">
        <v>1.05</v>
      </c>
      <c r="D8" s="31">
        <v>0.72499999999999998</v>
      </c>
      <c r="E8" s="31">
        <v>0.43</v>
      </c>
      <c r="F8" s="31">
        <v>1.24</v>
      </c>
      <c r="G8" s="31">
        <v>0.89</v>
      </c>
      <c r="H8" s="31">
        <v>1.62</v>
      </c>
      <c r="I8" s="31">
        <v>1.2</v>
      </c>
      <c r="J8" s="31">
        <v>1</v>
      </c>
      <c r="K8" s="31">
        <v>-1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17">
        <v>0</v>
      </c>
      <c r="Z8">
        <f>MMULT(A,X)</f>
        <v>5.0000000000000018</v>
      </c>
      <c r="AA8" t="s">
        <v>14</v>
      </c>
      <c r="AB8" s="35">
        <v>5</v>
      </c>
      <c r="AC8" t="s">
        <v>4</v>
      </c>
    </row>
    <row r="9" spans="1:29" x14ac:dyDescent="0.2">
      <c r="A9">
        <v>2</v>
      </c>
      <c r="B9" s="29">
        <v>6</v>
      </c>
      <c r="C9" s="35">
        <v>5</v>
      </c>
      <c r="D9" s="35">
        <v>7</v>
      </c>
      <c r="E9" s="35">
        <v>8</v>
      </c>
      <c r="F9" s="35">
        <v>10</v>
      </c>
      <c r="G9" s="35">
        <v>6</v>
      </c>
      <c r="H9" s="35">
        <v>7</v>
      </c>
      <c r="I9" s="35">
        <v>6</v>
      </c>
      <c r="J9" s="35">
        <v>0</v>
      </c>
      <c r="K9" s="35">
        <v>0</v>
      </c>
      <c r="L9" s="35">
        <v>1</v>
      </c>
      <c r="M9" s="35">
        <v>-1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19">
        <v>0</v>
      </c>
      <c r="Z9">
        <f>MMULT(B,X)</f>
        <v>27</v>
      </c>
      <c r="AA9" t="s">
        <v>14</v>
      </c>
      <c r="AB9" s="35">
        <v>27</v>
      </c>
      <c r="AC9" t="s">
        <v>5</v>
      </c>
    </row>
    <row r="10" spans="1:29" x14ac:dyDescent="0.2">
      <c r="A10">
        <v>3</v>
      </c>
      <c r="B10" s="29">
        <v>0.82</v>
      </c>
      <c r="C10" s="35">
        <v>1.75</v>
      </c>
      <c r="D10" s="35">
        <v>1.6</v>
      </c>
      <c r="E10" s="35">
        <v>1.9</v>
      </c>
      <c r="F10" s="35">
        <v>0.93</v>
      </c>
      <c r="G10" s="35">
        <v>1.7</v>
      </c>
      <c r="H10" s="35">
        <v>1.3</v>
      </c>
      <c r="I10" s="35">
        <v>1.8</v>
      </c>
      <c r="J10" s="35">
        <v>0</v>
      </c>
      <c r="K10" s="35">
        <v>0</v>
      </c>
      <c r="L10" s="35">
        <v>0</v>
      </c>
      <c r="M10" s="35">
        <v>0</v>
      </c>
      <c r="N10" s="35">
        <v>1</v>
      </c>
      <c r="O10" s="35">
        <v>-1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19">
        <v>0</v>
      </c>
      <c r="Z10">
        <f>MMULT(G,X)</f>
        <v>6.4999999999999982</v>
      </c>
      <c r="AA10" t="s">
        <v>14</v>
      </c>
      <c r="AB10" s="35">
        <v>6.5</v>
      </c>
      <c r="AC10" t="s">
        <v>69</v>
      </c>
    </row>
    <row r="11" spans="1:29" x14ac:dyDescent="0.2">
      <c r="A11">
        <v>4</v>
      </c>
      <c r="B11" s="29">
        <v>1</v>
      </c>
      <c r="C11" s="35">
        <v>0</v>
      </c>
      <c r="D11" s="35">
        <v>1</v>
      </c>
      <c r="E11" s="35">
        <v>1</v>
      </c>
      <c r="F11" s="35">
        <v>0</v>
      </c>
      <c r="G11" s="35">
        <v>1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1</v>
      </c>
      <c r="Q11" s="35">
        <v>-1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19">
        <v>0</v>
      </c>
      <c r="Z11">
        <f>MMULT(D,X)</f>
        <v>2</v>
      </c>
      <c r="AA11" t="s">
        <v>14</v>
      </c>
      <c r="AB11" s="35">
        <v>2</v>
      </c>
      <c r="AC11" t="s">
        <v>7</v>
      </c>
    </row>
    <row r="12" spans="1:29" x14ac:dyDescent="0.2">
      <c r="A12">
        <v>5</v>
      </c>
      <c r="B12" s="29">
        <v>0</v>
      </c>
      <c r="C12" s="35">
        <v>1</v>
      </c>
      <c r="D12" s="35">
        <v>0</v>
      </c>
      <c r="E12" s="35">
        <v>0</v>
      </c>
      <c r="F12" s="35">
        <v>1</v>
      </c>
      <c r="G12" s="35">
        <v>0</v>
      </c>
      <c r="H12" s="35">
        <v>1</v>
      </c>
      <c r="I12" s="35">
        <v>1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1</v>
      </c>
      <c r="S12" s="35">
        <v>-1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19">
        <v>0</v>
      </c>
      <c r="Z12">
        <f>MMULT(E,X)</f>
        <v>2.0000000000000004</v>
      </c>
      <c r="AA12" t="s">
        <v>14</v>
      </c>
      <c r="AB12" s="35">
        <v>2</v>
      </c>
      <c r="AC12" t="s">
        <v>67</v>
      </c>
    </row>
    <row r="13" spans="1:29" x14ac:dyDescent="0.2">
      <c r="A13">
        <v>6</v>
      </c>
      <c r="B13" s="29">
        <v>0</v>
      </c>
      <c r="C13" s="35">
        <v>1</v>
      </c>
      <c r="D13" s="35">
        <v>1</v>
      </c>
      <c r="E13" s="35">
        <v>0</v>
      </c>
      <c r="F13" s="35">
        <v>1</v>
      </c>
      <c r="G13" s="35">
        <v>1</v>
      </c>
      <c r="H13" s="35">
        <v>1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1</v>
      </c>
      <c r="U13" s="35">
        <v>-1</v>
      </c>
      <c r="V13" s="35">
        <v>0</v>
      </c>
      <c r="W13" s="35">
        <v>0</v>
      </c>
      <c r="X13" s="35">
        <v>0</v>
      </c>
      <c r="Y13" s="19">
        <v>0</v>
      </c>
      <c r="Z13">
        <f>MMULT(F,X)</f>
        <v>3.0000000000000009</v>
      </c>
      <c r="AA13" t="s">
        <v>14</v>
      </c>
      <c r="AB13" s="35">
        <v>3</v>
      </c>
      <c r="AC13" t="s">
        <v>68</v>
      </c>
    </row>
    <row r="14" spans="1:29" x14ac:dyDescent="0.2">
      <c r="A14">
        <v>7</v>
      </c>
      <c r="B14" s="29">
        <v>0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1</v>
      </c>
      <c r="W14" s="35">
        <v>-1</v>
      </c>
      <c r="X14" s="35">
        <v>0</v>
      </c>
      <c r="Y14" s="19">
        <v>0</v>
      </c>
      <c r="Z14">
        <f>MMULT(H,X)</f>
        <v>1</v>
      </c>
      <c r="AA14" t="s">
        <v>14</v>
      </c>
      <c r="AB14" s="35">
        <v>1</v>
      </c>
      <c r="AC14" t="s">
        <v>71</v>
      </c>
    </row>
    <row r="15" spans="1:29" x14ac:dyDescent="0.2">
      <c r="A15">
        <v>8</v>
      </c>
      <c r="B15" s="29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1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1</v>
      </c>
      <c r="Y15" s="19">
        <v>-1</v>
      </c>
      <c r="Z15" s="35">
        <f>MMULT(I,X)</f>
        <v>1</v>
      </c>
      <c r="AA15" t="s">
        <v>14</v>
      </c>
      <c r="AB15" s="35">
        <v>1</v>
      </c>
      <c r="AC15" t="s">
        <v>72</v>
      </c>
    </row>
    <row r="18" spans="1:2" x14ac:dyDescent="0.2">
      <c r="A18" t="s">
        <v>38</v>
      </c>
      <c r="B18" s="1">
        <v>0</v>
      </c>
    </row>
    <row r="19" spans="1:2" x14ac:dyDescent="0.2">
      <c r="A19" t="s">
        <v>39</v>
      </c>
      <c r="B19" s="1">
        <v>0</v>
      </c>
    </row>
    <row r="20" spans="1:2" x14ac:dyDescent="0.2">
      <c r="A20" t="s">
        <v>40</v>
      </c>
      <c r="B20" s="1">
        <v>0</v>
      </c>
    </row>
    <row r="21" spans="1:2" x14ac:dyDescent="0.2">
      <c r="A21" t="s">
        <v>50</v>
      </c>
      <c r="B21" s="1">
        <v>1</v>
      </c>
    </row>
    <row r="22" spans="1:2" x14ac:dyDescent="0.2">
      <c r="A22" t="s">
        <v>51</v>
      </c>
      <c r="B22" s="1">
        <v>0</v>
      </c>
    </row>
    <row r="23" spans="1:2" x14ac:dyDescent="0.2">
      <c r="A23" t="s">
        <v>52</v>
      </c>
      <c r="B23" s="1">
        <v>1</v>
      </c>
    </row>
    <row r="24" spans="1:2" x14ac:dyDescent="0.2">
      <c r="A24" t="s">
        <v>53</v>
      </c>
      <c r="B24" s="1">
        <v>1</v>
      </c>
    </row>
    <row r="25" spans="1:2" x14ac:dyDescent="0.2">
      <c r="A25" t="s">
        <v>54</v>
      </c>
      <c r="B25" s="1">
        <v>0</v>
      </c>
    </row>
    <row r="26" spans="1:2" x14ac:dyDescent="0.2">
      <c r="A26" t="s">
        <v>35</v>
      </c>
      <c r="B26" s="1">
        <v>2.0600000000000009</v>
      </c>
    </row>
    <row r="27" spans="1:2" x14ac:dyDescent="0.2">
      <c r="A27" t="s">
        <v>41</v>
      </c>
      <c r="B27" s="1">
        <v>0</v>
      </c>
    </row>
    <row r="28" spans="1:2" x14ac:dyDescent="0.2">
      <c r="A28" t="s">
        <v>42</v>
      </c>
      <c r="B28" s="1">
        <v>6.0000000000000018</v>
      </c>
    </row>
    <row r="29" spans="1:2" x14ac:dyDescent="0.2">
      <c r="A29" t="s">
        <v>43</v>
      </c>
      <c r="B29" s="1">
        <v>0</v>
      </c>
    </row>
    <row r="30" spans="1:2" x14ac:dyDescent="0.2">
      <c r="A30" t="s">
        <v>44</v>
      </c>
      <c r="B30" s="1">
        <v>1.5999999999999992</v>
      </c>
    </row>
    <row r="31" spans="1:2" x14ac:dyDescent="0.2">
      <c r="A31" t="s">
        <v>45</v>
      </c>
      <c r="B31" s="1">
        <v>0</v>
      </c>
    </row>
    <row r="32" spans="1:2" x14ac:dyDescent="0.2">
      <c r="A32" t="s">
        <v>55</v>
      </c>
      <c r="B32" s="1">
        <v>0</v>
      </c>
    </row>
    <row r="33" spans="1:2" x14ac:dyDescent="0.2">
      <c r="A33" t="s">
        <v>56</v>
      </c>
      <c r="B33" s="1">
        <v>0</v>
      </c>
    </row>
    <row r="34" spans="1:2" x14ac:dyDescent="0.2">
      <c r="A34" t="s">
        <v>57</v>
      </c>
      <c r="B34" s="1">
        <v>1.0000000000000004</v>
      </c>
    </row>
    <row r="35" spans="1:2" x14ac:dyDescent="0.2">
      <c r="A35" t="s">
        <v>58</v>
      </c>
      <c r="B35" s="1">
        <v>0</v>
      </c>
    </row>
    <row r="36" spans="1:2" x14ac:dyDescent="0.2">
      <c r="A36" t="s">
        <v>59</v>
      </c>
      <c r="B36" s="1">
        <v>1.0000000000000011</v>
      </c>
    </row>
    <row r="37" spans="1:2" x14ac:dyDescent="0.2">
      <c r="A37" t="s">
        <v>60</v>
      </c>
      <c r="B37" s="1">
        <v>0</v>
      </c>
    </row>
    <row r="38" spans="1:2" x14ac:dyDescent="0.2">
      <c r="A38" t="s">
        <v>61</v>
      </c>
      <c r="B38" s="1">
        <v>1</v>
      </c>
    </row>
    <row r="39" spans="1:2" x14ac:dyDescent="0.2">
      <c r="A39" t="s">
        <v>62</v>
      </c>
      <c r="B39" s="1">
        <v>0</v>
      </c>
    </row>
    <row r="40" spans="1:2" x14ac:dyDescent="0.2">
      <c r="A40" t="s">
        <v>64</v>
      </c>
      <c r="B40" s="1">
        <v>1</v>
      </c>
    </row>
    <row r="41" spans="1:2" x14ac:dyDescent="0.2">
      <c r="A41" t="s">
        <v>65</v>
      </c>
      <c r="B41" s="1">
        <v>0</v>
      </c>
    </row>
    <row r="43" spans="1:2" x14ac:dyDescent="0.2">
      <c r="A43" t="s">
        <v>63</v>
      </c>
      <c r="B43">
        <f>MMULT(O,X)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8E6C-9D1F-3E4A-AD41-F76C6E5623C1}">
  <dimension ref="A2:AB49"/>
  <sheetViews>
    <sheetView topLeftCell="A13" workbookViewId="0">
      <selection activeCell="B23" sqref="B23"/>
    </sheetView>
  </sheetViews>
  <sheetFormatPr baseColWidth="10" defaultRowHeight="16" x14ac:dyDescent="0.2"/>
  <cols>
    <col min="1" max="1" width="16.5" bestFit="1" customWidth="1"/>
  </cols>
  <sheetData>
    <row r="2" spans="1:28" x14ac:dyDescent="0.2">
      <c r="A2" s="7" t="s">
        <v>73</v>
      </c>
    </row>
    <row r="3" spans="1:28" x14ac:dyDescent="0.2">
      <c r="A3" t="s">
        <v>49</v>
      </c>
      <c r="B3" t="s">
        <v>43</v>
      </c>
    </row>
    <row r="6" spans="1:28" x14ac:dyDescent="0.2">
      <c r="A6" t="s">
        <v>36</v>
      </c>
      <c r="B6" s="20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1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32">
        <v>0</v>
      </c>
    </row>
    <row r="7" spans="1:28" x14ac:dyDescent="0.2">
      <c r="A7" t="s">
        <v>66</v>
      </c>
      <c r="B7" s="13" t="s">
        <v>38</v>
      </c>
      <c r="C7" s="33" t="s">
        <v>39</v>
      </c>
      <c r="D7" s="33" t="s">
        <v>40</v>
      </c>
      <c r="E7" s="33" t="s">
        <v>50</v>
      </c>
      <c r="F7" s="33" t="s">
        <v>51</v>
      </c>
      <c r="G7" s="33" t="s">
        <v>52</v>
      </c>
      <c r="H7" s="33" t="s">
        <v>53</v>
      </c>
      <c r="I7" s="33" t="s">
        <v>54</v>
      </c>
      <c r="J7" s="33" t="s">
        <v>35</v>
      </c>
      <c r="K7" s="33" t="s">
        <v>41</v>
      </c>
      <c r="L7" s="33" t="s">
        <v>42</v>
      </c>
      <c r="M7" s="33" t="s">
        <v>43</v>
      </c>
      <c r="N7" s="33" t="s">
        <v>44</v>
      </c>
      <c r="O7" s="33" t="s">
        <v>45</v>
      </c>
      <c r="P7" s="33" t="s">
        <v>55</v>
      </c>
      <c r="Q7" s="33" t="s">
        <v>56</v>
      </c>
      <c r="R7" s="33" t="s">
        <v>57</v>
      </c>
      <c r="S7" s="33" t="s">
        <v>58</v>
      </c>
      <c r="T7" s="33" t="s">
        <v>59</v>
      </c>
      <c r="U7" s="33" t="s">
        <v>60</v>
      </c>
      <c r="V7" s="33" t="s">
        <v>61</v>
      </c>
      <c r="W7" s="33" t="s">
        <v>62</v>
      </c>
      <c r="X7" s="33" t="s">
        <v>64</v>
      </c>
      <c r="Y7" s="34" t="s">
        <v>65</v>
      </c>
      <c r="Z7" s="36" t="s">
        <v>46</v>
      </c>
      <c r="AA7" s="36" t="s">
        <v>47</v>
      </c>
      <c r="AB7" s="36" t="s">
        <v>24</v>
      </c>
    </row>
    <row r="8" spans="1:28" x14ac:dyDescent="0.2">
      <c r="A8">
        <v>1</v>
      </c>
      <c r="B8" s="30">
        <v>0.67500000000000004</v>
      </c>
      <c r="C8" s="31">
        <v>1.05</v>
      </c>
      <c r="D8" s="31">
        <v>0.72499999999999998</v>
      </c>
      <c r="E8" s="31">
        <v>0.43</v>
      </c>
      <c r="F8" s="31">
        <v>1.24</v>
      </c>
      <c r="G8" s="31">
        <v>0.89</v>
      </c>
      <c r="H8" s="31">
        <v>1.62</v>
      </c>
      <c r="I8" s="31">
        <v>1.2</v>
      </c>
      <c r="J8" s="31">
        <v>1</v>
      </c>
      <c r="K8" s="31">
        <v>-1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17">
        <v>0</v>
      </c>
      <c r="Z8">
        <f>MMULT(B8:Y8,XX)</f>
        <v>5.0000000000000009</v>
      </c>
      <c r="AA8" t="s">
        <v>14</v>
      </c>
      <c r="AB8" s="35">
        <v>5</v>
      </c>
    </row>
    <row r="9" spans="1:28" x14ac:dyDescent="0.2">
      <c r="A9">
        <v>2</v>
      </c>
      <c r="B9" s="29">
        <v>6</v>
      </c>
      <c r="C9" s="35">
        <v>5</v>
      </c>
      <c r="D9" s="35">
        <v>7</v>
      </c>
      <c r="E9" s="35">
        <v>8</v>
      </c>
      <c r="F9" s="35">
        <v>10</v>
      </c>
      <c r="G9" s="35">
        <v>6</v>
      </c>
      <c r="H9" s="35">
        <v>7</v>
      </c>
      <c r="I9" s="35">
        <v>6</v>
      </c>
      <c r="J9" s="35">
        <v>0</v>
      </c>
      <c r="K9" s="35">
        <v>0</v>
      </c>
      <c r="L9" s="35">
        <v>1</v>
      </c>
      <c r="M9" s="35">
        <v>-1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19">
        <v>0</v>
      </c>
      <c r="Z9">
        <f>MMULT(B9:Y9,XX)</f>
        <v>27</v>
      </c>
      <c r="AA9" t="s">
        <v>14</v>
      </c>
      <c r="AB9" s="35">
        <v>27</v>
      </c>
    </row>
    <row r="10" spans="1:28" x14ac:dyDescent="0.2">
      <c r="A10">
        <v>3</v>
      </c>
      <c r="B10" s="29">
        <v>0.82</v>
      </c>
      <c r="C10" s="35">
        <v>1.75</v>
      </c>
      <c r="D10" s="35">
        <v>1.6</v>
      </c>
      <c r="E10" s="35">
        <v>1.9</v>
      </c>
      <c r="F10" s="35">
        <v>0.93</v>
      </c>
      <c r="G10" s="35">
        <v>1.7</v>
      </c>
      <c r="H10" s="35">
        <v>1.3</v>
      </c>
      <c r="I10" s="35">
        <v>1.8</v>
      </c>
      <c r="J10" s="35">
        <v>0</v>
      </c>
      <c r="K10" s="35">
        <v>0</v>
      </c>
      <c r="L10" s="35">
        <v>0</v>
      </c>
      <c r="M10" s="35">
        <v>0</v>
      </c>
      <c r="N10" s="35">
        <v>1</v>
      </c>
      <c r="O10" s="35">
        <v>-1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19">
        <v>0</v>
      </c>
      <c r="Z10">
        <f>MMULT(B10:Y10,XX)</f>
        <v>6.4999999999999982</v>
      </c>
      <c r="AA10" t="s">
        <v>14</v>
      </c>
      <c r="AB10" s="35">
        <v>6.5</v>
      </c>
    </row>
    <row r="11" spans="1:28" x14ac:dyDescent="0.2">
      <c r="A11">
        <v>4</v>
      </c>
      <c r="B11" s="29">
        <v>1</v>
      </c>
      <c r="C11" s="35">
        <v>0</v>
      </c>
      <c r="D11" s="35">
        <v>1</v>
      </c>
      <c r="E11" s="35">
        <v>1</v>
      </c>
      <c r="F11" s="35">
        <v>0</v>
      </c>
      <c r="G11" s="35">
        <v>1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1</v>
      </c>
      <c r="Q11" s="35">
        <v>-1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19">
        <v>0</v>
      </c>
      <c r="Z11">
        <f>MMULT(B11:Y11,XX)</f>
        <v>2</v>
      </c>
      <c r="AA11" t="s">
        <v>14</v>
      </c>
      <c r="AB11" s="35">
        <v>2</v>
      </c>
    </row>
    <row r="12" spans="1:28" x14ac:dyDescent="0.2">
      <c r="A12">
        <v>5</v>
      </c>
      <c r="B12" s="29">
        <v>0</v>
      </c>
      <c r="C12" s="35">
        <v>1</v>
      </c>
      <c r="D12" s="35">
        <v>0</v>
      </c>
      <c r="E12" s="35">
        <v>0</v>
      </c>
      <c r="F12" s="35">
        <v>1</v>
      </c>
      <c r="G12" s="35">
        <v>0</v>
      </c>
      <c r="H12" s="35">
        <v>1</v>
      </c>
      <c r="I12" s="35">
        <v>1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1</v>
      </c>
      <c r="S12" s="35">
        <v>-1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19">
        <v>0</v>
      </c>
      <c r="Z12">
        <f>MMULT(B12:Y12,XX)</f>
        <v>2</v>
      </c>
      <c r="AA12" t="s">
        <v>14</v>
      </c>
      <c r="AB12" s="35">
        <v>2</v>
      </c>
    </row>
    <row r="13" spans="1:28" x14ac:dyDescent="0.2">
      <c r="A13">
        <v>6</v>
      </c>
      <c r="B13" s="29">
        <v>0</v>
      </c>
      <c r="C13" s="35">
        <v>1</v>
      </c>
      <c r="D13" s="35">
        <v>1</v>
      </c>
      <c r="E13" s="35">
        <v>0</v>
      </c>
      <c r="F13" s="35">
        <v>1</v>
      </c>
      <c r="G13" s="35">
        <v>1</v>
      </c>
      <c r="H13" s="35">
        <v>1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1</v>
      </c>
      <c r="U13" s="35">
        <v>-1</v>
      </c>
      <c r="V13" s="35">
        <v>0</v>
      </c>
      <c r="W13" s="35">
        <v>0</v>
      </c>
      <c r="X13" s="35">
        <v>0</v>
      </c>
      <c r="Y13" s="19">
        <v>0</v>
      </c>
      <c r="Z13">
        <f>MMULT(B13:Y13,XX)</f>
        <v>3</v>
      </c>
      <c r="AA13" t="s">
        <v>14</v>
      </c>
      <c r="AB13" s="35">
        <v>3</v>
      </c>
    </row>
    <row r="14" spans="1:28" x14ac:dyDescent="0.2">
      <c r="A14">
        <v>7</v>
      </c>
      <c r="B14" s="29">
        <v>0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1</v>
      </c>
      <c r="W14" s="35">
        <v>-1</v>
      </c>
      <c r="X14" s="35">
        <v>0</v>
      </c>
      <c r="Y14" s="19">
        <v>0</v>
      </c>
      <c r="Z14">
        <f>MMULT(B14:Y14,XX)</f>
        <v>0.99999999999999989</v>
      </c>
      <c r="AA14" t="s">
        <v>14</v>
      </c>
      <c r="AB14" s="35">
        <v>1</v>
      </c>
    </row>
    <row r="15" spans="1:28" x14ac:dyDescent="0.2">
      <c r="A15">
        <v>8</v>
      </c>
      <c r="B15" s="29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1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1</v>
      </c>
      <c r="Y15" s="19">
        <v>-1</v>
      </c>
      <c r="Z15" s="35">
        <f>MMULT(B15:Y15,XX)</f>
        <v>1</v>
      </c>
      <c r="AA15" t="s">
        <v>14</v>
      </c>
      <c r="AB15" s="35">
        <v>1</v>
      </c>
    </row>
    <row r="16" spans="1:28" x14ac:dyDescent="0.2">
      <c r="A16" s="15" t="s">
        <v>66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37"/>
    </row>
    <row r="17" spans="1:28" x14ac:dyDescent="0.2">
      <c r="A17" s="36">
        <v>1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1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4">
        <v>0</v>
      </c>
      <c r="Z17">
        <f>MMULT(B17:Y17,XX)</f>
        <v>0</v>
      </c>
      <c r="AA17" t="s">
        <v>14</v>
      </c>
      <c r="AB17" s="35">
        <v>0</v>
      </c>
    </row>
    <row r="18" spans="1:28" x14ac:dyDescent="0.2">
      <c r="Y18" s="34"/>
    </row>
    <row r="24" spans="1:28" x14ac:dyDescent="0.2">
      <c r="A24" t="s">
        <v>38</v>
      </c>
      <c r="B24" s="1">
        <v>0</v>
      </c>
    </row>
    <row r="25" spans="1:28" x14ac:dyDescent="0.2">
      <c r="A25" t="s">
        <v>39</v>
      </c>
      <c r="B25" s="1">
        <v>0</v>
      </c>
    </row>
    <row r="26" spans="1:28" x14ac:dyDescent="0.2">
      <c r="A26" t="s">
        <v>40</v>
      </c>
      <c r="B26" s="1">
        <v>0</v>
      </c>
    </row>
    <row r="27" spans="1:28" x14ac:dyDescent="0.2">
      <c r="A27" t="s">
        <v>50</v>
      </c>
      <c r="B27" s="1">
        <v>1</v>
      </c>
    </row>
    <row r="28" spans="1:28" x14ac:dyDescent="0.2">
      <c r="A28" t="s">
        <v>51</v>
      </c>
      <c r="B28" s="1">
        <v>0</v>
      </c>
    </row>
    <row r="29" spans="1:28" x14ac:dyDescent="0.2">
      <c r="A29" t="s">
        <v>52</v>
      </c>
      <c r="B29" s="1">
        <v>1</v>
      </c>
    </row>
    <row r="30" spans="1:28" x14ac:dyDescent="0.2">
      <c r="A30" t="s">
        <v>53</v>
      </c>
      <c r="B30" s="1">
        <v>1</v>
      </c>
    </row>
    <row r="31" spans="1:28" x14ac:dyDescent="0.2">
      <c r="A31" t="s">
        <v>54</v>
      </c>
      <c r="B31" s="1">
        <v>0</v>
      </c>
    </row>
    <row r="32" spans="1:28" x14ac:dyDescent="0.2">
      <c r="A32" t="s">
        <v>35</v>
      </c>
      <c r="B32" s="1">
        <v>2.0600000000000005</v>
      </c>
    </row>
    <row r="33" spans="1:2" x14ac:dyDescent="0.2">
      <c r="A33" t="s">
        <v>41</v>
      </c>
      <c r="B33" s="1">
        <v>0</v>
      </c>
    </row>
    <row r="34" spans="1:2" x14ac:dyDescent="0.2">
      <c r="A34" t="s">
        <v>42</v>
      </c>
      <c r="B34" s="1">
        <v>5.9999999999999991</v>
      </c>
    </row>
    <row r="35" spans="1:2" x14ac:dyDescent="0.2">
      <c r="A35" t="s">
        <v>43</v>
      </c>
      <c r="B35" s="1">
        <v>0</v>
      </c>
    </row>
    <row r="36" spans="1:2" x14ac:dyDescent="0.2">
      <c r="A36" t="s">
        <v>44</v>
      </c>
      <c r="B36" s="1">
        <v>1.599999999999999</v>
      </c>
    </row>
    <row r="37" spans="1:2" x14ac:dyDescent="0.2">
      <c r="A37" t="s">
        <v>45</v>
      </c>
      <c r="B37" s="1">
        <v>0</v>
      </c>
    </row>
    <row r="38" spans="1:2" x14ac:dyDescent="0.2">
      <c r="A38" t="s">
        <v>55</v>
      </c>
      <c r="B38" s="1">
        <v>0</v>
      </c>
    </row>
    <row r="39" spans="1:2" x14ac:dyDescent="0.2">
      <c r="A39" t="s">
        <v>56</v>
      </c>
      <c r="B39" s="1">
        <v>0</v>
      </c>
    </row>
    <row r="40" spans="1:2" x14ac:dyDescent="0.2">
      <c r="A40" t="s">
        <v>57</v>
      </c>
      <c r="B40" s="1">
        <v>1</v>
      </c>
    </row>
    <row r="41" spans="1:2" x14ac:dyDescent="0.2">
      <c r="A41" t="s">
        <v>58</v>
      </c>
      <c r="B41" s="1">
        <v>0</v>
      </c>
    </row>
    <row r="42" spans="1:2" x14ac:dyDescent="0.2">
      <c r="A42" t="s">
        <v>59</v>
      </c>
      <c r="B42" s="1">
        <v>1.0000000000000009</v>
      </c>
    </row>
    <row r="43" spans="1:2" x14ac:dyDescent="0.2">
      <c r="A43" t="s">
        <v>60</v>
      </c>
      <c r="B43" s="1">
        <v>0</v>
      </c>
    </row>
    <row r="44" spans="1:2" x14ac:dyDescent="0.2">
      <c r="A44" t="s">
        <v>61</v>
      </c>
      <c r="B44" s="1">
        <v>0.99999999999999989</v>
      </c>
    </row>
    <row r="45" spans="1:2" x14ac:dyDescent="0.2">
      <c r="A45" t="s">
        <v>62</v>
      </c>
      <c r="B45" s="1">
        <v>0</v>
      </c>
    </row>
    <row r="46" spans="1:2" x14ac:dyDescent="0.2">
      <c r="A46" t="s">
        <v>64</v>
      </c>
      <c r="B46" s="1">
        <v>1</v>
      </c>
    </row>
    <row r="47" spans="1:2" x14ac:dyDescent="0.2">
      <c r="A47" t="s">
        <v>65</v>
      </c>
      <c r="B47" s="1">
        <v>0</v>
      </c>
    </row>
    <row r="49" spans="1:2" x14ac:dyDescent="0.2">
      <c r="A49" t="s">
        <v>63</v>
      </c>
      <c r="B49">
        <f>MMULT(B6:Y6,XX)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0ACB-84ED-294F-8FBF-207EECA9F252}">
  <dimension ref="A2:AB49"/>
  <sheetViews>
    <sheetView zoomScale="70" zoomScaleNormal="70" workbookViewId="0">
      <selection activeCell="B38" sqref="B38"/>
    </sheetView>
  </sheetViews>
  <sheetFormatPr baseColWidth="10" defaultRowHeight="16" x14ac:dyDescent="0.2"/>
  <cols>
    <col min="1" max="1" width="16.5" bestFit="1" customWidth="1"/>
  </cols>
  <sheetData>
    <row r="2" spans="1:28" x14ac:dyDescent="0.2">
      <c r="A2" s="7" t="s">
        <v>73</v>
      </c>
    </row>
    <row r="3" spans="1:28" x14ac:dyDescent="0.2">
      <c r="A3" t="s">
        <v>49</v>
      </c>
      <c r="B3" t="s">
        <v>44</v>
      </c>
    </row>
    <row r="6" spans="1:28" x14ac:dyDescent="0.2">
      <c r="A6" t="s">
        <v>36</v>
      </c>
      <c r="B6" s="20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1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32">
        <v>0</v>
      </c>
    </row>
    <row r="7" spans="1:28" x14ac:dyDescent="0.2">
      <c r="A7" t="s">
        <v>66</v>
      </c>
      <c r="B7" s="13" t="s">
        <v>38</v>
      </c>
      <c r="C7" s="33" t="s">
        <v>39</v>
      </c>
      <c r="D7" s="33" t="s">
        <v>40</v>
      </c>
      <c r="E7" s="33" t="s">
        <v>50</v>
      </c>
      <c r="F7" s="33" t="s">
        <v>51</v>
      </c>
      <c r="G7" s="33" t="s">
        <v>52</v>
      </c>
      <c r="H7" s="33" t="s">
        <v>53</v>
      </c>
      <c r="I7" s="33" t="s">
        <v>54</v>
      </c>
      <c r="J7" s="33" t="s">
        <v>35</v>
      </c>
      <c r="K7" s="33" t="s">
        <v>41</v>
      </c>
      <c r="L7" s="33" t="s">
        <v>42</v>
      </c>
      <c r="M7" s="33" t="s">
        <v>43</v>
      </c>
      <c r="N7" s="33" t="s">
        <v>44</v>
      </c>
      <c r="O7" s="33" t="s">
        <v>45</v>
      </c>
      <c r="P7" s="33" t="s">
        <v>55</v>
      </c>
      <c r="Q7" s="33" t="s">
        <v>56</v>
      </c>
      <c r="R7" s="33" t="s">
        <v>57</v>
      </c>
      <c r="S7" s="33" t="s">
        <v>58</v>
      </c>
      <c r="T7" s="33" t="s">
        <v>59</v>
      </c>
      <c r="U7" s="33" t="s">
        <v>60</v>
      </c>
      <c r="V7" s="33" t="s">
        <v>61</v>
      </c>
      <c r="W7" s="33" t="s">
        <v>62</v>
      </c>
      <c r="X7" s="33" t="s">
        <v>64</v>
      </c>
      <c r="Y7" s="34" t="s">
        <v>65</v>
      </c>
      <c r="Z7" s="36" t="s">
        <v>46</v>
      </c>
      <c r="AA7" s="36" t="s">
        <v>47</v>
      </c>
      <c r="AB7" s="36" t="s">
        <v>24</v>
      </c>
    </row>
    <row r="8" spans="1:28" x14ac:dyDescent="0.2">
      <c r="A8">
        <v>1</v>
      </c>
      <c r="B8" s="30">
        <v>0.67500000000000004</v>
      </c>
      <c r="C8" s="31">
        <v>1.05</v>
      </c>
      <c r="D8" s="31">
        <v>0.72499999999999998</v>
      </c>
      <c r="E8" s="31">
        <v>0.43</v>
      </c>
      <c r="F8" s="31">
        <v>1.24</v>
      </c>
      <c r="G8" s="31">
        <v>0.89</v>
      </c>
      <c r="H8" s="31">
        <v>1.62</v>
      </c>
      <c r="I8" s="31">
        <v>1.2</v>
      </c>
      <c r="J8" s="31">
        <v>1</v>
      </c>
      <c r="K8" s="31">
        <v>-1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17">
        <v>0</v>
      </c>
      <c r="Z8">
        <f>MMULT(B8:Y8,XXX)</f>
        <v>5.0000000000000009</v>
      </c>
      <c r="AA8" t="s">
        <v>14</v>
      </c>
      <c r="AB8" s="35">
        <v>5</v>
      </c>
    </row>
    <row r="9" spans="1:28" x14ac:dyDescent="0.2">
      <c r="A9">
        <v>2</v>
      </c>
      <c r="B9" s="29">
        <v>6</v>
      </c>
      <c r="C9" s="35">
        <v>5</v>
      </c>
      <c r="D9" s="35">
        <v>7</v>
      </c>
      <c r="E9" s="35">
        <v>8</v>
      </c>
      <c r="F9" s="35">
        <v>10</v>
      </c>
      <c r="G9" s="35">
        <v>6</v>
      </c>
      <c r="H9" s="35">
        <v>7</v>
      </c>
      <c r="I9" s="35">
        <v>6</v>
      </c>
      <c r="J9" s="35">
        <v>0</v>
      </c>
      <c r="K9" s="35">
        <v>0</v>
      </c>
      <c r="L9" s="35">
        <v>1</v>
      </c>
      <c r="M9" s="35">
        <v>-1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19">
        <v>0</v>
      </c>
      <c r="Z9">
        <f>MMULT(B9:Y9,XXX)</f>
        <v>27</v>
      </c>
      <c r="AA9" t="s">
        <v>14</v>
      </c>
      <c r="AB9" s="35">
        <v>27</v>
      </c>
    </row>
    <row r="10" spans="1:28" x14ac:dyDescent="0.2">
      <c r="A10">
        <v>3</v>
      </c>
      <c r="B10" s="29">
        <v>0.82</v>
      </c>
      <c r="C10" s="35">
        <v>1.75</v>
      </c>
      <c r="D10" s="35">
        <v>1.6</v>
      </c>
      <c r="E10" s="35">
        <v>1.9</v>
      </c>
      <c r="F10" s="35">
        <v>0.93</v>
      </c>
      <c r="G10" s="35">
        <v>1.7</v>
      </c>
      <c r="H10" s="35">
        <v>1.3</v>
      </c>
      <c r="I10" s="35">
        <v>1.8</v>
      </c>
      <c r="J10" s="35">
        <v>0</v>
      </c>
      <c r="K10" s="35">
        <v>0</v>
      </c>
      <c r="L10" s="35">
        <v>0</v>
      </c>
      <c r="M10" s="35">
        <v>0</v>
      </c>
      <c r="N10" s="35">
        <v>1</v>
      </c>
      <c r="O10" s="35">
        <v>-1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19">
        <v>0</v>
      </c>
      <c r="Z10">
        <f>MMULT(B10:Y10,XXX)</f>
        <v>6.4999999999999982</v>
      </c>
      <c r="AA10" t="s">
        <v>14</v>
      </c>
      <c r="AB10" s="35">
        <v>6.5</v>
      </c>
    </row>
    <row r="11" spans="1:28" x14ac:dyDescent="0.2">
      <c r="A11">
        <v>4</v>
      </c>
      <c r="B11" s="29">
        <v>1</v>
      </c>
      <c r="C11" s="35">
        <v>0</v>
      </c>
      <c r="D11" s="35">
        <v>1</v>
      </c>
      <c r="E11" s="35">
        <v>1</v>
      </c>
      <c r="F11" s="35">
        <v>0</v>
      </c>
      <c r="G11" s="35">
        <v>1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1</v>
      </c>
      <c r="Q11" s="35">
        <v>-1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19">
        <v>0</v>
      </c>
      <c r="Z11">
        <f>MMULT(B11:Y11,XXX)</f>
        <v>2</v>
      </c>
      <c r="AA11" t="s">
        <v>14</v>
      </c>
      <c r="AB11" s="35">
        <v>2</v>
      </c>
    </row>
    <row r="12" spans="1:28" x14ac:dyDescent="0.2">
      <c r="A12">
        <v>5</v>
      </c>
      <c r="B12" s="29">
        <v>0</v>
      </c>
      <c r="C12" s="35">
        <v>1</v>
      </c>
      <c r="D12" s="35">
        <v>0</v>
      </c>
      <c r="E12" s="35">
        <v>0</v>
      </c>
      <c r="F12" s="35">
        <v>1</v>
      </c>
      <c r="G12" s="35">
        <v>0</v>
      </c>
      <c r="H12" s="35">
        <v>1</v>
      </c>
      <c r="I12" s="35">
        <v>1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1</v>
      </c>
      <c r="S12" s="35">
        <v>-1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19">
        <v>0</v>
      </c>
      <c r="Z12">
        <f>MMULT(B12:Y12, XXX)</f>
        <v>2</v>
      </c>
      <c r="AA12" t="s">
        <v>14</v>
      </c>
      <c r="AB12" s="35">
        <v>2</v>
      </c>
    </row>
    <row r="13" spans="1:28" x14ac:dyDescent="0.2">
      <c r="A13">
        <v>6</v>
      </c>
      <c r="B13" s="29">
        <v>0</v>
      </c>
      <c r="C13" s="35">
        <v>1</v>
      </c>
      <c r="D13" s="35">
        <v>1</v>
      </c>
      <c r="E13" s="35">
        <v>0</v>
      </c>
      <c r="F13" s="35">
        <v>1</v>
      </c>
      <c r="G13" s="35">
        <v>1</v>
      </c>
      <c r="H13" s="35">
        <v>1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1</v>
      </c>
      <c r="U13" s="35">
        <v>-1</v>
      </c>
      <c r="V13" s="35">
        <v>0</v>
      </c>
      <c r="W13" s="35">
        <v>0</v>
      </c>
      <c r="X13" s="35">
        <v>0</v>
      </c>
      <c r="Y13" s="19">
        <v>0</v>
      </c>
      <c r="Z13">
        <f>MMULT(B13:Y13,XXX)</f>
        <v>3</v>
      </c>
      <c r="AA13" t="s">
        <v>14</v>
      </c>
      <c r="AB13" s="35">
        <v>3</v>
      </c>
    </row>
    <row r="14" spans="1:28" x14ac:dyDescent="0.2">
      <c r="A14">
        <v>7</v>
      </c>
      <c r="B14" s="29">
        <v>0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1</v>
      </c>
      <c r="W14" s="35">
        <v>-1</v>
      </c>
      <c r="X14" s="35">
        <v>0</v>
      </c>
      <c r="Y14" s="19">
        <v>0</v>
      </c>
      <c r="Z14">
        <f>MMULT(B14:Y14,XXX)</f>
        <v>0.99999999999999989</v>
      </c>
      <c r="AA14" t="s">
        <v>14</v>
      </c>
      <c r="AB14" s="35">
        <v>1</v>
      </c>
    </row>
    <row r="15" spans="1:28" x14ac:dyDescent="0.2">
      <c r="A15">
        <v>8</v>
      </c>
      <c r="B15" s="29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1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1</v>
      </c>
      <c r="Y15" s="19">
        <v>-1</v>
      </c>
      <c r="Z15" s="35">
        <f>MMULT(B15:Y15,XXX)</f>
        <v>1</v>
      </c>
      <c r="AA15" t="s">
        <v>14</v>
      </c>
      <c r="AB15" s="35">
        <v>1</v>
      </c>
    </row>
    <row r="16" spans="1:28" x14ac:dyDescent="0.2">
      <c r="A16" s="15" t="s">
        <v>66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37"/>
    </row>
    <row r="17" spans="1:28" x14ac:dyDescent="0.2">
      <c r="A17" s="36">
        <v>1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1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4">
        <v>0</v>
      </c>
      <c r="Z17">
        <f>MMULT(B17:Y17,XX)</f>
        <v>0</v>
      </c>
      <c r="AA17" t="s">
        <v>14</v>
      </c>
      <c r="AB17" s="35">
        <v>0</v>
      </c>
    </row>
    <row r="18" spans="1:28" x14ac:dyDescent="0.2">
      <c r="A18" s="36">
        <v>2</v>
      </c>
      <c r="B18" s="20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1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32">
        <v>0</v>
      </c>
      <c r="Z18">
        <f>MMULT(B18:Y18,XXX)</f>
        <v>0</v>
      </c>
      <c r="AA18" t="s">
        <v>14</v>
      </c>
      <c r="AB18" s="35">
        <v>0</v>
      </c>
    </row>
    <row r="24" spans="1:28" x14ac:dyDescent="0.2">
      <c r="A24" t="s">
        <v>38</v>
      </c>
      <c r="B24" s="1">
        <v>0</v>
      </c>
    </row>
    <row r="25" spans="1:28" x14ac:dyDescent="0.2">
      <c r="A25" t="s">
        <v>39</v>
      </c>
      <c r="B25" s="1">
        <v>0</v>
      </c>
    </row>
    <row r="26" spans="1:28" x14ac:dyDescent="0.2">
      <c r="A26" t="s">
        <v>40</v>
      </c>
      <c r="B26" s="1">
        <v>0</v>
      </c>
    </row>
    <row r="27" spans="1:28" x14ac:dyDescent="0.2">
      <c r="A27" t="s">
        <v>50</v>
      </c>
      <c r="B27" s="1">
        <v>1</v>
      </c>
    </row>
    <row r="28" spans="1:28" x14ac:dyDescent="0.2">
      <c r="A28" t="s">
        <v>51</v>
      </c>
      <c r="B28" s="1">
        <v>0</v>
      </c>
    </row>
    <row r="29" spans="1:28" x14ac:dyDescent="0.2">
      <c r="A29" t="s">
        <v>52</v>
      </c>
      <c r="B29" s="1">
        <v>1</v>
      </c>
    </row>
    <row r="30" spans="1:28" x14ac:dyDescent="0.2">
      <c r="A30" t="s">
        <v>53</v>
      </c>
      <c r="B30" s="1">
        <v>1</v>
      </c>
    </row>
    <row r="31" spans="1:28" x14ac:dyDescent="0.2">
      <c r="A31" t="s">
        <v>54</v>
      </c>
      <c r="B31" s="1">
        <v>1</v>
      </c>
    </row>
    <row r="32" spans="1:28" x14ac:dyDescent="0.2">
      <c r="A32" t="s">
        <v>35</v>
      </c>
      <c r="B32" s="1">
        <v>0.86</v>
      </c>
    </row>
    <row r="33" spans="1:2" x14ac:dyDescent="0.2">
      <c r="A33" t="s">
        <v>41</v>
      </c>
      <c r="B33" s="1">
        <v>0</v>
      </c>
    </row>
    <row r="34" spans="1:2" x14ac:dyDescent="0.2">
      <c r="A34" t="s">
        <v>42</v>
      </c>
      <c r="B34" s="1">
        <v>5.5511151231257827E-16</v>
      </c>
    </row>
    <row r="35" spans="1:2" x14ac:dyDescent="0.2">
      <c r="A35" t="s">
        <v>43</v>
      </c>
      <c r="B35" s="1">
        <v>0</v>
      </c>
    </row>
    <row r="36" spans="1:2" x14ac:dyDescent="0.2">
      <c r="A36" t="s">
        <v>44</v>
      </c>
      <c r="B36" s="1">
        <v>0</v>
      </c>
    </row>
    <row r="37" spans="1:2" x14ac:dyDescent="0.2">
      <c r="A37" t="s">
        <v>45</v>
      </c>
      <c r="B37" s="1">
        <v>0.20000000000000095</v>
      </c>
    </row>
    <row r="38" spans="1:2" x14ac:dyDescent="0.2">
      <c r="A38" t="s">
        <v>55</v>
      </c>
      <c r="B38" s="1">
        <v>5.5511151231257827E-17</v>
      </c>
    </row>
    <row r="39" spans="1:2" x14ac:dyDescent="0.2">
      <c r="A39" t="s">
        <v>56</v>
      </c>
      <c r="B39" s="1">
        <v>0</v>
      </c>
    </row>
    <row r="40" spans="1:2" x14ac:dyDescent="0.2">
      <c r="A40" t="s">
        <v>57</v>
      </c>
      <c r="B40" s="1">
        <v>0</v>
      </c>
    </row>
    <row r="41" spans="1:2" x14ac:dyDescent="0.2">
      <c r="A41" t="s">
        <v>58</v>
      </c>
      <c r="B41" s="1">
        <v>0</v>
      </c>
    </row>
    <row r="42" spans="1:2" x14ac:dyDescent="0.2">
      <c r="A42" t="s">
        <v>59</v>
      </c>
      <c r="B42" s="1">
        <v>1</v>
      </c>
    </row>
    <row r="43" spans="1:2" x14ac:dyDescent="0.2">
      <c r="A43" t="s">
        <v>60</v>
      </c>
      <c r="B43" s="1">
        <v>0</v>
      </c>
    </row>
    <row r="44" spans="1:2" x14ac:dyDescent="0.2">
      <c r="A44" t="s">
        <v>61</v>
      </c>
      <c r="B44" s="1">
        <v>0.99999999999999989</v>
      </c>
    </row>
    <row r="45" spans="1:2" x14ac:dyDescent="0.2">
      <c r="A45" t="s">
        <v>62</v>
      </c>
      <c r="B45" s="1">
        <v>0</v>
      </c>
    </row>
    <row r="46" spans="1:2" x14ac:dyDescent="0.2">
      <c r="A46" t="s">
        <v>64</v>
      </c>
      <c r="B46" s="1">
        <v>0</v>
      </c>
    </row>
    <row r="47" spans="1:2" x14ac:dyDescent="0.2">
      <c r="A47" t="s">
        <v>65</v>
      </c>
      <c r="B47" s="1">
        <v>0</v>
      </c>
    </row>
    <row r="49" spans="1:2" x14ac:dyDescent="0.2">
      <c r="A49" t="s">
        <v>63</v>
      </c>
      <c r="B49">
        <f>MMULT(B6:Y6,XX)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11D1-DC1F-5849-B643-3DFC75B00629}">
  <dimension ref="A2:AB55"/>
  <sheetViews>
    <sheetView tabSelected="1" zoomScale="60" zoomScaleNormal="60" workbookViewId="0">
      <selection activeCell="S20" sqref="S20"/>
    </sheetView>
  </sheetViews>
  <sheetFormatPr baseColWidth="10" defaultRowHeight="16" x14ac:dyDescent="0.2"/>
  <cols>
    <col min="1" max="1" width="16.5" bestFit="1" customWidth="1"/>
    <col min="2" max="2" width="12.83203125" bestFit="1" customWidth="1"/>
    <col min="26" max="26" width="12.1640625" bestFit="1" customWidth="1"/>
  </cols>
  <sheetData>
    <row r="2" spans="1:28" x14ac:dyDescent="0.2">
      <c r="A2" s="7" t="s">
        <v>75</v>
      </c>
    </row>
    <row r="3" spans="1:28" x14ac:dyDescent="0.2">
      <c r="A3" t="s">
        <v>49</v>
      </c>
      <c r="B3" t="s">
        <v>74</v>
      </c>
    </row>
    <row r="6" spans="1:28" x14ac:dyDescent="0.2">
      <c r="A6" t="s">
        <v>36</v>
      </c>
      <c r="B6" s="20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1</v>
      </c>
      <c r="W6" s="21">
        <v>0</v>
      </c>
      <c r="X6" s="21">
        <v>1</v>
      </c>
      <c r="Y6" s="32">
        <v>0</v>
      </c>
    </row>
    <row r="7" spans="1:28" x14ac:dyDescent="0.2">
      <c r="A7" t="s">
        <v>66</v>
      </c>
      <c r="B7" s="13" t="s">
        <v>38</v>
      </c>
      <c r="C7" s="33" t="s">
        <v>39</v>
      </c>
      <c r="D7" s="33" t="s">
        <v>40</v>
      </c>
      <c r="E7" s="33" t="s">
        <v>50</v>
      </c>
      <c r="F7" s="33" t="s">
        <v>51</v>
      </c>
      <c r="G7" s="33" t="s">
        <v>52</v>
      </c>
      <c r="H7" s="33" t="s">
        <v>53</v>
      </c>
      <c r="I7" s="33" t="s">
        <v>54</v>
      </c>
      <c r="J7" s="33" t="s">
        <v>35</v>
      </c>
      <c r="K7" s="33" t="s">
        <v>41</v>
      </c>
      <c r="L7" s="33" t="s">
        <v>42</v>
      </c>
      <c r="M7" s="33" t="s">
        <v>43</v>
      </c>
      <c r="N7" s="33" t="s">
        <v>44</v>
      </c>
      <c r="O7" s="33" t="s">
        <v>45</v>
      </c>
      <c r="P7" s="33" t="s">
        <v>55</v>
      </c>
      <c r="Q7" s="33" t="s">
        <v>56</v>
      </c>
      <c r="R7" s="33" t="s">
        <v>57</v>
      </c>
      <c r="S7" s="33" t="s">
        <v>58</v>
      </c>
      <c r="T7" s="33" t="s">
        <v>59</v>
      </c>
      <c r="U7" s="33" t="s">
        <v>60</v>
      </c>
      <c r="V7" s="33" t="s">
        <v>61</v>
      </c>
      <c r="W7" s="33" t="s">
        <v>62</v>
      </c>
      <c r="X7" s="33" t="s">
        <v>64</v>
      </c>
      <c r="Y7" s="34" t="s">
        <v>65</v>
      </c>
      <c r="Z7" s="36" t="s">
        <v>46</v>
      </c>
      <c r="AA7" s="36" t="s">
        <v>47</v>
      </c>
      <c r="AB7" s="36" t="s">
        <v>24</v>
      </c>
    </row>
    <row r="8" spans="1:28" x14ac:dyDescent="0.2">
      <c r="A8">
        <v>1</v>
      </c>
      <c r="B8" s="30">
        <v>0.67500000000000004</v>
      </c>
      <c r="C8" s="31">
        <v>1.05</v>
      </c>
      <c r="D8" s="31">
        <v>0.72499999999999998</v>
      </c>
      <c r="E8" s="31">
        <v>0.43</v>
      </c>
      <c r="F8" s="31">
        <v>1.24</v>
      </c>
      <c r="G8" s="31">
        <v>0.89</v>
      </c>
      <c r="H8" s="31">
        <v>1.62</v>
      </c>
      <c r="I8" s="31">
        <v>1.2</v>
      </c>
      <c r="J8" s="31">
        <v>1</v>
      </c>
      <c r="K8" s="31">
        <v>-1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17">
        <v>0</v>
      </c>
      <c r="Z8">
        <f>MMULT(B8:Y8,V)</f>
        <v>5</v>
      </c>
      <c r="AA8" t="s">
        <v>14</v>
      </c>
      <c r="AB8" s="35">
        <v>5</v>
      </c>
    </row>
    <row r="9" spans="1:28" x14ac:dyDescent="0.2">
      <c r="A9">
        <v>2</v>
      </c>
      <c r="B9" s="29">
        <v>6</v>
      </c>
      <c r="C9" s="35">
        <v>5</v>
      </c>
      <c r="D9" s="35">
        <v>7</v>
      </c>
      <c r="E9" s="35">
        <v>8</v>
      </c>
      <c r="F9" s="35">
        <v>10</v>
      </c>
      <c r="G9" s="35">
        <v>6</v>
      </c>
      <c r="H9" s="35">
        <v>7</v>
      </c>
      <c r="I9" s="35">
        <v>6</v>
      </c>
      <c r="J9" s="35">
        <v>0</v>
      </c>
      <c r="K9" s="35">
        <v>0</v>
      </c>
      <c r="L9" s="35">
        <v>1</v>
      </c>
      <c r="M9" s="35">
        <v>-1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19">
        <v>0</v>
      </c>
      <c r="Z9">
        <f>MMULT(B9:Y9,V)</f>
        <v>26.999999999999996</v>
      </c>
      <c r="AA9" t="s">
        <v>14</v>
      </c>
      <c r="AB9" s="35">
        <v>27</v>
      </c>
    </row>
    <row r="10" spans="1:28" x14ac:dyDescent="0.2">
      <c r="A10">
        <v>3</v>
      </c>
      <c r="B10" s="29">
        <v>0.82</v>
      </c>
      <c r="C10" s="35">
        <v>1.75</v>
      </c>
      <c r="D10" s="35">
        <v>1.6</v>
      </c>
      <c r="E10" s="35">
        <v>1.9</v>
      </c>
      <c r="F10" s="35">
        <v>0.93</v>
      </c>
      <c r="G10" s="35">
        <v>1.7</v>
      </c>
      <c r="H10" s="35">
        <v>1.3</v>
      </c>
      <c r="I10" s="35">
        <v>1.8</v>
      </c>
      <c r="J10" s="35">
        <v>0</v>
      </c>
      <c r="K10" s="35">
        <v>0</v>
      </c>
      <c r="L10" s="35">
        <v>0</v>
      </c>
      <c r="M10" s="35">
        <v>0</v>
      </c>
      <c r="N10" s="35">
        <v>1</v>
      </c>
      <c r="O10" s="35">
        <v>-1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19">
        <v>0</v>
      </c>
      <c r="Z10">
        <f>MMULT(B10:Y10,V)</f>
        <v>6.5</v>
      </c>
      <c r="AA10" t="s">
        <v>14</v>
      </c>
      <c r="AB10" s="35">
        <v>6.5</v>
      </c>
    </row>
    <row r="11" spans="1:28" x14ac:dyDescent="0.2">
      <c r="A11">
        <v>4</v>
      </c>
      <c r="B11" s="29">
        <v>1</v>
      </c>
      <c r="C11" s="35">
        <v>0</v>
      </c>
      <c r="D11" s="35">
        <v>1</v>
      </c>
      <c r="E11" s="35">
        <v>1</v>
      </c>
      <c r="F11" s="35">
        <v>0</v>
      </c>
      <c r="G11" s="35">
        <v>1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1</v>
      </c>
      <c r="Q11" s="35">
        <v>-1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19">
        <v>0</v>
      </c>
      <c r="Z11">
        <f>MMULT(B11:Y11,V)</f>
        <v>2</v>
      </c>
      <c r="AA11" t="s">
        <v>14</v>
      </c>
      <c r="AB11" s="35">
        <v>2</v>
      </c>
    </row>
    <row r="12" spans="1:28" x14ac:dyDescent="0.2">
      <c r="A12">
        <v>5</v>
      </c>
      <c r="B12" s="29">
        <v>0</v>
      </c>
      <c r="C12" s="35">
        <v>1</v>
      </c>
      <c r="D12" s="35">
        <v>0</v>
      </c>
      <c r="E12" s="35">
        <v>0</v>
      </c>
      <c r="F12" s="35">
        <v>1</v>
      </c>
      <c r="G12" s="35">
        <v>0</v>
      </c>
      <c r="H12" s="35">
        <v>1</v>
      </c>
      <c r="I12" s="35">
        <v>1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1</v>
      </c>
      <c r="S12" s="35">
        <v>-1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19">
        <v>0</v>
      </c>
      <c r="Z12">
        <f>MMULT(B12:Y12,V)</f>
        <v>1.9999999999999998</v>
      </c>
      <c r="AA12" t="s">
        <v>14</v>
      </c>
      <c r="AB12" s="35">
        <v>2</v>
      </c>
    </row>
    <row r="13" spans="1:28" x14ac:dyDescent="0.2">
      <c r="A13">
        <v>6</v>
      </c>
      <c r="B13" s="29">
        <v>0</v>
      </c>
      <c r="C13" s="35">
        <v>1</v>
      </c>
      <c r="D13" s="35">
        <v>1</v>
      </c>
      <c r="E13" s="35">
        <v>0</v>
      </c>
      <c r="F13" s="35">
        <v>1</v>
      </c>
      <c r="G13" s="35">
        <v>1</v>
      </c>
      <c r="H13" s="35">
        <v>1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1</v>
      </c>
      <c r="U13" s="35">
        <v>-1</v>
      </c>
      <c r="V13" s="35">
        <v>0</v>
      </c>
      <c r="W13" s="35">
        <v>0</v>
      </c>
      <c r="X13" s="35">
        <v>0</v>
      </c>
      <c r="Y13" s="19">
        <v>0</v>
      </c>
      <c r="Z13">
        <f>MMULT(B13:Y13,V)</f>
        <v>3</v>
      </c>
      <c r="AA13" t="s">
        <v>14</v>
      </c>
      <c r="AB13" s="35">
        <v>3</v>
      </c>
    </row>
    <row r="14" spans="1:28" x14ac:dyDescent="0.2">
      <c r="A14">
        <v>7</v>
      </c>
      <c r="B14" s="29">
        <v>0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1</v>
      </c>
      <c r="W14" s="35">
        <v>-1</v>
      </c>
      <c r="X14" s="35">
        <v>0</v>
      </c>
      <c r="Y14" s="19">
        <v>0</v>
      </c>
      <c r="Z14">
        <f>MMULT(B14:Y14,V)</f>
        <v>0.99999999999999967</v>
      </c>
      <c r="AA14" t="s">
        <v>14</v>
      </c>
      <c r="AB14" s="35">
        <v>1</v>
      </c>
    </row>
    <row r="15" spans="1:28" x14ac:dyDescent="0.2">
      <c r="A15">
        <v>8</v>
      </c>
      <c r="B15" s="29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1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1</v>
      </c>
      <c r="Y15" s="19">
        <v>-1</v>
      </c>
      <c r="Z15" s="35">
        <f>MMULT(B15:Y15,V)</f>
        <v>1</v>
      </c>
      <c r="AA15" t="s">
        <v>14</v>
      </c>
      <c r="AB15" s="35">
        <v>1</v>
      </c>
    </row>
    <row r="16" spans="1:28" x14ac:dyDescent="0.2">
      <c r="A16" s="15" t="s">
        <v>66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37"/>
    </row>
    <row r="17" spans="1:28" x14ac:dyDescent="0.2">
      <c r="A17" s="36">
        <v>1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1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4">
        <v>0</v>
      </c>
      <c r="Z17">
        <f>MMULT(B17:Y17,V)</f>
        <v>0</v>
      </c>
      <c r="AA17" t="s">
        <v>14</v>
      </c>
      <c r="AB17" s="35">
        <v>0</v>
      </c>
    </row>
    <row r="18" spans="1:28" x14ac:dyDescent="0.2">
      <c r="A18" s="36">
        <v>2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1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>
        <f>MMULT(B18:Y18,V)</f>
        <v>0</v>
      </c>
      <c r="AA18" t="s">
        <v>14</v>
      </c>
      <c r="AB18" s="35">
        <v>0</v>
      </c>
    </row>
    <row r="19" spans="1:28" x14ac:dyDescent="0.2">
      <c r="A19" s="36">
        <v>3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1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4">
        <v>0</v>
      </c>
      <c r="Z19">
        <f>MMULT(B19:Y19,V)</f>
        <v>0</v>
      </c>
      <c r="AA19" t="s">
        <v>14</v>
      </c>
      <c r="AB19" s="35">
        <v>0</v>
      </c>
    </row>
    <row r="20" spans="1:28" x14ac:dyDescent="0.2">
      <c r="A20" s="36">
        <v>4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1</v>
      </c>
      <c r="Q20" s="35">
        <v>0</v>
      </c>
      <c r="R20" s="35">
        <v>1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4">
        <v>0</v>
      </c>
      <c r="Z20">
        <f>MMULT(B20:Y20,V)</f>
        <v>0</v>
      </c>
      <c r="AA20" t="s">
        <v>14</v>
      </c>
      <c r="AB20" s="35">
        <v>0</v>
      </c>
    </row>
    <row r="21" spans="1:28" x14ac:dyDescent="0.2">
      <c r="A21" s="36">
        <v>5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1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4">
        <v>0</v>
      </c>
      <c r="Z21">
        <f>MMULT(B21:Y21,V)</f>
        <v>0</v>
      </c>
      <c r="AA21" t="s">
        <v>14</v>
      </c>
      <c r="AB21" s="35">
        <v>0</v>
      </c>
    </row>
    <row r="22" spans="1:28" x14ac:dyDescent="0.2">
      <c r="A22" s="36">
        <v>6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1</v>
      </c>
      <c r="V22" s="35">
        <v>0</v>
      </c>
      <c r="W22" s="35">
        <v>0</v>
      </c>
      <c r="X22" s="35">
        <v>0</v>
      </c>
      <c r="Y22" s="34">
        <v>0</v>
      </c>
      <c r="Z22">
        <f>MMULT(B22:Y22,V)</f>
        <v>0</v>
      </c>
      <c r="AA22" t="s">
        <v>14</v>
      </c>
      <c r="AB22" s="35">
        <v>0</v>
      </c>
    </row>
    <row r="30" spans="1:28" x14ac:dyDescent="0.2">
      <c r="A30" t="s">
        <v>38</v>
      </c>
      <c r="B30" s="1">
        <v>0</v>
      </c>
    </row>
    <row r="31" spans="1:28" x14ac:dyDescent="0.2">
      <c r="A31" t="s">
        <v>39</v>
      </c>
      <c r="B31" s="1">
        <v>1</v>
      </c>
    </row>
    <row r="32" spans="1:28" x14ac:dyDescent="0.2">
      <c r="A32" t="s">
        <v>40</v>
      </c>
      <c r="B32" s="1">
        <v>1</v>
      </c>
    </row>
    <row r="33" spans="1:2" x14ac:dyDescent="0.2">
      <c r="A33" t="s">
        <v>50</v>
      </c>
      <c r="B33" s="1">
        <v>0</v>
      </c>
    </row>
    <row r="34" spans="1:2" x14ac:dyDescent="0.2">
      <c r="A34" t="s">
        <v>51</v>
      </c>
      <c r="B34" s="1">
        <v>0</v>
      </c>
    </row>
    <row r="35" spans="1:2" x14ac:dyDescent="0.2">
      <c r="A35" t="s">
        <v>52</v>
      </c>
      <c r="B35" s="1">
        <v>1</v>
      </c>
    </row>
    <row r="36" spans="1:2" x14ac:dyDescent="0.2">
      <c r="A36" t="s">
        <v>53</v>
      </c>
      <c r="B36" s="1">
        <v>0</v>
      </c>
    </row>
    <row r="37" spans="1:2" x14ac:dyDescent="0.2">
      <c r="A37" t="s">
        <v>54</v>
      </c>
      <c r="B37" s="1">
        <v>1</v>
      </c>
    </row>
    <row r="38" spans="1:2" x14ac:dyDescent="0.2">
      <c r="A38" t="s">
        <v>35</v>
      </c>
      <c r="B38" s="1">
        <v>1.1349999999999998</v>
      </c>
    </row>
    <row r="39" spans="1:2" x14ac:dyDescent="0.2">
      <c r="A39" t="s">
        <v>41</v>
      </c>
      <c r="B39" s="1">
        <v>0</v>
      </c>
    </row>
    <row r="40" spans="1:2" x14ac:dyDescent="0.2">
      <c r="A40" t="s">
        <v>42</v>
      </c>
      <c r="B40" s="1">
        <v>2.9999999999999969</v>
      </c>
    </row>
    <row r="41" spans="1:2" x14ac:dyDescent="0.2">
      <c r="A41" t="s">
        <v>43</v>
      </c>
      <c r="B41" s="1">
        <v>0</v>
      </c>
    </row>
    <row r="42" spans="1:2" x14ac:dyDescent="0.2">
      <c r="A42" t="s">
        <v>44</v>
      </c>
      <c r="B42" s="1">
        <v>0</v>
      </c>
    </row>
    <row r="43" spans="1:2" x14ac:dyDescent="0.2">
      <c r="A43" t="s">
        <v>45</v>
      </c>
      <c r="B43" s="1">
        <v>0.34999999999999987</v>
      </c>
    </row>
    <row r="44" spans="1:2" x14ac:dyDescent="0.2">
      <c r="A44" t="s">
        <v>55</v>
      </c>
      <c r="B44" s="1">
        <v>0</v>
      </c>
    </row>
    <row r="45" spans="1:2" x14ac:dyDescent="0.2">
      <c r="A45" t="s">
        <v>56</v>
      </c>
      <c r="B45" s="1">
        <v>0</v>
      </c>
    </row>
    <row r="46" spans="1:2" x14ac:dyDescent="0.2">
      <c r="A46" t="s">
        <v>57</v>
      </c>
      <c r="B46" s="1">
        <v>0</v>
      </c>
    </row>
    <row r="47" spans="1:2" x14ac:dyDescent="0.2">
      <c r="A47" t="s">
        <v>58</v>
      </c>
      <c r="B47" s="1">
        <v>1.3877787807814457E-16</v>
      </c>
    </row>
    <row r="48" spans="1:2" x14ac:dyDescent="0.2">
      <c r="A48" t="s">
        <v>59</v>
      </c>
      <c r="B48" s="1">
        <v>0</v>
      </c>
    </row>
    <row r="49" spans="1:2" x14ac:dyDescent="0.2">
      <c r="A49" t="s">
        <v>60</v>
      </c>
      <c r="B49" s="1">
        <v>0</v>
      </c>
    </row>
    <row r="50" spans="1:2" x14ac:dyDescent="0.2">
      <c r="A50" t="s">
        <v>61</v>
      </c>
      <c r="B50" s="1">
        <v>0.99999999999999967</v>
      </c>
    </row>
    <row r="51" spans="1:2" x14ac:dyDescent="0.2">
      <c r="A51" t="s">
        <v>62</v>
      </c>
      <c r="B51" s="1">
        <v>0</v>
      </c>
    </row>
    <row r="52" spans="1:2" x14ac:dyDescent="0.2">
      <c r="A52" t="s">
        <v>64</v>
      </c>
      <c r="B52" s="1">
        <v>0</v>
      </c>
    </row>
    <row r="53" spans="1:2" x14ac:dyDescent="0.2">
      <c r="A53" t="s">
        <v>65</v>
      </c>
      <c r="B53" s="1">
        <v>0</v>
      </c>
    </row>
    <row r="55" spans="1:2" x14ac:dyDescent="0.2">
      <c r="A55" t="s">
        <v>63</v>
      </c>
      <c r="B55">
        <f>MMULT(B6:Y6,V)</f>
        <v>0.99999999999999967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64E3-61D8-3147-BA11-358DA02C9F84}">
  <dimension ref="A3:F11"/>
  <sheetViews>
    <sheetView zoomScale="130" zoomScaleNormal="130" workbookViewId="0">
      <selection activeCell="D4" sqref="D4"/>
    </sheetView>
  </sheetViews>
  <sheetFormatPr baseColWidth="10" defaultRowHeight="16" x14ac:dyDescent="0.2"/>
  <cols>
    <col min="1" max="1" width="16.33203125" bestFit="1" customWidth="1"/>
    <col min="2" max="2" width="16" bestFit="1" customWidth="1"/>
    <col min="3" max="3" width="16.33203125" bestFit="1" customWidth="1"/>
    <col min="4" max="4" width="3.1640625" bestFit="1" customWidth="1"/>
  </cols>
  <sheetData>
    <row r="3" spans="1:6" x14ac:dyDescent="0.2">
      <c r="B3" t="s">
        <v>12</v>
      </c>
      <c r="C3" t="s">
        <v>13</v>
      </c>
    </row>
    <row r="4" spans="1:6" x14ac:dyDescent="0.2">
      <c r="B4">
        <v>1</v>
      </c>
      <c r="C4">
        <v>2</v>
      </c>
      <c r="D4">
        <f>B4*B8+C4*C8</f>
        <v>40</v>
      </c>
      <c r="E4" t="s">
        <v>14</v>
      </c>
      <c r="F4">
        <v>40</v>
      </c>
    </row>
    <row r="7" spans="1:6" x14ac:dyDescent="0.2">
      <c r="B7" t="s">
        <v>12</v>
      </c>
      <c r="C7" t="s">
        <v>13</v>
      </c>
    </row>
    <row r="8" spans="1:6" x14ac:dyDescent="0.2">
      <c r="B8" s="1">
        <v>15.45454532061982</v>
      </c>
      <c r="C8" s="1">
        <v>12.272727339690091</v>
      </c>
    </row>
    <row r="10" spans="1:6" x14ac:dyDescent="0.2">
      <c r="A10" t="s">
        <v>15</v>
      </c>
      <c r="B10" t="s">
        <v>16</v>
      </c>
    </row>
    <row r="11" spans="1:6" x14ac:dyDescent="0.2">
      <c r="B11">
        <f>25*B8-0.8 * B8^2 + 30 * C8 - 1.2 * C8^2</f>
        <v>382.7272727272728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4979-9BAD-0A4A-8E5F-F795D2A7D0AD}">
  <dimension ref="A1:E1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6.33203125" bestFit="1" customWidth="1"/>
    <col min="4" max="5" width="12.1640625" bestFit="1" customWidth="1"/>
  </cols>
  <sheetData>
    <row r="1" spans="1:5" x14ac:dyDescent="0.2">
      <c r="A1" s="2" t="s">
        <v>17</v>
      </c>
    </row>
    <row r="2" spans="1:5" x14ac:dyDescent="0.2">
      <c r="A2" s="2" t="s">
        <v>18</v>
      </c>
    </row>
    <row r="3" spans="1:5" x14ac:dyDescent="0.2">
      <c r="A3" s="2" t="s">
        <v>19</v>
      </c>
    </row>
    <row r="6" spans="1:5" ht="17" thickBot="1" x14ac:dyDescent="0.25">
      <c r="A6" t="s">
        <v>20</v>
      </c>
    </row>
    <row r="7" spans="1:5" x14ac:dyDescent="0.2">
      <c r="B7" s="5"/>
      <c r="C7" s="5"/>
      <c r="D7" s="5" t="s">
        <v>23</v>
      </c>
      <c r="E7" s="5" t="s">
        <v>25</v>
      </c>
    </row>
    <row r="8" spans="1:5" ht="17" thickBot="1" x14ac:dyDescent="0.25">
      <c r="B8" s="6" t="s">
        <v>21</v>
      </c>
      <c r="C8" s="6" t="s">
        <v>22</v>
      </c>
      <c r="D8" s="6" t="s">
        <v>24</v>
      </c>
      <c r="E8" s="6" t="s">
        <v>26</v>
      </c>
    </row>
    <row r="9" spans="1:5" x14ac:dyDescent="0.2">
      <c r="B9" s="3" t="s">
        <v>30</v>
      </c>
      <c r="C9" s="3" t="s">
        <v>12</v>
      </c>
      <c r="D9" s="3">
        <v>15.45454532061982</v>
      </c>
      <c r="E9" s="3">
        <v>0</v>
      </c>
    </row>
    <row r="10" spans="1:5" ht="17" thickBot="1" x14ac:dyDescent="0.25">
      <c r="B10" s="4" t="s">
        <v>31</v>
      </c>
      <c r="C10" s="4" t="s">
        <v>13</v>
      </c>
      <c r="D10" s="4">
        <v>12.272727339690091</v>
      </c>
      <c r="E10" s="4">
        <v>0</v>
      </c>
    </row>
    <row r="12" spans="1:5" ht="17" thickBot="1" x14ac:dyDescent="0.25">
      <c r="A12" t="s">
        <v>27</v>
      </c>
    </row>
    <row r="13" spans="1:5" x14ac:dyDescent="0.2">
      <c r="B13" s="5"/>
      <c r="C13" s="5"/>
      <c r="D13" s="5" t="s">
        <v>23</v>
      </c>
      <c r="E13" s="5" t="s">
        <v>28</v>
      </c>
    </row>
    <row r="14" spans="1:5" ht="17" thickBot="1" x14ac:dyDescent="0.25">
      <c r="B14" s="6" t="s">
        <v>21</v>
      </c>
      <c r="C14" s="6" t="s">
        <v>22</v>
      </c>
      <c r="D14" s="6" t="s">
        <v>24</v>
      </c>
      <c r="E14" s="6" t="s">
        <v>29</v>
      </c>
    </row>
    <row r="15" spans="1:5" ht="17" thickBot="1" x14ac:dyDescent="0.25">
      <c r="B15" s="4" t="s">
        <v>32</v>
      </c>
      <c r="C15" s="4"/>
      <c r="D15" s="4">
        <v>40</v>
      </c>
      <c r="E15" s="4">
        <v>0.27271923422813416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C97D-E575-8745-B070-F698F7295691}">
  <dimension ref="A2:E14"/>
  <sheetViews>
    <sheetView workbookViewId="0">
      <selection activeCell="B14" sqref="B14"/>
    </sheetView>
  </sheetViews>
  <sheetFormatPr baseColWidth="10" defaultRowHeight="16" x14ac:dyDescent="0.2"/>
  <cols>
    <col min="1" max="1" width="15.5" bestFit="1" customWidth="1"/>
    <col min="5" max="5" width="12.83203125" bestFit="1" customWidth="1"/>
  </cols>
  <sheetData>
    <row r="2" spans="1:5" x14ac:dyDescent="0.2">
      <c r="B2" t="s">
        <v>0</v>
      </c>
    </row>
    <row r="3" spans="1:5" x14ac:dyDescent="0.2">
      <c r="A3" t="s">
        <v>3</v>
      </c>
      <c r="B3" t="s">
        <v>1</v>
      </c>
      <c r="C3" t="s">
        <v>2</v>
      </c>
      <c r="D3" t="s">
        <v>8</v>
      </c>
      <c r="E3" t="s">
        <v>11</v>
      </c>
    </row>
    <row r="4" spans="1:5" x14ac:dyDescent="0.2">
      <c r="A4" t="s">
        <v>4</v>
      </c>
      <c r="B4">
        <v>200</v>
      </c>
      <c r="C4">
        <v>200</v>
      </c>
      <c r="D4">
        <v>65</v>
      </c>
      <c r="E4">
        <f>D4*SQRT(((B4-B11)^2) + ((C4-C11)^2))</f>
        <v>18460.686462138579</v>
      </c>
    </row>
    <row r="5" spans="1:5" x14ac:dyDescent="0.2">
      <c r="A5" t="s">
        <v>5</v>
      </c>
      <c r="B5">
        <v>100</v>
      </c>
      <c r="C5">
        <v>500</v>
      </c>
      <c r="D5">
        <v>120</v>
      </c>
      <c r="E5">
        <f>D5*SQRT((B5-B11)^2 + (C5-C11)^2)</f>
        <v>9596.1416617496179</v>
      </c>
    </row>
    <row r="6" spans="1:5" x14ac:dyDescent="0.2">
      <c r="A6" t="s">
        <v>6</v>
      </c>
      <c r="B6">
        <v>250</v>
      </c>
      <c r="C6">
        <v>600</v>
      </c>
      <c r="D6">
        <v>90</v>
      </c>
      <c r="E6">
        <f>D6*SQRT((B6-B11)^2 + (C6-C11)^2)</f>
        <v>12342.668738309681</v>
      </c>
    </row>
    <row r="7" spans="1:5" x14ac:dyDescent="0.2">
      <c r="A7" t="s">
        <v>7</v>
      </c>
      <c r="B7">
        <v>500</v>
      </c>
      <c r="C7">
        <v>300</v>
      </c>
      <c r="D7">
        <v>75</v>
      </c>
      <c r="E7">
        <f>D7*SQRT((B7-B11)^2 + (C7-C11)^2)</f>
        <v>27772.454636562459</v>
      </c>
    </row>
    <row r="10" spans="1:5" x14ac:dyDescent="0.2">
      <c r="A10" t="s">
        <v>9</v>
      </c>
      <c r="B10" t="s">
        <v>1</v>
      </c>
      <c r="C10" t="s">
        <v>2</v>
      </c>
    </row>
    <row r="11" spans="1:5" x14ac:dyDescent="0.2">
      <c r="B11" s="1">
        <v>178.17696394861909</v>
      </c>
      <c r="C11" s="1">
        <v>483.17089156908321</v>
      </c>
    </row>
    <row r="14" spans="1:5" x14ac:dyDescent="0.2">
      <c r="A14" t="s">
        <v>10</v>
      </c>
      <c r="B14">
        <f>SUM(E4:E7)</f>
        <v>68171.951498760332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#1 Priority 1</vt:lpstr>
      <vt:lpstr>#2 Priority 1</vt:lpstr>
      <vt:lpstr>#2 Priority 2</vt:lpstr>
      <vt:lpstr>#2 Priority 3</vt:lpstr>
      <vt:lpstr>#2 Priority 6</vt:lpstr>
      <vt:lpstr>4</vt:lpstr>
      <vt:lpstr>Sensitivity Report 1</vt:lpstr>
      <vt:lpstr>5</vt:lpstr>
      <vt:lpstr>A</vt:lpstr>
      <vt:lpstr>B</vt:lpstr>
      <vt:lpstr>D</vt:lpstr>
      <vt:lpstr>E</vt:lpstr>
      <vt:lpstr>F</vt:lpstr>
      <vt:lpstr>G</vt:lpstr>
      <vt:lpstr>H</vt:lpstr>
      <vt:lpstr>I</vt:lpstr>
      <vt:lpstr>'#2 Priority 6'!J</vt:lpstr>
      <vt:lpstr>J</vt:lpstr>
      <vt:lpstr>O</vt:lpstr>
      <vt:lpstr>V</vt:lpstr>
      <vt:lpstr>X</vt:lpstr>
      <vt:lpstr>'#2 Priority 6'!XX</vt:lpstr>
      <vt:lpstr>XX</vt:lpstr>
      <vt:lpstr>'#2 Priority 6'!XXX</vt:lpstr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2021-10-26T18:39:25Z</dcterms:created>
  <dcterms:modified xsi:type="dcterms:W3CDTF">2021-10-28T21:09:50Z</dcterms:modified>
</cp:coreProperties>
</file>