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honyhu/Desktop/HW9/"/>
    </mc:Choice>
  </mc:AlternateContent>
  <xr:revisionPtr revIDLastSave="0" documentId="13_ncr:1_{042D5DA1-D012-314D-A9E8-D1B4412CDAD4}" xr6:coauthVersionLast="47" xr6:coauthVersionMax="47" xr10:uidLastSave="{00000000-0000-0000-0000-000000000000}"/>
  <bookViews>
    <workbookView xWindow="0" yWindow="0" windowWidth="28800" windowHeight="18000" activeTab="3" xr2:uid="{447F52C5-99AB-4F57-B5C2-B8D2BA5955EB}"/>
  </bookViews>
  <sheets>
    <sheet name="Q1" sheetId="1" r:id="rId1"/>
    <sheet name="Q2" sheetId="3" r:id="rId2"/>
    <sheet name="Q3a" sheetId="4" r:id="rId3"/>
    <sheet name="Q3b" sheetId="5" r:id="rId4"/>
    <sheet name="Q4" sheetId="2" r:id="rId5"/>
  </sheets>
  <definedNames>
    <definedName name="_xlchart.v1.0" hidden="1">Q3a!$BO$1:$BO$6</definedName>
    <definedName name="_xlchart.v1.1" hidden="1">Q3a!$BO$7:$BO$504</definedName>
    <definedName name="_xlchart.v1.2" hidden="1">Q3a!$BO$7:$BO$106</definedName>
    <definedName name="_xlchart.v1.3" hidden="1">Q3b!$BK$4:$BK$102</definedName>
    <definedName name="_xlchart.v1.4" hidden="1">Q3b!$BK$4:$BK$102</definedName>
    <definedName name="_xlchart.v1.5" hidden="1">Q3b!$BK$4:$BK$102</definedName>
    <definedName name="sigma">'Q1'!$C$22:$F$25</definedName>
    <definedName name="solver_adj" localSheetId="0" hidden="1">'Q1'!$C$29:$F$29</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'Q1'!$G$32</definedName>
    <definedName name="solver_lhs2" localSheetId="0" hidden="1">'Q1'!$G$33</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'Q1'!$C$35</definedName>
    <definedName name="solver_pre" localSheetId="0" hidden="1">0.000001</definedName>
    <definedName name="solver_rbv" localSheetId="0" hidden="1">1</definedName>
    <definedName name="solver_rel1" localSheetId="0" hidden="1">2</definedName>
    <definedName name="solver_rel2" localSheetId="0" hidden="1">3</definedName>
    <definedName name="solver_rhs1" localSheetId="0" hidden="1">'Q1'!$I$32</definedName>
    <definedName name="solver_rhs2" localSheetId="0" hidden="1">'Q1'!$I$33</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2</definedName>
    <definedName name="x">'Q1'!$C$29:$F$29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K5" i="5" l="1"/>
  <c r="BK6" i="5"/>
  <c r="BK7" i="5"/>
  <c r="BK8" i="5"/>
  <c r="BK9" i="5"/>
  <c r="BK10" i="5"/>
  <c r="BK11" i="5"/>
  <c r="BK12" i="5"/>
  <c r="BK13" i="5"/>
  <c r="BK14" i="5"/>
  <c r="BK15" i="5"/>
  <c r="BK16" i="5"/>
  <c r="BK17" i="5"/>
  <c r="BK18" i="5"/>
  <c r="BK19" i="5"/>
  <c r="BK20" i="5"/>
  <c r="BK21" i="5"/>
  <c r="BK22" i="5"/>
  <c r="BK23" i="5"/>
  <c r="BK24" i="5"/>
  <c r="BK25" i="5"/>
  <c r="BK26" i="5"/>
  <c r="BK27" i="5"/>
  <c r="BK28" i="5"/>
  <c r="BK29" i="5"/>
  <c r="BK30" i="5"/>
  <c r="BK31" i="5"/>
  <c r="BK32" i="5"/>
  <c r="BK33" i="5"/>
  <c r="BK34" i="5"/>
  <c r="BK35" i="5"/>
  <c r="BK36" i="5"/>
  <c r="BK37" i="5"/>
  <c r="BK38" i="5"/>
  <c r="BK39" i="5"/>
  <c r="BK40" i="5"/>
  <c r="BK41" i="5"/>
  <c r="BK42" i="5"/>
  <c r="BK43" i="5"/>
  <c r="BK44" i="5"/>
  <c r="BK45" i="5"/>
  <c r="BK46" i="5"/>
  <c r="BK47" i="5"/>
  <c r="BK48" i="5"/>
  <c r="BK49" i="5"/>
  <c r="BK50" i="5"/>
  <c r="BK51" i="5"/>
  <c r="BK52" i="5"/>
  <c r="BK53" i="5"/>
  <c r="BK54" i="5"/>
  <c r="BK55" i="5"/>
  <c r="BK56" i="5"/>
  <c r="BK57" i="5"/>
  <c r="BK58" i="5"/>
  <c r="BK59" i="5"/>
  <c r="BK60" i="5"/>
  <c r="BK61" i="5"/>
  <c r="BK62" i="5"/>
  <c r="BK63" i="5"/>
  <c r="BK64" i="5"/>
  <c r="BK65" i="5"/>
  <c r="BK66" i="5"/>
  <c r="BK67" i="5"/>
  <c r="BK68" i="5"/>
  <c r="BK69" i="5"/>
  <c r="BK70" i="5"/>
  <c r="BK71" i="5"/>
  <c r="BK72" i="5"/>
  <c r="BK73" i="5"/>
  <c r="BK74" i="5"/>
  <c r="BK75" i="5"/>
  <c r="BK76" i="5"/>
  <c r="BK77" i="5"/>
  <c r="BK78" i="5"/>
  <c r="BK79" i="5"/>
  <c r="BK80" i="5"/>
  <c r="BK81" i="5"/>
  <c r="BK82" i="5"/>
  <c r="BK83" i="5"/>
  <c r="BK84" i="5"/>
  <c r="BK85" i="5"/>
  <c r="BK86" i="5"/>
  <c r="BK87" i="5"/>
  <c r="BK88" i="5"/>
  <c r="BK89" i="5"/>
  <c r="BK90" i="5"/>
  <c r="BK91" i="5"/>
  <c r="BK92" i="5"/>
  <c r="BK93" i="5"/>
  <c r="BK94" i="5"/>
  <c r="BK95" i="5"/>
  <c r="BK96" i="5"/>
  <c r="BK97" i="5"/>
  <c r="BK98" i="5"/>
  <c r="BK99" i="5"/>
  <c r="BK100" i="5"/>
  <c r="BK101" i="5"/>
  <c r="BK102" i="5"/>
  <c r="BK4" i="5"/>
  <c r="BO15" i="4"/>
  <c r="BO16" i="4"/>
  <c r="BO17" i="4"/>
  <c r="BO18" i="4"/>
  <c r="BO19" i="4"/>
  <c r="BO20" i="4"/>
  <c r="BO21" i="4"/>
  <c r="BO22" i="4"/>
  <c r="BO23" i="4"/>
  <c r="BO24" i="4"/>
  <c r="BO25" i="4"/>
  <c r="BO26" i="4"/>
  <c r="BO27" i="4"/>
  <c r="BO28" i="4"/>
  <c r="BO29" i="4"/>
  <c r="BO30" i="4"/>
  <c r="BO31" i="4"/>
  <c r="BO32" i="4"/>
  <c r="BO33" i="4"/>
  <c r="BO34" i="4"/>
  <c r="BO35" i="4"/>
  <c r="BO36" i="4"/>
  <c r="BO37" i="4"/>
  <c r="BO38" i="4"/>
  <c r="BO39" i="4"/>
  <c r="BO40" i="4"/>
  <c r="BO41" i="4"/>
  <c r="BO42" i="4"/>
  <c r="BO43" i="4"/>
  <c r="BO44" i="4"/>
  <c r="BO45" i="4"/>
  <c r="BO46" i="4"/>
  <c r="BO47" i="4"/>
  <c r="BO48" i="4"/>
  <c r="BO49" i="4"/>
  <c r="BO50" i="4"/>
  <c r="BO51" i="4"/>
  <c r="BO52" i="4"/>
  <c r="BO53" i="4"/>
  <c r="BO54" i="4"/>
  <c r="BO55" i="4"/>
  <c r="BO56" i="4"/>
  <c r="BO57" i="4"/>
  <c r="BO58" i="4"/>
  <c r="BO59" i="4"/>
  <c r="BO60" i="4"/>
  <c r="BO61" i="4"/>
  <c r="BO62" i="4"/>
  <c r="BO63" i="4"/>
  <c r="BO64" i="4"/>
  <c r="BO65" i="4"/>
  <c r="BO66" i="4"/>
  <c r="BO67" i="4"/>
  <c r="BO68" i="4"/>
  <c r="BO69" i="4"/>
  <c r="BO70" i="4"/>
  <c r="BO71" i="4"/>
  <c r="BO72" i="4"/>
  <c r="BO73" i="4"/>
  <c r="BO74" i="4"/>
  <c r="BO75" i="4"/>
  <c r="BO76" i="4"/>
  <c r="BO77" i="4"/>
  <c r="BO78" i="4"/>
  <c r="BO79" i="4"/>
  <c r="BO80" i="4"/>
  <c r="BO81" i="4"/>
  <c r="BO82" i="4"/>
  <c r="BO83" i="4"/>
  <c r="BO84" i="4"/>
  <c r="BO85" i="4"/>
  <c r="BO86" i="4"/>
  <c r="BO87" i="4"/>
  <c r="BO88" i="4"/>
  <c r="BO89" i="4"/>
  <c r="BO90" i="4"/>
  <c r="BO91" i="4"/>
  <c r="BO92" i="4"/>
  <c r="BO93" i="4"/>
  <c r="BO94" i="4"/>
  <c r="BO95" i="4"/>
  <c r="BO96" i="4"/>
  <c r="BO97" i="4"/>
  <c r="BO98" i="4"/>
  <c r="BO99" i="4"/>
  <c r="BO100" i="4"/>
  <c r="BO101" i="4"/>
  <c r="BO102" i="4"/>
  <c r="BO103" i="4"/>
  <c r="BO104" i="4"/>
  <c r="BO105" i="4"/>
  <c r="BO106" i="4"/>
  <c r="BO7" i="4"/>
  <c r="BO8" i="4"/>
  <c r="BO9" i="4"/>
  <c r="BO10" i="4"/>
  <c r="BO11" i="4"/>
  <c r="BO12" i="4"/>
  <c r="BO13" i="4"/>
  <c r="BO14" i="4"/>
  <c r="S3" i="4"/>
  <c r="AM1" i="4"/>
  <c r="AM2" i="4"/>
  <c r="D6" i="3"/>
  <c r="D7" i="3" s="1"/>
  <c r="E5" i="3" l="1" a="1"/>
  <c r="D8" i="3"/>
  <c r="D9" i="3" s="1"/>
  <c r="D10" i="3" s="1"/>
  <c r="D11" i="3" s="1"/>
  <c r="D12" i="3" s="1"/>
  <c r="D16" i="2"/>
  <c r="D13" i="2"/>
  <c r="E11" i="3" l="1"/>
  <c r="E10" i="3"/>
  <c r="E9" i="3"/>
  <c r="E8" i="3"/>
  <c r="E7" i="3"/>
  <c r="E6" i="3"/>
  <c r="E5" i="3"/>
  <c r="E12" i="3"/>
  <c r="F33" i="1" l="1"/>
  <c r="E33" i="1"/>
  <c r="D33" i="1"/>
  <c r="C33" i="1"/>
  <c r="C35" i="1"/>
  <c r="D17" i="1"/>
  <c r="C23" i="1"/>
  <c r="C22" i="1"/>
  <c r="F17" i="1"/>
  <c r="E25" i="1" s="1"/>
  <c r="F24" i="1" s="1"/>
  <c r="E17" i="1"/>
  <c r="D23" i="1"/>
  <c r="C17" i="1"/>
  <c r="C24" i="1" s="1"/>
  <c r="E22" i="1" s="1"/>
  <c r="E32" i="1"/>
  <c r="F32" i="1"/>
  <c r="D32" i="1"/>
  <c r="C32" i="1"/>
  <c r="E24" i="1"/>
  <c r="G33" i="1" l="1"/>
  <c r="G32" i="1"/>
  <c r="F25" i="1"/>
  <c r="D24" i="1"/>
  <c r="E23" i="1" s="1"/>
  <c r="D25" i="1"/>
  <c r="F23" i="1" s="1"/>
  <c r="C25" i="1"/>
  <c r="F22" i="1" s="1"/>
  <c r="D22" i="1"/>
  <c r="L24" i="1"/>
  <c r="L23" i="1"/>
  <c r="K23" i="1"/>
</calcChain>
</file>

<file path=xl/sharedStrings.xml><?xml version="1.0" encoding="utf-8"?>
<sst xmlns="http://schemas.openxmlformats.org/spreadsheetml/2006/main" count="3588" uniqueCount="1495">
  <si>
    <t>Correlation Matrix</t>
  </si>
  <si>
    <t>Variance</t>
  </si>
  <si>
    <t>Covariance Matrix</t>
  </si>
  <si>
    <t>Constraints</t>
  </si>
  <si>
    <t>Proportions sum to 1</t>
  </si>
  <si>
    <t>Variables</t>
  </si>
  <si>
    <t>Usage</t>
  </si>
  <si>
    <t>Sign</t>
  </si>
  <si>
    <t>RHS</t>
  </si>
  <si>
    <t>Objective: Minimize Risk</t>
  </si>
  <si>
    <t>Column 1</t>
  </si>
  <si>
    <t>Column 2</t>
  </si>
  <si>
    <t>Column 3</t>
  </si>
  <si>
    <t>Column 4</t>
  </si>
  <si>
    <t xml:space="preserve"> = </t>
  </si>
  <si>
    <t>Annual return of 0.12</t>
  </si>
  <si>
    <t>(=)</t>
  </si>
  <si>
    <t>Standard Deviation</t>
  </si>
  <si>
    <t>Annual returns</t>
  </si>
  <si>
    <t>Percentage</t>
  </si>
  <si>
    <t>Anthony Hu</t>
  </si>
  <si>
    <t>Field</t>
  </si>
  <si>
    <t>Computer sciences</t>
  </si>
  <si>
    <t>Engineering</t>
  </si>
  <si>
    <t>Life sciences</t>
  </si>
  <si>
    <t>Math sciences</t>
  </si>
  <si>
    <t>Social scences</t>
  </si>
  <si>
    <t>Physical sciences</t>
  </si>
  <si>
    <t>Total</t>
  </si>
  <si>
    <t>Private noneducational</t>
  </si>
  <si>
    <t>Government</t>
  </si>
  <si>
    <t>Tenure-track</t>
  </si>
  <si>
    <t>Postdoc</t>
  </si>
  <si>
    <t>Other Educational</t>
  </si>
  <si>
    <t xml:space="preserve">a. </t>
  </si>
  <si>
    <t>Correlation coefficient</t>
  </si>
  <si>
    <t>b</t>
  </si>
  <si>
    <t>Gas Prices in San Francisco</t>
  </si>
  <si>
    <t>Bin</t>
  </si>
  <si>
    <t>Frequency</t>
  </si>
  <si>
    <t xml:space="preserve"> </t>
  </si>
  <si>
    <t>Happy families are all alike; every unhappy family is unhappy in its own way</t>
  </si>
  <si>
    <t xml:space="preserve"> The wife had discovered that the husband was carrying on an intrigue with a French girl, who had been a governess in their family, and she had announced to her husband that she could not go on living in the same house with him</t>
  </si>
  <si>
    <t xml:space="preserve"> This position of affairs had now lasted three days, and not only the husband and wife themselves, but all the members of their family and household, were painfully conscious of it</t>
  </si>
  <si>
    <t xml:space="preserve"> The wife did not leave her own room, the husband had not been at home for three days</t>
  </si>
  <si>
    <t xml:space="preserve"> The children ran wild all over the house; the English governess quarreled with the housekeeper, and wrote to a friend asking her to look out for a new situation for her; the man-cook had walked off the day before just at dinner time; the kitchen-maid, and the coachman had given warning</t>
  </si>
  <si>
    <t>Everything was in confusion in the Oblonskys’ house</t>
  </si>
  <si>
    <t xml:space="preserve"> Every person in the house felt that there was no sense in their living together, and that the stray people brought together by chance in any inn had more in common with one another than they, the members of the family and household of the Oblonskys</t>
  </si>
  <si>
    <t xml:space="preserve"> He turned over his stout, well-cared-for person on the springy sofa, as though he would sink into a long sleep again; he vigorously embraced the pillow on the other side and buried his face in it; but all at once he jumped up, sat up on the sofa, and opened his eyes</t>
  </si>
  <si>
    <t xml:space="preserve"> “Now, how was it? To be sure! Alabin was giving a dinner at Darmstadt; no, not Darmstadt, but something American</t>
  </si>
  <si>
    <t xml:space="preserve"> Yes, but then, Darmstadt was in America</t>
  </si>
  <si>
    <t xml:space="preserve"> “Yes, it was nice, very nice</t>
  </si>
  <si>
    <t xml:space="preserve"> There was a great deal more that was delightful, only there’s no putting it into words, or even expressing it in one’s thoughts awake</t>
  </si>
  <si>
    <t>” And noticing a gleam of light peeping in beside one of the serge curtains, he cheerfully dropped his feet over the edge of the sofa, and felt about with them for his slippers, a present on his last birthday, worked for him by his wife on gold-colored morocco</t>
  </si>
  <si>
    <t xml:space="preserve"> And, as he had done every day for the last nine years, he stretched out his hand, without getting up, towards the place where his dressing-gown always hung in his bedroom</t>
  </si>
  <si>
    <t xml:space="preserve"> And thereupon he suddenly remembered that he was not sleeping in his wife’s room, but in his study, and why: the smile vanished from his face, he knitted his brows</t>
  </si>
  <si>
    <t>” he muttered, recalling everything that had happened</t>
  </si>
  <si>
    <t xml:space="preserve"> And again every detail of his quarrel with his wife was present to his imagination, all the hopelessness of his position, and worst of all, his own fault</t>
  </si>
  <si>
    <t xml:space="preserve"> And the most awful thing about it is that it’s all my fault—all my fault, though I’m not to blame</t>
  </si>
  <si>
    <t xml:space="preserve"> That’s the point of the whole situation,” he reflected</t>
  </si>
  <si>
    <t xml:space="preserve"> “Oh, oh, oh!” he kept repeating in despair, as he remembered the acutely painful sensations caused him by this quarrel</t>
  </si>
  <si>
    <t xml:space="preserve"> He did not succeed in adapting his face to the position in which he was placed towards his wife by the discovery of his fault</t>
  </si>
  <si>
    <t xml:space="preserve"> Instead of being hurt, denying, defending himself, begging forgiveness, instead of remaining indifferent even—anything would have been better than what he did do—his face utterly involuntarily (reflex spinal action, reflected Stepan Arkadyevitch, who was fond of physiology)—utterly involuntarily assumed its habitual, good-humored, and therefore idiotic smile</t>
  </si>
  <si>
    <t xml:space="preserve"> Catching sight of that smile, Dolly shuddered as though at physical pain, broke out with her characteristic heat into a flood of cruel words, and rushed out of the room</t>
  </si>
  <si>
    <t xml:space="preserve"> Since then she had refused to see her husband</t>
  </si>
  <si>
    <t>Stepan Arkadyevitch was a truthful man in his relations with himself</t>
  </si>
  <si>
    <t xml:space="preserve"> He was incapable of deceiving himself and persuading himself that he repented of his conduct</t>
  </si>
  <si>
    <t xml:space="preserve"> He could not at this date repent of the fact that he, a handsome, susceptible man of thirty-four, was not in love with his wife, the mother of five living and two dead children, and only a year younger than himself</t>
  </si>
  <si>
    <t xml:space="preserve"> All he repented of was that he had not succeeded better in hiding it from his wife</t>
  </si>
  <si>
    <t xml:space="preserve"> But he felt all the difficulty of his position and was sorry for his wife, his children, and himself</t>
  </si>
  <si>
    <t xml:space="preserve"> Possibly he might have managed to conceal his sins better from his wife if he had anticipated that the knowledge of them would have had such an effect on her</t>
  </si>
  <si>
    <t xml:space="preserve"> He had never clearly thought out the subject, but he had vaguely conceived that his wife must long ago have suspected him of being unfaithful to her, and shut her eyes to the fact</t>
  </si>
  <si>
    <t xml:space="preserve"> He had even supposed that she, a worn-out woman no longer young or good-looking, and in no way remarkable or interesting, merely a good mother, ought from a sense of fairness to take an indulgent view</t>
  </si>
  <si>
    <t xml:space="preserve"> It had turned out quite the other way</t>
  </si>
  <si>
    <t xml:space="preserve"> “And how well things were going up till now! how well we got on! She was contented and happy in her children; I never interfered with her in anything; I let her manage the children and the house just as she liked</t>
  </si>
  <si>
    <t xml:space="preserve"> That’s bad! There’s something common, vulgar, in flirting with one’s governess</t>
  </si>
  <si>
    <t xml:space="preserve"> But what a governess!” (He vividly recalled the roguish black eyes of Mlle</t>
  </si>
  <si>
    <t xml:space="preserve"> Roland and her smile</t>
  </si>
  <si>
    <t>) “But after all, while she was in the house, I kept myself in hand</t>
  </si>
  <si>
    <t xml:space="preserve"> And the worst of it all is that she’s already </t>
  </si>
  <si>
    <t xml:space="preserve"> That answer is: one must live in the needs of the day—that is, forget oneself</t>
  </si>
  <si>
    <t xml:space="preserve"> To forget himself in sleep was impossible now, at least till nighttime; he could not go back now to the music sung by the decanter-women; so he must forget himself in the dream of daily life</t>
  </si>
  <si>
    <t xml:space="preserve"> He pulled up the blind and rang the bell loudly</t>
  </si>
  <si>
    <t xml:space="preserve"> It was at once answered by the appearance of an old friend, his valet, Matvey, carrying his clothes, his boots, and a telegram</t>
  </si>
  <si>
    <t xml:space="preserve"> Matvey was followed by the barber with all the necessaries for shaving</t>
  </si>
  <si>
    <t>”</t>
  </si>
  <si>
    <t xml:space="preserve"> In the glance, in which their eyes met in the looking-glass, it was clear that they understood one another</t>
  </si>
  <si>
    <t xml:space="preserve"> He had obviously prepared the sentence beforehand</t>
  </si>
  <si>
    <t xml:space="preserve"> Tearing open the telegram, he read it through, guessing at the words, misspelt as they always are in telegrams, and his face brightened</t>
  </si>
  <si>
    <t>“Matvey, my sister Anna Arkadyevna will be here tomorrow,” he said, checking for a minute the sleek, plump hand of the barber, cutting a pink path through his long, curly whiskers</t>
  </si>
  <si>
    <t xml:space="preserve"> Matvey nodded at the looking-glass</t>
  </si>
  <si>
    <t>“Alone</t>
  </si>
  <si>
    <t xml:space="preserve"> Here, take the telegram; give it to her, and then do what she tells you</t>
  </si>
  <si>
    <t xml:space="preserve"> The barber had gone</t>
  </si>
  <si>
    <t>barber</t>
  </si>
  <si>
    <t xml:space="preserve">  Three days after the quarrel, Prince Stepan Arkadyevitch Oblonsky—Stiva, as he was called in the fashionable world—woke up at his usual hour, that is, at eight o’clock in the morning, not in his wife’s bedroom, but on the leather-covered sofa in his study</t>
  </si>
  <si>
    <t xml:space="preserve">  “Yes, yes, how was it now?” he thought, going over his dream</t>
  </si>
  <si>
    <t xml:space="preserve"> Yes, Alabin was giving a dinner on glass tables, and the tables sang, _Il mio tesoro_—not _Il mio tesoro_ though, but something better, and there were some sort of little decanters on the table, and they were women, too,” he remembered</t>
  </si>
  <si>
    <t xml:space="preserve">  Stepan Arkadyevitch’s eyes twinkled gaily, and he pondered with a smile</t>
  </si>
  <si>
    <t xml:space="preserve">  “Ah, ah, ah! Oo!</t>
  </si>
  <si>
    <t xml:space="preserve">  “Yes, she won’t forgive me, and she can’t forgive me</t>
  </si>
  <si>
    <t xml:space="preserve">  Most unpleasant of all was the first minute when, on coming, happy and good-humored, from the theater, with a huge pear in his hand for his wife, he had not found his wife in the drawing-room, to his surprise had not found her in the study either, and saw her at last in her bedroom with the unlucky letter that revealed everything in her hand</t>
  </si>
  <si>
    <t xml:space="preserve">  She, his Dolly, forever fussing and worrying over household details, and limited in her ideas, as he considered, was sitting perfectly still with the letter in her hand, looking at him with an expression of horror, despair, and indignation</t>
  </si>
  <si>
    <t xml:space="preserve">  “What’s this? this?” she asked, pointing to the letter</t>
  </si>
  <si>
    <t xml:space="preserve">  And at this recollection, Stepan Arkadyevitch, as is so often the case, was not so much annoyed at the fact itself as at the way in which he had met his wife’s words</t>
  </si>
  <si>
    <t xml:space="preserve">  There happened to him at that instant what does happen to people when they are unexpectedly caught in something very disgraceful</t>
  </si>
  <si>
    <t xml:space="preserve">  This idiotic smile he could not forgive himself</t>
  </si>
  <si>
    <t xml:space="preserve">  “It’s that idiotic smile that’s to blame for it all,” thought Stepan Arkadyevitch</t>
  </si>
  <si>
    <t xml:space="preserve">  “But what’s to be done? What’s to be done?” he said to himself in despair, and found no answer</t>
  </si>
  <si>
    <t xml:space="preserve">  </t>
  </si>
  <si>
    <t xml:space="preserve">  “Oh, it’s awful! oh dear, oh dear! awful!” Stepan Arkadyevitch kept repeating to himself, and he could think of nothing to be done</t>
  </si>
  <si>
    <t xml:space="preserve"> It’s true it’s bad _her_ having been a governess in our house</t>
  </si>
  <si>
    <t xml:space="preserve"> it seems as if ill-luck would have it so! Oh, oh! But what, what is to be done?”  There was no solution, but that universal solution which life gives to all questions, even the most complex and insoluble</t>
  </si>
  <si>
    <t xml:space="preserve">  “Then we shall see,” Stepan Arkadyevitch said to himself, and getting up he put on a gray dressing-gown lined with blue silk, tied the tassels in a knot, and, drawing a deep breath of air into his broad, bare chest, he walked to the window with his usual confident step, turning out his feet that carried his full frame so easily</t>
  </si>
  <si>
    <t xml:space="preserve">  “Are there any papers from the office?” asked Stepan Arkadyevitch, taking the telegram and seating himself at the looking-glass</t>
  </si>
  <si>
    <t xml:space="preserve">  “On the table,” replied Matvey, glancing with inquiring sympathy at his master; and, after a short pause, he added with a sly smile, “They’ve sent from the carriage-jobbers</t>
  </si>
  <si>
    <t>”  Stepan Arkadyevitch made no reply, he merely glanced at Matvey in the looking-glass</t>
  </si>
  <si>
    <t xml:space="preserve"> Stepan Arkadyevitch’s eyes asked: “Why do you tell me that? don’t you know?”  Matvey put his hands in his jacket pockets, thrust out one leg, and gazed silently, good-humoredly, with a faint smile, at his master</t>
  </si>
  <si>
    <t xml:space="preserve">  “I told them to come on Sunday, and till then not to trouble you or themselves for nothing,” he said</t>
  </si>
  <si>
    <t xml:space="preserve">  Stepan Arkadyevitch saw Matvey wanted to make a joke and attract attention to himself</t>
  </si>
  <si>
    <t xml:space="preserve">  “Thank God!” said Matvey, showing by this response that he, like his master, realized the significance of this arrival—that is, that Anna Arkadyevna, the sister he was so fond of, might bring about a reconciliation between husband and wife</t>
  </si>
  <si>
    <t xml:space="preserve">  “Alone, or with her husband?” inquired Matvey</t>
  </si>
  <si>
    <t xml:space="preserve">  Stepan Arkadyevitch could not answer, as the barber was at work on his upper lip, and he raised one finger</t>
  </si>
  <si>
    <t xml:space="preserve">  “Alone</t>
  </si>
  <si>
    <t xml:space="preserve"> Is the room to be got ready upstairs?”  “Inform Darya Alexandrovna: where she orders</t>
  </si>
  <si>
    <t>”  “Darya Alexandrovna?” Matvey repeated, as though in doubt</t>
  </si>
  <si>
    <t xml:space="preserve">  “Yes, inform her</t>
  </si>
  <si>
    <t>”  “You want to try it on,” Matvey understood, but he only said, “Yes, sir</t>
  </si>
  <si>
    <t>”  Stepan Arkadyevitch was already washed and combed and ready to be dressed, when Matvey, stepping deliberately in his creaky boots, came back into the room with the telegram in his hand</t>
  </si>
  <si>
    <t xml:space="preserve">  “Darya Alexandrovna told me to inform you that she is going away</t>
  </si>
  <si>
    <t xml:space="preserve"> Let him do—that is you—as he likes,” he said, laughing only with his eyes, and putting his hands in his pockets, he watched his master with his head on one side</t>
  </si>
  <si>
    <t xml:space="preserve"> Stepan Arkadyevitch was silent a minute</t>
  </si>
  <si>
    <t xml:space="preserve"> Then a good-humored and rather pitiful smile showed itself on his handsome face</t>
  </si>
  <si>
    <t>Happy</t>
  </si>
  <si>
    <t>families</t>
  </si>
  <si>
    <t>are</t>
  </si>
  <si>
    <t>all</t>
  </si>
  <si>
    <t>alike;</t>
  </si>
  <si>
    <t>every</t>
  </si>
  <si>
    <t>unhappy</t>
  </si>
  <si>
    <t>family</t>
  </si>
  <si>
    <t>is</t>
  </si>
  <si>
    <t>in</t>
  </si>
  <si>
    <t>its</t>
  </si>
  <si>
    <t>own</t>
  </si>
  <si>
    <t>way</t>
  </si>
  <si>
    <t>Everything</t>
  </si>
  <si>
    <t>was</t>
  </si>
  <si>
    <t>confusion</t>
  </si>
  <si>
    <t>the</t>
  </si>
  <si>
    <t>Oblonskys’</t>
  </si>
  <si>
    <t>house</t>
  </si>
  <si>
    <t>The</t>
  </si>
  <si>
    <t>wife</t>
  </si>
  <si>
    <t>had</t>
  </si>
  <si>
    <t>discovered</t>
  </si>
  <si>
    <t>that</t>
  </si>
  <si>
    <t>husband</t>
  </si>
  <si>
    <t>carrying</t>
  </si>
  <si>
    <t>on</t>
  </si>
  <si>
    <t>an</t>
  </si>
  <si>
    <t>intrigue</t>
  </si>
  <si>
    <t>with</t>
  </si>
  <si>
    <t>a</t>
  </si>
  <si>
    <t>French</t>
  </si>
  <si>
    <t>girl,</t>
  </si>
  <si>
    <t>who</t>
  </si>
  <si>
    <t>been</t>
  </si>
  <si>
    <t>governess</t>
  </si>
  <si>
    <t>their</t>
  </si>
  <si>
    <t>family,</t>
  </si>
  <si>
    <t>and</t>
  </si>
  <si>
    <t>she</t>
  </si>
  <si>
    <t>announced</t>
  </si>
  <si>
    <t>to</t>
  </si>
  <si>
    <t>her</t>
  </si>
  <si>
    <t>could</t>
  </si>
  <si>
    <t>not</t>
  </si>
  <si>
    <t>go</t>
  </si>
  <si>
    <t>living</t>
  </si>
  <si>
    <t>same</t>
  </si>
  <si>
    <t>him</t>
  </si>
  <si>
    <t>This</t>
  </si>
  <si>
    <t>position</t>
  </si>
  <si>
    <t>of</t>
  </si>
  <si>
    <t>affairs</t>
  </si>
  <si>
    <t>now</t>
  </si>
  <si>
    <t>lasted</t>
  </si>
  <si>
    <t>three</t>
  </si>
  <si>
    <t>days,</t>
  </si>
  <si>
    <t>only</t>
  </si>
  <si>
    <t>themselves,</t>
  </si>
  <si>
    <t>but</t>
  </si>
  <si>
    <t>members</t>
  </si>
  <si>
    <t>household,</t>
  </si>
  <si>
    <t>were</t>
  </si>
  <si>
    <t>painfully</t>
  </si>
  <si>
    <t>conscious</t>
  </si>
  <si>
    <t>it</t>
  </si>
  <si>
    <t>Every</t>
  </si>
  <si>
    <t>person</t>
  </si>
  <si>
    <t>felt</t>
  </si>
  <si>
    <t>there</t>
  </si>
  <si>
    <t>no</t>
  </si>
  <si>
    <t>sense</t>
  </si>
  <si>
    <t>together,</t>
  </si>
  <si>
    <t>stray</t>
  </si>
  <si>
    <t>people</t>
  </si>
  <si>
    <t>brought</t>
  </si>
  <si>
    <t>together</t>
  </si>
  <si>
    <t>by</t>
  </si>
  <si>
    <t>chance</t>
  </si>
  <si>
    <t>any</t>
  </si>
  <si>
    <t>inn</t>
  </si>
  <si>
    <t>more</t>
  </si>
  <si>
    <t>common</t>
  </si>
  <si>
    <t>one</t>
  </si>
  <si>
    <t>another</t>
  </si>
  <si>
    <t>than</t>
  </si>
  <si>
    <t>they,</t>
  </si>
  <si>
    <t>household</t>
  </si>
  <si>
    <t>Oblonskys</t>
  </si>
  <si>
    <t>did</t>
  </si>
  <si>
    <t>leave</t>
  </si>
  <si>
    <t>room,</t>
  </si>
  <si>
    <t>at</t>
  </si>
  <si>
    <t>home</t>
  </si>
  <si>
    <t>for</t>
  </si>
  <si>
    <t>days</t>
  </si>
  <si>
    <t>children</t>
  </si>
  <si>
    <t>ran</t>
  </si>
  <si>
    <t>wild</t>
  </si>
  <si>
    <t>over</t>
  </si>
  <si>
    <t>house;</t>
  </si>
  <si>
    <t>English</t>
  </si>
  <si>
    <t>quarreled</t>
  </si>
  <si>
    <t>housekeeper,</t>
  </si>
  <si>
    <t>wrote</t>
  </si>
  <si>
    <t>friend</t>
  </si>
  <si>
    <t>asking</t>
  </si>
  <si>
    <t>look</t>
  </si>
  <si>
    <t>out</t>
  </si>
  <si>
    <t>new</t>
  </si>
  <si>
    <t>situation</t>
  </si>
  <si>
    <t>her;</t>
  </si>
  <si>
    <t>man-cook</t>
  </si>
  <si>
    <t>walked</t>
  </si>
  <si>
    <t>off</t>
  </si>
  <si>
    <t>day</t>
  </si>
  <si>
    <t>before</t>
  </si>
  <si>
    <t>just</t>
  </si>
  <si>
    <t>dinner</t>
  </si>
  <si>
    <t>time;</t>
  </si>
  <si>
    <t>kitchen-maid,</t>
  </si>
  <si>
    <t>coachman</t>
  </si>
  <si>
    <t>given</t>
  </si>
  <si>
    <t>warning</t>
  </si>
  <si>
    <t>Three</t>
  </si>
  <si>
    <t>after</t>
  </si>
  <si>
    <t>quarrel,</t>
  </si>
  <si>
    <t>Prince</t>
  </si>
  <si>
    <t>Stepan</t>
  </si>
  <si>
    <t>Arkadyevitch</t>
  </si>
  <si>
    <t>Oblonsky—Stiva,</t>
  </si>
  <si>
    <t>as</t>
  </si>
  <si>
    <t>he</t>
  </si>
  <si>
    <t>called</t>
  </si>
  <si>
    <t>fashionable</t>
  </si>
  <si>
    <t>world—woke</t>
  </si>
  <si>
    <t>up</t>
  </si>
  <si>
    <t>his</t>
  </si>
  <si>
    <t>usual</t>
  </si>
  <si>
    <t>hour,</t>
  </si>
  <si>
    <t>is,</t>
  </si>
  <si>
    <t>eight</t>
  </si>
  <si>
    <t>o’clock</t>
  </si>
  <si>
    <t>morning,</t>
  </si>
  <si>
    <t>wife’s</t>
  </si>
  <si>
    <t>bedroom,</t>
  </si>
  <si>
    <t>leather-covered</t>
  </si>
  <si>
    <t>sofa</t>
  </si>
  <si>
    <t>study</t>
  </si>
  <si>
    <t>He</t>
  </si>
  <si>
    <t>turned</t>
  </si>
  <si>
    <t>stout,</t>
  </si>
  <si>
    <t>well-cared-for</t>
  </si>
  <si>
    <t>springy</t>
  </si>
  <si>
    <t>sofa,</t>
  </si>
  <si>
    <t>though</t>
  </si>
  <si>
    <t>would</t>
  </si>
  <si>
    <t>sink</t>
  </si>
  <si>
    <t>into</t>
  </si>
  <si>
    <t>long</t>
  </si>
  <si>
    <t>sleep</t>
  </si>
  <si>
    <t>again;</t>
  </si>
  <si>
    <t>vigorously</t>
  </si>
  <si>
    <t>embraced</t>
  </si>
  <si>
    <t>pillow</t>
  </si>
  <si>
    <t>other</t>
  </si>
  <si>
    <t>side</t>
  </si>
  <si>
    <t>buried</t>
  </si>
  <si>
    <t>face</t>
  </si>
  <si>
    <t>it;</t>
  </si>
  <si>
    <t>once</t>
  </si>
  <si>
    <t>jumped</t>
  </si>
  <si>
    <t>up,</t>
  </si>
  <si>
    <t>sat</t>
  </si>
  <si>
    <t>opened</t>
  </si>
  <si>
    <t>eyes</t>
  </si>
  <si>
    <t>“Yes,</t>
  </si>
  <si>
    <t>yes,</t>
  </si>
  <si>
    <t>how</t>
  </si>
  <si>
    <t>thought,</t>
  </si>
  <si>
    <t>going</t>
  </si>
  <si>
    <t>dream</t>
  </si>
  <si>
    <t>“Now,</t>
  </si>
  <si>
    <t>To</t>
  </si>
  <si>
    <t>be</t>
  </si>
  <si>
    <t>sure!</t>
  </si>
  <si>
    <t>Alabin</t>
  </si>
  <si>
    <t>giving</t>
  </si>
  <si>
    <t>Darmstadt;</t>
  </si>
  <si>
    <t>no,</t>
  </si>
  <si>
    <t>Darmstadt,</t>
  </si>
  <si>
    <t>something</t>
  </si>
  <si>
    <t>American</t>
  </si>
  <si>
    <t>Yes,</t>
  </si>
  <si>
    <t>then,</t>
  </si>
  <si>
    <t>Darmstadt</t>
  </si>
  <si>
    <t>America</t>
  </si>
  <si>
    <t>glass</t>
  </si>
  <si>
    <t>tables,</t>
  </si>
  <si>
    <t>tables</t>
  </si>
  <si>
    <t>sang,</t>
  </si>
  <si>
    <t>_Il</t>
  </si>
  <si>
    <t>mio</t>
  </si>
  <si>
    <t>tesoro_—not</t>
  </si>
  <si>
    <t>tesoro_</t>
  </si>
  <si>
    <t>though,</t>
  </si>
  <si>
    <t>better,</t>
  </si>
  <si>
    <t>some</t>
  </si>
  <si>
    <t>sort</t>
  </si>
  <si>
    <t>little</t>
  </si>
  <si>
    <t>decanters</t>
  </si>
  <si>
    <t>table,</t>
  </si>
  <si>
    <t>they</t>
  </si>
  <si>
    <t>women,</t>
  </si>
  <si>
    <t>too,”</t>
  </si>
  <si>
    <t>remembered</t>
  </si>
  <si>
    <t>Arkadyevitch’s</t>
  </si>
  <si>
    <t>twinkled</t>
  </si>
  <si>
    <t>gaily,</t>
  </si>
  <si>
    <t>pondered</t>
  </si>
  <si>
    <t>smile</t>
  </si>
  <si>
    <t>nice,</t>
  </si>
  <si>
    <t>very</t>
  </si>
  <si>
    <t>nice</t>
  </si>
  <si>
    <t>There</t>
  </si>
  <si>
    <t>great</t>
  </si>
  <si>
    <t>deal</t>
  </si>
  <si>
    <t>delightful,</t>
  </si>
  <si>
    <t>there’s</t>
  </si>
  <si>
    <t>putting</t>
  </si>
  <si>
    <t>words,</t>
  </si>
  <si>
    <t>or</t>
  </si>
  <si>
    <t>even</t>
  </si>
  <si>
    <t>expressing</t>
  </si>
  <si>
    <t>one’s</t>
  </si>
  <si>
    <t>thoughts</t>
  </si>
  <si>
    <t>awake</t>
  </si>
  <si>
    <t>And</t>
  </si>
  <si>
    <t>noticing</t>
  </si>
  <si>
    <t>gleam</t>
  </si>
  <si>
    <t>light</t>
  </si>
  <si>
    <t>peeping</t>
  </si>
  <si>
    <t>beside</t>
  </si>
  <si>
    <t>serge</t>
  </si>
  <si>
    <t>curtains,</t>
  </si>
  <si>
    <t>cheerfully</t>
  </si>
  <si>
    <t>dropped</t>
  </si>
  <si>
    <t>feet</t>
  </si>
  <si>
    <t>edge</t>
  </si>
  <si>
    <t>about</t>
  </si>
  <si>
    <t>them</t>
  </si>
  <si>
    <t>slippers,</t>
  </si>
  <si>
    <t>present</t>
  </si>
  <si>
    <t>last</t>
  </si>
  <si>
    <t>birthday,</t>
  </si>
  <si>
    <t>worked</t>
  </si>
  <si>
    <t>gold-colored</t>
  </si>
  <si>
    <t>morocco</t>
  </si>
  <si>
    <t>And,</t>
  </si>
  <si>
    <t>done</t>
  </si>
  <si>
    <t>nine</t>
  </si>
  <si>
    <t>years,</t>
  </si>
  <si>
    <t>stretched</t>
  </si>
  <si>
    <t>hand,</t>
  </si>
  <si>
    <t>without</t>
  </si>
  <si>
    <t>getting</t>
  </si>
  <si>
    <t>towards</t>
  </si>
  <si>
    <t>place</t>
  </si>
  <si>
    <t>where</t>
  </si>
  <si>
    <t>dressing-gown</t>
  </si>
  <si>
    <t>always</t>
  </si>
  <si>
    <t>hung</t>
  </si>
  <si>
    <t>bedroom</t>
  </si>
  <si>
    <t>thereupon</t>
  </si>
  <si>
    <t>suddenly</t>
  </si>
  <si>
    <t>sleeping</t>
  </si>
  <si>
    <t>study,</t>
  </si>
  <si>
    <t>why:</t>
  </si>
  <si>
    <t>vanished</t>
  </si>
  <si>
    <t>from</t>
  </si>
  <si>
    <t>face,</t>
  </si>
  <si>
    <t>knitted</t>
  </si>
  <si>
    <t>brows</t>
  </si>
  <si>
    <t>“Ah,</t>
  </si>
  <si>
    <t>ah,</t>
  </si>
  <si>
    <t>ah!</t>
  </si>
  <si>
    <t>Oo!</t>
  </si>
  <si>
    <t>muttered,</t>
  </si>
  <si>
    <t>recalling</t>
  </si>
  <si>
    <t>everything</t>
  </si>
  <si>
    <t>happened</t>
  </si>
  <si>
    <t>again</t>
  </si>
  <si>
    <t>detail</t>
  </si>
  <si>
    <t>quarrel</t>
  </si>
  <si>
    <t>imagination,</t>
  </si>
  <si>
    <t>hopelessness</t>
  </si>
  <si>
    <t>position,</t>
  </si>
  <si>
    <t>worst</t>
  </si>
  <si>
    <t>all,</t>
  </si>
  <si>
    <t>fault</t>
  </si>
  <si>
    <t>won’t</t>
  </si>
  <si>
    <t>forgive</t>
  </si>
  <si>
    <t>me,</t>
  </si>
  <si>
    <t>can’t</t>
  </si>
  <si>
    <t>me</t>
  </si>
  <si>
    <t>most</t>
  </si>
  <si>
    <t>awful</t>
  </si>
  <si>
    <t>thing</t>
  </si>
  <si>
    <t>it’s</t>
  </si>
  <si>
    <t>my</t>
  </si>
  <si>
    <t>fault—all</t>
  </si>
  <si>
    <t>fault,</t>
  </si>
  <si>
    <t>I’m</t>
  </si>
  <si>
    <t>blame</t>
  </si>
  <si>
    <t>That’s</t>
  </si>
  <si>
    <t>point</t>
  </si>
  <si>
    <t>whole</t>
  </si>
  <si>
    <t>situation,”</t>
  </si>
  <si>
    <t>reflected</t>
  </si>
  <si>
    <t>“Oh,</t>
  </si>
  <si>
    <t>oh,</t>
  </si>
  <si>
    <t>oh!”</t>
  </si>
  <si>
    <t>kept</t>
  </si>
  <si>
    <t>repeating</t>
  </si>
  <si>
    <t>despair,</t>
  </si>
  <si>
    <t>acutely</t>
  </si>
  <si>
    <t>painful</t>
  </si>
  <si>
    <t>sensations</t>
  </si>
  <si>
    <t>caused</t>
  </si>
  <si>
    <t>this</t>
  </si>
  <si>
    <t>Most</t>
  </si>
  <si>
    <t>unpleasant</t>
  </si>
  <si>
    <t>first</t>
  </si>
  <si>
    <t>minute</t>
  </si>
  <si>
    <t>when,</t>
  </si>
  <si>
    <t>coming,</t>
  </si>
  <si>
    <t>happy</t>
  </si>
  <si>
    <t>good-humored,</t>
  </si>
  <si>
    <t>theater,</t>
  </si>
  <si>
    <t>huge</t>
  </si>
  <si>
    <t>pear</t>
  </si>
  <si>
    <t>hand</t>
  </si>
  <si>
    <t>wife,</t>
  </si>
  <si>
    <t>found</t>
  </si>
  <si>
    <t>drawing-room,</t>
  </si>
  <si>
    <t>surprise</t>
  </si>
  <si>
    <t>either,</t>
  </si>
  <si>
    <t>saw</t>
  </si>
  <si>
    <t>unlucky</t>
  </si>
  <si>
    <t>letter</t>
  </si>
  <si>
    <t>revealed</t>
  </si>
  <si>
    <t>She,</t>
  </si>
  <si>
    <t>Dolly,</t>
  </si>
  <si>
    <t>forever</t>
  </si>
  <si>
    <t>fussing</t>
  </si>
  <si>
    <t>worrying</t>
  </si>
  <si>
    <t>details,</t>
  </si>
  <si>
    <t>limited</t>
  </si>
  <si>
    <t>ideas,</t>
  </si>
  <si>
    <t>considered,</t>
  </si>
  <si>
    <t>sitting</t>
  </si>
  <si>
    <t>perfectly</t>
  </si>
  <si>
    <t>still</t>
  </si>
  <si>
    <t>looking</t>
  </si>
  <si>
    <t>expression</t>
  </si>
  <si>
    <t>horror,</t>
  </si>
  <si>
    <t>indignation</t>
  </si>
  <si>
    <t>“What’s</t>
  </si>
  <si>
    <t>asked,</t>
  </si>
  <si>
    <t>pointing</t>
  </si>
  <si>
    <t>recollection,</t>
  </si>
  <si>
    <t>Arkadyevitch,</t>
  </si>
  <si>
    <t>so</t>
  </si>
  <si>
    <t>often</t>
  </si>
  <si>
    <t>case,</t>
  </si>
  <si>
    <t>much</t>
  </si>
  <si>
    <t>annoyed</t>
  </si>
  <si>
    <t>fact</t>
  </si>
  <si>
    <t>itself</t>
  </si>
  <si>
    <t>which</t>
  </si>
  <si>
    <t>met</t>
  </si>
  <si>
    <t>words</t>
  </si>
  <si>
    <t>instant</t>
  </si>
  <si>
    <t>what</t>
  </si>
  <si>
    <t>does</t>
  </si>
  <si>
    <t>happen</t>
  </si>
  <si>
    <t>when</t>
  </si>
  <si>
    <t>unexpectedly</t>
  </si>
  <si>
    <t>caught</t>
  </si>
  <si>
    <t>disgraceful</t>
  </si>
  <si>
    <t>succeed</t>
  </si>
  <si>
    <t>adapting</t>
  </si>
  <si>
    <t>placed</t>
  </si>
  <si>
    <t>discovery</t>
  </si>
  <si>
    <t>Instead</t>
  </si>
  <si>
    <t>being</t>
  </si>
  <si>
    <t>hurt,</t>
  </si>
  <si>
    <t>denying,</t>
  </si>
  <si>
    <t>defending</t>
  </si>
  <si>
    <t>himself,</t>
  </si>
  <si>
    <t>begging</t>
  </si>
  <si>
    <t>forgiveness,</t>
  </si>
  <si>
    <t>instead</t>
  </si>
  <si>
    <t>remaining</t>
  </si>
  <si>
    <t>indifferent</t>
  </si>
  <si>
    <t>even—anything</t>
  </si>
  <si>
    <t>have</t>
  </si>
  <si>
    <t>better</t>
  </si>
  <si>
    <t>do—his</t>
  </si>
  <si>
    <t>utterly</t>
  </si>
  <si>
    <t>involuntarily</t>
  </si>
  <si>
    <t>(reflex</t>
  </si>
  <si>
    <t>spinal</t>
  </si>
  <si>
    <t>action,</t>
  </si>
  <si>
    <t>fond</t>
  </si>
  <si>
    <t>physiology)—utterly</t>
  </si>
  <si>
    <t>assumed</t>
  </si>
  <si>
    <t>habitual,</t>
  </si>
  <si>
    <t>therefore</t>
  </si>
  <si>
    <t>idiotic</t>
  </si>
  <si>
    <t>himself</t>
  </si>
  <si>
    <t>Catching</t>
  </si>
  <si>
    <t>sight</t>
  </si>
  <si>
    <t>smile,</t>
  </si>
  <si>
    <t>Dolly</t>
  </si>
  <si>
    <t>shuddered</t>
  </si>
  <si>
    <t>physical</t>
  </si>
  <si>
    <t>pain,</t>
  </si>
  <si>
    <t>broke</t>
  </si>
  <si>
    <t>characteristic</t>
  </si>
  <si>
    <t>heat</t>
  </si>
  <si>
    <t>flood</t>
  </si>
  <si>
    <t>cruel</t>
  </si>
  <si>
    <t>rushed</t>
  </si>
  <si>
    <t>room</t>
  </si>
  <si>
    <t>Since</t>
  </si>
  <si>
    <t>then</t>
  </si>
  <si>
    <t>refused</t>
  </si>
  <si>
    <t>see</t>
  </si>
  <si>
    <t>“It’s</t>
  </si>
  <si>
    <t>that’s</t>
  </si>
  <si>
    <t>all,”</t>
  </si>
  <si>
    <t>thought</t>
  </si>
  <si>
    <t>“But</t>
  </si>
  <si>
    <t>what’s</t>
  </si>
  <si>
    <t>What’s</t>
  </si>
  <si>
    <t>said</t>
  </si>
  <si>
    <t>answer</t>
  </si>
  <si>
    <t>truthful</t>
  </si>
  <si>
    <t>man</t>
  </si>
  <si>
    <t>relations</t>
  </si>
  <si>
    <t>incapable</t>
  </si>
  <si>
    <t>deceiving</t>
  </si>
  <si>
    <t>persuading</t>
  </si>
  <si>
    <t>repented</t>
  </si>
  <si>
    <t>conduct</t>
  </si>
  <si>
    <t>date</t>
  </si>
  <si>
    <t>repent</t>
  </si>
  <si>
    <t>he,</t>
  </si>
  <si>
    <t>handsome,</t>
  </si>
  <si>
    <t>susceptible</t>
  </si>
  <si>
    <t>thirty-four,</t>
  </si>
  <si>
    <t>love</t>
  </si>
  <si>
    <t>mother</t>
  </si>
  <si>
    <t>five</t>
  </si>
  <si>
    <t>two</t>
  </si>
  <si>
    <t>dead</t>
  </si>
  <si>
    <t>children,</t>
  </si>
  <si>
    <t>year</t>
  </si>
  <si>
    <t>younger</t>
  </si>
  <si>
    <t>All</t>
  </si>
  <si>
    <t>succeeded</t>
  </si>
  <si>
    <t>hiding</t>
  </si>
  <si>
    <t>But</t>
  </si>
  <si>
    <t>difficulty</t>
  </si>
  <si>
    <t>sorry</t>
  </si>
  <si>
    <t>Possibly</t>
  </si>
  <si>
    <t>might</t>
  </si>
  <si>
    <t>managed</t>
  </si>
  <si>
    <t>conceal</t>
  </si>
  <si>
    <t>sins</t>
  </si>
  <si>
    <t>if</t>
  </si>
  <si>
    <t>anticipated</t>
  </si>
  <si>
    <t>knowledge</t>
  </si>
  <si>
    <t>such</t>
  </si>
  <si>
    <t>effect</t>
  </si>
  <si>
    <t>never</t>
  </si>
  <si>
    <t>clearly</t>
  </si>
  <si>
    <t>subject,</t>
  </si>
  <si>
    <t>vaguely</t>
  </si>
  <si>
    <t>conceived</t>
  </si>
  <si>
    <t>must</t>
  </si>
  <si>
    <t>ago</t>
  </si>
  <si>
    <t>suspected</t>
  </si>
  <si>
    <t>unfaithful</t>
  </si>
  <si>
    <t>her,</t>
  </si>
  <si>
    <t>shut</t>
  </si>
  <si>
    <t>supposed</t>
  </si>
  <si>
    <t>she,</t>
  </si>
  <si>
    <t>worn-out</t>
  </si>
  <si>
    <t>woman</t>
  </si>
  <si>
    <t>longer</t>
  </si>
  <si>
    <t>young</t>
  </si>
  <si>
    <t>good-looking,</t>
  </si>
  <si>
    <t>remarkable</t>
  </si>
  <si>
    <t>interesting,</t>
  </si>
  <si>
    <t>merely</t>
  </si>
  <si>
    <t>good</t>
  </si>
  <si>
    <t>mother,</t>
  </si>
  <si>
    <t>ought</t>
  </si>
  <si>
    <t>fairness</t>
  </si>
  <si>
    <t>take</t>
  </si>
  <si>
    <t>indulgent</t>
  </si>
  <si>
    <t>view</t>
  </si>
  <si>
    <t>It</t>
  </si>
  <si>
    <t>quite</t>
  </si>
  <si>
    <t>oh</t>
  </si>
  <si>
    <t>dear,</t>
  </si>
  <si>
    <t>dear</t>
  </si>
  <si>
    <t>think</t>
  </si>
  <si>
    <t>nothing</t>
  </si>
  <si>
    <t>“And</t>
  </si>
  <si>
    <t>well</t>
  </si>
  <si>
    <t>things</t>
  </si>
  <si>
    <t>till</t>
  </si>
  <si>
    <t>we</t>
  </si>
  <si>
    <t>got</t>
  </si>
  <si>
    <t>She</t>
  </si>
  <si>
    <t>contented</t>
  </si>
  <si>
    <t>children;</t>
  </si>
  <si>
    <t>I</t>
  </si>
  <si>
    <t>interfered</t>
  </si>
  <si>
    <t>anything;</t>
  </si>
  <si>
    <t>let</t>
  </si>
  <si>
    <t>manage</t>
  </si>
  <si>
    <t>liked</t>
  </si>
  <si>
    <t>It’s</t>
  </si>
  <si>
    <t>bad</t>
  </si>
  <si>
    <t>_her_</t>
  </si>
  <si>
    <t>having</t>
  </si>
  <si>
    <t>our</t>
  </si>
  <si>
    <t>There’s</t>
  </si>
  <si>
    <t>common,</t>
  </si>
  <si>
    <t>vulgar,</t>
  </si>
  <si>
    <t>flirting</t>
  </si>
  <si>
    <t>(He</t>
  </si>
  <si>
    <t>vividly</t>
  </si>
  <si>
    <t>recalled</t>
  </si>
  <si>
    <t>roguish</t>
  </si>
  <si>
    <t>black</t>
  </si>
  <si>
    <t>Mlle</t>
  </si>
  <si>
    <t>Roland</t>
  </si>
  <si>
    <t>)</t>
  </si>
  <si>
    <t>while</t>
  </si>
  <si>
    <t>house,</t>
  </si>
  <si>
    <t>myself</t>
  </si>
  <si>
    <t>she’s</t>
  </si>
  <si>
    <t>already</t>
  </si>
  <si>
    <t>seems</t>
  </si>
  <si>
    <t>ill-luck</t>
  </si>
  <si>
    <t>Oh,</t>
  </si>
  <si>
    <t>what,</t>
  </si>
  <si>
    <t>That</t>
  </si>
  <si>
    <t>is:</t>
  </si>
  <si>
    <t>live</t>
  </si>
  <si>
    <t>needs</t>
  </si>
  <si>
    <t>day—that</t>
  </si>
  <si>
    <t>forget</t>
  </si>
  <si>
    <t>oneself</t>
  </si>
  <si>
    <t>impossible</t>
  </si>
  <si>
    <t>now,</t>
  </si>
  <si>
    <t>least</t>
  </si>
  <si>
    <t>nighttime;</t>
  </si>
  <si>
    <t>back</t>
  </si>
  <si>
    <t>music</t>
  </si>
  <si>
    <t>sung</t>
  </si>
  <si>
    <t>decanter-women;</t>
  </si>
  <si>
    <t>daily</t>
  </si>
  <si>
    <t>life</t>
  </si>
  <si>
    <t>“Then</t>
  </si>
  <si>
    <t>shall</t>
  </si>
  <si>
    <t>see,”</t>
  </si>
  <si>
    <t>put</t>
  </si>
  <si>
    <t>gray</t>
  </si>
  <si>
    <t>lined</t>
  </si>
  <si>
    <t>blue</t>
  </si>
  <si>
    <t>silk,</t>
  </si>
  <si>
    <t>tied</t>
  </si>
  <si>
    <t>tassels</t>
  </si>
  <si>
    <t>knot,</t>
  </si>
  <si>
    <t>and,</t>
  </si>
  <si>
    <t>drawing</t>
  </si>
  <si>
    <t>deep</t>
  </si>
  <si>
    <t>breath</t>
  </si>
  <si>
    <t>air</t>
  </si>
  <si>
    <t>broad,</t>
  </si>
  <si>
    <t>bare</t>
  </si>
  <si>
    <t>chest,</t>
  </si>
  <si>
    <t>window</t>
  </si>
  <si>
    <t>confident</t>
  </si>
  <si>
    <t>step,</t>
  </si>
  <si>
    <t>turning</t>
  </si>
  <si>
    <t>carried</t>
  </si>
  <si>
    <t>full</t>
  </si>
  <si>
    <t>frame</t>
  </si>
  <si>
    <t>easily</t>
  </si>
  <si>
    <t>pulled</t>
  </si>
  <si>
    <t>blind</t>
  </si>
  <si>
    <t>rang</t>
  </si>
  <si>
    <t>bell</t>
  </si>
  <si>
    <t>loudly</t>
  </si>
  <si>
    <t>answered</t>
  </si>
  <si>
    <t>appearance</t>
  </si>
  <si>
    <t>old</t>
  </si>
  <si>
    <t>friend,</t>
  </si>
  <si>
    <t>valet,</t>
  </si>
  <si>
    <t>Matvey,</t>
  </si>
  <si>
    <t>clothes,</t>
  </si>
  <si>
    <t>boots,</t>
  </si>
  <si>
    <t>telegram</t>
  </si>
  <si>
    <t>Matvey</t>
  </si>
  <si>
    <t>followed</t>
  </si>
  <si>
    <t>necessaries</t>
  </si>
  <si>
    <t>shaving</t>
  </si>
  <si>
    <t>“Are</t>
  </si>
  <si>
    <t>papers</t>
  </si>
  <si>
    <t>office</t>
  </si>
  <si>
    <t>“On</t>
  </si>
  <si>
    <t>table,”</t>
  </si>
  <si>
    <t>replied</t>
  </si>
  <si>
    <t>glancing</t>
  </si>
  <si>
    <t>inquiring</t>
  </si>
  <si>
    <t>sympathy</t>
  </si>
  <si>
    <t>master;</t>
  </si>
  <si>
    <t>short</t>
  </si>
  <si>
    <t>pause,</t>
  </si>
  <si>
    <t>added</t>
  </si>
  <si>
    <t>sly</t>
  </si>
  <si>
    <t>“They’ve</t>
  </si>
  <si>
    <t>sent</t>
  </si>
  <si>
    <t>carriage-jobbers</t>
  </si>
  <si>
    <t>made</t>
  </si>
  <si>
    <t>reply,</t>
  </si>
  <si>
    <t>glanced</t>
  </si>
  <si>
    <t>looking-glass</t>
  </si>
  <si>
    <t>“Matvey,</t>
  </si>
  <si>
    <t>sister</t>
  </si>
  <si>
    <t>Anna</t>
  </si>
  <si>
    <t>Arkadyevna</t>
  </si>
  <si>
    <t>will</t>
  </si>
  <si>
    <t>here</t>
  </si>
  <si>
    <t>tomorrow,”</t>
  </si>
  <si>
    <t>said,</t>
  </si>
  <si>
    <t>checking</t>
  </si>
  <si>
    <t>sleek,</t>
  </si>
  <si>
    <t>plump</t>
  </si>
  <si>
    <t>barber,</t>
  </si>
  <si>
    <t>cutting</t>
  </si>
  <si>
    <t>pink</t>
  </si>
  <si>
    <t>path</t>
  </si>
  <si>
    <t>through</t>
  </si>
  <si>
    <t>long,</t>
  </si>
  <si>
    <t>curly</t>
  </si>
  <si>
    <t>whiskers</t>
  </si>
  <si>
    <t>“Thank</t>
  </si>
  <si>
    <t>God</t>
  </si>
  <si>
    <t>“Alone,</t>
  </si>
  <si>
    <t>inquired</t>
  </si>
  <si>
    <t>answer,</t>
  </si>
  <si>
    <t>work</t>
  </si>
  <si>
    <t>upper</t>
  </si>
  <si>
    <t>lip,</t>
  </si>
  <si>
    <t>raised</t>
  </si>
  <si>
    <t>finger</t>
  </si>
  <si>
    <t>nodded</t>
  </si>
  <si>
    <t>Is</t>
  </si>
  <si>
    <t>ready</t>
  </si>
  <si>
    <t>upstairs</t>
  </si>
  <si>
    <t>“Inform</t>
  </si>
  <si>
    <t>Darya</t>
  </si>
  <si>
    <t>Alexandrovna:</t>
  </si>
  <si>
    <t>orders</t>
  </si>
  <si>
    <t>“Darya</t>
  </si>
  <si>
    <t>Alexandrovna</t>
  </si>
  <si>
    <t>repeated,</t>
  </si>
  <si>
    <t>doubt</t>
  </si>
  <si>
    <t>inform</t>
  </si>
  <si>
    <t>Here,</t>
  </si>
  <si>
    <t>telegram;</t>
  </si>
  <si>
    <t>give</t>
  </si>
  <si>
    <t>do</t>
  </si>
  <si>
    <t>tells</t>
  </si>
  <si>
    <t>you</t>
  </si>
  <si>
    <t>“You</t>
  </si>
  <si>
    <t>want</t>
  </si>
  <si>
    <t>try</t>
  </si>
  <si>
    <t>on,”</t>
  </si>
  <si>
    <t>understood,</t>
  </si>
  <si>
    <t>sir</t>
  </si>
  <si>
    <t>washed</t>
  </si>
  <si>
    <t>combed</t>
  </si>
  <si>
    <t>dressed,</t>
  </si>
  <si>
    <t>stepping</t>
  </si>
  <si>
    <t>deliberately</t>
  </si>
  <si>
    <t>creaky</t>
  </si>
  <si>
    <t>came</t>
  </si>
  <si>
    <t>gone</t>
  </si>
  <si>
    <t>told</t>
  </si>
  <si>
    <t>away</t>
  </si>
  <si>
    <t>Let</t>
  </si>
  <si>
    <t>do—that</t>
  </si>
  <si>
    <t>you—as</t>
  </si>
  <si>
    <t>likes,”</t>
  </si>
  <si>
    <t>laughing</t>
  </si>
  <si>
    <t>eyes,</t>
  </si>
  <si>
    <t>hands</t>
  </si>
  <si>
    <t>pockets,</t>
  </si>
  <si>
    <t>watched</t>
  </si>
  <si>
    <t>master</t>
  </si>
  <si>
    <t>head</t>
  </si>
  <si>
    <t>silent</t>
  </si>
  <si>
    <t>Then</t>
  </si>
  <si>
    <t>good-humored</t>
  </si>
  <si>
    <t>rather</t>
  </si>
  <si>
    <t>pitiful</t>
  </si>
  <si>
    <t>showed</t>
  </si>
  <si>
    <t>handsome</t>
  </si>
  <si>
    <t>“Well, Prince, so Genoa and Lucca are now just family estates of the Buonapartes</t>
  </si>
  <si>
    <t xml:space="preserve"> But I warn you, if you don’t tell me that this means war, if you still try to defend the infamies and horrors perpetrated by that Antichrist—I really believe he is Antichrist—I will have nothing more to do with you and you are no longer my friend, no longer my ‘faithful slave,’ as you call yourself! But how do you do? I see I have frightened you—sit down and tell me all the news</t>
  </si>
  <si>
    <t>” It was in July, 1805, and the speaker was the well-known Anna Pávlovna Schérer, maid of honor and favorite of the Empress Márya Fëdorovna</t>
  </si>
  <si>
    <t xml:space="preserve"> With these words she greeted Prince Vasíli Kurágin, a man of high rank and importance, who was the first to arrive at her reception</t>
  </si>
  <si>
    <t xml:space="preserve"> Anna Pávlovna had had a cough for some days</t>
  </si>
  <si>
    <t xml:space="preserve"> She was, as she said, suffering from la grippe; grippe being then a new word in St</t>
  </si>
  <si>
    <t xml:space="preserve"> Petersburg, used only by the elite</t>
  </si>
  <si>
    <t xml:space="preserve"> All her invitations without exception, written in French, and delivered by a scarlet-liveried footman that morning, ran as follows: “If you have nothing better to do, Count (or Prince), and if the prospect of spending an evening with a poor invalid is not too terrible, I shall be very charmed to see you tonight between 7 and 10—Annette Schérer</t>
  </si>
  <si>
    <t>” “Heavens! what a virulent attack!” replied the prince, not in the least disconcerted by this reception</t>
  </si>
  <si>
    <t xml:space="preserve"> He had just entered, wearing an embroidered court uniform, knee breeches, and shoes, and had stars on his breast and a serene expression on his flat face</t>
  </si>
  <si>
    <t xml:space="preserve"> He spoke in that refined French in which our grandfathers not only spoke but thought, and with the gentle, patronizing intonation natural to a man of importance who had grown old in society and at court</t>
  </si>
  <si>
    <t xml:space="preserve"> He went up to Anna Pávlovna, kissed her hand, presenting to her his bald, scented, and shining head, and complacently seated himself on the sofa</t>
  </si>
  <si>
    <t xml:space="preserve"> “First of all, dear friend, tell me how you are</t>
  </si>
  <si>
    <t xml:space="preserve"> Set your friend’s mind at rest,” said he without altering his tone, beneath the politeness and affected sympathy of which indifference and even irony could be discerned</t>
  </si>
  <si>
    <t xml:space="preserve"> “Can one be well while suffering morally? Can one be calm in times like these if one has any feeling?” said Anna Pávlovna</t>
  </si>
  <si>
    <t xml:space="preserve"> “You are staying the whole evening, I hope?” “And the fete at the English ambassador’s? Today is Wednesday</t>
  </si>
  <si>
    <t xml:space="preserve"> I must put in an appearance there,” said the prince</t>
  </si>
  <si>
    <t xml:space="preserve"> “My daughter is coming for me to take me there</t>
  </si>
  <si>
    <t>” “I thought today’s fete had been canceled</t>
  </si>
  <si>
    <t xml:space="preserve"> I confess all these festivities and fireworks are becoming wearisome</t>
  </si>
  <si>
    <t>” “If they had known that you wished it, the entertainment would have been put off,” said the prince, who, like a wound-up clock, by force of habit said things he did not even wish to be believed</t>
  </si>
  <si>
    <t xml:space="preserve"> “Don’t tease! Well, and what has been decided about Novosíltsev’s dispatch? You know everything</t>
  </si>
  <si>
    <t>” “What can one say about it?” replied the prince in a cold, listless tone</t>
  </si>
  <si>
    <t xml:space="preserve"> “What has been decided? They have decided that Buonaparte has burnt his boats, and I believe that we are ready to burn ours</t>
  </si>
  <si>
    <t>” Prince Vasíli always spoke languidly, like an actor repeating a stale part</t>
  </si>
  <si>
    <t xml:space="preserve"> Anna Pávlovna Schérer on the contrary, despite her forty years, overflowed with animation and impulsiveness</t>
  </si>
  <si>
    <t xml:space="preserve"> To be an enthusiast had become her social vocation and, sometimes even when she did not feel like it, she became enthusiastic in order not to disappoint the expectations of those who knew her</t>
  </si>
  <si>
    <t xml:space="preserve"> The subdued smile which, though it did not suit her faded features, always played round her lips expressed, as in a spoiled child, a continual consciousness of her charming defect, which she neither wished, nor could, nor considered it necessary, to correct</t>
  </si>
  <si>
    <t xml:space="preserve"> In the midst of a conversation on political matters Anna Pávlovna burst out: “Oh, don’t speak to me of Austria</t>
  </si>
  <si>
    <t xml:space="preserve"> Perhaps I don’t understand things, but Austria never has wished, and does not wish, for war</t>
  </si>
  <si>
    <t xml:space="preserve"> She is betraying us! Russia alone must save Europe</t>
  </si>
  <si>
    <t xml:space="preserve"> Our gracious sovereign recognizes his high vocation and will be true to it</t>
  </si>
  <si>
    <t xml:space="preserve"> That is the one thing I have faith in! Our good and wonderful sovereign has to perform the noblest role on earth, and he is so virtuous and noble that God will not forsake him</t>
  </si>
  <si>
    <t xml:space="preserve"> He will fulfill his vocation and crush the hydra of revolution, which has become more terrible than ever in the person of this murderer and villain! We alone must avenge the blood of the just one</t>
  </si>
  <si>
    <t xml:space="preserve"> Whom, I ask you, can we rely on?</t>
  </si>
  <si>
    <t xml:space="preserve"> England with her commercial spirit will not and cannot understand the Emperor Alexander’s loftiness of soul</t>
  </si>
  <si>
    <t xml:space="preserve"> She has refused to evacuate Malta</t>
  </si>
  <si>
    <t xml:space="preserve"> She wanted to find, and still seeks, some secret motive in our actions</t>
  </si>
  <si>
    <t xml:space="preserve"> What answer did Novosíltsev get? None</t>
  </si>
  <si>
    <t xml:space="preserve"> The English have not understood and cannot understand the self-abnegation of our Emperor who wants nothing for himself, but only desires the good of mankind</t>
  </si>
  <si>
    <t xml:space="preserve"> And what have they promised? Nothing! And what little they have promised they will not perform! Prussia has always declared that Buonaparte is invincible, and that all Europe is powerless before him</t>
  </si>
  <si>
    <t xml:space="preserve"> And I don’t believe a word that Hardenburg says, or Haugwitz either</t>
  </si>
  <si>
    <t xml:space="preserve"> This famous Prussian neutrality is just a trap</t>
  </si>
  <si>
    <t xml:space="preserve"> I have faith only in God and the lofty destiny of our adored monarch</t>
  </si>
  <si>
    <t xml:space="preserve"> He will save Europe!” She suddenly paused, smiling at her own impetuosity</t>
  </si>
  <si>
    <t xml:space="preserve"> “I think,” said the prince with a smile, “that if you had been sent instead of our dear Wintzingerode you would have captured the King of Prussia’s consent by assault</t>
  </si>
  <si>
    <t xml:space="preserve"> You are so eloquent</t>
  </si>
  <si>
    <t xml:space="preserve"> Will you give me a cup of tea?” “In a moment</t>
  </si>
  <si>
    <t> À propos,” she added, becoming calm again, “I am expecting two very interesting men tonight, le Vicomte de Mortemart, who is connected with the Montmorencys through the Rohans, one of the best French families</t>
  </si>
  <si>
    <t xml:space="preserve"> He is one of the genuine émigrés, the good ones</t>
  </si>
  <si>
    <t xml:space="preserve"> And also the Abbé Morio</t>
  </si>
  <si>
    <t xml:space="preserve"> Do you know that profound thinker? He has been received by the Emperor</t>
  </si>
  <si>
    <t xml:space="preserve"> Had you heard?” “I shall be delighted to meet them,” said the prince</t>
  </si>
  <si>
    <t xml:space="preserve"> “But tell me,” he added with studied carelessness as if it had only just occurred to him, though the question he was about to ask was the chief motive of his visit, “is it true that the Dowager Empress wants Baron Funke to be appointed first secretary at Vienna? The baron by all accounts is a poor creature</t>
  </si>
  <si>
    <t>” Prince Vasíli wished to obtain this post for his son, but others were trying through the Dowager Empress Márya Fëdorovna to secure it for the baron</t>
  </si>
  <si>
    <t xml:space="preserve"> Anna Pávlovna almost closed her eyes to indicate that neither she nor anyone else had a right to criticize what the Empress desired or was pleased with</t>
  </si>
  <si>
    <t xml:space="preserve"> “Baron Funke has been recommended to the Dowager Empress by her sister,” was all she said, in a dry and mournful tone</t>
  </si>
  <si>
    <t xml:space="preserve"> As she named the Empress, Anna Pávlovna’s face suddenly assumed an expression of profound and sincere devotion and respect mingled with sadness, and this occurred every time she mentioned her illustrious patroness</t>
  </si>
  <si>
    <t xml:space="preserve"> She added that Her Majesty had deigned to show Baron Funke beaucoup d’estime, and again her face clouded over with sadness</t>
  </si>
  <si>
    <t xml:space="preserve"> The prince was silent and looked indifferent</t>
  </si>
  <si>
    <t xml:space="preserve"> But, with the womanly and courtierlike quickness and tact habitual to her, Anna Pávlovna wished both to rebuke him (for daring to speak as he had done of a man recommended to the Empress) and at the same time to console him, so she said: “Now about your family</t>
  </si>
  <si>
    <t xml:space="preserve"> Do you know that since your daughter came out everyone has been enraptured by her? They say she is amazingly beautiful</t>
  </si>
  <si>
    <t>” The prince bowed to signify his respect and gratitude</t>
  </si>
  <si>
    <t xml:space="preserve"> “I often think,” she continued after a short pause, drawing nearer to the prince and smiling amiably at him as if to show that political and social topics were ended and the time had come for intimate conversation—“I often think how unfairly sometimes the joys of life are distributed</t>
  </si>
  <si>
    <t xml:space="preserve"> Why has fate given you two such splendid children? I don’t speak of Anatole, your youngest</t>
  </si>
  <si>
    <t xml:space="preserve"> I don’t like him,” she added in a tone admitting of no rejoinder and raising her eyebrows</t>
  </si>
  <si>
    <t xml:space="preserve"> “Two such charming children</t>
  </si>
  <si>
    <t xml:space="preserve"> And really you appreciate them less than anyone, and so you don’t deserve to have them</t>
  </si>
  <si>
    <t>” And she smiled her ecstatic smile</t>
  </si>
  <si>
    <t xml:space="preserve"> “I can’t help it,” said the prince</t>
  </si>
  <si>
    <t xml:space="preserve"> “Lavater would have said I lack the bump of paternity</t>
  </si>
  <si>
    <t>” “Don’t joke; I mean to have a serious talk with you</t>
  </si>
  <si>
    <t xml:space="preserve"> Do you know I am dissatisfied with your younger son? Between ourselves” (and her face assumed its melancholy expression), “he was mentioned at Her Majesty’s and you were pitied</t>
  </si>
  <si>
    <t>” The prince answered nothing, but she looked at him significantly, awaiting a reply</t>
  </si>
  <si>
    <t xml:space="preserve"> He frowned</t>
  </si>
  <si>
    <t xml:space="preserve"> “What would you have me do?” he said at last</t>
  </si>
  <si>
    <t xml:space="preserve"> “You know I did all a father could for their education, and they have both turned out fools</t>
  </si>
  <si>
    <t xml:space="preserve"> Hippolyte is at least a quiet fool, but Anatole is an active one</t>
  </si>
  <si>
    <t xml:space="preserve"> That is the only difference between them</t>
  </si>
  <si>
    <t>” He said this smiling in a way more natural and animated than usual, so that the wrinkles round his mouth very clearly revealed something unexpectedly coarse and unpleasant</t>
  </si>
  <si>
    <t xml:space="preserve"> “And why are children born to such men as you? If you were not a father there would be nothing I could reproach you with,” said Anna Pávlovna, looking up pensively</t>
  </si>
  <si>
    <t xml:space="preserve"> “I am your faithful slave and to you alone I can confess that my children are the bane of my life</t>
  </si>
  <si>
    <t xml:space="preserve"> It is the cross I have to bear</t>
  </si>
  <si>
    <t xml:space="preserve"> That is how I explain it to myself</t>
  </si>
  <si>
    <t xml:space="preserve"> It can’t be helped!” He said no more, but expressed his resignation to cruel fate by a gesture</t>
  </si>
  <si>
    <t xml:space="preserve"> Anna Pávlovna meditated</t>
  </si>
  <si>
    <t xml:space="preserve"> “Have you never thought of marrying your prodigal son Anatole?” she asked</t>
  </si>
  <si>
    <t xml:space="preserve"> “They say old maids have a mania for matchmaking, and though I don’t feel that weakness in myself as yet, I know a little person who is very unhappy with her father</t>
  </si>
  <si>
    <t xml:space="preserve"> She is a relation of yours, Princess Mary Bolkónskaya</t>
  </si>
  <si>
    <t>” Prince Vasíli did not reply, though, with the quickness of memory and perception befitting a man of the world, he indicated by a movement of the head that he was considering this information</t>
  </si>
  <si>
    <t xml:space="preserve"> “Do you know,” he said at last, evidently unable to check the sad current of his thoughts, “that Anatole is costing me forty thousand rubles a year? And,” he went on after a pause, “what will it be in five years, if he goes on like this?” Presently he added: “That’s what we fathers have to put up with</t>
  </si>
  <si>
    <t xml:space="preserve"> Is this princess of yours rich?” “Her father is very rich and stingy</t>
  </si>
  <si>
    <t xml:space="preserve"> He lives in the country</t>
  </si>
  <si>
    <t xml:space="preserve"> He is the well-known Prince Bolkónski who had to retire from the army under the late Emperor, and was nicknamed ‘the King of Prussia</t>
  </si>
  <si>
    <t>’ He is very clever but eccentric, and a bore</t>
  </si>
  <si>
    <t xml:space="preserve"> The poor girl is very unhappy</t>
  </si>
  <si>
    <t xml:space="preserve"> She has a brother; I think you know him, he married Lise Meinen lately</t>
  </si>
  <si>
    <t xml:space="preserve"> He is an aide-de-camp of Kutúzov’s and will be here tonight</t>
  </si>
  <si>
    <t>” “Listen, dear Annette,” said the prince, suddenly taking Anna Pávlovna’s hand and for some reason drawing it downwards</t>
  </si>
  <si>
    <t xml:space="preserve"> “Arrange that affair for me and I shall always be your most devoted slave-slafe with an f, as a village elder of mine writes in his reports</t>
  </si>
  <si>
    <t xml:space="preserve"> She is rich and of good family and that’s all I want</t>
  </si>
  <si>
    <t>” And with the familiarity and easy grace peculiar to him, he raised the maid of honor’s hand to his lips, kissed it, and swung it to and fro as he lay back in his armchair, looking in another direction</t>
  </si>
  <si>
    <t xml:space="preserve"> “Attendez,” said Anna Pávlovna, reflecting, “I’ll speak to Lise, young Bolkónski’s wife, this very evening, and perhaps the thing can be arranged</t>
  </si>
  <si>
    <t xml:space="preserve"> It shall be on your family’s behalf that I’ll start my apprenticeship as old maid</t>
  </si>
  <si>
    <t xml:space="preserve">”   </t>
  </si>
  <si>
    <t>“Well,</t>
  </si>
  <si>
    <t>Prince,</t>
  </si>
  <si>
    <t>Genoa</t>
  </si>
  <si>
    <t>Lucca</t>
  </si>
  <si>
    <t>estates</t>
  </si>
  <si>
    <t>Buonapartes</t>
  </si>
  <si>
    <t>warn</t>
  </si>
  <si>
    <t>you,</t>
  </si>
  <si>
    <t>don’t</t>
  </si>
  <si>
    <t>tell</t>
  </si>
  <si>
    <t>means</t>
  </si>
  <si>
    <t>war,</t>
  </si>
  <si>
    <t>defend</t>
  </si>
  <si>
    <t>infamies</t>
  </si>
  <si>
    <t>horrors</t>
  </si>
  <si>
    <t>perpetrated</t>
  </si>
  <si>
    <t>Antichrist—I</t>
  </si>
  <si>
    <t>really</t>
  </si>
  <si>
    <t>believe</t>
  </si>
  <si>
    <t>‘faithful</t>
  </si>
  <si>
    <t>slave,’</t>
  </si>
  <si>
    <t>call</t>
  </si>
  <si>
    <t>yourself!</t>
  </si>
  <si>
    <t>frightened</t>
  </si>
  <si>
    <t>you—sit</t>
  </si>
  <si>
    <t>down</t>
  </si>
  <si>
    <t>news</t>
  </si>
  <si>
    <t>July,</t>
  </si>
  <si>
    <t>1805,</t>
  </si>
  <si>
    <t>speaker</t>
  </si>
  <si>
    <t>well-known</t>
  </si>
  <si>
    <t>Pávlovna</t>
  </si>
  <si>
    <t>Schérer,</t>
  </si>
  <si>
    <t>maid</t>
  </si>
  <si>
    <t>honor</t>
  </si>
  <si>
    <t>favorite</t>
  </si>
  <si>
    <t>Empress</t>
  </si>
  <si>
    <t>Márya</t>
  </si>
  <si>
    <t>Fëdorovna</t>
  </si>
  <si>
    <t>With</t>
  </si>
  <si>
    <t>these</t>
  </si>
  <si>
    <t>greeted</t>
  </si>
  <si>
    <t>Vasíli</t>
  </si>
  <si>
    <t>Kurágin,</t>
  </si>
  <si>
    <t>high</t>
  </si>
  <si>
    <t>rank</t>
  </si>
  <si>
    <t>importance,</t>
  </si>
  <si>
    <t>arrive</t>
  </si>
  <si>
    <t>reception</t>
  </si>
  <si>
    <t>cough</t>
  </si>
  <si>
    <t>was,</t>
  </si>
  <si>
    <t>suffering</t>
  </si>
  <si>
    <t>from la</t>
  </si>
  <si>
    <t>grippe;</t>
  </si>
  <si>
    <t>grippe being</t>
  </si>
  <si>
    <t>word</t>
  </si>
  <si>
    <t>St</t>
  </si>
  <si>
    <t>Petersburg,</t>
  </si>
  <si>
    <t>used</t>
  </si>
  <si>
    <t>elite</t>
  </si>
  <si>
    <t>invitations</t>
  </si>
  <si>
    <t>exception,</t>
  </si>
  <si>
    <t>written</t>
  </si>
  <si>
    <t>French,</t>
  </si>
  <si>
    <t>delivered</t>
  </si>
  <si>
    <t>scarlet-liveried</t>
  </si>
  <si>
    <t>footman</t>
  </si>
  <si>
    <t>follows:</t>
  </si>
  <si>
    <t>“If</t>
  </si>
  <si>
    <t>do,</t>
  </si>
  <si>
    <t>Count</t>
  </si>
  <si>
    <t>(or</t>
  </si>
  <si>
    <t>Prince),</t>
  </si>
  <si>
    <t>prospect</t>
  </si>
  <si>
    <t>spending</t>
  </si>
  <si>
    <t>evening</t>
  </si>
  <si>
    <t>poor</t>
  </si>
  <si>
    <t>invalid</t>
  </si>
  <si>
    <t>too</t>
  </si>
  <si>
    <t>terrible,</t>
  </si>
  <si>
    <t>charmed</t>
  </si>
  <si>
    <t>tonight</t>
  </si>
  <si>
    <t>between</t>
  </si>
  <si>
    <t>10—Annette</t>
  </si>
  <si>
    <t>Schérer</t>
  </si>
  <si>
    <t>“Heavens!</t>
  </si>
  <si>
    <t>virulent</t>
  </si>
  <si>
    <t>attack!”</t>
  </si>
  <si>
    <t>prince,</t>
  </si>
  <si>
    <t>disconcerted</t>
  </si>
  <si>
    <t>entered,</t>
  </si>
  <si>
    <t>wearing</t>
  </si>
  <si>
    <t>embroidered</t>
  </si>
  <si>
    <t>court</t>
  </si>
  <si>
    <t>uniform,</t>
  </si>
  <si>
    <t>knee</t>
  </si>
  <si>
    <t>breeches,</t>
  </si>
  <si>
    <t>shoes,</t>
  </si>
  <si>
    <t>stars</t>
  </si>
  <si>
    <t>breast</t>
  </si>
  <si>
    <t>serene</t>
  </si>
  <si>
    <t>flat</t>
  </si>
  <si>
    <t>spoke</t>
  </si>
  <si>
    <t>refined</t>
  </si>
  <si>
    <t>grandfathers</t>
  </si>
  <si>
    <t>gentle,</t>
  </si>
  <si>
    <t>patronizing</t>
  </si>
  <si>
    <t>intonation</t>
  </si>
  <si>
    <t>natural</t>
  </si>
  <si>
    <t>importance</t>
  </si>
  <si>
    <t>grown</t>
  </si>
  <si>
    <t>society</t>
  </si>
  <si>
    <t>went</t>
  </si>
  <si>
    <t>Pávlovna,</t>
  </si>
  <si>
    <t>kissed</t>
  </si>
  <si>
    <t>presenting</t>
  </si>
  <si>
    <t>bald,</t>
  </si>
  <si>
    <t>scented,</t>
  </si>
  <si>
    <t>shining</t>
  </si>
  <si>
    <t>head,</t>
  </si>
  <si>
    <t>complacently</t>
  </si>
  <si>
    <t>seated</t>
  </si>
  <si>
    <t>“First</t>
  </si>
  <si>
    <t>Set</t>
  </si>
  <si>
    <t>your</t>
  </si>
  <si>
    <t>friend’s</t>
  </si>
  <si>
    <t>mind</t>
  </si>
  <si>
    <t>rest,”</t>
  </si>
  <si>
    <t>altering</t>
  </si>
  <si>
    <t>tone,</t>
  </si>
  <si>
    <t>beneath</t>
  </si>
  <si>
    <t>politeness</t>
  </si>
  <si>
    <t>affected</t>
  </si>
  <si>
    <t>indifference</t>
  </si>
  <si>
    <t>irony</t>
  </si>
  <si>
    <t>discerned</t>
  </si>
  <si>
    <t>“Can</t>
  </si>
  <si>
    <t>morally</t>
  </si>
  <si>
    <t>Can</t>
  </si>
  <si>
    <t>calm</t>
  </si>
  <si>
    <t>times</t>
  </si>
  <si>
    <t>like</t>
  </si>
  <si>
    <t>has</t>
  </si>
  <si>
    <t>feeling</t>
  </si>
  <si>
    <t>staying</t>
  </si>
  <si>
    <t>evening,</t>
  </si>
  <si>
    <t>hope</t>
  </si>
  <si>
    <t>fete</t>
  </si>
  <si>
    <t>ambassador’s</t>
  </si>
  <si>
    <t>Today</t>
  </si>
  <si>
    <t>Wednesday</t>
  </si>
  <si>
    <t>there,”</t>
  </si>
  <si>
    <t>prince</t>
  </si>
  <si>
    <t>“My</t>
  </si>
  <si>
    <t>daughter</t>
  </si>
  <si>
    <t>coming</t>
  </si>
  <si>
    <t>“I</t>
  </si>
  <si>
    <t>today’s</t>
  </si>
  <si>
    <t>canceled</t>
  </si>
  <si>
    <t>confess</t>
  </si>
  <si>
    <t>festivities</t>
  </si>
  <si>
    <t>fireworks</t>
  </si>
  <si>
    <t>becoming</t>
  </si>
  <si>
    <t>wearisome</t>
  </si>
  <si>
    <t>known</t>
  </si>
  <si>
    <t>wished</t>
  </si>
  <si>
    <t>it,</t>
  </si>
  <si>
    <t>entertainment</t>
  </si>
  <si>
    <t>off,”</t>
  </si>
  <si>
    <t>who,</t>
  </si>
  <si>
    <t>wound-up</t>
  </si>
  <si>
    <t>clock,</t>
  </si>
  <si>
    <t>force</t>
  </si>
  <si>
    <t>habit</t>
  </si>
  <si>
    <t>wish</t>
  </si>
  <si>
    <t>believed</t>
  </si>
  <si>
    <t>“Don’t</t>
  </si>
  <si>
    <t>tease!</t>
  </si>
  <si>
    <t>Well,</t>
  </si>
  <si>
    <t>decided</t>
  </si>
  <si>
    <t>Novosíltsev’s</t>
  </si>
  <si>
    <t>dispatch</t>
  </si>
  <si>
    <t>You</t>
  </si>
  <si>
    <t>know</t>
  </si>
  <si>
    <t>“What</t>
  </si>
  <si>
    <t>can</t>
  </si>
  <si>
    <t>say</t>
  </si>
  <si>
    <t>cold,</t>
  </si>
  <si>
    <t>listless</t>
  </si>
  <si>
    <t>tone</t>
  </si>
  <si>
    <t>They</t>
  </si>
  <si>
    <t>Buonaparte</t>
  </si>
  <si>
    <t>burnt</t>
  </si>
  <si>
    <t>boats,</t>
  </si>
  <si>
    <t>burn</t>
  </si>
  <si>
    <t>ours</t>
  </si>
  <si>
    <t>languidly,</t>
  </si>
  <si>
    <t>actor</t>
  </si>
  <si>
    <t>stale</t>
  </si>
  <si>
    <t>part</t>
  </si>
  <si>
    <t>contrary,</t>
  </si>
  <si>
    <t>despite</t>
  </si>
  <si>
    <t>forty</t>
  </si>
  <si>
    <t>overflowed</t>
  </si>
  <si>
    <t>animation</t>
  </si>
  <si>
    <t>impulsiveness</t>
  </si>
  <si>
    <t>enthusiast</t>
  </si>
  <si>
    <t>become</t>
  </si>
  <si>
    <t>social</t>
  </si>
  <si>
    <t>vocation</t>
  </si>
  <si>
    <t>sometimes</t>
  </si>
  <si>
    <t>feel</t>
  </si>
  <si>
    <t>became</t>
  </si>
  <si>
    <t>enthusiastic</t>
  </si>
  <si>
    <t>order</t>
  </si>
  <si>
    <t>disappoint</t>
  </si>
  <si>
    <t>expectations</t>
  </si>
  <si>
    <t>those</t>
  </si>
  <si>
    <t>knew</t>
  </si>
  <si>
    <t>subdued</t>
  </si>
  <si>
    <t>which,</t>
  </si>
  <si>
    <t>suit</t>
  </si>
  <si>
    <t>faded</t>
  </si>
  <si>
    <t>features,</t>
  </si>
  <si>
    <t>played</t>
  </si>
  <si>
    <t>round</t>
  </si>
  <si>
    <t>lips</t>
  </si>
  <si>
    <t>expressed,</t>
  </si>
  <si>
    <t>spoiled</t>
  </si>
  <si>
    <t>child,</t>
  </si>
  <si>
    <t>continual</t>
  </si>
  <si>
    <t>consciousness</t>
  </si>
  <si>
    <t>charming</t>
  </si>
  <si>
    <t>defect,</t>
  </si>
  <si>
    <t>neither</t>
  </si>
  <si>
    <t>wished,</t>
  </si>
  <si>
    <t>nor</t>
  </si>
  <si>
    <t>could,</t>
  </si>
  <si>
    <t>considered</t>
  </si>
  <si>
    <t>necessary,</t>
  </si>
  <si>
    <t>correct</t>
  </si>
  <si>
    <t>In</t>
  </si>
  <si>
    <t>midst</t>
  </si>
  <si>
    <t>conversation</t>
  </si>
  <si>
    <t>political</t>
  </si>
  <si>
    <t>matters</t>
  </si>
  <si>
    <t>burst</t>
  </si>
  <si>
    <t>out:</t>
  </si>
  <si>
    <t>speak</t>
  </si>
  <si>
    <t>Austria</t>
  </si>
  <si>
    <t>Perhaps</t>
  </si>
  <si>
    <t>understand</t>
  </si>
  <si>
    <t>things,</t>
  </si>
  <si>
    <t>wish,</t>
  </si>
  <si>
    <t>war</t>
  </si>
  <si>
    <t>betraying</t>
  </si>
  <si>
    <t>us!</t>
  </si>
  <si>
    <t>Russia</t>
  </si>
  <si>
    <t>alone</t>
  </si>
  <si>
    <t>save</t>
  </si>
  <si>
    <t>Europe</t>
  </si>
  <si>
    <t>Our</t>
  </si>
  <si>
    <t>gracious</t>
  </si>
  <si>
    <t>sovereign</t>
  </si>
  <si>
    <t>recognizes</t>
  </si>
  <si>
    <t>faith</t>
  </si>
  <si>
    <t>in!</t>
  </si>
  <si>
    <t>wonderful</t>
  </si>
  <si>
    <t>perform</t>
  </si>
  <si>
    <t>noblest</t>
  </si>
  <si>
    <t>role</t>
  </si>
  <si>
    <t>earth,</t>
  </si>
  <si>
    <t>virtuous</t>
  </si>
  <si>
    <t>noble</t>
  </si>
  <si>
    <t>forsake</t>
  </si>
  <si>
    <t>fulfill</t>
  </si>
  <si>
    <t>crush</t>
  </si>
  <si>
    <t>hydra</t>
  </si>
  <si>
    <t>revolution,</t>
  </si>
  <si>
    <t>terrible</t>
  </si>
  <si>
    <t>ever</t>
  </si>
  <si>
    <t>murderer</t>
  </si>
  <si>
    <t>villain!</t>
  </si>
  <si>
    <t>We</t>
  </si>
  <si>
    <t>avenge</t>
  </si>
  <si>
    <t>blood</t>
  </si>
  <si>
    <t>Whom,</t>
  </si>
  <si>
    <t>ask</t>
  </si>
  <si>
    <t>rely</t>
  </si>
  <si>
    <t>England</t>
  </si>
  <si>
    <t>commercial</t>
  </si>
  <si>
    <t>spirit</t>
  </si>
  <si>
    <t>cannot</t>
  </si>
  <si>
    <t>Emperor</t>
  </si>
  <si>
    <t>Alexander’s</t>
  </si>
  <si>
    <t>loftiness</t>
  </si>
  <si>
    <t>soul</t>
  </si>
  <si>
    <t>evacuate</t>
  </si>
  <si>
    <t>Malta</t>
  </si>
  <si>
    <t>wanted</t>
  </si>
  <si>
    <t>find,</t>
  </si>
  <si>
    <t>seeks,</t>
  </si>
  <si>
    <t>secret</t>
  </si>
  <si>
    <t>motive</t>
  </si>
  <si>
    <t>actions</t>
  </si>
  <si>
    <t>What</t>
  </si>
  <si>
    <t>Novosíltsev</t>
  </si>
  <si>
    <t>get</t>
  </si>
  <si>
    <t>None</t>
  </si>
  <si>
    <t>understood</t>
  </si>
  <si>
    <t>self-abnegation</t>
  </si>
  <si>
    <t>wants</t>
  </si>
  <si>
    <t>desires</t>
  </si>
  <si>
    <t>mankind</t>
  </si>
  <si>
    <t>promised</t>
  </si>
  <si>
    <t>Nothing!</t>
  </si>
  <si>
    <t>perform!</t>
  </si>
  <si>
    <t>Prussia</t>
  </si>
  <si>
    <t>declared</t>
  </si>
  <si>
    <t>invincible,</t>
  </si>
  <si>
    <t>powerless</t>
  </si>
  <si>
    <t>Hardenburg</t>
  </si>
  <si>
    <t>says,</t>
  </si>
  <si>
    <t>Haugwitz</t>
  </si>
  <si>
    <t>either</t>
  </si>
  <si>
    <t>famous</t>
  </si>
  <si>
    <t>Prussian</t>
  </si>
  <si>
    <t>neutrality</t>
  </si>
  <si>
    <t>trap</t>
  </si>
  <si>
    <t>lofty</t>
  </si>
  <si>
    <t>destiny</t>
  </si>
  <si>
    <t>adored</t>
  </si>
  <si>
    <t>monarch</t>
  </si>
  <si>
    <t>Europe!”</t>
  </si>
  <si>
    <t>paused,</t>
  </si>
  <si>
    <t>smiling</t>
  </si>
  <si>
    <t>impetuosity</t>
  </si>
  <si>
    <t>think,”</t>
  </si>
  <si>
    <t>“that</t>
  </si>
  <si>
    <t>Wintzingerode</t>
  </si>
  <si>
    <t>captured</t>
  </si>
  <si>
    <t>King</t>
  </si>
  <si>
    <t>Prussia’s</t>
  </si>
  <si>
    <t>consent</t>
  </si>
  <si>
    <t>assault</t>
  </si>
  <si>
    <t>eloquent</t>
  </si>
  <si>
    <t>Will</t>
  </si>
  <si>
    <t>cup</t>
  </si>
  <si>
    <t>tea</t>
  </si>
  <si>
    <t>“In</t>
  </si>
  <si>
    <t>moment</t>
  </si>
  <si>
    <t> À</t>
  </si>
  <si>
    <t>propos,”</t>
  </si>
  <si>
    <t>added,</t>
  </si>
  <si>
    <t>again,</t>
  </si>
  <si>
    <t>am</t>
  </si>
  <si>
    <t>expecting</t>
  </si>
  <si>
    <t>interesting</t>
  </si>
  <si>
    <t>men</t>
  </si>
  <si>
    <t>tonight,</t>
  </si>
  <si>
    <t>le</t>
  </si>
  <si>
    <t>Vicomte</t>
  </si>
  <si>
    <t>de</t>
  </si>
  <si>
    <t>Mortemart,</t>
  </si>
  <si>
    <t>connected</t>
  </si>
  <si>
    <t>Montmorencys</t>
  </si>
  <si>
    <t>Rohans,</t>
  </si>
  <si>
    <t>best</t>
  </si>
  <si>
    <t>genuine émigrés,</t>
  </si>
  <si>
    <t>ones</t>
  </si>
  <si>
    <t>also</t>
  </si>
  <si>
    <t>Abbé</t>
  </si>
  <si>
    <t>Morio</t>
  </si>
  <si>
    <t>Do</t>
  </si>
  <si>
    <t>profound</t>
  </si>
  <si>
    <t>thinker</t>
  </si>
  <si>
    <t>received</t>
  </si>
  <si>
    <t>Had</t>
  </si>
  <si>
    <t>heard</t>
  </si>
  <si>
    <t>delighted</t>
  </si>
  <si>
    <t>meet</t>
  </si>
  <si>
    <t>them,”</t>
  </si>
  <si>
    <t>me,”</t>
  </si>
  <si>
    <t>studied</t>
  </si>
  <si>
    <t>carelessness</t>
  </si>
  <si>
    <t>occurred</t>
  </si>
  <si>
    <t>him,</t>
  </si>
  <si>
    <t>question</t>
  </si>
  <si>
    <t>chief</t>
  </si>
  <si>
    <t>visit,</t>
  </si>
  <si>
    <t>“is</t>
  </si>
  <si>
    <t>Dowager</t>
  </si>
  <si>
    <t>Baron</t>
  </si>
  <si>
    <t>Funke</t>
  </si>
  <si>
    <t>appointed</t>
  </si>
  <si>
    <t>secretary</t>
  </si>
  <si>
    <t>Vienna</t>
  </si>
  <si>
    <t>baron</t>
  </si>
  <si>
    <t>accounts</t>
  </si>
  <si>
    <t>creature</t>
  </si>
  <si>
    <t>obtain</t>
  </si>
  <si>
    <t>post</t>
  </si>
  <si>
    <t>son,</t>
  </si>
  <si>
    <t>others</t>
  </si>
  <si>
    <t>trying</t>
  </si>
  <si>
    <t>secure</t>
  </si>
  <si>
    <t>almost</t>
  </si>
  <si>
    <t>closed</t>
  </si>
  <si>
    <t>indicate</t>
  </si>
  <si>
    <t>anyone</t>
  </si>
  <si>
    <t>else</t>
  </si>
  <si>
    <t>right</t>
  </si>
  <si>
    <t>criticize</t>
  </si>
  <si>
    <t>desired</t>
  </si>
  <si>
    <t>pleased</t>
  </si>
  <si>
    <t>“Baron</t>
  </si>
  <si>
    <t>recommended</t>
  </si>
  <si>
    <t>sister,”</t>
  </si>
  <si>
    <t>dry</t>
  </si>
  <si>
    <t>mournful</t>
  </si>
  <si>
    <t>As</t>
  </si>
  <si>
    <t>named</t>
  </si>
  <si>
    <t>Empress,</t>
  </si>
  <si>
    <t>Pávlovna’s</t>
  </si>
  <si>
    <t>sincere</t>
  </si>
  <si>
    <t>devotion</t>
  </si>
  <si>
    <t>respect</t>
  </si>
  <si>
    <t>mingled</t>
  </si>
  <si>
    <t>sadness,</t>
  </si>
  <si>
    <t>time</t>
  </si>
  <si>
    <t>mentioned</t>
  </si>
  <si>
    <t>illustrious</t>
  </si>
  <si>
    <t>patroness</t>
  </si>
  <si>
    <t>Her</t>
  </si>
  <si>
    <t>Majesty</t>
  </si>
  <si>
    <t>deigned</t>
  </si>
  <si>
    <t>show</t>
  </si>
  <si>
    <t>Funke beaucoup</t>
  </si>
  <si>
    <t>d’estime,</t>
  </si>
  <si>
    <t>clouded</t>
  </si>
  <si>
    <t>sadness</t>
  </si>
  <si>
    <t>looked</t>
  </si>
  <si>
    <t>But,</t>
  </si>
  <si>
    <t>womanly</t>
  </si>
  <si>
    <t>courtierlike</t>
  </si>
  <si>
    <t>quickness</t>
  </si>
  <si>
    <t>tact</t>
  </si>
  <si>
    <t>habitual</t>
  </si>
  <si>
    <t>both</t>
  </si>
  <si>
    <t>rebuke</t>
  </si>
  <si>
    <t>(for</t>
  </si>
  <si>
    <t>daring</t>
  </si>
  <si>
    <t>Empress)</t>
  </si>
  <si>
    <t>console</t>
  </si>
  <si>
    <t>said:</t>
  </si>
  <si>
    <t>“Now</t>
  </si>
  <si>
    <t>since</t>
  </si>
  <si>
    <t>everyone</t>
  </si>
  <si>
    <t>enraptured</t>
  </si>
  <si>
    <t>amazingly</t>
  </si>
  <si>
    <t>beautiful</t>
  </si>
  <si>
    <t>bowed</t>
  </si>
  <si>
    <t>signify</t>
  </si>
  <si>
    <t>gratitude</t>
  </si>
  <si>
    <t>continued</t>
  </si>
  <si>
    <t>nearer</t>
  </si>
  <si>
    <t>amiably</t>
  </si>
  <si>
    <t>topics</t>
  </si>
  <si>
    <t>ended</t>
  </si>
  <si>
    <t>come</t>
  </si>
  <si>
    <t>intimate</t>
  </si>
  <si>
    <t>conversation—“I</t>
  </si>
  <si>
    <t>unfairly</t>
  </si>
  <si>
    <t>joys</t>
  </si>
  <si>
    <t>distributed</t>
  </si>
  <si>
    <t>Why</t>
  </si>
  <si>
    <t>fate</t>
  </si>
  <si>
    <t>splendid</t>
  </si>
  <si>
    <t>Anatole,</t>
  </si>
  <si>
    <t>youngest</t>
  </si>
  <si>
    <t>him,”</t>
  </si>
  <si>
    <t>admitting</t>
  </si>
  <si>
    <t>rejoinder</t>
  </si>
  <si>
    <t>raising</t>
  </si>
  <si>
    <t>eyebrows</t>
  </si>
  <si>
    <t>“Two</t>
  </si>
  <si>
    <t>appreciate</t>
  </si>
  <si>
    <t>less</t>
  </si>
  <si>
    <t>anyone,</t>
  </si>
  <si>
    <t>deserve</t>
  </si>
  <si>
    <t>smiled</t>
  </si>
  <si>
    <t>ecstatic</t>
  </si>
  <si>
    <t>help</t>
  </si>
  <si>
    <t>it,”</t>
  </si>
  <si>
    <t>“Lavater</t>
  </si>
  <si>
    <t>lack</t>
  </si>
  <si>
    <t>bump</t>
  </si>
  <si>
    <t>paternity</t>
  </si>
  <si>
    <t>joke;</t>
  </si>
  <si>
    <t>mean</t>
  </si>
  <si>
    <t>serious</t>
  </si>
  <si>
    <t>talk</t>
  </si>
  <si>
    <t>dissatisfied</t>
  </si>
  <si>
    <t>son</t>
  </si>
  <si>
    <t>nothing,</t>
  </si>
  <si>
    <t>significantly,</t>
  </si>
  <si>
    <t>awaiting</t>
  </si>
  <si>
    <t>reply</t>
  </si>
  <si>
    <t>frowned</t>
  </si>
  <si>
    <t>father</t>
  </si>
  <si>
    <t>education,</t>
  </si>
  <si>
    <t>fools</t>
  </si>
  <si>
    <t>Hippolyte</t>
  </si>
  <si>
    <t>quiet</t>
  </si>
  <si>
    <t>fool,</t>
  </si>
  <si>
    <t>Anatole</t>
  </si>
  <si>
    <t>active</t>
  </si>
  <si>
    <t>difference</t>
  </si>
  <si>
    <t>animated</t>
  </si>
  <si>
    <t>usual,</t>
  </si>
  <si>
    <t>wrinkles</t>
  </si>
  <si>
    <t>mouth</t>
  </si>
  <si>
    <t>coarse</t>
  </si>
  <si>
    <t>why</t>
  </si>
  <si>
    <t>born</t>
  </si>
  <si>
    <t>faithful</t>
  </si>
  <si>
    <t>slave</t>
  </si>
  <si>
    <t>bane</t>
  </si>
  <si>
    <t>cross</t>
  </si>
  <si>
    <t>bear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</si>
</sst>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u/>
      <sz val="11"/>
      <color theme="10"/>
      <name val="Calibri"/>
      <family val="2"/>
      <scheme val="minor"/>
    </font>
    <font>
      <sz val="17.600000000000001"/>
      <color rgb="FF444444"/>
      <name val="Verdana"/>
      <family val="2"/>
    </font>
    <font>
      <sz val="10"/>
      <color rgb="FF000000"/>
      <name val="Arial Unicode MS"/>
      <family val="2"/>
    </font>
    <font>
      <sz val="10"/>
      <color rgb="FF000000"/>
      <name val="Courier New"/>
      <family val="1"/>
    </font>
    <font>
      <sz val="12"/>
      <color rgb="FF000000"/>
      <name val="Calibri"/>
      <family val="2"/>
      <scheme val="minor"/>
    </font>
    <font>
      <sz val="13.5"/>
      <color rgb="FF000000"/>
      <name val="Times"/>
      <family val="1"/>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14" fontId="0" fillId="0" borderId="0" xfId="0" applyNumberFormat="1"/>
    <xf numFmtId="0" fontId="1" fillId="2" borderId="0" xfId="0" applyFont="1" applyFill="1"/>
    <xf numFmtId="0" fontId="1" fillId="0" borderId="0" xfId="0" applyFont="1" applyFill="1"/>
    <xf numFmtId="0" fontId="0" fillId="0" borderId="0" xfId="0" applyFill="1" applyBorder="1" applyAlignment="1"/>
    <xf numFmtId="0" fontId="2" fillId="0" borderId="1" xfId="0" applyFont="1" applyFill="1" applyBorder="1" applyAlignment="1">
      <alignment horizontal="center"/>
    </xf>
    <xf numFmtId="0" fontId="3" fillId="0" borderId="0" xfId="0" applyFont="1"/>
    <xf numFmtId="0" fontId="0" fillId="0" borderId="0" xfId="0"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0" xfId="1"/>
    <xf numFmtId="0" fontId="5" fillId="0" borderId="0" xfId="0" applyFont="1"/>
    <xf numFmtId="0" fontId="6" fillId="0" borderId="0" xfId="0" applyFont="1"/>
    <xf numFmtId="0" fontId="6"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Word Count for 1st 100 sentences of Anna Karenina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Word Count for 1st 100 sentences of Anna Karenina</a:t>
          </a:r>
        </a:p>
      </cx:txPr>
    </cx:title>
    <cx:plotArea>
      <cx:plotAreaRegion>
        <cx:series layoutId="clusteredColumn" uniqueId="{19BD3F97-2D30-F846-BDDB-ADAA6CBA3636}">
          <cx:tx>
            <cx:txData>
              <cx:f>_xlchart.v1.0</cx:f>
              <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Word Count of 1st 100 sentences of War and Peace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Word Count of 1st 100 sentences of War and Peace</a:t>
          </a:r>
        </a:p>
      </cx:txPr>
    </cx:title>
    <cx:plotArea>
      <cx:plotAreaRegion>
        <cx:series layoutId="clusteredColumn" uniqueId="{774252DF-CEA2-3943-B4C7-2326641F4467}">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56</xdr:col>
      <xdr:colOff>392044</xdr:colOff>
      <xdr:row>9</xdr:row>
      <xdr:rowOff>36442</xdr:rowOff>
    </xdr:from>
    <xdr:to>
      <xdr:col>61</xdr:col>
      <xdr:colOff>822739</xdr:colOff>
      <xdr:row>22</xdr:row>
      <xdr:rowOff>166018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67F4522-DF12-1546-A666-56DFDA4ACF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876174" y="227274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55</xdr:col>
      <xdr:colOff>172268</xdr:colOff>
      <xdr:row>42</xdr:row>
      <xdr:rowOff>36717</xdr:rowOff>
    </xdr:from>
    <xdr:to>
      <xdr:col>60</xdr:col>
      <xdr:colOff>594763</xdr:colOff>
      <xdr:row>56</xdr:row>
      <xdr:rowOff>139323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663F15A-F282-6140-ADA0-976A0F44EE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816822" y="800879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12700</xdr:colOff>
      <xdr:row>4</xdr:row>
      <xdr:rowOff>50397</xdr:rowOff>
    </xdr:from>
    <xdr:to>
      <xdr:col>19</xdr:col>
      <xdr:colOff>711200</xdr:colOff>
      <xdr:row>18</xdr:row>
      <xdr:rowOff>140247</xdr:rowOff>
    </xdr:to>
    <xdr:pic>
      <xdr:nvPicPr>
        <xdr:cNvPr id="2" name="Picture 1">
          <a:extLst>
            <a:ext uri="{FF2B5EF4-FFF2-40B4-BE49-F238E27FC236}">
              <a16:creationId xmlns:a16="http://schemas.microsoft.com/office/drawing/2014/main" id="{9B24ACFD-1886-8B40-AA1B-095B7D911109}"/>
            </a:ext>
          </a:extLst>
        </xdr:cNvPr>
        <xdr:cNvPicPr>
          <a:picLocks noChangeAspect="1"/>
        </xdr:cNvPicPr>
      </xdr:nvPicPr>
      <xdr:blipFill>
        <a:blip xmlns:r="http://schemas.openxmlformats.org/officeDocument/2006/relationships" r:embed="rId1"/>
        <a:stretch>
          <a:fillRect/>
        </a:stretch>
      </xdr:blipFill>
      <xdr:spPr>
        <a:xfrm>
          <a:off x="9093200" y="812397"/>
          <a:ext cx="7302500" cy="2756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5AB5-FF50-4CC1-9754-81D0AAFAC12D}">
  <dimension ref="A1:L35"/>
  <sheetViews>
    <sheetView workbookViewId="0">
      <selection activeCell="C35" sqref="C35"/>
    </sheetView>
  </sheetViews>
  <sheetFormatPr baseColWidth="10" defaultColWidth="8.83203125" defaultRowHeight="15" x14ac:dyDescent="0.2"/>
  <cols>
    <col min="1" max="1" width="18.1640625" customWidth="1"/>
    <col min="3" max="3" width="12.33203125" bestFit="1" customWidth="1"/>
    <col min="4" max="4" width="15.6640625" customWidth="1"/>
    <col min="5" max="5" width="13.83203125" customWidth="1"/>
    <col min="6" max="6" width="16" customWidth="1"/>
  </cols>
  <sheetData>
    <row r="1" spans="1:4" x14ac:dyDescent="0.2">
      <c r="A1">
        <v>1</v>
      </c>
    </row>
    <row r="2" spans="1:4" x14ac:dyDescent="0.2">
      <c r="A2" t="s">
        <v>20</v>
      </c>
    </row>
    <row r="4" spans="1:4" x14ac:dyDescent="0.2">
      <c r="A4" s="1"/>
    </row>
    <row r="5" spans="1:4" x14ac:dyDescent="0.2">
      <c r="A5" s="1"/>
    </row>
    <row r="6" spans="1:4" x14ac:dyDescent="0.2">
      <c r="A6" s="1"/>
      <c r="C6" t="s">
        <v>18</v>
      </c>
      <c r="D6" t="s">
        <v>19</v>
      </c>
    </row>
    <row r="7" spans="1:4" x14ac:dyDescent="0.2">
      <c r="A7" s="1"/>
      <c r="C7" t="s">
        <v>10</v>
      </c>
      <c r="D7">
        <v>0.18</v>
      </c>
    </row>
    <row r="8" spans="1:4" x14ac:dyDescent="0.2">
      <c r="A8" s="1"/>
      <c r="C8" t="s">
        <v>11</v>
      </c>
      <c r="D8">
        <v>0.12</v>
      </c>
    </row>
    <row r="9" spans="1:4" x14ac:dyDescent="0.2">
      <c r="A9" s="1"/>
      <c r="C9" t="s">
        <v>12</v>
      </c>
      <c r="D9">
        <v>0.1</v>
      </c>
    </row>
    <row r="10" spans="1:4" x14ac:dyDescent="0.2">
      <c r="A10" s="1"/>
      <c r="C10" t="s">
        <v>13</v>
      </c>
      <c r="D10">
        <v>0.15</v>
      </c>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t="s">
        <v>1</v>
      </c>
    </row>
    <row r="17" spans="1:12" x14ac:dyDescent="0.2">
      <c r="A17" t="s">
        <v>17</v>
      </c>
      <c r="C17">
        <f>SQRT(0.112)</f>
        <v>0.33466401061363021</v>
      </c>
      <c r="D17">
        <f>SQRT(0.061)</f>
        <v>0.24698178070456939</v>
      </c>
      <c r="E17">
        <f>SQRT(0.045)</f>
        <v>0.21213203435596426</v>
      </c>
      <c r="F17">
        <f>SQRT(0.088)</f>
        <v>0.29664793948382651</v>
      </c>
    </row>
    <row r="19" spans="1:12" x14ac:dyDescent="0.2">
      <c r="A19" t="s">
        <v>2</v>
      </c>
      <c r="I19" t="s">
        <v>0</v>
      </c>
    </row>
    <row r="20" spans="1:12" ht="16" thickBot="1" x14ac:dyDescent="0.25">
      <c r="C20" s="6"/>
    </row>
    <row r="21" spans="1:12" x14ac:dyDescent="0.2">
      <c r="B21" s="5"/>
      <c r="C21" s="5" t="s">
        <v>10</v>
      </c>
      <c r="D21" s="5" t="s">
        <v>11</v>
      </c>
      <c r="E21" s="5" t="s">
        <v>12</v>
      </c>
      <c r="F21" s="5" t="s">
        <v>13</v>
      </c>
      <c r="I21">
        <v>1</v>
      </c>
      <c r="J21">
        <v>2</v>
      </c>
      <c r="K21">
        <v>3</v>
      </c>
      <c r="L21">
        <v>4</v>
      </c>
    </row>
    <row r="22" spans="1:12" x14ac:dyDescent="0.2">
      <c r="B22" s="4" t="s">
        <v>10</v>
      </c>
      <c r="C22" s="4">
        <f>C17^2</f>
        <v>0.112</v>
      </c>
      <c r="D22" s="4">
        <f>C23</f>
        <v>7.4390321951178576E-2</v>
      </c>
      <c r="E22" s="4">
        <f>C24</f>
        <v>4.9695070178036774E-2</v>
      </c>
      <c r="F22" s="4">
        <f>C25</f>
        <v>2.9783216750378053E-2</v>
      </c>
      <c r="H22">
        <v>1</v>
      </c>
      <c r="I22">
        <v>1</v>
      </c>
      <c r="J22">
        <v>0.9</v>
      </c>
      <c r="K22">
        <v>0.7</v>
      </c>
      <c r="L22">
        <v>0.3</v>
      </c>
    </row>
    <row r="23" spans="1:12" x14ac:dyDescent="0.2">
      <c r="B23" s="4" t="s">
        <v>11</v>
      </c>
      <c r="C23" s="4">
        <f>I23*C17*D17</f>
        <v>7.4390321951178576E-2</v>
      </c>
      <c r="D23" s="4">
        <f>D17^2</f>
        <v>6.1000000000000006E-2</v>
      </c>
      <c r="E23" s="4">
        <f>D24</f>
        <v>4.1914198071775155E-2</v>
      </c>
      <c r="F23" s="4">
        <f>D25</f>
        <v>2.9306654534422726E-2</v>
      </c>
      <c r="H23">
        <v>2</v>
      </c>
      <c r="I23">
        <v>0.9</v>
      </c>
      <c r="J23">
        <v>1</v>
      </c>
      <c r="K23">
        <f>J24</f>
        <v>0.8</v>
      </c>
      <c r="L23">
        <f>J25</f>
        <v>0.4</v>
      </c>
    </row>
    <row r="24" spans="1:12" x14ac:dyDescent="0.2">
      <c r="B24" s="4" t="s">
        <v>12</v>
      </c>
      <c r="C24" s="4">
        <f>I24*C17*E17</f>
        <v>4.9695070178036774E-2</v>
      </c>
      <c r="D24" s="4">
        <f>J24*D17*E17</f>
        <v>4.1914198071775155E-2</v>
      </c>
      <c r="E24" s="4">
        <f>E17^2</f>
        <v>4.4999999999999998E-2</v>
      </c>
      <c r="F24" s="4">
        <f>E25</f>
        <v>1.2585706178041819E-2</v>
      </c>
      <c r="H24">
        <v>3</v>
      </c>
      <c r="I24">
        <v>0.7</v>
      </c>
      <c r="J24">
        <v>0.8</v>
      </c>
      <c r="K24">
        <v>1</v>
      </c>
      <c r="L24">
        <f>K25</f>
        <v>0.2</v>
      </c>
    </row>
    <row r="25" spans="1:12" x14ac:dyDescent="0.2">
      <c r="B25" s="4" t="s">
        <v>13</v>
      </c>
      <c r="C25" s="4">
        <f>I25*C17*F17</f>
        <v>2.9783216750378053E-2</v>
      </c>
      <c r="D25" s="4">
        <f>J25*D17*F17</f>
        <v>2.9306654534422726E-2</v>
      </c>
      <c r="E25" s="4">
        <f>K25*E17*F17</f>
        <v>1.2585706178041819E-2</v>
      </c>
      <c r="F25" s="4">
        <f>F17^2</f>
        <v>8.7999999999999995E-2</v>
      </c>
      <c r="H25">
        <v>4</v>
      </c>
      <c r="I25">
        <v>0.3</v>
      </c>
      <c r="J25">
        <v>0.4</v>
      </c>
      <c r="K25">
        <v>0.2</v>
      </c>
      <c r="L25">
        <v>1</v>
      </c>
    </row>
    <row r="28" spans="1:12" x14ac:dyDescent="0.2">
      <c r="A28" t="s">
        <v>5</v>
      </c>
      <c r="C28">
        <v>1</v>
      </c>
      <c r="D28">
        <v>2</v>
      </c>
      <c r="E28">
        <v>3</v>
      </c>
      <c r="F28">
        <v>4</v>
      </c>
    </row>
    <row r="29" spans="1:12" x14ac:dyDescent="0.2">
      <c r="C29" s="2">
        <v>2.5375611741058367E-2</v>
      </c>
      <c r="D29" s="2">
        <v>0</v>
      </c>
      <c r="E29" s="2">
        <v>0.61522538460669274</v>
      </c>
      <c r="F29" s="2">
        <v>0.35939900365224875</v>
      </c>
    </row>
    <row r="30" spans="1:12" x14ac:dyDescent="0.2">
      <c r="C30" s="3"/>
      <c r="D30" s="3"/>
      <c r="E30" s="3"/>
      <c r="F30" s="3"/>
    </row>
    <row r="31" spans="1:12" x14ac:dyDescent="0.2">
      <c r="A31" t="s">
        <v>3</v>
      </c>
      <c r="G31" t="s">
        <v>6</v>
      </c>
      <c r="H31" t="s">
        <v>7</v>
      </c>
      <c r="I31" t="s">
        <v>8</v>
      </c>
    </row>
    <row r="32" spans="1:12" x14ac:dyDescent="0.2">
      <c r="A32" t="s">
        <v>4</v>
      </c>
      <c r="C32">
        <f>C29</f>
        <v>2.5375611741058367E-2</v>
      </c>
      <c r="D32">
        <f>D29</f>
        <v>0</v>
      </c>
      <c r="E32">
        <f>E29</f>
        <v>0.61522538460669274</v>
      </c>
      <c r="F32">
        <f>F29</f>
        <v>0.35939900365224875</v>
      </c>
      <c r="G32">
        <f>SUM(C32:F32)</f>
        <v>0.99999999999999989</v>
      </c>
      <c r="H32" t="s">
        <v>14</v>
      </c>
      <c r="I32">
        <v>1</v>
      </c>
    </row>
    <row r="33" spans="1:9" x14ac:dyDescent="0.2">
      <c r="A33" t="s">
        <v>15</v>
      </c>
      <c r="C33">
        <f>C29*D7</f>
        <v>4.5676101133905059E-3</v>
      </c>
      <c r="D33">
        <f>D8*D29</f>
        <v>0</v>
      </c>
      <c r="E33">
        <f>D9*E29</f>
        <v>6.1522538460669275E-2</v>
      </c>
      <c r="F33">
        <f>F29*D10</f>
        <v>5.3909850547837312E-2</v>
      </c>
      <c r="G33">
        <f>SUM(C33:F33)</f>
        <v>0.1199999991218971</v>
      </c>
      <c r="H33" t="s">
        <v>16</v>
      </c>
      <c r="I33">
        <v>0.12</v>
      </c>
    </row>
    <row r="35" spans="1:9" x14ac:dyDescent="0.2">
      <c r="A35" t="s">
        <v>9</v>
      </c>
      <c r="C35">
        <f>SUMPRODUCT(MMULT(x,sigma),x)</f>
        <v>3.6132055340703462E-2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554A6-2EEB-8A44-B5D2-11E66E7197F8}">
  <dimension ref="A3:E16"/>
  <sheetViews>
    <sheetView workbookViewId="0">
      <selection activeCell="B21" sqref="B21"/>
    </sheetView>
  </sheetViews>
  <sheetFormatPr baseColWidth="10" defaultRowHeight="15" x14ac:dyDescent="0.2"/>
  <cols>
    <col min="1" max="1" width="21.1640625" bestFit="1" customWidth="1"/>
  </cols>
  <sheetData>
    <row r="3" spans="1:5" ht="16" x14ac:dyDescent="0.2">
      <c r="A3" s="7" t="s">
        <v>37</v>
      </c>
    </row>
    <row r="4" spans="1:5" x14ac:dyDescent="0.2">
      <c r="A4">
        <v>137</v>
      </c>
      <c r="D4" s="8" t="s">
        <v>38</v>
      </c>
      <c r="E4" s="9" t="s">
        <v>39</v>
      </c>
    </row>
    <row r="5" spans="1:5" x14ac:dyDescent="0.2">
      <c r="A5">
        <v>139</v>
      </c>
      <c r="D5" s="10">
        <v>137</v>
      </c>
      <c r="E5" s="11">
        <f t="array" ref="E5:E12">FREQUENCY(A4:A16,D5:D12)</f>
        <v>3</v>
      </c>
    </row>
    <row r="6" spans="1:5" x14ac:dyDescent="0.2">
      <c r="A6">
        <v>141</v>
      </c>
      <c r="D6" s="10">
        <f>D5+1</f>
        <v>138</v>
      </c>
      <c r="E6" s="10">
        <v>0</v>
      </c>
    </row>
    <row r="7" spans="1:5" x14ac:dyDescent="0.2">
      <c r="A7">
        <v>137</v>
      </c>
      <c r="D7" s="10">
        <f t="shared" ref="D7:D11" si="0">D6+1</f>
        <v>139</v>
      </c>
      <c r="E7" s="10">
        <v>2</v>
      </c>
    </row>
    <row r="8" spans="1:5" x14ac:dyDescent="0.2">
      <c r="A8">
        <v>144</v>
      </c>
      <c r="D8" s="10">
        <f t="shared" si="0"/>
        <v>140</v>
      </c>
      <c r="E8" s="10">
        <v>0</v>
      </c>
    </row>
    <row r="9" spans="1:5" x14ac:dyDescent="0.2">
      <c r="A9">
        <v>141</v>
      </c>
      <c r="D9" s="10">
        <f t="shared" si="0"/>
        <v>141</v>
      </c>
      <c r="E9" s="10">
        <v>4</v>
      </c>
    </row>
    <row r="10" spans="1:5" x14ac:dyDescent="0.2">
      <c r="A10">
        <v>139</v>
      </c>
      <c r="D10" s="10">
        <f t="shared" si="0"/>
        <v>142</v>
      </c>
      <c r="E10" s="10">
        <v>0</v>
      </c>
    </row>
    <row r="11" spans="1:5" x14ac:dyDescent="0.2">
      <c r="A11">
        <v>137</v>
      </c>
      <c r="D11" s="10">
        <f t="shared" si="0"/>
        <v>143</v>
      </c>
      <c r="E11" s="10">
        <v>2</v>
      </c>
    </row>
    <row r="12" spans="1:5" x14ac:dyDescent="0.2">
      <c r="A12">
        <v>144</v>
      </c>
      <c r="D12" s="12">
        <f>D11+1</f>
        <v>144</v>
      </c>
      <c r="E12" s="12">
        <v>2</v>
      </c>
    </row>
    <row r="13" spans="1:5" x14ac:dyDescent="0.2">
      <c r="A13">
        <v>141</v>
      </c>
    </row>
    <row r="14" spans="1:5" x14ac:dyDescent="0.2">
      <c r="A14">
        <v>143</v>
      </c>
      <c r="E14" t="s">
        <v>40</v>
      </c>
    </row>
    <row r="15" spans="1:5" x14ac:dyDescent="0.2">
      <c r="A15">
        <v>143</v>
      </c>
    </row>
    <row r="16" spans="1:5" x14ac:dyDescent="0.2">
      <c r="A16">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9018-9EFC-8944-84F1-5A3A769FC383}">
  <dimension ref="A1:BO502"/>
  <sheetViews>
    <sheetView topLeftCell="A105" zoomScale="138" zoomScaleNormal="140" workbookViewId="0">
      <selection activeCell="D128" sqref="D128"/>
    </sheetView>
  </sheetViews>
  <sheetFormatPr baseColWidth="10" defaultRowHeight="15" x14ac:dyDescent="0.2"/>
  <cols>
    <col min="1" max="1" width="26" customWidth="1"/>
    <col min="38" max="38" width="75.83203125" bestFit="1" customWidth="1"/>
  </cols>
  <sheetData>
    <row r="1" spans="1:67" x14ac:dyDescent="0.2">
      <c r="A1" s="17" t="s">
        <v>41</v>
      </c>
      <c r="B1" t="s">
        <v>46</v>
      </c>
      <c r="C1" t="s">
        <v>42</v>
      </c>
      <c r="D1" t="s">
        <v>43</v>
      </c>
      <c r="E1" t="s">
        <v>47</v>
      </c>
      <c r="F1" t="s">
        <v>44</v>
      </c>
      <c r="G1" t="s">
        <v>45</v>
      </c>
      <c r="H1" t="s">
        <v>95</v>
      </c>
      <c r="I1" t="s">
        <v>48</v>
      </c>
      <c r="J1" t="s">
        <v>96</v>
      </c>
      <c r="K1" t="s">
        <v>49</v>
      </c>
      <c r="L1" t="s">
        <v>50</v>
      </c>
      <c r="M1" t="s">
        <v>97</v>
      </c>
      <c r="N1" t="s">
        <v>98</v>
      </c>
      <c r="O1" t="s">
        <v>51</v>
      </c>
      <c r="P1" t="s">
        <v>52</v>
      </c>
      <c r="Q1" t="s">
        <v>53</v>
      </c>
      <c r="R1" t="s">
        <v>54</v>
      </c>
      <c r="S1" t="s">
        <v>55</v>
      </c>
      <c r="T1" t="s">
        <v>99</v>
      </c>
      <c r="U1" t="s">
        <v>56</v>
      </c>
      <c r="V1" t="s">
        <v>57</v>
      </c>
      <c r="W1" t="s">
        <v>100</v>
      </c>
      <c r="X1" t="s">
        <v>58</v>
      </c>
      <c r="Y1" t="s">
        <v>59</v>
      </c>
      <c r="Z1" t="s">
        <v>60</v>
      </c>
      <c r="AA1" t="s">
        <v>101</v>
      </c>
      <c r="AB1" t="s">
        <v>102</v>
      </c>
      <c r="AC1" t="s">
        <v>103</v>
      </c>
      <c r="AD1" t="s">
        <v>104</v>
      </c>
      <c r="AE1" t="s">
        <v>105</v>
      </c>
      <c r="AF1" t="s">
        <v>61</v>
      </c>
      <c r="AG1" t="s">
        <v>62</v>
      </c>
      <c r="AH1" t="s">
        <v>106</v>
      </c>
      <c r="AI1" t="s">
        <v>63</v>
      </c>
      <c r="AJ1" t="s">
        <v>64</v>
      </c>
      <c r="AK1" t="s">
        <v>107</v>
      </c>
      <c r="AL1" t="s">
        <v>108</v>
      </c>
      <c r="AM1">
        <f>COUNTA(A1:AL1)</f>
        <v>38</v>
      </c>
    </row>
    <row r="2" spans="1:67" ht="51" x14ac:dyDescent="0.25">
      <c r="A2" s="16" t="s">
        <v>65</v>
      </c>
      <c r="B2" t="s">
        <v>66</v>
      </c>
      <c r="C2" t="s">
        <v>67</v>
      </c>
      <c r="D2" t="s">
        <v>68</v>
      </c>
      <c r="E2" t="s">
        <v>69</v>
      </c>
      <c r="F2" t="s">
        <v>70</v>
      </c>
      <c r="G2" t="s">
        <v>71</v>
      </c>
      <c r="H2" t="s">
        <v>72</v>
      </c>
      <c r="I2" t="s">
        <v>73</v>
      </c>
      <c r="J2" t="s">
        <v>110</v>
      </c>
      <c r="K2" t="s">
        <v>74</v>
      </c>
      <c r="L2" t="s">
        <v>111</v>
      </c>
      <c r="M2" t="s">
        <v>75</v>
      </c>
      <c r="N2" t="s">
        <v>76</v>
      </c>
      <c r="O2" t="s">
        <v>77</v>
      </c>
      <c r="P2" t="s">
        <v>78</v>
      </c>
      <c r="Q2" t="s">
        <v>79</v>
      </c>
      <c r="T2" t="s">
        <v>112</v>
      </c>
      <c r="U2" t="s">
        <v>80</v>
      </c>
      <c r="V2" t="s">
        <v>81</v>
      </c>
      <c r="W2" t="s">
        <v>113</v>
      </c>
      <c r="X2" t="s">
        <v>82</v>
      </c>
      <c r="Y2" t="s">
        <v>83</v>
      </c>
      <c r="Z2" t="s">
        <v>84</v>
      </c>
      <c r="AA2" t="s">
        <v>114</v>
      </c>
      <c r="AB2" t="s">
        <v>115</v>
      </c>
      <c r="AC2" t="s">
        <v>116</v>
      </c>
      <c r="AD2" t="s">
        <v>86</v>
      </c>
      <c r="AE2" t="s">
        <v>117</v>
      </c>
      <c r="AF2" t="s">
        <v>118</v>
      </c>
      <c r="AG2" t="s">
        <v>87</v>
      </c>
      <c r="AH2" t="s">
        <v>119</v>
      </c>
      <c r="AI2" t="s">
        <v>88</v>
      </c>
      <c r="AJ2" t="s">
        <v>40</v>
      </c>
      <c r="AM2">
        <f>COUNTA(A2:AI2)</f>
        <v>33</v>
      </c>
    </row>
    <row r="3" spans="1:67" ht="16" x14ac:dyDescent="0.2">
      <c r="A3" s="18" t="s">
        <v>89</v>
      </c>
      <c r="B3" t="s">
        <v>120</v>
      </c>
      <c r="C3" t="s">
        <v>121</v>
      </c>
      <c r="D3" t="s">
        <v>122</v>
      </c>
      <c r="E3" t="s">
        <v>90</v>
      </c>
      <c r="F3" t="s">
        <v>123</v>
      </c>
      <c r="G3" t="s">
        <v>124</v>
      </c>
      <c r="H3" t="s">
        <v>125</v>
      </c>
      <c r="I3" t="s">
        <v>126</v>
      </c>
      <c r="J3" t="s">
        <v>92</v>
      </c>
      <c r="K3" t="s">
        <v>127</v>
      </c>
      <c r="L3" t="s">
        <v>128</v>
      </c>
      <c r="M3" t="s">
        <v>93</v>
      </c>
      <c r="N3" t="s">
        <v>129</v>
      </c>
      <c r="O3" t="s">
        <v>130</v>
      </c>
      <c r="P3" t="s">
        <v>131</v>
      </c>
      <c r="Q3" t="s">
        <v>132</v>
      </c>
      <c r="R3" t="s">
        <v>109</v>
      </c>
      <c r="S3">
        <f>COUNTA(A3:Q3)</f>
        <v>17</v>
      </c>
    </row>
    <row r="6" spans="1:67" ht="16" x14ac:dyDescent="0.25">
      <c r="A6" s="15" t="s">
        <v>133</v>
      </c>
      <c r="B6" t="s">
        <v>134</v>
      </c>
      <c r="C6" t="s">
        <v>135</v>
      </c>
      <c r="D6" t="s">
        <v>136</v>
      </c>
      <c r="E6" t="s">
        <v>137</v>
      </c>
      <c r="F6" t="s">
        <v>138</v>
      </c>
      <c r="G6" t="s">
        <v>139</v>
      </c>
      <c r="H6" t="s">
        <v>140</v>
      </c>
      <c r="I6" t="s">
        <v>141</v>
      </c>
      <c r="J6" t="s">
        <v>139</v>
      </c>
      <c r="K6" t="s">
        <v>142</v>
      </c>
      <c r="L6" t="s">
        <v>143</v>
      </c>
      <c r="M6" t="s">
        <v>144</v>
      </c>
      <c r="N6" t="s">
        <v>145</v>
      </c>
    </row>
    <row r="7" spans="1:67" ht="16" x14ac:dyDescent="0.25">
      <c r="A7" s="15" t="s">
        <v>146</v>
      </c>
      <c r="B7" t="s">
        <v>147</v>
      </c>
      <c r="C7" t="s">
        <v>142</v>
      </c>
      <c r="D7" t="s">
        <v>148</v>
      </c>
      <c r="E7" t="s">
        <v>142</v>
      </c>
      <c r="F7" t="s">
        <v>149</v>
      </c>
      <c r="G7" t="s">
        <v>150</v>
      </c>
      <c r="H7" t="s">
        <v>151</v>
      </c>
      <c r="BO7">
        <f>COUNTA(A6:BA6)</f>
        <v>14</v>
      </c>
    </row>
    <row r="8" spans="1:67" ht="16" x14ac:dyDescent="0.25">
      <c r="A8" s="15"/>
      <c r="B8" t="s">
        <v>152</v>
      </c>
      <c r="C8" t="s">
        <v>153</v>
      </c>
      <c r="D8" t="s">
        <v>154</v>
      </c>
      <c r="E8" t="s">
        <v>155</v>
      </c>
      <c r="F8" t="s">
        <v>156</v>
      </c>
      <c r="G8" t="s">
        <v>149</v>
      </c>
      <c r="H8" t="s">
        <v>157</v>
      </c>
      <c r="I8" t="s">
        <v>147</v>
      </c>
      <c r="J8" t="s">
        <v>158</v>
      </c>
      <c r="K8" t="s">
        <v>159</v>
      </c>
      <c r="L8" t="s">
        <v>160</v>
      </c>
      <c r="M8" t="s">
        <v>161</v>
      </c>
      <c r="N8" t="s">
        <v>162</v>
      </c>
      <c r="O8" t="s">
        <v>163</v>
      </c>
      <c r="P8" t="s">
        <v>164</v>
      </c>
      <c r="Q8" t="s">
        <v>165</v>
      </c>
      <c r="R8" t="s">
        <v>166</v>
      </c>
      <c r="S8" t="s">
        <v>154</v>
      </c>
      <c r="T8" t="s">
        <v>167</v>
      </c>
      <c r="U8" t="s">
        <v>163</v>
      </c>
      <c r="V8" t="s">
        <v>168</v>
      </c>
      <c r="W8" t="s">
        <v>142</v>
      </c>
      <c r="X8" t="s">
        <v>169</v>
      </c>
      <c r="Y8" t="s">
        <v>170</v>
      </c>
      <c r="Z8" t="s">
        <v>171</v>
      </c>
      <c r="AA8" t="s">
        <v>172</v>
      </c>
      <c r="AB8" t="s">
        <v>154</v>
      </c>
      <c r="AC8" t="s">
        <v>173</v>
      </c>
      <c r="AD8" t="s">
        <v>174</v>
      </c>
      <c r="AE8" t="s">
        <v>175</v>
      </c>
      <c r="AF8" t="s">
        <v>157</v>
      </c>
      <c r="AG8" t="s">
        <v>156</v>
      </c>
      <c r="AH8" t="s">
        <v>172</v>
      </c>
      <c r="AI8" t="s">
        <v>176</v>
      </c>
      <c r="AJ8" t="s">
        <v>177</v>
      </c>
      <c r="AK8" t="s">
        <v>178</v>
      </c>
      <c r="AL8" t="s">
        <v>159</v>
      </c>
      <c r="AM8" t="s">
        <v>179</v>
      </c>
      <c r="AN8" t="s">
        <v>142</v>
      </c>
      <c r="AO8" t="s">
        <v>149</v>
      </c>
      <c r="AP8" t="s">
        <v>180</v>
      </c>
      <c r="AQ8" t="s">
        <v>151</v>
      </c>
      <c r="AR8" t="s">
        <v>162</v>
      </c>
      <c r="AS8" t="s">
        <v>181</v>
      </c>
      <c r="BO8">
        <f>COUNTA(A7:BA7)</f>
        <v>8</v>
      </c>
    </row>
    <row r="9" spans="1:67" ht="16" x14ac:dyDescent="0.25">
      <c r="A9" s="15"/>
      <c r="B9" t="s">
        <v>182</v>
      </c>
      <c r="C9" t="s">
        <v>183</v>
      </c>
      <c r="D9" t="s">
        <v>184</v>
      </c>
      <c r="E9" t="s">
        <v>185</v>
      </c>
      <c r="F9" t="s">
        <v>154</v>
      </c>
      <c r="G9" t="s">
        <v>186</v>
      </c>
      <c r="H9" t="s">
        <v>187</v>
      </c>
      <c r="I9" t="s">
        <v>188</v>
      </c>
      <c r="J9" t="s">
        <v>189</v>
      </c>
      <c r="K9" t="s">
        <v>171</v>
      </c>
      <c r="L9" t="s">
        <v>177</v>
      </c>
      <c r="M9" t="s">
        <v>190</v>
      </c>
      <c r="N9" t="s">
        <v>149</v>
      </c>
      <c r="O9" t="s">
        <v>157</v>
      </c>
      <c r="P9" t="s">
        <v>171</v>
      </c>
      <c r="Q9" t="s">
        <v>153</v>
      </c>
      <c r="R9" t="s">
        <v>191</v>
      </c>
      <c r="S9" t="s">
        <v>192</v>
      </c>
      <c r="T9" t="s">
        <v>136</v>
      </c>
      <c r="U9" t="s">
        <v>149</v>
      </c>
      <c r="V9" t="s">
        <v>193</v>
      </c>
      <c r="W9" t="s">
        <v>184</v>
      </c>
      <c r="X9" t="s">
        <v>169</v>
      </c>
      <c r="Y9" t="s">
        <v>140</v>
      </c>
      <c r="Z9" t="s">
        <v>171</v>
      </c>
      <c r="AA9" t="s">
        <v>194</v>
      </c>
      <c r="AB9" t="s">
        <v>195</v>
      </c>
      <c r="AC9" t="s">
        <v>196</v>
      </c>
      <c r="AD9" t="s">
        <v>197</v>
      </c>
      <c r="AE9" t="s">
        <v>184</v>
      </c>
      <c r="AF9" t="s">
        <v>198</v>
      </c>
      <c r="BO9">
        <f>COUNTA(A8:BA8)</f>
        <v>44</v>
      </c>
    </row>
    <row r="10" spans="1:67" ht="16" x14ac:dyDescent="0.25">
      <c r="A10" s="15"/>
      <c r="B10" t="s">
        <v>199</v>
      </c>
      <c r="C10" t="s">
        <v>200</v>
      </c>
      <c r="D10" t="s">
        <v>142</v>
      </c>
      <c r="E10" t="s">
        <v>149</v>
      </c>
      <c r="F10" t="s">
        <v>151</v>
      </c>
      <c r="G10" t="s">
        <v>201</v>
      </c>
      <c r="H10" t="s">
        <v>156</v>
      </c>
      <c r="I10" t="s">
        <v>202</v>
      </c>
      <c r="J10" t="s">
        <v>147</v>
      </c>
      <c r="K10" t="s">
        <v>203</v>
      </c>
      <c r="L10" t="s">
        <v>204</v>
      </c>
      <c r="M10" t="s">
        <v>142</v>
      </c>
      <c r="N10" t="s">
        <v>169</v>
      </c>
      <c r="O10" t="s">
        <v>179</v>
      </c>
      <c r="P10" t="s">
        <v>205</v>
      </c>
      <c r="Q10" t="s">
        <v>171</v>
      </c>
      <c r="R10" t="s">
        <v>156</v>
      </c>
      <c r="S10" t="s">
        <v>149</v>
      </c>
      <c r="T10" t="s">
        <v>206</v>
      </c>
      <c r="U10" t="s">
        <v>207</v>
      </c>
      <c r="V10" t="s">
        <v>208</v>
      </c>
      <c r="W10" t="s">
        <v>209</v>
      </c>
      <c r="X10" t="s">
        <v>210</v>
      </c>
      <c r="Y10" t="s">
        <v>211</v>
      </c>
      <c r="Z10" t="s">
        <v>142</v>
      </c>
      <c r="AA10" t="s">
        <v>212</v>
      </c>
      <c r="AB10" t="s">
        <v>213</v>
      </c>
      <c r="AC10" t="s">
        <v>154</v>
      </c>
      <c r="AD10" t="s">
        <v>214</v>
      </c>
      <c r="AE10" t="s">
        <v>142</v>
      </c>
      <c r="AF10" t="s">
        <v>215</v>
      </c>
      <c r="AG10" t="s">
        <v>162</v>
      </c>
      <c r="AH10" t="s">
        <v>216</v>
      </c>
      <c r="AI10" t="s">
        <v>217</v>
      </c>
      <c r="AJ10" t="s">
        <v>218</v>
      </c>
      <c r="AK10" t="s">
        <v>219</v>
      </c>
      <c r="AL10" t="s">
        <v>149</v>
      </c>
      <c r="AM10" t="s">
        <v>193</v>
      </c>
      <c r="AN10" t="s">
        <v>184</v>
      </c>
      <c r="AO10" t="s">
        <v>149</v>
      </c>
      <c r="AP10" t="s">
        <v>140</v>
      </c>
      <c r="AQ10" t="s">
        <v>171</v>
      </c>
      <c r="AR10" t="s">
        <v>220</v>
      </c>
      <c r="AS10" t="s">
        <v>184</v>
      </c>
      <c r="AT10" t="s">
        <v>149</v>
      </c>
      <c r="AU10" t="s">
        <v>221</v>
      </c>
      <c r="BO10">
        <f>COUNTA(A9:BA9)</f>
        <v>31</v>
      </c>
    </row>
    <row r="11" spans="1:67" ht="16" x14ac:dyDescent="0.25">
      <c r="A11" s="15"/>
      <c r="B11" t="s">
        <v>152</v>
      </c>
      <c r="C11" t="s">
        <v>153</v>
      </c>
      <c r="D11" t="s">
        <v>222</v>
      </c>
      <c r="E11" t="s">
        <v>177</v>
      </c>
      <c r="F11" t="s">
        <v>223</v>
      </c>
      <c r="G11" t="s">
        <v>175</v>
      </c>
      <c r="H11" t="s">
        <v>144</v>
      </c>
      <c r="I11" t="s">
        <v>224</v>
      </c>
      <c r="J11" t="s">
        <v>149</v>
      </c>
      <c r="K11" t="s">
        <v>157</v>
      </c>
      <c r="L11" t="s">
        <v>154</v>
      </c>
      <c r="M11" t="s">
        <v>177</v>
      </c>
      <c r="N11" t="s">
        <v>167</v>
      </c>
      <c r="O11" t="s">
        <v>225</v>
      </c>
      <c r="P11" t="s">
        <v>226</v>
      </c>
      <c r="Q11" t="s">
        <v>227</v>
      </c>
      <c r="R11" t="s">
        <v>188</v>
      </c>
      <c r="S11" t="s">
        <v>228</v>
      </c>
      <c r="BO11">
        <f>COUNTA(A10:BA10)</f>
        <v>46</v>
      </c>
    </row>
    <row r="12" spans="1:67" ht="16" x14ac:dyDescent="0.25">
      <c r="A12" s="15"/>
      <c r="B12" t="s">
        <v>152</v>
      </c>
      <c r="C12" t="s">
        <v>229</v>
      </c>
      <c r="D12" t="s">
        <v>230</v>
      </c>
      <c r="E12" t="s">
        <v>231</v>
      </c>
      <c r="F12" t="s">
        <v>136</v>
      </c>
      <c r="G12" t="s">
        <v>232</v>
      </c>
      <c r="H12" t="s">
        <v>149</v>
      </c>
      <c r="I12" t="s">
        <v>233</v>
      </c>
      <c r="J12" t="s">
        <v>149</v>
      </c>
      <c r="K12" t="s">
        <v>234</v>
      </c>
      <c r="L12" t="s">
        <v>168</v>
      </c>
      <c r="M12" t="s">
        <v>235</v>
      </c>
      <c r="N12" t="s">
        <v>162</v>
      </c>
      <c r="O12" t="s">
        <v>149</v>
      </c>
      <c r="P12" t="s">
        <v>236</v>
      </c>
      <c r="Q12" t="s">
        <v>171</v>
      </c>
      <c r="R12" t="s">
        <v>237</v>
      </c>
      <c r="S12" t="s">
        <v>174</v>
      </c>
      <c r="T12" t="s">
        <v>163</v>
      </c>
      <c r="U12" t="s">
        <v>238</v>
      </c>
      <c r="V12" t="s">
        <v>239</v>
      </c>
      <c r="W12" t="s">
        <v>175</v>
      </c>
      <c r="X12" t="s">
        <v>174</v>
      </c>
      <c r="Y12" t="s">
        <v>240</v>
      </c>
      <c r="Z12" t="s">
        <v>241</v>
      </c>
      <c r="AA12" t="s">
        <v>227</v>
      </c>
      <c r="AB12" t="s">
        <v>163</v>
      </c>
      <c r="AC12" t="s">
        <v>242</v>
      </c>
      <c r="AD12" t="s">
        <v>243</v>
      </c>
      <c r="AE12" t="s">
        <v>227</v>
      </c>
      <c r="AF12" t="s">
        <v>244</v>
      </c>
      <c r="AG12" t="s">
        <v>149</v>
      </c>
      <c r="AH12" t="s">
        <v>245</v>
      </c>
      <c r="AI12" t="s">
        <v>154</v>
      </c>
      <c r="AJ12" t="s">
        <v>246</v>
      </c>
      <c r="AK12" t="s">
        <v>247</v>
      </c>
      <c r="AL12" t="s">
        <v>149</v>
      </c>
      <c r="AM12" t="s">
        <v>248</v>
      </c>
      <c r="AN12" t="s">
        <v>249</v>
      </c>
      <c r="AO12" t="s">
        <v>250</v>
      </c>
      <c r="AP12" t="s">
        <v>225</v>
      </c>
      <c r="AQ12" t="s">
        <v>251</v>
      </c>
      <c r="AR12" t="s">
        <v>252</v>
      </c>
      <c r="AS12" t="s">
        <v>149</v>
      </c>
      <c r="AT12" t="s">
        <v>253</v>
      </c>
      <c r="AU12" t="s">
        <v>171</v>
      </c>
      <c r="AV12" t="s">
        <v>149</v>
      </c>
      <c r="AW12" t="s">
        <v>254</v>
      </c>
      <c r="AX12" t="s">
        <v>154</v>
      </c>
      <c r="AY12" t="s">
        <v>255</v>
      </c>
      <c r="AZ12" t="s">
        <v>256</v>
      </c>
      <c r="BO12">
        <f>COUNTA(A11:BA11)</f>
        <v>18</v>
      </c>
    </row>
    <row r="13" spans="1:67" ht="16" x14ac:dyDescent="0.25">
      <c r="A13" s="15"/>
      <c r="B13" t="s">
        <v>257</v>
      </c>
      <c r="C13" t="s">
        <v>228</v>
      </c>
      <c r="D13" t="s">
        <v>258</v>
      </c>
      <c r="E13" t="s">
        <v>149</v>
      </c>
      <c r="F13" t="s">
        <v>259</v>
      </c>
      <c r="G13" t="s">
        <v>260</v>
      </c>
      <c r="H13" t="s">
        <v>261</v>
      </c>
      <c r="I13" t="s">
        <v>262</v>
      </c>
      <c r="J13" t="s">
        <v>263</v>
      </c>
      <c r="K13" t="s">
        <v>264</v>
      </c>
      <c r="L13" t="s">
        <v>265</v>
      </c>
      <c r="M13" t="s">
        <v>147</v>
      </c>
      <c r="N13" t="s">
        <v>266</v>
      </c>
      <c r="O13" t="s">
        <v>142</v>
      </c>
      <c r="P13" t="s">
        <v>149</v>
      </c>
      <c r="Q13" t="s">
        <v>267</v>
      </c>
      <c r="R13" t="s">
        <v>268</v>
      </c>
      <c r="S13" t="s">
        <v>269</v>
      </c>
      <c r="T13" t="s">
        <v>225</v>
      </c>
      <c r="U13" t="s">
        <v>270</v>
      </c>
      <c r="V13" t="s">
        <v>271</v>
      </c>
      <c r="W13" t="s">
        <v>272</v>
      </c>
      <c r="X13" t="s">
        <v>156</v>
      </c>
      <c r="Y13" t="s">
        <v>273</v>
      </c>
      <c r="Z13" t="s">
        <v>225</v>
      </c>
      <c r="AA13" t="s">
        <v>274</v>
      </c>
      <c r="AB13" t="s">
        <v>275</v>
      </c>
      <c r="AC13" t="s">
        <v>142</v>
      </c>
      <c r="AD13" t="s">
        <v>149</v>
      </c>
      <c r="AE13" t="s">
        <v>276</v>
      </c>
      <c r="AF13" t="s">
        <v>177</v>
      </c>
      <c r="AG13" t="s">
        <v>142</v>
      </c>
      <c r="AH13" t="s">
        <v>270</v>
      </c>
      <c r="AI13" t="s">
        <v>277</v>
      </c>
      <c r="AJ13" t="s">
        <v>278</v>
      </c>
      <c r="AK13" t="s">
        <v>192</v>
      </c>
      <c r="AL13" t="s">
        <v>159</v>
      </c>
      <c r="AM13" t="s">
        <v>149</v>
      </c>
      <c r="AN13" t="s">
        <v>279</v>
      </c>
      <c r="AO13" t="s">
        <v>280</v>
      </c>
      <c r="AP13" t="s">
        <v>142</v>
      </c>
      <c r="AQ13" t="s">
        <v>270</v>
      </c>
      <c r="AR13" t="s">
        <v>281</v>
      </c>
      <c r="BO13">
        <f>COUNTA(A12:BA12)</f>
        <v>51</v>
      </c>
    </row>
    <row r="14" spans="1:67" ht="16" x14ac:dyDescent="0.25">
      <c r="A14" s="15"/>
      <c r="B14" t="s">
        <v>282</v>
      </c>
      <c r="C14" t="s">
        <v>283</v>
      </c>
      <c r="D14" t="s">
        <v>232</v>
      </c>
      <c r="E14" t="s">
        <v>270</v>
      </c>
      <c r="F14" t="s">
        <v>284</v>
      </c>
      <c r="G14" t="s">
        <v>285</v>
      </c>
      <c r="H14" t="s">
        <v>200</v>
      </c>
      <c r="I14" t="s">
        <v>159</v>
      </c>
      <c r="J14" t="s">
        <v>149</v>
      </c>
      <c r="K14" t="s">
        <v>286</v>
      </c>
      <c r="L14" t="s">
        <v>287</v>
      </c>
      <c r="M14" t="s">
        <v>264</v>
      </c>
      <c r="N14" t="s">
        <v>288</v>
      </c>
      <c r="O14" t="s">
        <v>265</v>
      </c>
      <c r="P14" t="s">
        <v>289</v>
      </c>
      <c r="Q14" t="s">
        <v>290</v>
      </c>
      <c r="R14" t="s">
        <v>291</v>
      </c>
      <c r="S14" t="s">
        <v>163</v>
      </c>
      <c r="T14" t="s">
        <v>292</v>
      </c>
      <c r="U14" t="s">
        <v>293</v>
      </c>
      <c r="V14" t="s">
        <v>294</v>
      </c>
      <c r="W14" t="s">
        <v>265</v>
      </c>
      <c r="X14" t="s">
        <v>295</v>
      </c>
      <c r="Y14" t="s">
        <v>296</v>
      </c>
      <c r="Z14" t="s">
        <v>149</v>
      </c>
      <c r="AA14" t="s">
        <v>297</v>
      </c>
      <c r="AB14" t="s">
        <v>159</v>
      </c>
      <c r="AC14" t="s">
        <v>149</v>
      </c>
      <c r="AD14" t="s">
        <v>298</v>
      </c>
      <c r="AE14" t="s">
        <v>299</v>
      </c>
      <c r="AF14" t="s">
        <v>171</v>
      </c>
      <c r="AG14" t="s">
        <v>300</v>
      </c>
      <c r="AH14" t="s">
        <v>270</v>
      </c>
      <c r="AI14" t="s">
        <v>301</v>
      </c>
      <c r="AJ14" t="s">
        <v>142</v>
      </c>
      <c r="AK14" t="s">
        <v>302</v>
      </c>
      <c r="AL14" t="s">
        <v>192</v>
      </c>
      <c r="AM14" t="s">
        <v>136</v>
      </c>
      <c r="AN14" t="s">
        <v>225</v>
      </c>
      <c r="AO14" t="s">
        <v>303</v>
      </c>
      <c r="AP14" t="s">
        <v>265</v>
      </c>
      <c r="AQ14" t="s">
        <v>304</v>
      </c>
      <c r="AR14" t="s">
        <v>305</v>
      </c>
      <c r="AS14" t="s">
        <v>306</v>
      </c>
      <c r="AT14" t="s">
        <v>269</v>
      </c>
      <c r="AU14" t="s">
        <v>159</v>
      </c>
      <c r="AV14" t="s">
        <v>149</v>
      </c>
      <c r="AW14" t="s">
        <v>287</v>
      </c>
      <c r="AX14" t="s">
        <v>171</v>
      </c>
      <c r="AY14" t="s">
        <v>307</v>
      </c>
      <c r="AZ14" t="s">
        <v>270</v>
      </c>
      <c r="BA14" t="s">
        <v>308</v>
      </c>
      <c r="BO14">
        <f>COUNTA(A13:BA13)</f>
        <v>43</v>
      </c>
    </row>
    <row r="15" spans="1:67" ht="16" x14ac:dyDescent="0.25">
      <c r="A15" s="15"/>
      <c r="B15" t="s">
        <v>309</v>
      </c>
      <c r="C15" t="s">
        <v>310</v>
      </c>
      <c r="D15" t="s">
        <v>311</v>
      </c>
      <c r="E15" t="s">
        <v>147</v>
      </c>
      <c r="F15" t="s">
        <v>198</v>
      </c>
      <c r="G15" t="s">
        <v>186</v>
      </c>
      <c r="BO15">
        <f t="shared" ref="BO15:BO78" si="0">COUNTA(A14:BA14)</f>
        <v>52</v>
      </c>
    </row>
    <row r="16" spans="1:67" x14ac:dyDescent="0.2">
      <c r="A16" t="s">
        <v>85</v>
      </c>
      <c r="B16" t="s">
        <v>265</v>
      </c>
      <c r="C16" t="s">
        <v>312</v>
      </c>
      <c r="D16" t="s">
        <v>313</v>
      </c>
      <c r="E16" t="s">
        <v>232</v>
      </c>
      <c r="F16" t="s">
        <v>270</v>
      </c>
      <c r="G16" t="s">
        <v>314</v>
      </c>
      <c r="BO16">
        <f t="shared" si="0"/>
        <v>6</v>
      </c>
    </row>
    <row r="17" spans="1:67" ht="16" x14ac:dyDescent="0.25">
      <c r="A17" s="15"/>
      <c r="B17" t="s">
        <v>315</v>
      </c>
      <c r="C17" t="s">
        <v>311</v>
      </c>
      <c r="D17" t="s">
        <v>147</v>
      </c>
      <c r="E17" t="s">
        <v>198</v>
      </c>
      <c r="BO17">
        <f t="shared" si="0"/>
        <v>7</v>
      </c>
    </row>
    <row r="18" spans="1:67" x14ac:dyDescent="0.2">
      <c r="B18" t="s">
        <v>316</v>
      </c>
      <c r="C18" t="s">
        <v>317</v>
      </c>
      <c r="D18" t="s">
        <v>318</v>
      </c>
      <c r="E18" t="s">
        <v>319</v>
      </c>
      <c r="F18" t="s">
        <v>147</v>
      </c>
      <c r="G18" t="s">
        <v>320</v>
      </c>
      <c r="H18" t="s">
        <v>163</v>
      </c>
      <c r="I18" t="s">
        <v>251</v>
      </c>
      <c r="J18" t="s">
        <v>225</v>
      </c>
      <c r="K18" t="s">
        <v>321</v>
      </c>
      <c r="L18" t="s">
        <v>322</v>
      </c>
      <c r="M18" t="s">
        <v>177</v>
      </c>
      <c r="N18" t="s">
        <v>323</v>
      </c>
      <c r="O18" t="s">
        <v>192</v>
      </c>
      <c r="P18" t="s">
        <v>324</v>
      </c>
      <c r="Q18" t="s">
        <v>325</v>
      </c>
      <c r="BO18">
        <f t="shared" si="0"/>
        <v>4</v>
      </c>
    </row>
    <row r="19" spans="1:67" ht="16" x14ac:dyDescent="0.25">
      <c r="A19" s="15"/>
      <c r="B19" t="s">
        <v>326</v>
      </c>
      <c r="C19" t="s">
        <v>192</v>
      </c>
      <c r="D19" t="s">
        <v>327</v>
      </c>
      <c r="E19" t="s">
        <v>328</v>
      </c>
      <c r="F19" t="s">
        <v>147</v>
      </c>
      <c r="G19" t="s">
        <v>142</v>
      </c>
      <c r="H19" t="s">
        <v>329</v>
      </c>
      <c r="BO19">
        <f t="shared" si="0"/>
        <v>16</v>
      </c>
    </row>
    <row r="20" spans="1:67" ht="16" x14ac:dyDescent="0.25">
      <c r="A20" s="15"/>
      <c r="B20" t="s">
        <v>326</v>
      </c>
      <c r="C20" t="s">
        <v>319</v>
      </c>
      <c r="D20" t="s">
        <v>147</v>
      </c>
      <c r="E20" t="s">
        <v>320</v>
      </c>
      <c r="F20" t="s">
        <v>163</v>
      </c>
      <c r="G20" t="s">
        <v>251</v>
      </c>
      <c r="H20" t="s">
        <v>159</v>
      </c>
      <c r="I20" t="s">
        <v>330</v>
      </c>
      <c r="J20" t="s">
        <v>331</v>
      </c>
      <c r="K20" t="s">
        <v>171</v>
      </c>
      <c r="L20" t="s">
        <v>149</v>
      </c>
      <c r="M20" t="s">
        <v>332</v>
      </c>
      <c r="N20" t="s">
        <v>333</v>
      </c>
      <c r="O20" t="s">
        <v>334</v>
      </c>
      <c r="P20" t="s">
        <v>335</v>
      </c>
      <c r="Q20" t="s">
        <v>336</v>
      </c>
      <c r="R20" t="s">
        <v>334</v>
      </c>
      <c r="S20" t="s">
        <v>335</v>
      </c>
      <c r="T20" t="s">
        <v>337</v>
      </c>
      <c r="U20" t="s">
        <v>338</v>
      </c>
      <c r="V20" t="s">
        <v>192</v>
      </c>
      <c r="W20" t="s">
        <v>324</v>
      </c>
      <c r="X20" t="s">
        <v>339</v>
      </c>
      <c r="Y20" t="s">
        <v>171</v>
      </c>
      <c r="Z20" t="s">
        <v>202</v>
      </c>
      <c r="AA20" t="s">
        <v>195</v>
      </c>
      <c r="AB20" t="s">
        <v>340</v>
      </c>
      <c r="AC20" t="s">
        <v>341</v>
      </c>
      <c r="AD20" t="s">
        <v>184</v>
      </c>
      <c r="AE20" t="s">
        <v>342</v>
      </c>
      <c r="AF20" t="s">
        <v>343</v>
      </c>
      <c r="AG20" t="s">
        <v>159</v>
      </c>
      <c r="AH20" t="s">
        <v>149</v>
      </c>
      <c r="AI20" t="s">
        <v>344</v>
      </c>
      <c r="AJ20" t="s">
        <v>171</v>
      </c>
      <c r="AK20" t="s">
        <v>345</v>
      </c>
      <c r="AL20" t="s">
        <v>195</v>
      </c>
      <c r="AM20" t="s">
        <v>346</v>
      </c>
      <c r="AN20" t="s">
        <v>347</v>
      </c>
      <c r="AO20" t="s">
        <v>265</v>
      </c>
      <c r="AP20" t="s">
        <v>348</v>
      </c>
      <c r="BO20">
        <f t="shared" si="0"/>
        <v>7</v>
      </c>
    </row>
    <row r="21" spans="1:67" ht="16" x14ac:dyDescent="0.25">
      <c r="A21" s="15"/>
      <c r="B21" t="s">
        <v>261</v>
      </c>
      <c r="C21" t="s">
        <v>349</v>
      </c>
      <c r="D21" t="s">
        <v>308</v>
      </c>
      <c r="E21" t="s">
        <v>350</v>
      </c>
      <c r="F21" t="s">
        <v>351</v>
      </c>
      <c r="G21" t="s">
        <v>171</v>
      </c>
      <c r="H21" t="s">
        <v>265</v>
      </c>
      <c r="I21" t="s">
        <v>352</v>
      </c>
      <c r="J21" t="s">
        <v>162</v>
      </c>
      <c r="K21" t="s">
        <v>163</v>
      </c>
      <c r="L21" t="s">
        <v>353</v>
      </c>
      <c r="BO21">
        <f t="shared" si="0"/>
        <v>41</v>
      </c>
    </row>
    <row r="22" spans="1:67" ht="16" x14ac:dyDescent="0.25">
      <c r="A22" s="15"/>
      <c r="B22" t="s">
        <v>309</v>
      </c>
      <c r="C22" t="s">
        <v>198</v>
      </c>
      <c r="D22" t="s">
        <v>147</v>
      </c>
      <c r="E22" t="s">
        <v>354</v>
      </c>
      <c r="F22" t="s">
        <v>355</v>
      </c>
      <c r="G22" t="s">
        <v>356</v>
      </c>
      <c r="BO22">
        <f t="shared" si="0"/>
        <v>11</v>
      </c>
    </row>
    <row r="23" spans="1:67" ht="16" x14ac:dyDescent="0.25">
      <c r="A23" s="15"/>
      <c r="B23" t="s">
        <v>357</v>
      </c>
      <c r="C23" t="s">
        <v>147</v>
      </c>
      <c r="D23" t="s">
        <v>163</v>
      </c>
      <c r="E23" t="s">
        <v>358</v>
      </c>
      <c r="F23" t="s">
        <v>359</v>
      </c>
      <c r="G23" t="s">
        <v>214</v>
      </c>
      <c r="H23" t="s">
        <v>156</v>
      </c>
      <c r="I23" t="s">
        <v>147</v>
      </c>
      <c r="J23" t="s">
        <v>360</v>
      </c>
      <c r="K23" t="s">
        <v>190</v>
      </c>
      <c r="L23" t="s">
        <v>361</v>
      </c>
      <c r="M23" t="s">
        <v>203</v>
      </c>
      <c r="N23" t="s">
        <v>362</v>
      </c>
      <c r="O23" t="s">
        <v>198</v>
      </c>
      <c r="P23" t="s">
        <v>291</v>
      </c>
      <c r="Q23" t="s">
        <v>363</v>
      </c>
      <c r="R23" t="s">
        <v>364</v>
      </c>
      <c r="S23" t="s">
        <v>365</v>
      </c>
      <c r="T23" t="s">
        <v>366</v>
      </c>
      <c r="U23" t="s">
        <v>198</v>
      </c>
      <c r="V23" t="s">
        <v>142</v>
      </c>
      <c r="W23" t="s">
        <v>367</v>
      </c>
      <c r="X23" t="s">
        <v>368</v>
      </c>
      <c r="Y23" t="s">
        <v>369</v>
      </c>
      <c r="BO23">
        <f t="shared" si="0"/>
        <v>6</v>
      </c>
    </row>
    <row r="24" spans="1:67" ht="16" x14ac:dyDescent="0.25">
      <c r="A24" s="15" t="s">
        <v>85</v>
      </c>
      <c r="B24" t="s">
        <v>370</v>
      </c>
      <c r="C24" t="s">
        <v>371</v>
      </c>
      <c r="D24" t="s">
        <v>163</v>
      </c>
      <c r="E24" t="s">
        <v>372</v>
      </c>
      <c r="F24" t="s">
        <v>184</v>
      </c>
      <c r="G24" t="s">
        <v>373</v>
      </c>
      <c r="H24" t="s">
        <v>374</v>
      </c>
      <c r="I24" t="s">
        <v>142</v>
      </c>
      <c r="J24" t="s">
        <v>375</v>
      </c>
      <c r="K24" t="s">
        <v>216</v>
      </c>
      <c r="L24" t="s">
        <v>184</v>
      </c>
      <c r="M24" t="s">
        <v>149</v>
      </c>
      <c r="N24" t="s">
        <v>376</v>
      </c>
      <c r="O24" t="s">
        <v>377</v>
      </c>
      <c r="P24" t="s">
        <v>265</v>
      </c>
      <c r="Q24" t="s">
        <v>378</v>
      </c>
      <c r="R24" t="s">
        <v>379</v>
      </c>
      <c r="S24" t="s">
        <v>270</v>
      </c>
      <c r="T24" t="s">
        <v>380</v>
      </c>
      <c r="U24" t="s">
        <v>232</v>
      </c>
      <c r="V24" t="s">
        <v>149</v>
      </c>
      <c r="W24" t="s">
        <v>381</v>
      </c>
      <c r="X24" t="s">
        <v>184</v>
      </c>
      <c r="Y24" t="s">
        <v>149</v>
      </c>
      <c r="Z24" t="s">
        <v>287</v>
      </c>
      <c r="AA24" t="s">
        <v>171</v>
      </c>
      <c r="AB24" t="s">
        <v>201</v>
      </c>
      <c r="AC24" t="s">
        <v>382</v>
      </c>
      <c r="AD24" t="s">
        <v>162</v>
      </c>
      <c r="AE24" t="s">
        <v>383</v>
      </c>
      <c r="AF24" t="s">
        <v>227</v>
      </c>
      <c r="AG24" t="s">
        <v>270</v>
      </c>
      <c r="AH24" t="s">
        <v>384</v>
      </c>
      <c r="AI24" t="s">
        <v>163</v>
      </c>
      <c r="AJ24" t="s">
        <v>385</v>
      </c>
      <c r="AK24" t="s">
        <v>159</v>
      </c>
      <c r="AL24" t="s">
        <v>270</v>
      </c>
      <c r="AM24" t="s">
        <v>386</v>
      </c>
      <c r="AN24" t="s">
        <v>387</v>
      </c>
      <c r="AO24" t="s">
        <v>388</v>
      </c>
      <c r="AP24" t="s">
        <v>227</v>
      </c>
      <c r="AQ24" t="s">
        <v>181</v>
      </c>
      <c r="AR24" t="s">
        <v>210</v>
      </c>
      <c r="AS24" t="s">
        <v>270</v>
      </c>
      <c r="AT24" t="s">
        <v>153</v>
      </c>
      <c r="AU24" t="s">
        <v>159</v>
      </c>
      <c r="AV24" t="s">
        <v>389</v>
      </c>
      <c r="AW24" t="s">
        <v>390</v>
      </c>
      <c r="BO24">
        <f t="shared" si="0"/>
        <v>24</v>
      </c>
    </row>
    <row r="25" spans="1:67" ht="16" x14ac:dyDescent="0.25">
      <c r="A25" s="15"/>
      <c r="B25" t="s">
        <v>391</v>
      </c>
      <c r="C25" t="s">
        <v>264</v>
      </c>
      <c r="D25" t="s">
        <v>265</v>
      </c>
      <c r="E25" t="s">
        <v>154</v>
      </c>
      <c r="F25" t="s">
        <v>392</v>
      </c>
      <c r="G25" t="s">
        <v>138</v>
      </c>
      <c r="H25" t="s">
        <v>248</v>
      </c>
      <c r="I25" t="s">
        <v>227</v>
      </c>
      <c r="J25" t="s">
        <v>149</v>
      </c>
      <c r="K25" t="s">
        <v>386</v>
      </c>
      <c r="L25" t="s">
        <v>393</v>
      </c>
      <c r="M25" t="s">
        <v>394</v>
      </c>
      <c r="N25" t="s">
        <v>265</v>
      </c>
      <c r="O25" t="s">
        <v>395</v>
      </c>
      <c r="P25" t="s">
        <v>241</v>
      </c>
      <c r="Q25" t="s">
        <v>270</v>
      </c>
      <c r="R25" t="s">
        <v>396</v>
      </c>
      <c r="S25" t="s">
        <v>397</v>
      </c>
      <c r="T25" t="s">
        <v>398</v>
      </c>
      <c r="U25" t="s">
        <v>305</v>
      </c>
      <c r="V25" t="s">
        <v>399</v>
      </c>
      <c r="W25" t="s">
        <v>149</v>
      </c>
      <c r="X25" t="s">
        <v>400</v>
      </c>
      <c r="Y25" t="s">
        <v>401</v>
      </c>
      <c r="Z25" t="s">
        <v>270</v>
      </c>
      <c r="AA25" t="s">
        <v>402</v>
      </c>
      <c r="AB25" t="s">
        <v>403</v>
      </c>
      <c r="AC25" t="s">
        <v>404</v>
      </c>
      <c r="AD25" t="s">
        <v>142</v>
      </c>
      <c r="AE25" t="s">
        <v>270</v>
      </c>
      <c r="AF25" t="s">
        <v>405</v>
      </c>
      <c r="BO25">
        <f t="shared" si="0"/>
        <v>49</v>
      </c>
    </row>
    <row r="26" spans="1:67" ht="16" x14ac:dyDescent="0.25">
      <c r="A26" s="15"/>
      <c r="B26" t="s">
        <v>370</v>
      </c>
      <c r="C26" t="s">
        <v>406</v>
      </c>
      <c r="D26" t="s">
        <v>265</v>
      </c>
      <c r="E26" t="s">
        <v>407</v>
      </c>
      <c r="F26" t="s">
        <v>348</v>
      </c>
      <c r="G26" t="s">
        <v>156</v>
      </c>
      <c r="H26" t="s">
        <v>265</v>
      </c>
      <c r="I26" t="s">
        <v>147</v>
      </c>
      <c r="J26" t="s">
        <v>177</v>
      </c>
      <c r="K26" t="s">
        <v>408</v>
      </c>
      <c r="L26" t="s">
        <v>142</v>
      </c>
      <c r="M26" t="s">
        <v>270</v>
      </c>
      <c r="N26" t="s">
        <v>277</v>
      </c>
      <c r="O26" t="s">
        <v>224</v>
      </c>
      <c r="P26" t="s">
        <v>192</v>
      </c>
      <c r="Q26" t="s">
        <v>142</v>
      </c>
      <c r="R26" t="s">
        <v>270</v>
      </c>
      <c r="S26" t="s">
        <v>409</v>
      </c>
      <c r="T26" t="s">
        <v>171</v>
      </c>
      <c r="U26" t="s">
        <v>410</v>
      </c>
      <c r="V26" t="s">
        <v>149</v>
      </c>
      <c r="W26" t="s">
        <v>353</v>
      </c>
      <c r="X26" t="s">
        <v>411</v>
      </c>
      <c r="Y26" t="s">
        <v>412</v>
      </c>
      <c r="Z26" t="s">
        <v>270</v>
      </c>
      <c r="AA26" t="s">
        <v>413</v>
      </c>
      <c r="AB26" t="s">
        <v>265</v>
      </c>
      <c r="AC26" t="s">
        <v>414</v>
      </c>
      <c r="AD26" t="s">
        <v>270</v>
      </c>
      <c r="AE26" t="s">
        <v>415</v>
      </c>
      <c r="BO26">
        <f t="shared" si="0"/>
        <v>31</v>
      </c>
    </row>
    <row r="27" spans="1:67" ht="16" x14ac:dyDescent="0.25">
      <c r="A27" s="15"/>
      <c r="B27" t="s">
        <v>416</v>
      </c>
      <c r="C27" t="s">
        <v>417</v>
      </c>
      <c r="D27" t="s">
        <v>418</v>
      </c>
      <c r="E27" t="s">
        <v>419</v>
      </c>
      <c r="BO27">
        <f t="shared" si="0"/>
        <v>30</v>
      </c>
    </row>
    <row r="28" spans="1:67" ht="16" x14ac:dyDescent="0.25">
      <c r="A28" s="15" t="s">
        <v>85</v>
      </c>
      <c r="B28" t="s">
        <v>265</v>
      </c>
      <c r="C28" t="s">
        <v>420</v>
      </c>
      <c r="D28" t="s">
        <v>421</v>
      </c>
      <c r="E28" t="s">
        <v>422</v>
      </c>
      <c r="F28" t="s">
        <v>156</v>
      </c>
      <c r="G28" t="s">
        <v>154</v>
      </c>
      <c r="H28" t="s">
        <v>423</v>
      </c>
      <c r="BO28">
        <f t="shared" si="0"/>
        <v>4</v>
      </c>
    </row>
    <row r="29" spans="1:67" ht="16" x14ac:dyDescent="0.25">
      <c r="A29" s="15"/>
      <c r="B29" t="s">
        <v>370</v>
      </c>
      <c r="C29" t="s">
        <v>424</v>
      </c>
      <c r="D29" t="s">
        <v>138</v>
      </c>
      <c r="E29" t="s">
        <v>425</v>
      </c>
      <c r="F29" t="s">
        <v>184</v>
      </c>
      <c r="G29" t="s">
        <v>270</v>
      </c>
      <c r="H29" t="s">
        <v>426</v>
      </c>
      <c r="I29" t="s">
        <v>162</v>
      </c>
      <c r="J29" t="s">
        <v>270</v>
      </c>
      <c r="K29" t="s">
        <v>153</v>
      </c>
      <c r="L29" t="s">
        <v>147</v>
      </c>
      <c r="M29" t="s">
        <v>385</v>
      </c>
      <c r="N29" t="s">
        <v>174</v>
      </c>
      <c r="O29" t="s">
        <v>270</v>
      </c>
      <c r="P29" t="s">
        <v>427</v>
      </c>
      <c r="Q29" t="s">
        <v>136</v>
      </c>
      <c r="R29" t="s">
        <v>149</v>
      </c>
      <c r="S29" t="s">
        <v>428</v>
      </c>
      <c r="T29" t="s">
        <v>184</v>
      </c>
      <c r="U29" t="s">
        <v>270</v>
      </c>
      <c r="V29" t="s">
        <v>429</v>
      </c>
      <c r="W29" t="s">
        <v>171</v>
      </c>
      <c r="X29" t="s">
        <v>430</v>
      </c>
      <c r="Y29" t="s">
        <v>184</v>
      </c>
      <c r="Z29" t="s">
        <v>431</v>
      </c>
      <c r="AA29" t="s">
        <v>270</v>
      </c>
      <c r="AB29" t="s">
        <v>144</v>
      </c>
      <c r="AC29" t="s">
        <v>432</v>
      </c>
      <c r="BO29">
        <f t="shared" si="0"/>
        <v>8</v>
      </c>
    </row>
    <row r="30" spans="1:67" ht="16" x14ac:dyDescent="0.25">
      <c r="A30" s="15"/>
      <c r="B30" t="s">
        <v>309</v>
      </c>
      <c r="C30" t="s">
        <v>172</v>
      </c>
      <c r="D30" t="s">
        <v>433</v>
      </c>
      <c r="E30" t="s">
        <v>434</v>
      </c>
      <c r="F30" t="s">
        <v>435</v>
      </c>
      <c r="G30" t="s">
        <v>171</v>
      </c>
      <c r="H30" t="s">
        <v>172</v>
      </c>
      <c r="I30" t="s">
        <v>436</v>
      </c>
      <c r="J30" t="s">
        <v>434</v>
      </c>
      <c r="K30" t="s">
        <v>437</v>
      </c>
      <c r="BO30">
        <f t="shared" si="0"/>
        <v>28</v>
      </c>
    </row>
    <row r="31" spans="1:67" ht="16" x14ac:dyDescent="0.25">
      <c r="A31" s="15"/>
      <c r="B31" t="s">
        <v>370</v>
      </c>
      <c r="C31" t="s">
        <v>149</v>
      </c>
      <c r="D31" t="s">
        <v>438</v>
      </c>
      <c r="E31" t="s">
        <v>439</v>
      </c>
      <c r="F31" t="s">
        <v>440</v>
      </c>
      <c r="G31" t="s">
        <v>382</v>
      </c>
      <c r="H31" t="s">
        <v>198</v>
      </c>
      <c r="I31" t="s">
        <v>141</v>
      </c>
      <c r="J31" t="s">
        <v>156</v>
      </c>
      <c r="K31" t="s">
        <v>441</v>
      </c>
      <c r="L31" t="s">
        <v>136</v>
      </c>
      <c r="M31" t="s">
        <v>442</v>
      </c>
      <c r="N31" t="s">
        <v>443</v>
      </c>
      <c r="O31" t="s">
        <v>442</v>
      </c>
      <c r="P31" t="s">
        <v>444</v>
      </c>
      <c r="Q31" t="s">
        <v>288</v>
      </c>
      <c r="R31" t="s">
        <v>445</v>
      </c>
      <c r="S31" t="s">
        <v>177</v>
      </c>
      <c r="T31" t="s">
        <v>174</v>
      </c>
      <c r="U31" t="s">
        <v>446</v>
      </c>
      <c r="BO31">
        <f t="shared" si="0"/>
        <v>10</v>
      </c>
    </row>
    <row r="32" spans="1:67" ht="16" x14ac:dyDescent="0.25">
      <c r="A32" s="15"/>
      <c r="B32" t="s">
        <v>447</v>
      </c>
      <c r="C32" t="s">
        <v>149</v>
      </c>
      <c r="D32" t="s">
        <v>448</v>
      </c>
      <c r="E32" t="s">
        <v>184</v>
      </c>
      <c r="F32" t="s">
        <v>149</v>
      </c>
      <c r="G32" t="s">
        <v>449</v>
      </c>
      <c r="H32" t="s">
        <v>450</v>
      </c>
      <c r="I32" t="s">
        <v>265</v>
      </c>
      <c r="J32" t="s">
        <v>451</v>
      </c>
      <c r="BO32">
        <f t="shared" si="0"/>
        <v>20</v>
      </c>
    </row>
    <row r="33" spans="1:67" ht="16" x14ac:dyDescent="0.25">
      <c r="A33" s="15"/>
      <c r="B33" t="s">
        <v>452</v>
      </c>
      <c r="C33" t="s">
        <v>453</v>
      </c>
      <c r="D33" t="s">
        <v>454</v>
      </c>
      <c r="E33" t="s">
        <v>265</v>
      </c>
      <c r="F33" t="s">
        <v>455</v>
      </c>
      <c r="G33" t="s">
        <v>456</v>
      </c>
      <c r="H33" t="s">
        <v>142</v>
      </c>
      <c r="I33" t="s">
        <v>457</v>
      </c>
      <c r="J33" t="s">
        <v>264</v>
      </c>
      <c r="K33" t="s">
        <v>265</v>
      </c>
      <c r="L33" t="s">
        <v>348</v>
      </c>
      <c r="M33" t="s">
        <v>149</v>
      </c>
      <c r="N33" t="s">
        <v>458</v>
      </c>
      <c r="O33" t="s">
        <v>459</v>
      </c>
      <c r="P33" t="s">
        <v>460</v>
      </c>
      <c r="Q33" t="s">
        <v>461</v>
      </c>
      <c r="R33" t="s">
        <v>181</v>
      </c>
      <c r="S33" t="s">
        <v>210</v>
      </c>
      <c r="T33" t="s">
        <v>462</v>
      </c>
      <c r="U33" t="s">
        <v>426</v>
      </c>
      <c r="BO33">
        <f t="shared" si="0"/>
        <v>9</v>
      </c>
    </row>
    <row r="34" spans="1:67" ht="16" x14ac:dyDescent="0.25">
      <c r="A34" s="15"/>
      <c r="B34" t="s">
        <v>463</v>
      </c>
      <c r="C34" t="s">
        <v>464</v>
      </c>
      <c r="D34" t="s">
        <v>184</v>
      </c>
      <c r="E34" t="s">
        <v>136</v>
      </c>
      <c r="F34" t="s">
        <v>147</v>
      </c>
      <c r="G34" t="s">
        <v>149</v>
      </c>
      <c r="H34" t="s">
        <v>465</v>
      </c>
      <c r="I34" t="s">
        <v>466</v>
      </c>
      <c r="J34" t="s">
        <v>467</v>
      </c>
      <c r="K34" t="s">
        <v>159</v>
      </c>
      <c r="L34" t="s">
        <v>468</v>
      </c>
      <c r="M34" t="s">
        <v>469</v>
      </c>
      <c r="N34" t="s">
        <v>171</v>
      </c>
      <c r="O34" t="s">
        <v>470</v>
      </c>
      <c r="P34" t="s">
        <v>412</v>
      </c>
      <c r="Q34" t="s">
        <v>149</v>
      </c>
      <c r="R34" t="s">
        <v>471</v>
      </c>
      <c r="S34" t="s">
        <v>162</v>
      </c>
      <c r="T34" t="s">
        <v>163</v>
      </c>
      <c r="U34" t="s">
        <v>472</v>
      </c>
      <c r="V34" t="s">
        <v>473</v>
      </c>
      <c r="W34" t="s">
        <v>142</v>
      </c>
      <c r="X34" t="s">
        <v>270</v>
      </c>
      <c r="Y34" t="s">
        <v>474</v>
      </c>
      <c r="Z34" t="s">
        <v>227</v>
      </c>
      <c r="AA34" t="s">
        <v>270</v>
      </c>
      <c r="AB34" t="s">
        <v>475</v>
      </c>
      <c r="AC34" t="s">
        <v>265</v>
      </c>
      <c r="AD34" t="s">
        <v>154</v>
      </c>
      <c r="AE34" t="s">
        <v>177</v>
      </c>
      <c r="AF34" t="s">
        <v>476</v>
      </c>
      <c r="AG34" t="s">
        <v>270</v>
      </c>
      <c r="AH34" t="s">
        <v>153</v>
      </c>
      <c r="AI34" t="s">
        <v>142</v>
      </c>
      <c r="AJ34" t="s">
        <v>149</v>
      </c>
      <c r="AK34" t="s">
        <v>477</v>
      </c>
      <c r="AL34" t="s">
        <v>174</v>
      </c>
      <c r="AM34" t="s">
        <v>270</v>
      </c>
      <c r="AN34" t="s">
        <v>478</v>
      </c>
      <c r="AO34" t="s">
        <v>154</v>
      </c>
      <c r="AP34" t="s">
        <v>177</v>
      </c>
      <c r="AQ34" t="s">
        <v>476</v>
      </c>
      <c r="AR34" t="s">
        <v>175</v>
      </c>
      <c r="AS34" t="s">
        <v>142</v>
      </c>
      <c r="AT34" t="s">
        <v>149</v>
      </c>
      <c r="AU34" t="s">
        <v>281</v>
      </c>
      <c r="AV34" t="s">
        <v>479</v>
      </c>
      <c r="AW34" t="s">
        <v>171</v>
      </c>
      <c r="AX34" t="s">
        <v>480</v>
      </c>
      <c r="AY34" t="s">
        <v>175</v>
      </c>
      <c r="AZ34" t="s">
        <v>225</v>
      </c>
      <c r="BA34" t="s">
        <v>386</v>
      </c>
      <c r="BB34" t="s">
        <v>142</v>
      </c>
      <c r="BC34" t="s">
        <v>175</v>
      </c>
      <c r="BD34" t="s">
        <v>405</v>
      </c>
      <c r="BE34" t="s">
        <v>162</v>
      </c>
      <c r="BF34" t="s">
        <v>149</v>
      </c>
      <c r="BG34" t="s">
        <v>481</v>
      </c>
      <c r="BH34" t="s">
        <v>482</v>
      </c>
      <c r="BI34" t="s">
        <v>156</v>
      </c>
      <c r="BJ34" t="s">
        <v>483</v>
      </c>
      <c r="BK34" t="s">
        <v>422</v>
      </c>
      <c r="BL34" t="s">
        <v>142</v>
      </c>
      <c r="BM34" t="s">
        <v>175</v>
      </c>
      <c r="BN34" t="s">
        <v>474</v>
      </c>
      <c r="BO34">
        <f t="shared" si="0"/>
        <v>20</v>
      </c>
    </row>
    <row r="35" spans="1:67" ht="16" x14ac:dyDescent="0.25">
      <c r="A35" s="15"/>
      <c r="B35" t="s">
        <v>484</v>
      </c>
      <c r="C35" t="s">
        <v>270</v>
      </c>
      <c r="D35" t="s">
        <v>485</v>
      </c>
      <c r="E35" t="s">
        <v>486</v>
      </c>
      <c r="F35" t="s">
        <v>487</v>
      </c>
      <c r="G35" t="s">
        <v>171</v>
      </c>
      <c r="H35" t="s">
        <v>488</v>
      </c>
      <c r="I35" t="s">
        <v>232</v>
      </c>
      <c r="J35" t="s">
        <v>220</v>
      </c>
      <c r="K35" t="s">
        <v>489</v>
      </c>
      <c r="L35" t="s">
        <v>171</v>
      </c>
      <c r="M35" t="s">
        <v>490</v>
      </c>
      <c r="N35" t="s">
        <v>142</v>
      </c>
      <c r="O35" t="s">
        <v>175</v>
      </c>
      <c r="P35" t="s">
        <v>491</v>
      </c>
      <c r="Q35" t="s">
        <v>264</v>
      </c>
      <c r="R35" t="s">
        <v>265</v>
      </c>
      <c r="S35" t="s">
        <v>492</v>
      </c>
      <c r="T35" t="s">
        <v>147</v>
      </c>
      <c r="U35" t="s">
        <v>493</v>
      </c>
      <c r="V35" t="s">
        <v>494</v>
      </c>
      <c r="W35" t="s">
        <v>495</v>
      </c>
      <c r="X35" t="s">
        <v>162</v>
      </c>
      <c r="Y35" t="s">
        <v>149</v>
      </c>
      <c r="Z35" t="s">
        <v>482</v>
      </c>
      <c r="AA35" t="s">
        <v>142</v>
      </c>
      <c r="AB35" t="s">
        <v>175</v>
      </c>
      <c r="AC35" t="s">
        <v>396</v>
      </c>
      <c r="AD35" t="s">
        <v>496</v>
      </c>
      <c r="AE35" t="s">
        <v>225</v>
      </c>
      <c r="AF35" t="s">
        <v>181</v>
      </c>
      <c r="AG35" t="s">
        <v>162</v>
      </c>
      <c r="AH35" t="s">
        <v>160</v>
      </c>
      <c r="AI35" t="s">
        <v>497</v>
      </c>
      <c r="AJ35" t="s">
        <v>184</v>
      </c>
      <c r="AK35" t="s">
        <v>498</v>
      </c>
      <c r="AL35" t="s">
        <v>457</v>
      </c>
      <c r="AM35" t="s">
        <v>171</v>
      </c>
      <c r="AN35" t="s">
        <v>499</v>
      </c>
      <c r="BO35">
        <f t="shared" si="0"/>
        <v>52</v>
      </c>
    </row>
    <row r="36" spans="1:67" ht="16" x14ac:dyDescent="0.25">
      <c r="A36" s="15"/>
      <c r="B36" t="s">
        <v>500</v>
      </c>
      <c r="C36" t="s">
        <v>462</v>
      </c>
      <c r="BO36">
        <f t="shared" si="0"/>
        <v>39</v>
      </c>
    </row>
    <row r="37" spans="1:67" x14ac:dyDescent="0.2">
      <c r="B37" t="s">
        <v>462</v>
      </c>
      <c r="BO37">
        <f t="shared" si="0"/>
        <v>2</v>
      </c>
    </row>
    <row r="38" spans="1:67" x14ac:dyDescent="0.2">
      <c r="A38" t="s">
        <v>85</v>
      </c>
      <c r="B38" t="s">
        <v>172</v>
      </c>
      <c r="C38" t="s">
        <v>501</v>
      </c>
      <c r="D38" t="s">
        <v>502</v>
      </c>
      <c r="E38" t="s">
        <v>174</v>
      </c>
      <c r="F38" t="s">
        <v>149</v>
      </c>
      <c r="G38" t="s">
        <v>482</v>
      </c>
      <c r="BO38">
        <f t="shared" si="0"/>
        <v>1</v>
      </c>
    </row>
    <row r="39" spans="1:67" ht="16" x14ac:dyDescent="0.25">
      <c r="A39" s="15"/>
      <c r="B39" t="s">
        <v>370</v>
      </c>
      <c r="C39" t="s">
        <v>225</v>
      </c>
      <c r="D39" t="s">
        <v>462</v>
      </c>
      <c r="E39" t="s">
        <v>503</v>
      </c>
      <c r="F39" t="s">
        <v>261</v>
      </c>
      <c r="G39" t="s">
        <v>504</v>
      </c>
      <c r="H39" t="s">
        <v>264</v>
      </c>
      <c r="I39" t="s">
        <v>141</v>
      </c>
      <c r="J39" t="s">
        <v>505</v>
      </c>
      <c r="K39" t="s">
        <v>506</v>
      </c>
      <c r="L39" t="s">
        <v>149</v>
      </c>
      <c r="M39" t="s">
        <v>507</v>
      </c>
      <c r="N39" t="s">
        <v>147</v>
      </c>
      <c r="O39" t="s">
        <v>177</v>
      </c>
      <c r="P39" t="s">
        <v>505</v>
      </c>
      <c r="Q39" t="s">
        <v>508</v>
      </c>
      <c r="R39" t="s">
        <v>509</v>
      </c>
      <c r="S39" t="s">
        <v>225</v>
      </c>
      <c r="T39" t="s">
        <v>149</v>
      </c>
      <c r="U39" t="s">
        <v>510</v>
      </c>
      <c r="V39" t="s">
        <v>511</v>
      </c>
      <c r="W39" t="s">
        <v>264</v>
      </c>
      <c r="X39" t="s">
        <v>225</v>
      </c>
      <c r="Y39" t="s">
        <v>149</v>
      </c>
      <c r="Z39" t="s">
        <v>145</v>
      </c>
      <c r="AA39" t="s">
        <v>142</v>
      </c>
      <c r="AB39" t="s">
        <v>512</v>
      </c>
      <c r="AC39" t="s">
        <v>265</v>
      </c>
      <c r="AD39" t="s">
        <v>154</v>
      </c>
      <c r="AE39" t="s">
        <v>513</v>
      </c>
      <c r="AF39" t="s">
        <v>270</v>
      </c>
      <c r="AG39" t="s">
        <v>277</v>
      </c>
      <c r="AH39" t="s">
        <v>514</v>
      </c>
      <c r="BO39">
        <f t="shared" si="0"/>
        <v>7</v>
      </c>
    </row>
    <row r="40" spans="1:67" ht="16" x14ac:dyDescent="0.25">
      <c r="A40" s="15"/>
      <c r="B40" t="s">
        <v>357</v>
      </c>
      <c r="C40" t="s">
        <v>423</v>
      </c>
      <c r="D40" t="s">
        <v>174</v>
      </c>
      <c r="E40" t="s">
        <v>181</v>
      </c>
      <c r="F40" t="s">
        <v>225</v>
      </c>
      <c r="G40" t="s">
        <v>156</v>
      </c>
      <c r="H40" t="s">
        <v>515</v>
      </c>
      <c r="I40" t="s">
        <v>516</v>
      </c>
      <c r="J40" t="s">
        <v>517</v>
      </c>
      <c r="K40" t="s">
        <v>518</v>
      </c>
      <c r="L40" t="s">
        <v>174</v>
      </c>
      <c r="M40" t="s">
        <v>207</v>
      </c>
      <c r="N40" t="s">
        <v>519</v>
      </c>
      <c r="O40" t="s">
        <v>345</v>
      </c>
      <c r="P40" t="s">
        <v>135</v>
      </c>
      <c r="Q40" t="s">
        <v>520</v>
      </c>
      <c r="R40" t="s">
        <v>521</v>
      </c>
      <c r="S40" t="s">
        <v>142</v>
      </c>
      <c r="T40" t="s">
        <v>324</v>
      </c>
      <c r="U40" t="s">
        <v>355</v>
      </c>
      <c r="V40" t="s">
        <v>522</v>
      </c>
      <c r="BO40">
        <f t="shared" si="0"/>
        <v>33</v>
      </c>
    </row>
    <row r="41" spans="1:67" ht="16" x14ac:dyDescent="0.25">
      <c r="A41" s="15"/>
      <c r="B41" t="s">
        <v>282</v>
      </c>
      <c r="C41" t="s">
        <v>222</v>
      </c>
      <c r="D41" t="s">
        <v>177</v>
      </c>
      <c r="E41" t="s">
        <v>523</v>
      </c>
      <c r="F41" t="s">
        <v>142</v>
      </c>
      <c r="G41" t="s">
        <v>524</v>
      </c>
      <c r="H41" t="s">
        <v>270</v>
      </c>
      <c r="I41" t="s">
        <v>301</v>
      </c>
      <c r="J41" t="s">
        <v>174</v>
      </c>
      <c r="K41" t="s">
        <v>149</v>
      </c>
      <c r="L41" t="s">
        <v>183</v>
      </c>
      <c r="M41" t="s">
        <v>142</v>
      </c>
      <c r="N41" t="s">
        <v>512</v>
      </c>
      <c r="O41" t="s">
        <v>265</v>
      </c>
      <c r="P41" t="s">
        <v>147</v>
      </c>
      <c r="Q41" t="s">
        <v>525</v>
      </c>
      <c r="R41" t="s">
        <v>399</v>
      </c>
      <c r="S41" t="s">
        <v>270</v>
      </c>
      <c r="T41" t="s">
        <v>153</v>
      </c>
      <c r="U41" t="s">
        <v>210</v>
      </c>
      <c r="V41" t="s">
        <v>149</v>
      </c>
      <c r="W41" t="s">
        <v>526</v>
      </c>
      <c r="X41" t="s">
        <v>184</v>
      </c>
      <c r="Y41" t="s">
        <v>270</v>
      </c>
      <c r="Z41" t="s">
        <v>432</v>
      </c>
      <c r="BO41">
        <f t="shared" si="0"/>
        <v>21</v>
      </c>
    </row>
    <row r="42" spans="1:67" ht="16" x14ac:dyDescent="0.25">
      <c r="A42" s="15"/>
      <c r="B42" t="s">
        <v>527</v>
      </c>
      <c r="C42" t="s">
        <v>184</v>
      </c>
      <c r="D42" t="s">
        <v>528</v>
      </c>
      <c r="E42" t="s">
        <v>529</v>
      </c>
      <c r="F42" t="s">
        <v>530</v>
      </c>
      <c r="G42" t="s">
        <v>531</v>
      </c>
      <c r="H42" t="s">
        <v>532</v>
      </c>
      <c r="I42" t="s">
        <v>533</v>
      </c>
      <c r="J42" t="s">
        <v>534</v>
      </c>
      <c r="K42" t="s">
        <v>535</v>
      </c>
      <c r="L42" t="s">
        <v>184</v>
      </c>
      <c r="M42" t="s">
        <v>536</v>
      </c>
      <c r="N42" t="s">
        <v>537</v>
      </c>
      <c r="O42" t="s">
        <v>538</v>
      </c>
      <c r="P42" t="s">
        <v>289</v>
      </c>
      <c r="Q42" t="s">
        <v>539</v>
      </c>
      <c r="R42" t="s">
        <v>167</v>
      </c>
      <c r="S42" t="s">
        <v>540</v>
      </c>
      <c r="T42" t="s">
        <v>218</v>
      </c>
      <c r="U42" t="s">
        <v>516</v>
      </c>
      <c r="V42" t="s">
        <v>265</v>
      </c>
      <c r="W42" t="s">
        <v>222</v>
      </c>
      <c r="X42" t="s">
        <v>541</v>
      </c>
      <c r="Y42" t="s">
        <v>301</v>
      </c>
      <c r="Z42" t="s">
        <v>542</v>
      </c>
      <c r="AA42" t="s">
        <v>543</v>
      </c>
      <c r="AB42" t="s">
        <v>544</v>
      </c>
      <c r="AC42" t="s">
        <v>545</v>
      </c>
      <c r="AD42" t="s">
        <v>546</v>
      </c>
      <c r="AE42" t="s">
        <v>451</v>
      </c>
      <c r="AF42" t="s">
        <v>261</v>
      </c>
      <c r="AG42" t="s">
        <v>504</v>
      </c>
      <c r="AH42" t="s">
        <v>166</v>
      </c>
      <c r="AI42" t="s">
        <v>147</v>
      </c>
      <c r="AJ42" t="s">
        <v>547</v>
      </c>
      <c r="AK42" t="s">
        <v>184</v>
      </c>
      <c r="AL42" t="s">
        <v>548</v>
      </c>
      <c r="AM42" t="s">
        <v>543</v>
      </c>
      <c r="AN42" t="s">
        <v>549</v>
      </c>
      <c r="AO42" t="s">
        <v>143</v>
      </c>
      <c r="AP42" t="s">
        <v>550</v>
      </c>
      <c r="AQ42" t="s">
        <v>470</v>
      </c>
      <c r="AR42" t="s">
        <v>171</v>
      </c>
      <c r="AS42" t="s">
        <v>551</v>
      </c>
      <c r="AT42" t="s">
        <v>552</v>
      </c>
      <c r="AU42" t="s">
        <v>353</v>
      </c>
      <c r="BO42">
        <f t="shared" si="0"/>
        <v>25</v>
      </c>
    </row>
    <row r="43" spans="1:67" ht="16" x14ac:dyDescent="0.25">
      <c r="A43" s="15"/>
      <c r="B43" t="s">
        <v>182</v>
      </c>
      <c r="C43" t="s">
        <v>552</v>
      </c>
      <c r="D43" t="s">
        <v>353</v>
      </c>
      <c r="E43" t="s">
        <v>265</v>
      </c>
      <c r="F43" t="s">
        <v>176</v>
      </c>
      <c r="G43" t="s">
        <v>177</v>
      </c>
      <c r="H43" t="s">
        <v>434</v>
      </c>
      <c r="I43" t="s">
        <v>553</v>
      </c>
      <c r="BO43">
        <f t="shared" si="0"/>
        <v>46</v>
      </c>
    </row>
    <row r="44" spans="1:67" ht="16" x14ac:dyDescent="0.25">
      <c r="A44" s="15"/>
      <c r="B44" t="s">
        <v>554</v>
      </c>
      <c r="C44" t="s">
        <v>555</v>
      </c>
      <c r="D44" t="s">
        <v>184</v>
      </c>
      <c r="E44" t="s">
        <v>156</v>
      </c>
      <c r="F44" t="s">
        <v>556</v>
      </c>
      <c r="G44" t="s">
        <v>557</v>
      </c>
      <c r="H44" t="s">
        <v>558</v>
      </c>
      <c r="I44" t="s">
        <v>264</v>
      </c>
      <c r="J44" t="s">
        <v>288</v>
      </c>
      <c r="K44" t="s">
        <v>225</v>
      </c>
      <c r="L44" t="s">
        <v>559</v>
      </c>
      <c r="M44" t="s">
        <v>560</v>
      </c>
      <c r="N44" t="s">
        <v>561</v>
      </c>
      <c r="O44" t="s">
        <v>241</v>
      </c>
      <c r="P44" t="s">
        <v>162</v>
      </c>
      <c r="Q44" t="s">
        <v>175</v>
      </c>
      <c r="R44" t="s">
        <v>562</v>
      </c>
      <c r="S44" t="s">
        <v>563</v>
      </c>
      <c r="T44" t="s">
        <v>291</v>
      </c>
      <c r="U44" t="s">
        <v>163</v>
      </c>
      <c r="V44" t="s">
        <v>564</v>
      </c>
      <c r="W44" t="s">
        <v>184</v>
      </c>
      <c r="X44" t="s">
        <v>565</v>
      </c>
      <c r="Y44" t="s">
        <v>363</v>
      </c>
      <c r="Z44" t="s">
        <v>171</v>
      </c>
      <c r="AA44" t="s">
        <v>566</v>
      </c>
      <c r="AB44" t="s">
        <v>241</v>
      </c>
      <c r="AC44" t="s">
        <v>184</v>
      </c>
      <c r="AD44" t="s">
        <v>149</v>
      </c>
      <c r="AE44" t="s">
        <v>567</v>
      </c>
      <c r="BO44">
        <f t="shared" si="0"/>
        <v>8</v>
      </c>
    </row>
    <row r="45" spans="1:67" ht="16" x14ac:dyDescent="0.25">
      <c r="A45" s="15"/>
      <c r="B45" t="s">
        <v>568</v>
      </c>
      <c r="C45" t="s">
        <v>569</v>
      </c>
      <c r="D45" t="s">
        <v>172</v>
      </c>
      <c r="E45" t="s">
        <v>154</v>
      </c>
      <c r="F45" t="s">
        <v>570</v>
      </c>
      <c r="G45" t="s">
        <v>174</v>
      </c>
      <c r="H45" t="s">
        <v>571</v>
      </c>
      <c r="I45" t="s">
        <v>175</v>
      </c>
      <c r="J45" t="s">
        <v>157</v>
      </c>
      <c r="BO45">
        <f t="shared" si="0"/>
        <v>30</v>
      </c>
    </row>
    <row r="46" spans="1:67" ht="16" x14ac:dyDescent="0.25">
      <c r="A46" s="15"/>
      <c r="B46" t="s">
        <v>572</v>
      </c>
      <c r="C46" t="s">
        <v>156</v>
      </c>
      <c r="D46" t="s">
        <v>552</v>
      </c>
      <c r="E46" t="s">
        <v>353</v>
      </c>
      <c r="F46" t="s">
        <v>573</v>
      </c>
      <c r="G46" t="s">
        <v>174</v>
      </c>
      <c r="H46" t="s">
        <v>446</v>
      </c>
      <c r="I46" t="s">
        <v>227</v>
      </c>
      <c r="J46" t="s">
        <v>198</v>
      </c>
      <c r="K46" t="s">
        <v>574</v>
      </c>
      <c r="L46" t="s">
        <v>575</v>
      </c>
      <c r="M46" t="s">
        <v>261</v>
      </c>
      <c r="N46" t="s">
        <v>262</v>
      </c>
      <c r="BO46">
        <f t="shared" si="0"/>
        <v>9</v>
      </c>
    </row>
    <row r="47" spans="1:67" ht="16" x14ac:dyDescent="0.25">
      <c r="A47" s="15"/>
      <c r="B47" t="s">
        <v>576</v>
      </c>
      <c r="C47" t="s">
        <v>577</v>
      </c>
      <c r="D47" t="s">
        <v>174</v>
      </c>
      <c r="E47" t="s">
        <v>317</v>
      </c>
      <c r="F47" t="s">
        <v>392</v>
      </c>
      <c r="BO47">
        <f t="shared" si="0"/>
        <v>13</v>
      </c>
    </row>
    <row r="48" spans="1:67" ht="16" x14ac:dyDescent="0.25">
      <c r="A48" s="15"/>
      <c r="B48" t="s">
        <v>578</v>
      </c>
      <c r="C48" t="s">
        <v>174</v>
      </c>
      <c r="D48" t="s">
        <v>317</v>
      </c>
      <c r="E48" t="s">
        <v>392</v>
      </c>
      <c r="BO48">
        <f t="shared" si="0"/>
        <v>5</v>
      </c>
    </row>
    <row r="49" spans="1:67" x14ac:dyDescent="0.2">
      <c r="A49" t="s">
        <v>85</v>
      </c>
      <c r="B49" t="s">
        <v>265</v>
      </c>
      <c r="C49" t="s">
        <v>579</v>
      </c>
      <c r="D49" t="s">
        <v>174</v>
      </c>
      <c r="E49" t="s">
        <v>553</v>
      </c>
      <c r="F49" t="s">
        <v>142</v>
      </c>
      <c r="G49" t="s">
        <v>457</v>
      </c>
      <c r="H49" t="s">
        <v>171</v>
      </c>
      <c r="I49" t="s">
        <v>476</v>
      </c>
      <c r="J49" t="s">
        <v>203</v>
      </c>
      <c r="K49" t="s">
        <v>580</v>
      </c>
      <c r="BO49">
        <f t="shared" si="0"/>
        <v>4</v>
      </c>
    </row>
    <row r="50" spans="1:67" ht="16" x14ac:dyDescent="0.25">
      <c r="A50" s="15" t="s">
        <v>261</v>
      </c>
      <c r="B50" t="s">
        <v>262</v>
      </c>
      <c r="C50" t="s">
        <v>147</v>
      </c>
      <c r="D50" t="s">
        <v>163</v>
      </c>
      <c r="E50" t="s">
        <v>581</v>
      </c>
      <c r="F50" t="s">
        <v>582</v>
      </c>
      <c r="G50" t="s">
        <v>142</v>
      </c>
      <c r="H50" t="s">
        <v>270</v>
      </c>
      <c r="I50" t="s">
        <v>583</v>
      </c>
      <c r="J50" t="s">
        <v>162</v>
      </c>
      <c r="K50" t="s">
        <v>553</v>
      </c>
      <c r="BO50">
        <f t="shared" si="0"/>
        <v>11</v>
      </c>
    </row>
    <row r="51" spans="1:67" ht="16" x14ac:dyDescent="0.25">
      <c r="A51" s="15"/>
      <c r="B51" t="s">
        <v>282</v>
      </c>
      <c r="C51" t="s">
        <v>147</v>
      </c>
      <c r="D51" t="s">
        <v>584</v>
      </c>
      <c r="E51" t="s">
        <v>184</v>
      </c>
      <c r="F51" t="s">
        <v>585</v>
      </c>
      <c r="G51" t="s">
        <v>553</v>
      </c>
      <c r="H51" t="s">
        <v>171</v>
      </c>
      <c r="I51" t="s">
        <v>586</v>
      </c>
      <c r="J51" t="s">
        <v>553</v>
      </c>
      <c r="K51" t="s">
        <v>156</v>
      </c>
      <c r="L51" t="s">
        <v>265</v>
      </c>
      <c r="M51" t="s">
        <v>587</v>
      </c>
      <c r="N51" t="s">
        <v>184</v>
      </c>
      <c r="O51" t="s">
        <v>270</v>
      </c>
      <c r="P51" t="s">
        <v>588</v>
      </c>
      <c r="BO51">
        <f t="shared" si="0"/>
        <v>11</v>
      </c>
    </row>
    <row r="52" spans="1:67" ht="16" x14ac:dyDescent="0.25">
      <c r="A52" s="15"/>
      <c r="B52" t="s">
        <v>282</v>
      </c>
      <c r="C52" t="s">
        <v>176</v>
      </c>
      <c r="D52" t="s">
        <v>177</v>
      </c>
      <c r="E52" t="s">
        <v>225</v>
      </c>
      <c r="F52" t="s">
        <v>462</v>
      </c>
      <c r="G52" t="s">
        <v>589</v>
      </c>
      <c r="H52" t="s">
        <v>590</v>
      </c>
      <c r="I52" t="s">
        <v>184</v>
      </c>
      <c r="J52" t="s">
        <v>149</v>
      </c>
      <c r="K52" t="s">
        <v>510</v>
      </c>
      <c r="L52" t="s">
        <v>156</v>
      </c>
      <c r="M52" t="s">
        <v>591</v>
      </c>
      <c r="N52" t="s">
        <v>163</v>
      </c>
      <c r="O52" t="s">
        <v>592</v>
      </c>
      <c r="P52" t="s">
        <v>593</v>
      </c>
      <c r="Q52" t="s">
        <v>582</v>
      </c>
      <c r="R52" t="s">
        <v>184</v>
      </c>
      <c r="S52" t="s">
        <v>594</v>
      </c>
      <c r="T52" t="s">
        <v>147</v>
      </c>
      <c r="U52" t="s">
        <v>177</v>
      </c>
      <c r="V52" t="s">
        <v>142</v>
      </c>
      <c r="W52" t="s">
        <v>595</v>
      </c>
      <c r="X52" t="s">
        <v>162</v>
      </c>
      <c r="Y52" t="s">
        <v>270</v>
      </c>
      <c r="Z52" t="s">
        <v>475</v>
      </c>
      <c r="AA52" t="s">
        <v>149</v>
      </c>
      <c r="AB52" t="s">
        <v>596</v>
      </c>
      <c r="AC52" t="s">
        <v>184</v>
      </c>
      <c r="AD52" t="s">
        <v>597</v>
      </c>
      <c r="AE52" t="s">
        <v>179</v>
      </c>
      <c r="AF52" t="s">
        <v>171</v>
      </c>
      <c r="AG52" t="s">
        <v>598</v>
      </c>
      <c r="AH52" t="s">
        <v>599</v>
      </c>
      <c r="AI52" t="s">
        <v>600</v>
      </c>
      <c r="AJ52" t="s">
        <v>171</v>
      </c>
      <c r="AK52" t="s">
        <v>190</v>
      </c>
      <c r="AL52" t="s">
        <v>163</v>
      </c>
      <c r="AM52" t="s">
        <v>601</v>
      </c>
      <c r="AN52" t="s">
        <v>602</v>
      </c>
      <c r="AO52" t="s">
        <v>218</v>
      </c>
      <c r="AP52" t="s">
        <v>553</v>
      </c>
      <c r="BO52">
        <f t="shared" si="0"/>
        <v>15</v>
      </c>
    </row>
    <row r="53" spans="1:67" ht="16" x14ac:dyDescent="0.25">
      <c r="A53" s="15"/>
      <c r="B53" t="s">
        <v>603</v>
      </c>
      <c r="C53" t="s">
        <v>265</v>
      </c>
      <c r="D53" t="s">
        <v>587</v>
      </c>
      <c r="E53" t="s">
        <v>184</v>
      </c>
      <c r="F53" t="s">
        <v>147</v>
      </c>
      <c r="G53" t="s">
        <v>156</v>
      </c>
      <c r="H53" t="s">
        <v>265</v>
      </c>
      <c r="I53" t="s">
        <v>154</v>
      </c>
      <c r="J53" t="s">
        <v>177</v>
      </c>
      <c r="K53" t="s">
        <v>604</v>
      </c>
      <c r="L53" t="s">
        <v>540</v>
      </c>
      <c r="M53" t="s">
        <v>142</v>
      </c>
      <c r="N53" t="s">
        <v>605</v>
      </c>
      <c r="O53" t="s">
        <v>198</v>
      </c>
      <c r="P53" t="s">
        <v>412</v>
      </c>
      <c r="Q53" t="s">
        <v>270</v>
      </c>
      <c r="R53" t="s">
        <v>153</v>
      </c>
      <c r="BO53">
        <f t="shared" si="0"/>
        <v>41</v>
      </c>
    </row>
    <row r="54" spans="1:67" ht="16" x14ac:dyDescent="0.25">
      <c r="A54" s="15"/>
      <c r="B54" t="s">
        <v>606</v>
      </c>
      <c r="C54" t="s">
        <v>265</v>
      </c>
      <c r="D54" t="s">
        <v>201</v>
      </c>
      <c r="E54" t="s">
        <v>136</v>
      </c>
      <c r="F54" t="s">
        <v>149</v>
      </c>
      <c r="G54" t="s">
        <v>607</v>
      </c>
      <c r="H54" t="s">
        <v>184</v>
      </c>
      <c r="I54" t="s">
        <v>270</v>
      </c>
      <c r="J54" t="s">
        <v>183</v>
      </c>
      <c r="K54" t="s">
        <v>171</v>
      </c>
      <c r="L54" t="s">
        <v>147</v>
      </c>
      <c r="M54" t="s">
        <v>608</v>
      </c>
      <c r="N54" t="s">
        <v>227</v>
      </c>
      <c r="O54" t="s">
        <v>270</v>
      </c>
      <c r="P54" t="s">
        <v>475</v>
      </c>
      <c r="Q54" t="s">
        <v>270</v>
      </c>
      <c r="R54" t="s">
        <v>600</v>
      </c>
      <c r="S54" t="s">
        <v>171</v>
      </c>
      <c r="T54" t="s">
        <v>553</v>
      </c>
      <c r="BO54">
        <f t="shared" si="0"/>
        <v>17</v>
      </c>
    </row>
    <row r="55" spans="1:67" ht="16" x14ac:dyDescent="0.25">
      <c r="A55" s="15"/>
      <c r="B55" t="s">
        <v>609</v>
      </c>
      <c r="C55" t="s">
        <v>265</v>
      </c>
      <c r="D55" t="s">
        <v>610</v>
      </c>
      <c r="E55" t="s">
        <v>539</v>
      </c>
      <c r="F55" t="s">
        <v>611</v>
      </c>
      <c r="G55" t="s">
        <v>174</v>
      </c>
      <c r="H55" t="s">
        <v>612</v>
      </c>
      <c r="I55" t="s">
        <v>270</v>
      </c>
      <c r="J55" t="s">
        <v>613</v>
      </c>
      <c r="K55" t="s">
        <v>540</v>
      </c>
      <c r="L55" t="s">
        <v>412</v>
      </c>
      <c r="M55" t="s">
        <v>270</v>
      </c>
      <c r="N55" t="s">
        <v>153</v>
      </c>
      <c r="O55" t="s">
        <v>614</v>
      </c>
      <c r="P55" t="s">
        <v>265</v>
      </c>
      <c r="Q55" t="s">
        <v>154</v>
      </c>
      <c r="R55" t="s">
        <v>615</v>
      </c>
      <c r="S55" t="s">
        <v>156</v>
      </c>
      <c r="T55" t="s">
        <v>149</v>
      </c>
      <c r="U55" t="s">
        <v>616</v>
      </c>
      <c r="V55" t="s">
        <v>184</v>
      </c>
      <c r="W55" t="s">
        <v>383</v>
      </c>
      <c r="X55" t="s">
        <v>289</v>
      </c>
      <c r="Y55" t="s">
        <v>539</v>
      </c>
      <c r="Z55" t="s">
        <v>154</v>
      </c>
      <c r="AA55" t="s">
        <v>617</v>
      </c>
      <c r="AB55" t="s">
        <v>160</v>
      </c>
      <c r="AC55" t="s">
        <v>618</v>
      </c>
      <c r="AD55" t="s">
        <v>159</v>
      </c>
      <c r="AE55" t="s">
        <v>175</v>
      </c>
      <c r="BO55">
        <f t="shared" si="0"/>
        <v>19</v>
      </c>
    </row>
    <row r="56" spans="1:67" ht="16" x14ac:dyDescent="0.25">
      <c r="A56" s="15"/>
      <c r="B56" t="s">
        <v>282</v>
      </c>
      <c r="C56" t="s">
        <v>154</v>
      </c>
      <c r="D56" t="s">
        <v>619</v>
      </c>
      <c r="E56" t="s">
        <v>620</v>
      </c>
      <c r="F56" t="s">
        <v>575</v>
      </c>
      <c r="G56" t="s">
        <v>241</v>
      </c>
      <c r="H56" t="s">
        <v>149</v>
      </c>
      <c r="I56" t="s">
        <v>621</v>
      </c>
      <c r="J56" t="s">
        <v>192</v>
      </c>
      <c r="K56" t="s">
        <v>265</v>
      </c>
      <c r="L56" t="s">
        <v>154</v>
      </c>
      <c r="M56" t="s">
        <v>622</v>
      </c>
      <c r="N56" t="s">
        <v>623</v>
      </c>
      <c r="O56" t="s">
        <v>156</v>
      </c>
      <c r="P56" t="s">
        <v>270</v>
      </c>
      <c r="Q56" t="s">
        <v>153</v>
      </c>
      <c r="R56" t="s">
        <v>624</v>
      </c>
      <c r="S56" t="s">
        <v>292</v>
      </c>
      <c r="T56" t="s">
        <v>625</v>
      </c>
      <c r="U56" t="s">
        <v>539</v>
      </c>
      <c r="V56" t="s">
        <v>626</v>
      </c>
      <c r="W56" t="s">
        <v>181</v>
      </c>
      <c r="X56" t="s">
        <v>184</v>
      </c>
      <c r="Y56" t="s">
        <v>528</v>
      </c>
      <c r="Z56" t="s">
        <v>627</v>
      </c>
      <c r="AA56" t="s">
        <v>174</v>
      </c>
      <c r="AB56" t="s">
        <v>628</v>
      </c>
      <c r="AC56" t="s">
        <v>171</v>
      </c>
      <c r="AD56" t="s">
        <v>629</v>
      </c>
      <c r="AE56" t="s">
        <v>175</v>
      </c>
      <c r="AF56" t="s">
        <v>308</v>
      </c>
      <c r="AG56" t="s">
        <v>174</v>
      </c>
      <c r="AH56" t="s">
        <v>149</v>
      </c>
      <c r="AI56" t="s">
        <v>510</v>
      </c>
      <c r="BO56">
        <f t="shared" si="0"/>
        <v>30</v>
      </c>
    </row>
    <row r="57" spans="1:67" ht="16" x14ac:dyDescent="0.25">
      <c r="A57" s="15"/>
      <c r="B57" t="s">
        <v>282</v>
      </c>
      <c r="C57" t="s">
        <v>154</v>
      </c>
      <c r="D57" t="s">
        <v>365</v>
      </c>
      <c r="E57" t="s">
        <v>630</v>
      </c>
      <c r="F57" t="s">
        <v>156</v>
      </c>
      <c r="G57" t="s">
        <v>631</v>
      </c>
      <c r="H57" t="s">
        <v>163</v>
      </c>
      <c r="I57" t="s">
        <v>632</v>
      </c>
      <c r="J57" t="s">
        <v>633</v>
      </c>
      <c r="K57" t="s">
        <v>203</v>
      </c>
      <c r="L57" t="s">
        <v>634</v>
      </c>
      <c r="M57" t="s">
        <v>635</v>
      </c>
      <c r="N57" t="s">
        <v>364</v>
      </c>
      <c r="O57" t="s">
        <v>636</v>
      </c>
      <c r="P57" t="s">
        <v>171</v>
      </c>
      <c r="Q57" t="s">
        <v>142</v>
      </c>
      <c r="R57" t="s">
        <v>203</v>
      </c>
      <c r="S57" t="s">
        <v>145</v>
      </c>
      <c r="T57" t="s">
        <v>637</v>
      </c>
      <c r="U57" t="s">
        <v>364</v>
      </c>
      <c r="V57" t="s">
        <v>638</v>
      </c>
      <c r="W57" t="s">
        <v>639</v>
      </c>
      <c r="X57" t="s">
        <v>163</v>
      </c>
      <c r="Y57" t="s">
        <v>640</v>
      </c>
      <c r="Z57" t="s">
        <v>641</v>
      </c>
      <c r="AA57" t="s">
        <v>642</v>
      </c>
      <c r="AB57" t="s">
        <v>412</v>
      </c>
      <c r="AC57" t="s">
        <v>163</v>
      </c>
      <c r="AD57" t="s">
        <v>204</v>
      </c>
      <c r="AE57" t="s">
        <v>184</v>
      </c>
      <c r="AF57" t="s">
        <v>643</v>
      </c>
      <c r="AG57" t="s">
        <v>174</v>
      </c>
      <c r="AH57" t="s">
        <v>644</v>
      </c>
      <c r="AI57" t="s">
        <v>160</v>
      </c>
      <c r="AJ57" t="s">
        <v>645</v>
      </c>
      <c r="AK57" t="s">
        <v>646</v>
      </c>
      <c r="BO57">
        <f t="shared" si="0"/>
        <v>34</v>
      </c>
    </row>
    <row r="58" spans="1:67" x14ac:dyDescent="0.2">
      <c r="B58" t="s">
        <v>647</v>
      </c>
      <c r="C58" t="s">
        <v>154</v>
      </c>
      <c r="D58" t="s">
        <v>283</v>
      </c>
      <c r="E58" t="s">
        <v>241</v>
      </c>
      <c r="F58" t="s">
        <v>648</v>
      </c>
      <c r="G58" t="s">
        <v>149</v>
      </c>
      <c r="H58" t="s">
        <v>298</v>
      </c>
      <c r="I58" t="s">
        <v>145</v>
      </c>
      <c r="BO58">
        <f t="shared" si="0"/>
        <v>36</v>
      </c>
    </row>
    <row r="59" spans="1:67" ht="16" x14ac:dyDescent="0.25">
      <c r="A59" s="15"/>
      <c r="B59" t="s">
        <v>452</v>
      </c>
      <c r="C59" t="s">
        <v>441</v>
      </c>
      <c r="D59" t="s">
        <v>439</v>
      </c>
      <c r="BO59">
        <f t="shared" si="0"/>
        <v>8</v>
      </c>
    </row>
    <row r="60" spans="1:67" x14ac:dyDescent="0.2">
      <c r="B60" t="s">
        <v>649</v>
      </c>
      <c r="C60" t="s">
        <v>650</v>
      </c>
      <c r="D60" t="s">
        <v>649</v>
      </c>
      <c r="E60" t="s">
        <v>651</v>
      </c>
      <c r="BO60">
        <f t="shared" si="0"/>
        <v>3</v>
      </c>
    </row>
    <row r="61" spans="1:67" x14ac:dyDescent="0.2">
      <c r="B61" t="s">
        <v>439</v>
      </c>
      <c r="BO61">
        <f t="shared" si="0"/>
        <v>4</v>
      </c>
    </row>
    <row r="62" spans="1:67" x14ac:dyDescent="0.2">
      <c r="A62" t="s">
        <v>85</v>
      </c>
      <c r="B62" t="s">
        <v>261</v>
      </c>
      <c r="C62" t="s">
        <v>262</v>
      </c>
      <c r="D62" t="s">
        <v>455</v>
      </c>
      <c r="E62" t="s">
        <v>456</v>
      </c>
      <c r="F62" t="s">
        <v>174</v>
      </c>
      <c r="G62" t="s">
        <v>532</v>
      </c>
      <c r="H62" t="s">
        <v>171</v>
      </c>
      <c r="I62" t="s">
        <v>265</v>
      </c>
      <c r="J62" t="s">
        <v>176</v>
      </c>
      <c r="K62" t="s">
        <v>652</v>
      </c>
      <c r="L62" t="s">
        <v>184</v>
      </c>
      <c r="M62" t="s">
        <v>653</v>
      </c>
      <c r="N62" t="s">
        <v>174</v>
      </c>
      <c r="O62" t="s">
        <v>317</v>
      </c>
      <c r="P62" t="s">
        <v>392</v>
      </c>
      <c r="BO62">
        <f t="shared" si="0"/>
        <v>1</v>
      </c>
    </row>
    <row r="63" spans="1:67" ht="16" x14ac:dyDescent="0.25">
      <c r="A63" s="15"/>
      <c r="B63" t="s">
        <v>654</v>
      </c>
      <c r="C63" t="s">
        <v>311</v>
      </c>
      <c r="D63" t="s">
        <v>655</v>
      </c>
      <c r="E63" t="s">
        <v>656</v>
      </c>
      <c r="F63" t="s">
        <v>195</v>
      </c>
      <c r="G63" t="s">
        <v>313</v>
      </c>
      <c r="H63" t="s">
        <v>269</v>
      </c>
      <c r="I63" t="s">
        <v>657</v>
      </c>
      <c r="J63" t="s">
        <v>186</v>
      </c>
      <c r="BO63">
        <f t="shared" si="0"/>
        <v>16</v>
      </c>
    </row>
    <row r="64" spans="1:67" x14ac:dyDescent="0.2">
      <c r="B64" t="s">
        <v>311</v>
      </c>
      <c r="C64" t="s">
        <v>655</v>
      </c>
      <c r="D64" t="s">
        <v>658</v>
      </c>
      <c r="E64" t="s">
        <v>659</v>
      </c>
      <c r="F64" t="s">
        <v>159</v>
      </c>
      <c r="BO64">
        <f t="shared" si="0"/>
        <v>9</v>
      </c>
    </row>
    <row r="65" spans="1:67" x14ac:dyDescent="0.2">
      <c r="B65" t="s">
        <v>660</v>
      </c>
      <c r="C65" t="s">
        <v>147</v>
      </c>
      <c r="D65" t="s">
        <v>661</v>
      </c>
      <c r="E65" t="s">
        <v>171</v>
      </c>
      <c r="F65" t="s">
        <v>469</v>
      </c>
      <c r="G65" t="s">
        <v>142</v>
      </c>
      <c r="H65" t="s">
        <v>175</v>
      </c>
      <c r="I65" t="s">
        <v>662</v>
      </c>
      <c r="J65" t="s">
        <v>663</v>
      </c>
      <c r="K65" t="s">
        <v>619</v>
      </c>
      <c r="L65" t="s">
        <v>664</v>
      </c>
      <c r="M65" t="s">
        <v>162</v>
      </c>
      <c r="N65" t="s">
        <v>175</v>
      </c>
      <c r="O65" t="s">
        <v>142</v>
      </c>
      <c r="P65" t="s">
        <v>665</v>
      </c>
      <c r="Q65" t="s">
        <v>663</v>
      </c>
      <c r="R65" t="s">
        <v>666</v>
      </c>
      <c r="S65" t="s">
        <v>175</v>
      </c>
      <c r="T65" t="s">
        <v>667</v>
      </c>
      <c r="U65" t="s">
        <v>149</v>
      </c>
      <c r="V65" t="s">
        <v>229</v>
      </c>
      <c r="W65" t="s">
        <v>171</v>
      </c>
      <c r="X65" t="s">
        <v>149</v>
      </c>
      <c r="Y65" t="s">
        <v>151</v>
      </c>
      <c r="Z65" t="s">
        <v>250</v>
      </c>
      <c r="AA65" t="s">
        <v>264</v>
      </c>
      <c r="AB65" t="s">
        <v>172</v>
      </c>
      <c r="AC65" t="s">
        <v>668</v>
      </c>
      <c r="BO65">
        <f t="shared" si="0"/>
        <v>5</v>
      </c>
    </row>
    <row r="66" spans="1:67" ht="16" x14ac:dyDescent="0.25">
      <c r="A66" s="15"/>
      <c r="B66" t="s">
        <v>669</v>
      </c>
      <c r="C66" t="b">
        <v>1</v>
      </c>
      <c r="D66" t="s">
        <v>441</v>
      </c>
      <c r="E66" t="s">
        <v>670</v>
      </c>
      <c r="F66" t="s">
        <v>671</v>
      </c>
      <c r="G66" t="s">
        <v>672</v>
      </c>
      <c r="H66" t="s">
        <v>167</v>
      </c>
      <c r="I66" t="s">
        <v>163</v>
      </c>
      <c r="J66" t="s">
        <v>168</v>
      </c>
      <c r="K66" t="s">
        <v>142</v>
      </c>
      <c r="L66" t="s">
        <v>673</v>
      </c>
      <c r="M66" t="s">
        <v>151</v>
      </c>
      <c r="BO66">
        <f t="shared" si="0"/>
        <v>28</v>
      </c>
    </row>
    <row r="67" spans="1:67" ht="16" x14ac:dyDescent="0.25">
      <c r="A67" s="15"/>
      <c r="B67" t="s">
        <v>447</v>
      </c>
      <c r="C67" t="s">
        <v>670</v>
      </c>
      <c r="BO67">
        <f t="shared" si="0"/>
        <v>12</v>
      </c>
    </row>
    <row r="68" spans="1:67" x14ac:dyDescent="0.2">
      <c r="B68" t="s">
        <v>674</v>
      </c>
      <c r="C68" t="s">
        <v>324</v>
      </c>
      <c r="D68" t="s">
        <v>675</v>
      </c>
      <c r="E68" t="s">
        <v>676</v>
      </c>
      <c r="F68" t="s">
        <v>142</v>
      </c>
      <c r="G68" t="s">
        <v>677</v>
      </c>
      <c r="H68" t="s">
        <v>162</v>
      </c>
      <c r="I68" t="s">
        <v>367</v>
      </c>
      <c r="J68" t="s">
        <v>168</v>
      </c>
      <c r="BO68">
        <f t="shared" si="0"/>
        <v>2</v>
      </c>
    </row>
    <row r="69" spans="1:67" x14ac:dyDescent="0.2">
      <c r="B69" t="s">
        <v>606</v>
      </c>
      <c r="C69" t="s">
        <v>516</v>
      </c>
      <c r="D69" t="s">
        <v>163</v>
      </c>
      <c r="E69" t="s">
        <v>168</v>
      </c>
      <c r="BO69">
        <f t="shared" si="0"/>
        <v>9</v>
      </c>
    </row>
    <row r="70" spans="1:67" x14ac:dyDescent="0.2">
      <c r="A70" t="s">
        <v>85</v>
      </c>
      <c r="B70" t="s">
        <v>678</v>
      </c>
      <c r="C70" t="s">
        <v>679</v>
      </c>
      <c r="D70" t="s">
        <v>680</v>
      </c>
      <c r="E70" t="s">
        <v>149</v>
      </c>
      <c r="F70" t="s">
        <v>681</v>
      </c>
      <c r="G70" t="s">
        <v>682</v>
      </c>
      <c r="H70" t="s">
        <v>308</v>
      </c>
      <c r="I70" t="s">
        <v>184</v>
      </c>
      <c r="J70" t="s">
        <v>683</v>
      </c>
      <c r="BO70">
        <f t="shared" si="0"/>
        <v>4</v>
      </c>
    </row>
    <row r="71" spans="1:67" ht="16" x14ac:dyDescent="0.25">
      <c r="A71" s="15"/>
      <c r="B71" t="s">
        <v>684</v>
      </c>
      <c r="C71" t="s">
        <v>171</v>
      </c>
      <c r="D71" t="s">
        <v>175</v>
      </c>
      <c r="E71" t="s">
        <v>353</v>
      </c>
      <c r="BO71">
        <f t="shared" si="0"/>
        <v>10</v>
      </c>
    </row>
    <row r="72" spans="1:67" ht="16" x14ac:dyDescent="0.25">
      <c r="A72" s="15" t="s">
        <v>685</v>
      </c>
      <c r="B72" t="s">
        <v>576</v>
      </c>
      <c r="C72" t="s">
        <v>258</v>
      </c>
      <c r="D72" t="s">
        <v>431</v>
      </c>
      <c r="E72" t="s">
        <v>686</v>
      </c>
      <c r="F72" t="s">
        <v>172</v>
      </c>
      <c r="G72" t="s">
        <v>147</v>
      </c>
      <c r="H72" t="s">
        <v>142</v>
      </c>
      <c r="I72" t="s">
        <v>149</v>
      </c>
      <c r="J72" t="s">
        <v>687</v>
      </c>
      <c r="K72" t="s">
        <v>663</v>
      </c>
      <c r="L72" t="s">
        <v>455</v>
      </c>
      <c r="M72" t="s">
        <v>688</v>
      </c>
      <c r="N72" t="s">
        <v>142</v>
      </c>
      <c r="O72" t="s">
        <v>474</v>
      </c>
      <c r="BO72">
        <f t="shared" si="0"/>
        <v>4</v>
      </c>
    </row>
    <row r="73" spans="1:67" ht="16" x14ac:dyDescent="0.25">
      <c r="A73" s="15"/>
      <c r="B73" t="s">
        <v>370</v>
      </c>
      <c r="C73" t="s">
        <v>149</v>
      </c>
      <c r="D73" t="s">
        <v>430</v>
      </c>
      <c r="E73" t="s">
        <v>184</v>
      </c>
      <c r="F73" t="s">
        <v>198</v>
      </c>
      <c r="G73" t="s">
        <v>136</v>
      </c>
      <c r="H73" t="s">
        <v>141</v>
      </c>
      <c r="I73" t="s">
        <v>156</v>
      </c>
      <c r="J73" t="s">
        <v>689</v>
      </c>
      <c r="K73" t="s">
        <v>690</v>
      </c>
      <c r="BO73">
        <f t="shared" si="0"/>
        <v>15</v>
      </c>
    </row>
    <row r="74" spans="1:67" ht="16" x14ac:dyDescent="0.25">
      <c r="A74" s="15"/>
      <c r="B74" t="s">
        <v>198</v>
      </c>
      <c r="C74" t="s">
        <v>691</v>
      </c>
      <c r="D74" t="s">
        <v>264</v>
      </c>
      <c r="E74" t="s">
        <v>614</v>
      </c>
      <c r="F74" t="s">
        <v>692</v>
      </c>
      <c r="G74" t="s">
        <v>289</v>
      </c>
      <c r="H74" t="s">
        <v>539</v>
      </c>
      <c r="I74" t="s">
        <v>198</v>
      </c>
      <c r="J74" t="s">
        <v>505</v>
      </c>
      <c r="BO74">
        <f t="shared" si="0"/>
        <v>10</v>
      </c>
    </row>
    <row r="75" spans="1:67" x14ac:dyDescent="0.2">
      <c r="B75" t="s">
        <v>693</v>
      </c>
      <c r="C75" t="s">
        <v>649</v>
      </c>
      <c r="BO75">
        <f t="shared" si="0"/>
        <v>9</v>
      </c>
    </row>
    <row r="76" spans="1:67" x14ac:dyDescent="0.2">
      <c r="B76" t="s">
        <v>606</v>
      </c>
      <c r="C76" t="s">
        <v>694</v>
      </c>
      <c r="D76" t="s">
        <v>516</v>
      </c>
      <c r="E76" t="s">
        <v>141</v>
      </c>
      <c r="F76" t="s">
        <v>174</v>
      </c>
      <c r="G76" t="s">
        <v>317</v>
      </c>
      <c r="H76" t="s">
        <v>392</v>
      </c>
      <c r="BO76">
        <f t="shared" si="0"/>
        <v>2</v>
      </c>
    </row>
    <row r="77" spans="1:67" ht="16" x14ac:dyDescent="0.25">
      <c r="A77" s="15"/>
      <c r="B77" t="s">
        <v>695</v>
      </c>
      <c r="C77" t="s">
        <v>580</v>
      </c>
      <c r="D77" t="s">
        <v>696</v>
      </c>
      <c r="E77" t="s">
        <v>216</v>
      </c>
      <c r="F77" t="s">
        <v>624</v>
      </c>
      <c r="G77" t="s">
        <v>697</v>
      </c>
      <c r="H77" t="s">
        <v>142</v>
      </c>
      <c r="I77" t="s">
        <v>149</v>
      </c>
      <c r="J77" t="s">
        <v>698</v>
      </c>
      <c r="K77" t="s">
        <v>184</v>
      </c>
      <c r="L77" t="s">
        <v>149</v>
      </c>
      <c r="M77" t="s">
        <v>699</v>
      </c>
      <c r="N77" t="s">
        <v>273</v>
      </c>
      <c r="O77" t="s">
        <v>700</v>
      </c>
      <c r="P77" t="s">
        <v>701</v>
      </c>
      <c r="BO77">
        <f t="shared" si="0"/>
        <v>7</v>
      </c>
    </row>
    <row r="78" spans="1:67" ht="16" x14ac:dyDescent="0.25">
      <c r="A78" s="15"/>
      <c r="B78" t="s">
        <v>316</v>
      </c>
      <c r="C78" t="s">
        <v>700</v>
      </c>
      <c r="D78" t="s">
        <v>553</v>
      </c>
      <c r="E78" t="s">
        <v>142</v>
      </c>
      <c r="F78" t="s">
        <v>293</v>
      </c>
      <c r="G78" t="s">
        <v>147</v>
      </c>
      <c r="H78" t="s">
        <v>702</v>
      </c>
      <c r="I78" t="s">
        <v>703</v>
      </c>
      <c r="J78" t="s">
        <v>225</v>
      </c>
      <c r="K78" t="s">
        <v>704</v>
      </c>
      <c r="L78" t="s">
        <v>657</v>
      </c>
      <c r="M78" t="s">
        <v>705</v>
      </c>
      <c r="N78" t="s">
        <v>265</v>
      </c>
      <c r="O78" t="s">
        <v>176</v>
      </c>
      <c r="P78" t="s">
        <v>177</v>
      </c>
      <c r="Q78" t="s">
        <v>178</v>
      </c>
      <c r="R78" t="s">
        <v>706</v>
      </c>
      <c r="S78" t="s">
        <v>186</v>
      </c>
      <c r="T78" t="s">
        <v>174</v>
      </c>
      <c r="U78" t="s">
        <v>149</v>
      </c>
      <c r="V78" t="s">
        <v>707</v>
      </c>
      <c r="W78" t="s">
        <v>708</v>
      </c>
      <c r="X78" t="s">
        <v>210</v>
      </c>
      <c r="Y78" t="s">
        <v>149</v>
      </c>
      <c r="Z78" t="s">
        <v>709</v>
      </c>
      <c r="AA78" t="s">
        <v>505</v>
      </c>
      <c r="AB78" t="s">
        <v>265</v>
      </c>
      <c r="AC78" t="s">
        <v>624</v>
      </c>
      <c r="AD78" t="s">
        <v>700</v>
      </c>
      <c r="AE78" t="s">
        <v>553</v>
      </c>
      <c r="AF78" t="s">
        <v>142</v>
      </c>
      <c r="AG78" t="s">
        <v>149</v>
      </c>
      <c r="AH78" t="s">
        <v>314</v>
      </c>
      <c r="AI78" t="s">
        <v>184</v>
      </c>
      <c r="AJ78" t="s">
        <v>710</v>
      </c>
      <c r="AK78" t="s">
        <v>711</v>
      </c>
      <c r="BO78">
        <f t="shared" si="0"/>
        <v>15</v>
      </c>
    </row>
    <row r="79" spans="1:67" ht="16" x14ac:dyDescent="0.25">
      <c r="A79" s="15"/>
      <c r="B79" t="s">
        <v>712</v>
      </c>
      <c r="C79" t="s">
        <v>658</v>
      </c>
      <c r="D79" t="s">
        <v>713</v>
      </c>
      <c r="E79" t="s">
        <v>714</v>
      </c>
      <c r="F79" t="s">
        <v>261</v>
      </c>
      <c r="G79" t="s">
        <v>262</v>
      </c>
      <c r="H79" t="s">
        <v>579</v>
      </c>
      <c r="I79" t="s">
        <v>174</v>
      </c>
      <c r="J79" t="s">
        <v>532</v>
      </c>
      <c r="K79" t="s">
        <v>171</v>
      </c>
      <c r="L79" t="s">
        <v>398</v>
      </c>
      <c r="M79" t="s">
        <v>269</v>
      </c>
      <c r="N79" t="s">
        <v>265</v>
      </c>
      <c r="O79" t="s">
        <v>715</v>
      </c>
      <c r="P79" t="s">
        <v>159</v>
      </c>
      <c r="Q79" t="s">
        <v>163</v>
      </c>
      <c r="R79" t="s">
        <v>716</v>
      </c>
      <c r="S79" t="s">
        <v>402</v>
      </c>
      <c r="T79" t="s">
        <v>717</v>
      </c>
      <c r="U79" t="s">
        <v>162</v>
      </c>
      <c r="V79" t="s">
        <v>718</v>
      </c>
      <c r="W79" t="s">
        <v>719</v>
      </c>
      <c r="X79" t="s">
        <v>720</v>
      </c>
      <c r="Y79" t="s">
        <v>149</v>
      </c>
      <c r="Z79" t="s">
        <v>721</v>
      </c>
      <c r="AA79" t="s">
        <v>142</v>
      </c>
      <c r="AB79" t="s">
        <v>163</v>
      </c>
      <c r="AC79" t="s">
        <v>722</v>
      </c>
      <c r="AD79" t="s">
        <v>723</v>
      </c>
      <c r="AE79" t="s">
        <v>724</v>
      </c>
      <c r="AF79" t="s">
        <v>163</v>
      </c>
      <c r="AG79" t="s">
        <v>725</v>
      </c>
      <c r="AH79" t="s">
        <v>726</v>
      </c>
      <c r="AI79" t="s">
        <v>184</v>
      </c>
      <c r="AJ79" t="s">
        <v>727</v>
      </c>
      <c r="AK79" t="s">
        <v>291</v>
      </c>
      <c r="AL79" t="s">
        <v>270</v>
      </c>
      <c r="AM79" t="s">
        <v>728</v>
      </c>
      <c r="AN79" t="s">
        <v>729</v>
      </c>
      <c r="AO79" t="s">
        <v>730</v>
      </c>
      <c r="AP79" t="s">
        <v>265</v>
      </c>
      <c r="AQ79" t="s">
        <v>246</v>
      </c>
      <c r="AR79" t="s">
        <v>174</v>
      </c>
      <c r="AS79" t="s">
        <v>149</v>
      </c>
      <c r="AT79" t="s">
        <v>731</v>
      </c>
      <c r="AU79" t="s">
        <v>162</v>
      </c>
      <c r="AV79" t="s">
        <v>270</v>
      </c>
      <c r="AW79" t="s">
        <v>271</v>
      </c>
      <c r="AX79" t="s">
        <v>732</v>
      </c>
      <c r="AY79" t="s">
        <v>733</v>
      </c>
      <c r="AZ79" t="s">
        <v>734</v>
      </c>
      <c r="BA79" t="s">
        <v>241</v>
      </c>
      <c r="BB79" t="s">
        <v>270</v>
      </c>
      <c r="BC79" t="s">
        <v>380</v>
      </c>
      <c r="BD79" t="s">
        <v>156</v>
      </c>
      <c r="BE79" t="s">
        <v>735</v>
      </c>
      <c r="BF79" t="s">
        <v>270</v>
      </c>
      <c r="BG79" t="s">
        <v>736</v>
      </c>
      <c r="BH79" t="s">
        <v>737</v>
      </c>
      <c r="BI79" t="s">
        <v>505</v>
      </c>
      <c r="BJ79" t="s">
        <v>738</v>
      </c>
      <c r="BO79">
        <f t="shared" ref="BO79:BO109" si="1">COUNTA(A78:BA78)</f>
        <v>36</v>
      </c>
    </row>
    <row r="80" spans="1:67" ht="16" x14ac:dyDescent="0.25">
      <c r="A80" s="15"/>
      <c r="B80" t="s">
        <v>282</v>
      </c>
      <c r="C80" t="s">
        <v>739</v>
      </c>
      <c r="D80" t="s">
        <v>269</v>
      </c>
      <c r="E80" t="s">
        <v>149</v>
      </c>
      <c r="F80" t="s">
        <v>740</v>
      </c>
      <c r="G80" t="s">
        <v>171</v>
      </c>
      <c r="H80" t="s">
        <v>741</v>
      </c>
      <c r="I80" t="s">
        <v>149</v>
      </c>
      <c r="J80" t="s">
        <v>742</v>
      </c>
      <c r="K80" t="s">
        <v>743</v>
      </c>
      <c r="BO80">
        <f t="shared" si="1"/>
        <v>52</v>
      </c>
    </row>
    <row r="81" spans="1:67" ht="16" x14ac:dyDescent="0.25">
      <c r="A81" s="15"/>
      <c r="B81" t="s">
        <v>647</v>
      </c>
      <c r="C81" t="s">
        <v>147</v>
      </c>
      <c r="D81" t="s">
        <v>225</v>
      </c>
      <c r="E81" t="s">
        <v>303</v>
      </c>
      <c r="F81" t="s">
        <v>744</v>
      </c>
      <c r="G81" t="s">
        <v>210</v>
      </c>
      <c r="H81" t="s">
        <v>149</v>
      </c>
      <c r="I81" t="s">
        <v>745</v>
      </c>
      <c r="J81" t="s">
        <v>184</v>
      </c>
      <c r="K81" t="s">
        <v>160</v>
      </c>
      <c r="L81" t="s">
        <v>746</v>
      </c>
      <c r="M81" t="s">
        <v>747</v>
      </c>
      <c r="N81" t="s">
        <v>270</v>
      </c>
      <c r="O81" t="s">
        <v>748</v>
      </c>
      <c r="P81" t="s">
        <v>749</v>
      </c>
      <c r="Q81" t="s">
        <v>158</v>
      </c>
      <c r="R81" t="s">
        <v>270</v>
      </c>
      <c r="S81" t="s">
        <v>750</v>
      </c>
      <c r="T81" t="s">
        <v>270</v>
      </c>
      <c r="U81" t="s">
        <v>751</v>
      </c>
      <c r="V81" t="s">
        <v>171</v>
      </c>
      <c r="W81" t="s">
        <v>163</v>
      </c>
      <c r="X81" t="s">
        <v>752</v>
      </c>
      <c r="BO81">
        <f t="shared" si="1"/>
        <v>10</v>
      </c>
    </row>
    <row r="82" spans="1:67" x14ac:dyDescent="0.2">
      <c r="B82" t="s">
        <v>753</v>
      </c>
      <c r="C82" t="s">
        <v>147</v>
      </c>
      <c r="D82" t="s">
        <v>754</v>
      </c>
      <c r="E82" t="s">
        <v>210</v>
      </c>
      <c r="F82" t="s">
        <v>149</v>
      </c>
      <c r="G82" t="s">
        <v>94</v>
      </c>
      <c r="H82" t="s">
        <v>162</v>
      </c>
      <c r="I82" t="s">
        <v>136</v>
      </c>
      <c r="J82" t="s">
        <v>149</v>
      </c>
      <c r="K82" t="s">
        <v>755</v>
      </c>
      <c r="L82" t="s">
        <v>227</v>
      </c>
      <c r="M82" t="s">
        <v>756</v>
      </c>
      <c r="BO82">
        <f t="shared" si="1"/>
        <v>23</v>
      </c>
    </row>
    <row r="83" spans="1:67" ht="16" x14ac:dyDescent="0.25">
      <c r="A83" s="15"/>
      <c r="B83" t="s">
        <v>757</v>
      </c>
      <c r="C83" t="s">
        <v>202</v>
      </c>
      <c r="D83" t="s">
        <v>212</v>
      </c>
      <c r="E83" t="s">
        <v>758</v>
      </c>
      <c r="F83" t="s">
        <v>412</v>
      </c>
      <c r="G83" t="s">
        <v>149</v>
      </c>
      <c r="H83" t="s">
        <v>759</v>
      </c>
      <c r="BO83">
        <f t="shared" si="1"/>
        <v>12</v>
      </c>
    </row>
    <row r="84" spans="1:67" ht="16" x14ac:dyDescent="0.25">
      <c r="A84" s="15"/>
      <c r="B84" t="s">
        <v>760</v>
      </c>
      <c r="C84" t="s">
        <v>149</v>
      </c>
      <c r="D84" t="s">
        <v>761</v>
      </c>
      <c r="E84" t="s">
        <v>762</v>
      </c>
      <c r="F84" t="s">
        <v>749</v>
      </c>
      <c r="G84" t="s">
        <v>763</v>
      </c>
      <c r="H84" t="s">
        <v>162</v>
      </c>
      <c r="I84" t="s">
        <v>764</v>
      </c>
      <c r="J84" t="s">
        <v>765</v>
      </c>
      <c r="K84" t="s">
        <v>225</v>
      </c>
      <c r="L84" t="s">
        <v>270</v>
      </c>
      <c r="M84" t="s">
        <v>766</v>
      </c>
      <c r="N84" t="s">
        <v>723</v>
      </c>
      <c r="O84" t="s">
        <v>258</v>
      </c>
      <c r="P84" t="s">
        <v>163</v>
      </c>
      <c r="Q84" t="s">
        <v>767</v>
      </c>
      <c r="R84" t="s">
        <v>768</v>
      </c>
      <c r="S84" t="s">
        <v>265</v>
      </c>
      <c r="T84" t="s">
        <v>769</v>
      </c>
      <c r="U84" t="s">
        <v>162</v>
      </c>
      <c r="V84" t="s">
        <v>163</v>
      </c>
      <c r="W84" t="s">
        <v>770</v>
      </c>
      <c r="X84" t="s">
        <v>556</v>
      </c>
      <c r="Y84" t="s">
        <v>771</v>
      </c>
      <c r="Z84" t="s">
        <v>772</v>
      </c>
      <c r="AA84" t="s">
        <v>412</v>
      </c>
      <c r="AB84" t="s">
        <v>149</v>
      </c>
      <c r="AC84" t="s">
        <v>773</v>
      </c>
      <c r="BO84">
        <f t="shared" si="1"/>
        <v>7</v>
      </c>
    </row>
    <row r="85" spans="1:67" ht="16" x14ac:dyDescent="0.25">
      <c r="A85" s="15" t="s">
        <v>85</v>
      </c>
      <c r="B85" t="s">
        <v>261</v>
      </c>
      <c r="C85" t="s">
        <v>262</v>
      </c>
      <c r="D85" t="s">
        <v>774</v>
      </c>
      <c r="E85" t="s">
        <v>203</v>
      </c>
      <c r="F85" t="s">
        <v>775</v>
      </c>
      <c r="G85" t="s">
        <v>265</v>
      </c>
      <c r="H85" t="s">
        <v>639</v>
      </c>
      <c r="I85" t="s">
        <v>776</v>
      </c>
      <c r="J85" t="s">
        <v>225</v>
      </c>
      <c r="K85" t="s">
        <v>753</v>
      </c>
      <c r="L85" t="s">
        <v>142</v>
      </c>
      <c r="M85" t="s">
        <v>149</v>
      </c>
      <c r="N85" t="s">
        <v>777</v>
      </c>
      <c r="BO85">
        <f t="shared" si="1"/>
        <v>28</v>
      </c>
    </row>
    <row r="86" spans="1:67" ht="16" x14ac:dyDescent="0.25">
      <c r="A86" s="15" t="s">
        <v>778</v>
      </c>
      <c r="B86" t="s">
        <v>442</v>
      </c>
      <c r="C86" t="s">
        <v>779</v>
      </c>
      <c r="D86" t="s">
        <v>780</v>
      </c>
      <c r="E86" t="s">
        <v>781</v>
      </c>
      <c r="F86" t="s">
        <v>782</v>
      </c>
      <c r="G86" t="s">
        <v>317</v>
      </c>
      <c r="H86" t="s">
        <v>783</v>
      </c>
      <c r="I86" t="s">
        <v>784</v>
      </c>
      <c r="J86" t="s">
        <v>265</v>
      </c>
      <c r="K86" t="s">
        <v>785</v>
      </c>
      <c r="L86" t="s">
        <v>786</v>
      </c>
      <c r="M86" t="s">
        <v>227</v>
      </c>
      <c r="N86" t="s">
        <v>163</v>
      </c>
      <c r="O86" t="s">
        <v>466</v>
      </c>
      <c r="P86" t="s">
        <v>149</v>
      </c>
      <c r="Q86" t="s">
        <v>787</v>
      </c>
      <c r="R86" t="s">
        <v>788</v>
      </c>
      <c r="S86" t="s">
        <v>474</v>
      </c>
      <c r="T86" t="s">
        <v>184</v>
      </c>
      <c r="U86" t="s">
        <v>149</v>
      </c>
      <c r="V86" t="s">
        <v>789</v>
      </c>
      <c r="W86" t="s">
        <v>790</v>
      </c>
      <c r="X86" t="s">
        <v>163</v>
      </c>
      <c r="Y86" t="s">
        <v>791</v>
      </c>
      <c r="Z86" t="s">
        <v>792</v>
      </c>
      <c r="AA86" t="s">
        <v>793</v>
      </c>
      <c r="AB86" t="s">
        <v>270</v>
      </c>
      <c r="AC86" t="s">
        <v>794</v>
      </c>
      <c r="AD86" t="s">
        <v>795</v>
      </c>
      <c r="AE86" t="s">
        <v>796</v>
      </c>
      <c r="BO86">
        <f t="shared" si="1"/>
        <v>14</v>
      </c>
    </row>
    <row r="87" spans="1:67" ht="16" x14ac:dyDescent="0.25">
      <c r="A87" s="15"/>
      <c r="B87" t="s">
        <v>797</v>
      </c>
      <c r="C87" t="s">
        <v>798</v>
      </c>
      <c r="BO87">
        <f t="shared" si="1"/>
        <v>31</v>
      </c>
    </row>
    <row r="88" spans="1:67" ht="16" x14ac:dyDescent="0.25">
      <c r="A88" s="15"/>
      <c r="B88" t="s">
        <v>799</v>
      </c>
      <c r="C88" t="s">
        <v>364</v>
      </c>
      <c r="D88" t="s">
        <v>162</v>
      </c>
      <c r="E88" t="s">
        <v>175</v>
      </c>
      <c r="F88" t="s">
        <v>157</v>
      </c>
      <c r="BO88">
        <f t="shared" si="1"/>
        <v>2</v>
      </c>
    </row>
    <row r="89" spans="1:67" x14ac:dyDescent="0.2">
      <c r="A89" t="s">
        <v>85</v>
      </c>
      <c r="B89" t="s">
        <v>800</v>
      </c>
      <c r="C89" t="s">
        <v>753</v>
      </c>
      <c r="BO89">
        <f t="shared" si="1"/>
        <v>5</v>
      </c>
    </row>
    <row r="90" spans="1:67" ht="16" x14ac:dyDescent="0.25">
      <c r="A90" s="15"/>
      <c r="B90" t="s">
        <v>261</v>
      </c>
      <c r="C90" t="s">
        <v>262</v>
      </c>
      <c r="D90" t="s">
        <v>176</v>
      </c>
      <c r="E90" t="s">
        <v>177</v>
      </c>
      <c r="F90" t="s">
        <v>801</v>
      </c>
      <c r="G90" t="s">
        <v>264</v>
      </c>
      <c r="H90" t="s">
        <v>149</v>
      </c>
      <c r="I90" t="s">
        <v>94</v>
      </c>
      <c r="J90" t="s">
        <v>147</v>
      </c>
      <c r="K90" t="s">
        <v>225</v>
      </c>
      <c r="L90" t="s">
        <v>802</v>
      </c>
      <c r="M90" t="s">
        <v>159</v>
      </c>
      <c r="N90" t="s">
        <v>270</v>
      </c>
      <c r="O90" t="s">
        <v>803</v>
      </c>
      <c r="P90" t="s">
        <v>804</v>
      </c>
      <c r="Q90" t="s">
        <v>171</v>
      </c>
      <c r="R90" t="s">
        <v>265</v>
      </c>
      <c r="S90" t="s">
        <v>805</v>
      </c>
      <c r="T90" t="s">
        <v>216</v>
      </c>
      <c r="U90" t="s">
        <v>806</v>
      </c>
      <c r="BO90">
        <f t="shared" si="1"/>
        <v>3</v>
      </c>
    </row>
    <row r="91" spans="1:67" ht="16" x14ac:dyDescent="0.25">
      <c r="A91" s="15"/>
      <c r="B91" t="s">
        <v>753</v>
      </c>
      <c r="C91" t="s">
        <v>807</v>
      </c>
      <c r="D91" t="s">
        <v>225</v>
      </c>
      <c r="E91" t="s">
        <v>149</v>
      </c>
      <c r="F91" t="s">
        <v>777</v>
      </c>
      <c r="BO91">
        <f t="shared" si="1"/>
        <v>20</v>
      </c>
    </row>
    <row r="92" spans="1:67" ht="16" x14ac:dyDescent="0.25">
      <c r="A92" s="15"/>
      <c r="B92" t="s">
        <v>91</v>
      </c>
      <c r="BO92">
        <f t="shared" si="1"/>
        <v>5</v>
      </c>
    </row>
    <row r="93" spans="1:67" ht="16" x14ac:dyDescent="0.25">
      <c r="A93" s="15"/>
      <c r="B93" t="s">
        <v>808</v>
      </c>
      <c r="C93" t="s">
        <v>149</v>
      </c>
      <c r="D93" t="s">
        <v>567</v>
      </c>
      <c r="E93" t="s">
        <v>174</v>
      </c>
      <c r="F93" t="s">
        <v>317</v>
      </c>
      <c r="G93" t="s">
        <v>659</v>
      </c>
      <c r="H93" t="s">
        <v>809</v>
      </c>
      <c r="I93" t="s">
        <v>810</v>
      </c>
      <c r="BO93">
        <f t="shared" si="1"/>
        <v>1</v>
      </c>
    </row>
    <row r="94" spans="1:67" x14ac:dyDescent="0.2">
      <c r="A94" t="s">
        <v>85</v>
      </c>
      <c r="B94" t="s">
        <v>811</v>
      </c>
      <c r="C94" t="s">
        <v>812</v>
      </c>
      <c r="D94" t="s">
        <v>813</v>
      </c>
      <c r="E94" t="s">
        <v>401</v>
      </c>
      <c r="F94" t="s">
        <v>172</v>
      </c>
      <c r="G94" t="s">
        <v>814</v>
      </c>
      <c r="BO94">
        <f t="shared" si="1"/>
        <v>8</v>
      </c>
    </row>
    <row r="95" spans="1:67" ht="16" x14ac:dyDescent="0.25">
      <c r="A95" s="15" t="s">
        <v>85</v>
      </c>
      <c r="B95" t="s">
        <v>815</v>
      </c>
      <c r="C95" t="s">
        <v>816</v>
      </c>
      <c r="BO95">
        <f t="shared" si="1"/>
        <v>7</v>
      </c>
    </row>
    <row r="96" spans="1:67" x14ac:dyDescent="0.2">
      <c r="A96" t="s">
        <v>85</v>
      </c>
      <c r="B96" t="s">
        <v>753</v>
      </c>
      <c r="C96" t="s">
        <v>817</v>
      </c>
      <c r="D96" t="s">
        <v>264</v>
      </c>
      <c r="E96" t="s">
        <v>288</v>
      </c>
      <c r="F96" t="s">
        <v>142</v>
      </c>
      <c r="G96" t="s">
        <v>818</v>
      </c>
      <c r="BO96">
        <f t="shared" si="1"/>
        <v>3</v>
      </c>
    </row>
    <row r="97" spans="1:67" ht="16" x14ac:dyDescent="0.25">
      <c r="A97" s="15"/>
      <c r="B97" t="s">
        <v>309</v>
      </c>
      <c r="C97" t="s">
        <v>819</v>
      </c>
      <c r="D97" t="s">
        <v>175</v>
      </c>
      <c r="BO97">
        <f t="shared" si="1"/>
        <v>7</v>
      </c>
    </row>
    <row r="98" spans="1:67" ht="16" x14ac:dyDescent="0.25">
      <c r="A98" s="15"/>
      <c r="B98" t="s">
        <v>820</v>
      </c>
      <c r="C98" t="s">
        <v>644</v>
      </c>
      <c r="D98" t="s">
        <v>149</v>
      </c>
      <c r="E98" t="s">
        <v>821</v>
      </c>
      <c r="F98" t="s">
        <v>822</v>
      </c>
      <c r="G98" t="s">
        <v>198</v>
      </c>
      <c r="H98" t="s">
        <v>174</v>
      </c>
      <c r="I98" t="s">
        <v>628</v>
      </c>
      <c r="J98" t="s">
        <v>171</v>
      </c>
      <c r="K98" t="s">
        <v>569</v>
      </c>
      <c r="L98" t="s">
        <v>823</v>
      </c>
      <c r="M98" t="s">
        <v>516</v>
      </c>
      <c r="N98" t="s">
        <v>172</v>
      </c>
      <c r="O98" t="s">
        <v>824</v>
      </c>
      <c r="P98" t="s">
        <v>825</v>
      </c>
      <c r="BO98">
        <f t="shared" si="1"/>
        <v>3</v>
      </c>
    </row>
    <row r="99" spans="1:67" ht="16" x14ac:dyDescent="0.25">
      <c r="A99" s="15" t="s">
        <v>85</v>
      </c>
      <c r="B99" t="s">
        <v>826</v>
      </c>
      <c r="C99" t="s">
        <v>827</v>
      </c>
      <c r="D99" t="s">
        <v>174</v>
      </c>
      <c r="E99" t="s">
        <v>828</v>
      </c>
      <c r="F99" t="s">
        <v>198</v>
      </c>
      <c r="G99" t="s">
        <v>829</v>
      </c>
      <c r="H99" t="s">
        <v>753</v>
      </c>
      <c r="I99" t="s">
        <v>830</v>
      </c>
      <c r="J99" t="s">
        <v>192</v>
      </c>
      <c r="K99" t="s">
        <v>265</v>
      </c>
      <c r="L99" t="s">
        <v>190</v>
      </c>
      <c r="M99" t="s">
        <v>785</v>
      </c>
      <c r="N99" t="s">
        <v>309</v>
      </c>
      <c r="O99" t="s">
        <v>831</v>
      </c>
      <c r="BO99">
        <f t="shared" si="1"/>
        <v>15</v>
      </c>
    </row>
    <row r="100" spans="1:67" ht="16" x14ac:dyDescent="0.25">
      <c r="A100" s="15" t="s">
        <v>85</v>
      </c>
      <c r="B100" t="s">
        <v>261</v>
      </c>
      <c r="C100" t="s">
        <v>262</v>
      </c>
      <c r="D100" t="s">
        <v>147</v>
      </c>
      <c r="E100" t="s">
        <v>690</v>
      </c>
      <c r="F100" t="s">
        <v>832</v>
      </c>
      <c r="G100" t="s">
        <v>171</v>
      </c>
      <c r="H100" t="s">
        <v>833</v>
      </c>
      <c r="I100" t="s">
        <v>171</v>
      </c>
      <c r="J100" t="s">
        <v>809</v>
      </c>
      <c r="K100" t="s">
        <v>174</v>
      </c>
      <c r="L100" t="s">
        <v>317</v>
      </c>
      <c r="M100" t="s">
        <v>834</v>
      </c>
      <c r="N100" t="s">
        <v>519</v>
      </c>
      <c r="O100" t="s">
        <v>749</v>
      </c>
      <c r="P100" t="s">
        <v>835</v>
      </c>
      <c r="Q100" t="s">
        <v>836</v>
      </c>
      <c r="R100" t="s">
        <v>142</v>
      </c>
      <c r="S100" t="s">
        <v>270</v>
      </c>
      <c r="T100" t="s">
        <v>837</v>
      </c>
      <c r="U100" t="s">
        <v>751</v>
      </c>
      <c r="V100" t="s">
        <v>838</v>
      </c>
      <c r="W100" t="s">
        <v>706</v>
      </c>
      <c r="X100" t="s">
        <v>291</v>
      </c>
      <c r="Y100" t="s">
        <v>149</v>
      </c>
      <c r="Z100" t="s">
        <v>567</v>
      </c>
      <c r="AA100" t="s">
        <v>162</v>
      </c>
      <c r="AB100" t="s">
        <v>149</v>
      </c>
      <c r="AC100" t="s">
        <v>752</v>
      </c>
      <c r="AD100" t="s">
        <v>142</v>
      </c>
      <c r="AE100" t="s">
        <v>270</v>
      </c>
      <c r="AF100" t="s">
        <v>474</v>
      </c>
      <c r="BO100">
        <f t="shared" si="1"/>
        <v>15</v>
      </c>
    </row>
    <row r="101" spans="1:67" ht="16" x14ac:dyDescent="0.25">
      <c r="A101" s="15"/>
      <c r="B101" t="s">
        <v>152</v>
      </c>
      <c r="C101" t="s">
        <v>94</v>
      </c>
      <c r="D101" t="s">
        <v>154</v>
      </c>
      <c r="E101" t="s">
        <v>839</v>
      </c>
      <c r="BO101">
        <f t="shared" si="1"/>
        <v>32</v>
      </c>
    </row>
    <row r="102" spans="1:67" ht="16" x14ac:dyDescent="0.25">
      <c r="A102" s="15"/>
      <c r="B102" t="s">
        <v>815</v>
      </c>
      <c r="C102" t="s">
        <v>816</v>
      </c>
      <c r="D102" t="s">
        <v>840</v>
      </c>
      <c r="E102" t="s">
        <v>437</v>
      </c>
      <c r="F102" t="s">
        <v>174</v>
      </c>
      <c r="G102" t="s">
        <v>819</v>
      </c>
      <c r="H102" t="s">
        <v>825</v>
      </c>
      <c r="I102" t="s">
        <v>156</v>
      </c>
      <c r="J102" t="s">
        <v>172</v>
      </c>
      <c r="K102" t="s">
        <v>141</v>
      </c>
      <c r="L102" t="s">
        <v>313</v>
      </c>
      <c r="M102" t="s">
        <v>841</v>
      </c>
      <c r="BO102">
        <f t="shared" si="1"/>
        <v>4</v>
      </c>
    </row>
    <row r="103" spans="1:67" ht="16" x14ac:dyDescent="0.25">
      <c r="A103" s="15"/>
      <c r="B103" t="s">
        <v>842</v>
      </c>
      <c r="C103" t="s">
        <v>181</v>
      </c>
      <c r="D103" t="s">
        <v>843</v>
      </c>
      <c r="E103" t="s">
        <v>141</v>
      </c>
      <c r="F103" t="s">
        <v>844</v>
      </c>
      <c r="G103" t="s">
        <v>265</v>
      </c>
      <c r="H103" t="s">
        <v>845</v>
      </c>
      <c r="I103" t="s">
        <v>265</v>
      </c>
      <c r="J103" t="s">
        <v>785</v>
      </c>
      <c r="K103" t="s">
        <v>846</v>
      </c>
      <c r="L103" t="s">
        <v>190</v>
      </c>
      <c r="M103" t="s">
        <v>162</v>
      </c>
      <c r="N103" t="s">
        <v>270</v>
      </c>
      <c r="O103" t="s">
        <v>847</v>
      </c>
      <c r="P103" t="s">
        <v>171</v>
      </c>
      <c r="Q103" t="s">
        <v>362</v>
      </c>
      <c r="R103" t="s">
        <v>270</v>
      </c>
      <c r="S103" t="s">
        <v>848</v>
      </c>
      <c r="T103" t="s">
        <v>142</v>
      </c>
      <c r="U103" t="s">
        <v>270</v>
      </c>
      <c r="V103" t="s">
        <v>849</v>
      </c>
      <c r="W103" t="s">
        <v>265</v>
      </c>
      <c r="X103" t="s">
        <v>850</v>
      </c>
      <c r="Y103" t="s">
        <v>270</v>
      </c>
      <c r="Z103" t="s">
        <v>851</v>
      </c>
      <c r="AA103" t="s">
        <v>162</v>
      </c>
      <c r="AB103" t="s">
        <v>270</v>
      </c>
      <c r="AC103" t="s">
        <v>852</v>
      </c>
      <c r="AD103" t="s">
        <v>159</v>
      </c>
      <c r="AE103" t="s">
        <v>216</v>
      </c>
      <c r="AF103" t="s">
        <v>299</v>
      </c>
      <c r="BO103">
        <f t="shared" si="1"/>
        <v>12</v>
      </c>
    </row>
    <row r="104" spans="1:67" ht="16" x14ac:dyDescent="0.25">
      <c r="A104" s="15"/>
      <c r="B104" t="s">
        <v>261</v>
      </c>
      <c r="C104" t="s">
        <v>262</v>
      </c>
      <c r="D104" t="s">
        <v>147</v>
      </c>
      <c r="E104" t="s">
        <v>853</v>
      </c>
      <c r="F104" t="s">
        <v>163</v>
      </c>
      <c r="G104" t="s">
        <v>466</v>
      </c>
      <c r="BO104">
        <f t="shared" si="1"/>
        <v>31</v>
      </c>
    </row>
    <row r="105" spans="1:67" ht="16" x14ac:dyDescent="0.25">
      <c r="A105" s="15"/>
      <c r="B105" t="s">
        <v>854</v>
      </c>
      <c r="C105" t="s">
        <v>163</v>
      </c>
      <c r="D105" t="s">
        <v>855</v>
      </c>
      <c r="E105" t="s">
        <v>171</v>
      </c>
      <c r="F105" t="s">
        <v>856</v>
      </c>
      <c r="G105" s="17" t="s">
        <v>857</v>
      </c>
      <c r="H105" t="s">
        <v>353</v>
      </c>
      <c r="I105" t="s">
        <v>858</v>
      </c>
      <c r="J105" t="s">
        <v>511</v>
      </c>
      <c r="K105" t="s">
        <v>159</v>
      </c>
      <c r="L105" t="s">
        <v>270</v>
      </c>
      <c r="M105" t="s">
        <v>859</v>
      </c>
      <c r="N105" t="s">
        <v>301</v>
      </c>
      <c r="BO105">
        <f t="shared" si="1"/>
        <v>6</v>
      </c>
    </row>
    <row r="106" spans="1:67" ht="16" x14ac:dyDescent="0.25">
      <c r="A106" s="15"/>
      <c r="BO106">
        <f t="shared" si="1"/>
        <v>13</v>
      </c>
    </row>
    <row r="107" spans="1:67" ht="16" x14ac:dyDescent="0.25">
      <c r="A107" s="15"/>
    </row>
    <row r="108" spans="1:67" ht="16" x14ac:dyDescent="0.25">
      <c r="A108" s="15"/>
    </row>
    <row r="109" spans="1:67" ht="16" x14ac:dyDescent="0.25">
      <c r="A109" s="15"/>
    </row>
    <row r="110" spans="1:67" ht="16" x14ac:dyDescent="0.25">
      <c r="A110" s="15"/>
    </row>
    <row r="111" spans="1:67" ht="16" x14ac:dyDescent="0.25">
      <c r="A111" s="15"/>
    </row>
    <row r="112" spans="1:67" ht="16" x14ac:dyDescent="0.25">
      <c r="A112" s="15"/>
    </row>
    <row r="113" spans="1:1" ht="16" x14ac:dyDescent="0.25">
      <c r="A113" s="15"/>
    </row>
    <row r="114" spans="1:1" ht="16" x14ac:dyDescent="0.25">
      <c r="A114" s="15"/>
    </row>
    <row r="115" spans="1:1" ht="16" x14ac:dyDescent="0.25">
      <c r="A115" s="15"/>
    </row>
    <row r="116" spans="1:1" ht="16" x14ac:dyDescent="0.25">
      <c r="A116" s="15"/>
    </row>
    <row r="117" spans="1:1" ht="16" x14ac:dyDescent="0.25">
      <c r="A117" s="15"/>
    </row>
    <row r="118" spans="1:1" ht="16" x14ac:dyDescent="0.25">
      <c r="A118" s="15"/>
    </row>
    <row r="119" spans="1:1" ht="16" x14ac:dyDescent="0.25">
      <c r="A119" s="15"/>
    </row>
    <row r="120" spans="1:1" ht="16" x14ac:dyDescent="0.25">
      <c r="A120" s="15"/>
    </row>
    <row r="121" spans="1:1" ht="16" x14ac:dyDescent="0.25">
      <c r="A121" s="15"/>
    </row>
    <row r="122" spans="1:1" ht="16" x14ac:dyDescent="0.25">
      <c r="A122" s="15"/>
    </row>
    <row r="123" spans="1:1" ht="16" x14ac:dyDescent="0.25">
      <c r="A123" s="15"/>
    </row>
    <row r="124" spans="1:1" ht="23" x14ac:dyDescent="0.25">
      <c r="A124" s="14"/>
    </row>
    <row r="125" spans="1:1" ht="23" x14ac:dyDescent="0.25">
      <c r="A125" s="14"/>
    </row>
    <row r="126" spans="1:1" ht="23" x14ac:dyDescent="0.25">
      <c r="A126" s="14"/>
    </row>
    <row r="129" spans="1:1" x14ac:dyDescent="0.2">
      <c r="A129" s="13"/>
    </row>
    <row r="130" spans="1:1" ht="23" x14ac:dyDescent="0.25">
      <c r="A130" s="14"/>
    </row>
    <row r="131" spans="1:1" ht="23" x14ac:dyDescent="0.25">
      <c r="A131" s="14"/>
    </row>
    <row r="132" spans="1:1" ht="23" x14ac:dyDescent="0.25">
      <c r="A132" s="14"/>
    </row>
    <row r="133" spans="1:1" ht="23" x14ac:dyDescent="0.25">
      <c r="A133" s="14"/>
    </row>
    <row r="136" spans="1:1" x14ac:dyDescent="0.2">
      <c r="A136" s="13"/>
    </row>
    <row r="137" spans="1:1" ht="23" x14ac:dyDescent="0.25">
      <c r="A137" s="14"/>
    </row>
    <row r="140" spans="1:1" x14ac:dyDescent="0.2">
      <c r="A140" s="13"/>
    </row>
    <row r="141" spans="1:1" ht="23" x14ac:dyDescent="0.25">
      <c r="A141" s="14"/>
    </row>
    <row r="144" spans="1:1" x14ac:dyDescent="0.2">
      <c r="A144" s="13"/>
    </row>
    <row r="147" spans="1:1" x14ac:dyDescent="0.2">
      <c r="A147" s="13"/>
    </row>
    <row r="148" spans="1:1" ht="23" x14ac:dyDescent="0.25">
      <c r="A148" s="14"/>
    </row>
    <row r="149" spans="1:1" ht="23" x14ac:dyDescent="0.25">
      <c r="A149" s="14"/>
    </row>
    <row r="150" spans="1:1" ht="23" x14ac:dyDescent="0.25">
      <c r="A150" s="14"/>
    </row>
    <row r="151" spans="1:1" ht="23" x14ac:dyDescent="0.25">
      <c r="A151" s="14"/>
    </row>
    <row r="152" spans="1:1" ht="23" x14ac:dyDescent="0.25">
      <c r="A152" s="14"/>
    </row>
    <row r="153" spans="1:1" ht="23" x14ac:dyDescent="0.25">
      <c r="A153" s="14"/>
    </row>
    <row r="154" spans="1:1" ht="23" x14ac:dyDescent="0.25">
      <c r="A154" s="14"/>
    </row>
    <row r="155" spans="1:1" ht="23" x14ac:dyDescent="0.25">
      <c r="A155" s="14"/>
    </row>
    <row r="156" spans="1:1" ht="23" x14ac:dyDescent="0.25">
      <c r="A156" s="14"/>
    </row>
    <row r="157" spans="1:1" ht="23" x14ac:dyDescent="0.25">
      <c r="A157" s="14"/>
    </row>
    <row r="158" spans="1:1" ht="23" x14ac:dyDescent="0.25">
      <c r="A158" s="14"/>
    </row>
    <row r="159" spans="1:1" ht="23" x14ac:dyDescent="0.25">
      <c r="A159" s="14"/>
    </row>
    <row r="160" spans="1:1" ht="23" x14ac:dyDescent="0.25">
      <c r="A160" s="14"/>
    </row>
    <row r="161" spans="1:1" ht="23" x14ac:dyDescent="0.25">
      <c r="A161" s="14"/>
    </row>
    <row r="162" spans="1:1" ht="23" x14ac:dyDescent="0.25">
      <c r="A162" s="14"/>
    </row>
    <row r="163" spans="1:1" ht="23" x14ac:dyDescent="0.25">
      <c r="A163" s="14"/>
    </row>
    <row r="164" spans="1:1" ht="23" x14ac:dyDescent="0.25">
      <c r="A164" s="14"/>
    </row>
    <row r="165" spans="1:1" ht="23" x14ac:dyDescent="0.25">
      <c r="A165" s="14"/>
    </row>
    <row r="168" spans="1:1" x14ac:dyDescent="0.2">
      <c r="A168" s="13"/>
    </row>
    <row r="169" spans="1:1" ht="23" x14ac:dyDescent="0.25">
      <c r="A169" s="14"/>
    </row>
    <row r="170" spans="1:1" ht="23" x14ac:dyDescent="0.25">
      <c r="A170" s="14"/>
    </row>
    <row r="171" spans="1:1" ht="23" x14ac:dyDescent="0.25">
      <c r="A171" s="14"/>
    </row>
    <row r="172" spans="1:1" ht="23" x14ac:dyDescent="0.25">
      <c r="A172" s="14"/>
    </row>
    <row r="173" spans="1:1" ht="23" x14ac:dyDescent="0.25">
      <c r="A173" s="14"/>
    </row>
    <row r="174" spans="1:1" ht="23" x14ac:dyDescent="0.25">
      <c r="A174" s="14"/>
    </row>
    <row r="175" spans="1:1" ht="23" x14ac:dyDescent="0.25">
      <c r="A175" s="14"/>
    </row>
    <row r="176" spans="1:1" ht="23" x14ac:dyDescent="0.25">
      <c r="A176" s="14"/>
    </row>
    <row r="177" spans="1:1" ht="23" x14ac:dyDescent="0.25">
      <c r="A177" s="14"/>
    </row>
    <row r="178" spans="1:1" ht="23" x14ac:dyDescent="0.25">
      <c r="A178" s="14"/>
    </row>
    <row r="179" spans="1:1" ht="23" x14ac:dyDescent="0.25">
      <c r="A179" s="14"/>
    </row>
    <row r="180" spans="1:1" ht="23" x14ac:dyDescent="0.25">
      <c r="A180" s="14"/>
    </row>
    <row r="183" spans="1:1" x14ac:dyDescent="0.2">
      <c r="A183" s="13"/>
    </row>
    <row r="184" spans="1:1" ht="23" x14ac:dyDescent="0.25">
      <c r="A184" s="14"/>
    </row>
    <row r="185" spans="1:1" ht="23" x14ac:dyDescent="0.25">
      <c r="A185" s="14"/>
    </row>
    <row r="186" spans="1:1" ht="23" x14ac:dyDescent="0.25">
      <c r="A186" s="14"/>
    </row>
    <row r="187" spans="1:1" ht="23" x14ac:dyDescent="0.25">
      <c r="A187" s="14"/>
    </row>
    <row r="188" spans="1:1" ht="23" x14ac:dyDescent="0.25">
      <c r="A188" s="14"/>
    </row>
    <row r="189" spans="1:1" ht="23" x14ac:dyDescent="0.25">
      <c r="A189" s="14"/>
    </row>
    <row r="192" spans="1:1" x14ac:dyDescent="0.2">
      <c r="A192" s="13"/>
    </row>
    <row r="193" spans="1:1" ht="23" x14ac:dyDescent="0.25">
      <c r="A193" s="14"/>
    </row>
    <row r="194" spans="1:1" ht="23" x14ac:dyDescent="0.25">
      <c r="A194" s="14"/>
    </row>
    <row r="195" spans="1:1" ht="23" x14ac:dyDescent="0.25">
      <c r="A195" s="14"/>
    </row>
    <row r="196" spans="1:1" ht="23" x14ac:dyDescent="0.25">
      <c r="A196" s="14"/>
    </row>
    <row r="197" spans="1:1" ht="23" x14ac:dyDescent="0.25">
      <c r="A197" s="14"/>
    </row>
    <row r="198" spans="1:1" ht="23" x14ac:dyDescent="0.25">
      <c r="A198" s="14"/>
    </row>
    <row r="199" spans="1:1" ht="23" x14ac:dyDescent="0.25">
      <c r="A199" s="14"/>
    </row>
    <row r="200" spans="1:1" ht="23" x14ac:dyDescent="0.25">
      <c r="A200" s="14"/>
    </row>
    <row r="201" spans="1:1" ht="23" x14ac:dyDescent="0.25">
      <c r="A201" s="14"/>
    </row>
    <row r="204" spans="1:1" x14ac:dyDescent="0.2">
      <c r="A204" s="13"/>
    </row>
    <row r="205" spans="1:1" ht="23" x14ac:dyDescent="0.25">
      <c r="A205" s="14"/>
    </row>
    <row r="206" spans="1:1" ht="23" x14ac:dyDescent="0.25">
      <c r="A206" s="14"/>
    </row>
    <row r="209" spans="1:1" x14ac:dyDescent="0.2">
      <c r="A209" s="13"/>
    </row>
    <row r="210" spans="1:1" ht="23" x14ac:dyDescent="0.25">
      <c r="A210" s="14"/>
    </row>
    <row r="211" spans="1:1" ht="23" x14ac:dyDescent="0.25">
      <c r="A211" s="14"/>
    </row>
    <row r="214" spans="1:1" x14ac:dyDescent="0.2">
      <c r="A214" s="13"/>
    </row>
    <row r="215" spans="1:1" ht="23" x14ac:dyDescent="0.25">
      <c r="A215" s="14"/>
    </row>
    <row r="216" spans="1:1" ht="23" x14ac:dyDescent="0.25">
      <c r="A216" s="14"/>
    </row>
    <row r="217" spans="1:1" ht="23" x14ac:dyDescent="0.25">
      <c r="A217" s="14"/>
    </row>
    <row r="218" spans="1:1" ht="23" x14ac:dyDescent="0.25">
      <c r="A218" s="14"/>
    </row>
    <row r="221" spans="1:1" x14ac:dyDescent="0.2">
      <c r="A221" s="13"/>
    </row>
    <row r="222" spans="1:1" ht="23" x14ac:dyDescent="0.25">
      <c r="A222" s="14"/>
    </row>
    <row r="223" spans="1:1" ht="23" x14ac:dyDescent="0.25">
      <c r="A223" s="14"/>
    </row>
    <row r="226" spans="1:1" x14ac:dyDescent="0.2">
      <c r="A226" s="13"/>
    </row>
    <row r="227" spans="1:1" ht="23" x14ac:dyDescent="0.25">
      <c r="A227" s="14"/>
    </row>
    <row r="228" spans="1:1" ht="23" x14ac:dyDescent="0.25">
      <c r="A228" s="14"/>
    </row>
    <row r="231" spans="1:1" x14ac:dyDescent="0.2">
      <c r="A231" s="13"/>
    </row>
    <row r="232" spans="1:1" ht="23" x14ac:dyDescent="0.25">
      <c r="A232" s="14"/>
    </row>
    <row r="233" spans="1:1" ht="23" x14ac:dyDescent="0.25">
      <c r="A233" s="14"/>
    </row>
    <row r="234" spans="1:1" ht="23" x14ac:dyDescent="0.25">
      <c r="A234" s="14"/>
    </row>
    <row r="237" spans="1:1" x14ac:dyDescent="0.2">
      <c r="A237" s="13"/>
    </row>
    <row r="238" spans="1:1" ht="23" x14ac:dyDescent="0.25">
      <c r="A238" s="14"/>
    </row>
    <row r="239" spans="1:1" ht="23" x14ac:dyDescent="0.25">
      <c r="A239" s="14"/>
    </row>
    <row r="242" spans="1:1" x14ac:dyDescent="0.2">
      <c r="A242" s="13"/>
    </row>
    <row r="243" spans="1:1" ht="23" x14ac:dyDescent="0.25">
      <c r="A243" s="14"/>
    </row>
    <row r="244" spans="1:1" ht="23" x14ac:dyDescent="0.25">
      <c r="A244" s="14"/>
    </row>
    <row r="245" spans="1:1" ht="23" x14ac:dyDescent="0.25">
      <c r="A245" s="14"/>
    </row>
    <row r="248" spans="1:1" x14ac:dyDescent="0.2">
      <c r="A248" s="13"/>
    </row>
    <row r="251" spans="1:1" x14ac:dyDescent="0.2">
      <c r="A251" s="13"/>
    </row>
    <row r="252" spans="1:1" ht="23" x14ac:dyDescent="0.25">
      <c r="A252" s="14"/>
    </row>
    <row r="253" spans="1:1" ht="23" x14ac:dyDescent="0.25">
      <c r="A253" s="14"/>
    </row>
    <row r="256" spans="1:1" x14ac:dyDescent="0.2">
      <c r="A256" s="13"/>
    </row>
    <row r="259" spans="1:1" x14ac:dyDescent="0.2">
      <c r="A259" s="13"/>
    </row>
    <row r="262" spans="1:1" x14ac:dyDescent="0.2">
      <c r="A262" s="13"/>
    </row>
    <row r="265" spans="1:1" x14ac:dyDescent="0.2">
      <c r="A265" s="13"/>
    </row>
    <row r="266" spans="1:1" ht="23" x14ac:dyDescent="0.25">
      <c r="A266" s="14"/>
    </row>
    <row r="269" spans="1:1" x14ac:dyDescent="0.2">
      <c r="A269" s="13"/>
    </row>
    <row r="270" spans="1:1" ht="23" x14ac:dyDescent="0.25">
      <c r="A270" s="14"/>
    </row>
    <row r="273" spans="1:1" x14ac:dyDescent="0.2">
      <c r="A273" s="13"/>
    </row>
    <row r="274" spans="1:1" ht="23" x14ac:dyDescent="0.25">
      <c r="A274" s="14"/>
    </row>
    <row r="275" spans="1:1" ht="23" x14ac:dyDescent="0.25">
      <c r="A275" s="14"/>
    </row>
    <row r="276" spans="1:1" ht="23" x14ac:dyDescent="0.25">
      <c r="A276" s="14"/>
    </row>
    <row r="277" spans="1:1" ht="23" x14ac:dyDescent="0.25">
      <c r="A277" s="14"/>
    </row>
    <row r="280" spans="1:1" x14ac:dyDescent="0.2">
      <c r="A280" s="13"/>
    </row>
    <row r="281" spans="1:1" ht="23" x14ac:dyDescent="0.25">
      <c r="A281" s="14"/>
    </row>
    <row r="282" spans="1:1" ht="23" x14ac:dyDescent="0.25">
      <c r="A282" s="14"/>
    </row>
    <row r="283" spans="1:1" ht="23" x14ac:dyDescent="0.25">
      <c r="A283" s="14"/>
    </row>
    <row r="284" spans="1:1" ht="23" x14ac:dyDescent="0.25">
      <c r="A284" s="14"/>
    </row>
    <row r="285" spans="1:1" ht="23" x14ac:dyDescent="0.25">
      <c r="A285" s="14"/>
    </row>
    <row r="288" spans="1:1" x14ac:dyDescent="0.2">
      <c r="A288" s="13"/>
    </row>
    <row r="291" spans="1:1" x14ac:dyDescent="0.2">
      <c r="A291" s="13"/>
    </row>
    <row r="294" spans="1:1" x14ac:dyDescent="0.2">
      <c r="A294" s="13"/>
    </row>
    <row r="297" spans="1:1" x14ac:dyDescent="0.2">
      <c r="A297" s="13"/>
    </row>
    <row r="300" spans="1:1" x14ac:dyDescent="0.2">
      <c r="A300" s="13"/>
    </row>
    <row r="301" spans="1:1" ht="23" x14ac:dyDescent="0.25">
      <c r="A301" s="14"/>
    </row>
    <row r="304" spans="1:1" x14ac:dyDescent="0.2">
      <c r="A304" s="13"/>
    </row>
    <row r="305" spans="1:1" ht="23" x14ac:dyDescent="0.25">
      <c r="A305" s="14"/>
    </row>
    <row r="306" spans="1:1" ht="23" x14ac:dyDescent="0.25">
      <c r="A306" s="14"/>
    </row>
    <row r="309" spans="1:1" x14ac:dyDescent="0.2">
      <c r="A309" s="13"/>
    </row>
    <row r="310" spans="1:1" ht="23" x14ac:dyDescent="0.25">
      <c r="A310" s="14"/>
    </row>
    <row r="313" spans="1:1" x14ac:dyDescent="0.2">
      <c r="A313" s="13"/>
    </row>
    <row r="314" spans="1:1" ht="23" x14ac:dyDescent="0.25">
      <c r="A314" s="14"/>
    </row>
    <row r="315" spans="1:1" ht="23" x14ac:dyDescent="0.25">
      <c r="A315" s="14"/>
    </row>
    <row r="316" spans="1:1" ht="23" x14ac:dyDescent="0.25">
      <c r="A316" s="14"/>
    </row>
    <row r="319" spans="1:1" x14ac:dyDescent="0.2">
      <c r="A319" s="13"/>
    </row>
    <row r="322" spans="1:1" x14ac:dyDescent="0.2">
      <c r="A322" s="13"/>
    </row>
    <row r="323" spans="1:1" ht="23" x14ac:dyDescent="0.25">
      <c r="A323" s="14"/>
    </row>
    <row r="324" spans="1:1" ht="23" x14ac:dyDescent="0.25">
      <c r="A324" s="14"/>
    </row>
    <row r="325" spans="1:1" ht="23" x14ac:dyDescent="0.25">
      <c r="A325" s="14"/>
    </row>
    <row r="326" spans="1:1" ht="23" x14ac:dyDescent="0.25">
      <c r="A326" s="14"/>
    </row>
    <row r="329" spans="1:1" x14ac:dyDescent="0.2">
      <c r="A329" s="13"/>
    </row>
    <row r="332" spans="1:1" x14ac:dyDescent="0.2">
      <c r="A332" s="13"/>
    </row>
    <row r="333" spans="1:1" ht="23" x14ac:dyDescent="0.25">
      <c r="A333" s="14"/>
    </row>
    <row r="336" spans="1:1" x14ac:dyDescent="0.2">
      <c r="A336" s="13"/>
    </row>
    <row r="337" spans="1:1" ht="23" x14ac:dyDescent="0.25">
      <c r="A337" s="14"/>
    </row>
    <row r="338" spans="1:1" ht="23" x14ac:dyDescent="0.25">
      <c r="A338" s="14"/>
    </row>
    <row r="341" spans="1:1" x14ac:dyDescent="0.2">
      <c r="A341" s="13"/>
    </row>
    <row r="342" spans="1:1" ht="23" x14ac:dyDescent="0.25">
      <c r="A342" s="14"/>
    </row>
    <row r="343" spans="1:1" ht="23" x14ac:dyDescent="0.25">
      <c r="A343" s="14"/>
    </row>
    <row r="346" spans="1:1" x14ac:dyDescent="0.2">
      <c r="A346" s="13"/>
    </row>
    <row r="349" spans="1:1" x14ac:dyDescent="0.2">
      <c r="A349" s="13"/>
    </row>
    <row r="350" spans="1:1" ht="23" x14ac:dyDescent="0.25">
      <c r="A350" s="14"/>
    </row>
    <row r="351" spans="1:1" ht="23" x14ac:dyDescent="0.25">
      <c r="A351" s="14"/>
    </row>
    <row r="352" spans="1:1" ht="23" x14ac:dyDescent="0.25">
      <c r="A352" s="14"/>
    </row>
    <row r="353" spans="1:1" ht="23" x14ac:dyDescent="0.25">
      <c r="A353" s="14"/>
    </row>
    <row r="354" spans="1:1" ht="23" x14ac:dyDescent="0.25">
      <c r="A354" s="14"/>
    </row>
    <row r="355" spans="1:1" ht="23" x14ac:dyDescent="0.25">
      <c r="A355" s="14"/>
    </row>
    <row r="356" spans="1:1" ht="23" x14ac:dyDescent="0.25">
      <c r="A356" s="14"/>
    </row>
    <row r="359" spans="1:1" x14ac:dyDescent="0.2">
      <c r="A359" s="13"/>
    </row>
    <row r="360" spans="1:1" ht="23" x14ac:dyDescent="0.25">
      <c r="A360" s="14"/>
    </row>
    <row r="361" spans="1:1" ht="23" x14ac:dyDescent="0.25">
      <c r="A361" s="14"/>
    </row>
    <row r="362" spans="1:1" ht="23" x14ac:dyDescent="0.25">
      <c r="A362" s="14"/>
    </row>
    <row r="363" spans="1:1" ht="23" x14ac:dyDescent="0.25">
      <c r="A363" s="14"/>
    </row>
    <row r="364" spans="1:1" ht="23" x14ac:dyDescent="0.25">
      <c r="A364" s="14"/>
    </row>
    <row r="365" spans="1:1" ht="23" x14ac:dyDescent="0.25">
      <c r="A365" s="14"/>
    </row>
    <row r="366" spans="1:1" ht="23" x14ac:dyDescent="0.25">
      <c r="A366" s="14"/>
    </row>
    <row r="367" spans="1:1" ht="23" x14ac:dyDescent="0.25">
      <c r="A367" s="14"/>
    </row>
    <row r="370" spans="1:1" x14ac:dyDescent="0.2">
      <c r="A370" s="13"/>
    </row>
    <row r="371" spans="1:1" ht="23" x14ac:dyDescent="0.25">
      <c r="A371" s="14"/>
    </row>
    <row r="372" spans="1:1" ht="23" x14ac:dyDescent="0.25">
      <c r="A372" s="14"/>
    </row>
    <row r="373" spans="1:1" ht="23" x14ac:dyDescent="0.25">
      <c r="A373" s="14"/>
    </row>
    <row r="374" spans="1:1" ht="23" x14ac:dyDescent="0.25">
      <c r="A374" s="14"/>
    </row>
    <row r="377" spans="1:1" x14ac:dyDescent="0.2">
      <c r="A377" s="13"/>
    </row>
    <row r="378" spans="1:1" ht="23" x14ac:dyDescent="0.25">
      <c r="A378" s="14"/>
    </row>
    <row r="379" spans="1:1" ht="23" x14ac:dyDescent="0.25">
      <c r="A379" s="14"/>
    </row>
    <row r="380" spans="1:1" ht="23" x14ac:dyDescent="0.25">
      <c r="A380" s="14"/>
    </row>
    <row r="381" spans="1:1" ht="23" x14ac:dyDescent="0.25">
      <c r="A381" s="14"/>
    </row>
    <row r="382" spans="1:1" ht="23" x14ac:dyDescent="0.25">
      <c r="A382" s="14"/>
    </row>
    <row r="383" spans="1:1" ht="23" x14ac:dyDescent="0.25">
      <c r="A383" s="14"/>
    </row>
    <row r="384" spans="1:1" ht="23" x14ac:dyDescent="0.25">
      <c r="A384" s="14"/>
    </row>
    <row r="387" spans="1:1" x14ac:dyDescent="0.2">
      <c r="A387" s="13"/>
    </row>
    <row r="388" spans="1:1" ht="23" x14ac:dyDescent="0.25">
      <c r="A388" s="14"/>
    </row>
    <row r="389" spans="1:1" ht="23" x14ac:dyDescent="0.25">
      <c r="A389" s="14"/>
    </row>
    <row r="390" spans="1:1" ht="23" x14ac:dyDescent="0.25">
      <c r="A390" s="14"/>
    </row>
    <row r="391" spans="1:1" ht="23" x14ac:dyDescent="0.25">
      <c r="A391" s="14"/>
    </row>
    <row r="392" spans="1:1" ht="23" x14ac:dyDescent="0.25">
      <c r="A392" s="14"/>
    </row>
    <row r="393" spans="1:1" ht="23" x14ac:dyDescent="0.25">
      <c r="A393" s="14"/>
    </row>
    <row r="394" spans="1:1" ht="23" x14ac:dyDescent="0.25">
      <c r="A394" s="14"/>
    </row>
    <row r="395" spans="1:1" ht="23" x14ac:dyDescent="0.25">
      <c r="A395" s="14"/>
    </row>
    <row r="396" spans="1:1" ht="23" x14ac:dyDescent="0.25">
      <c r="A396" s="14"/>
    </row>
    <row r="397" spans="1:1" ht="23" x14ac:dyDescent="0.25">
      <c r="A397" s="14"/>
    </row>
    <row r="398" spans="1:1" ht="23" x14ac:dyDescent="0.25">
      <c r="A398" s="14"/>
    </row>
    <row r="399" spans="1:1" ht="23" x14ac:dyDescent="0.25">
      <c r="A399" s="14"/>
    </row>
    <row r="400" spans="1:1" ht="23" x14ac:dyDescent="0.25">
      <c r="A400" s="14"/>
    </row>
    <row r="401" spans="1:1" ht="23" x14ac:dyDescent="0.25">
      <c r="A401" s="14"/>
    </row>
    <row r="402" spans="1:1" ht="23" x14ac:dyDescent="0.25">
      <c r="A402" s="14"/>
    </row>
    <row r="403" spans="1:1" ht="23" x14ac:dyDescent="0.25">
      <c r="A403" s="14"/>
    </row>
    <row r="404" spans="1:1" ht="23" x14ac:dyDescent="0.25">
      <c r="A404" s="14"/>
    </row>
    <row r="405" spans="1:1" ht="23" x14ac:dyDescent="0.25">
      <c r="A405" s="14"/>
    </row>
    <row r="406" spans="1:1" ht="23" x14ac:dyDescent="0.25">
      <c r="A406" s="14"/>
    </row>
    <row r="407" spans="1:1" ht="23" x14ac:dyDescent="0.25">
      <c r="A407" s="14"/>
    </row>
    <row r="408" spans="1:1" ht="23" x14ac:dyDescent="0.25">
      <c r="A408" s="14"/>
    </row>
    <row r="409" spans="1:1" ht="23" x14ac:dyDescent="0.25">
      <c r="A409" s="14"/>
    </row>
    <row r="410" spans="1:1" ht="23" x14ac:dyDescent="0.25">
      <c r="A410" s="14"/>
    </row>
    <row r="411" spans="1:1" ht="23" x14ac:dyDescent="0.25">
      <c r="A411" s="14"/>
    </row>
    <row r="412" spans="1:1" ht="23" x14ac:dyDescent="0.25">
      <c r="A412" s="14"/>
    </row>
    <row r="413" spans="1:1" ht="23" x14ac:dyDescent="0.25">
      <c r="A413" s="14"/>
    </row>
    <row r="414" spans="1:1" ht="23" x14ac:dyDescent="0.25">
      <c r="A414" s="14"/>
    </row>
    <row r="415" spans="1:1" ht="23" x14ac:dyDescent="0.25">
      <c r="A415" s="14"/>
    </row>
    <row r="416" spans="1:1" ht="23" x14ac:dyDescent="0.25">
      <c r="A416" s="14"/>
    </row>
    <row r="417" spans="1:1" ht="23" x14ac:dyDescent="0.25">
      <c r="A417" s="14"/>
    </row>
    <row r="418" spans="1:1" ht="23" x14ac:dyDescent="0.25">
      <c r="A418" s="14"/>
    </row>
    <row r="419" spans="1:1" ht="23" x14ac:dyDescent="0.25">
      <c r="A419" s="14"/>
    </row>
    <row r="420" spans="1:1" ht="23" x14ac:dyDescent="0.25">
      <c r="A420" s="14"/>
    </row>
    <row r="421" spans="1:1" ht="23" x14ac:dyDescent="0.25">
      <c r="A421" s="14"/>
    </row>
    <row r="422" spans="1:1" ht="23" x14ac:dyDescent="0.25">
      <c r="A422" s="14"/>
    </row>
    <row r="423" spans="1:1" ht="23" x14ac:dyDescent="0.25">
      <c r="A423" s="14"/>
    </row>
    <row r="424" spans="1:1" ht="23" x14ac:dyDescent="0.25">
      <c r="A424" s="14"/>
    </row>
    <row r="425" spans="1:1" ht="23" x14ac:dyDescent="0.25">
      <c r="A425" s="14"/>
    </row>
    <row r="426" spans="1:1" ht="23" x14ac:dyDescent="0.25">
      <c r="A426" s="14"/>
    </row>
    <row r="427" spans="1:1" ht="23" x14ac:dyDescent="0.25">
      <c r="A427" s="14"/>
    </row>
    <row r="428" spans="1:1" ht="23" x14ac:dyDescent="0.25">
      <c r="A428" s="14"/>
    </row>
    <row r="429" spans="1:1" ht="23" x14ac:dyDescent="0.25">
      <c r="A429" s="14"/>
    </row>
    <row r="430" spans="1:1" ht="23" x14ac:dyDescent="0.25">
      <c r="A430" s="14"/>
    </row>
    <row r="431" spans="1:1" ht="23" x14ac:dyDescent="0.25">
      <c r="A431" s="14"/>
    </row>
    <row r="432" spans="1:1" ht="23" x14ac:dyDescent="0.25">
      <c r="A432" s="14"/>
    </row>
    <row r="433" spans="1:1" ht="23" x14ac:dyDescent="0.25">
      <c r="A433" s="14"/>
    </row>
    <row r="434" spans="1:1" ht="23" x14ac:dyDescent="0.25">
      <c r="A434" s="14"/>
    </row>
    <row r="435" spans="1:1" ht="23" x14ac:dyDescent="0.25">
      <c r="A435" s="14"/>
    </row>
    <row r="436" spans="1:1" ht="23" x14ac:dyDescent="0.25">
      <c r="A436" s="14"/>
    </row>
    <row r="437" spans="1:1" ht="23" x14ac:dyDescent="0.25">
      <c r="A437" s="14"/>
    </row>
    <row r="438" spans="1:1" ht="23" x14ac:dyDescent="0.25">
      <c r="A438" s="14"/>
    </row>
    <row r="439" spans="1:1" ht="23" x14ac:dyDescent="0.25">
      <c r="A439" s="14"/>
    </row>
    <row r="440" spans="1:1" ht="23" x14ac:dyDescent="0.25">
      <c r="A440" s="14"/>
    </row>
    <row r="441" spans="1:1" ht="23" x14ac:dyDescent="0.25">
      <c r="A441" s="14"/>
    </row>
    <row r="444" spans="1:1" x14ac:dyDescent="0.2">
      <c r="A444" s="13"/>
    </row>
    <row r="445" spans="1:1" ht="23" x14ac:dyDescent="0.25">
      <c r="A445" s="14"/>
    </row>
    <row r="448" spans="1:1" x14ac:dyDescent="0.2">
      <c r="A448" s="13"/>
    </row>
    <row r="449" spans="1:1" ht="23" x14ac:dyDescent="0.25">
      <c r="A449" s="14"/>
    </row>
    <row r="450" spans="1:1" ht="23" x14ac:dyDescent="0.25">
      <c r="A450" s="14"/>
    </row>
    <row r="453" spans="1:1" x14ac:dyDescent="0.2">
      <c r="A453" s="13"/>
    </row>
    <row r="454" spans="1:1" ht="23" x14ac:dyDescent="0.25">
      <c r="A454" s="14"/>
    </row>
    <row r="457" spans="1:1" x14ac:dyDescent="0.2">
      <c r="A457" s="13"/>
    </row>
    <row r="458" spans="1:1" ht="23" x14ac:dyDescent="0.25">
      <c r="A458" s="14"/>
    </row>
    <row r="459" spans="1:1" ht="23" x14ac:dyDescent="0.25">
      <c r="A459" s="14"/>
    </row>
    <row r="460" spans="1:1" ht="23" x14ac:dyDescent="0.25">
      <c r="A460" s="14"/>
    </row>
    <row r="463" spans="1:1" x14ac:dyDescent="0.2">
      <c r="A463" s="13"/>
    </row>
    <row r="464" spans="1:1" ht="23" x14ac:dyDescent="0.25">
      <c r="A464" s="14"/>
    </row>
    <row r="465" spans="1:1" ht="23" x14ac:dyDescent="0.25">
      <c r="A465" s="14"/>
    </row>
    <row r="466" spans="1:1" ht="23" x14ac:dyDescent="0.25">
      <c r="A466" s="14"/>
    </row>
    <row r="467" spans="1:1" ht="23" x14ac:dyDescent="0.25">
      <c r="A467" s="14"/>
    </row>
    <row r="468" spans="1:1" ht="23" x14ac:dyDescent="0.25">
      <c r="A468" s="14"/>
    </row>
    <row r="471" spans="1:1" x14ac:dyDescent="0.2">
      <c r="A471" s="13"/>
    </row>
    <row r="472" spans="1:1" ht="23" x14ac:dyDescent="0.25">
      <c r="A472" s="14"/>
    </row>
    <row r="473" spans="1:1" ht="23" x14ac:dyDescent="0.25">
      <c r="A473" s="14"/>
    </row>
    <row r="474" spans="1:1" ht="23" x14ac:dyDescent="0.25">
      <c r="A474" s="14"/>
    </row>
    <row r="475" spans="1:1" ht="23" x14ac:dyDescent="0.25">
      <c r="A475" s="14"/>
    </row>
    <row r="476" spans="1:1" ht="23" x14ac:dyDescent="0.25">
      <c r="A476" s="14"/>
    </row>
    <row r="479" spans="1:1" x14ac:dyDescent="0.2">
      <c r="A479" s="13"/>
    </row>
    <row r="482" spans="1:1" x14ac:dyDescent="0.2">
      <c r="A482" s="13"/>
    </row>
    <row r="483" spans="1:1" ht="23" x14ac:dyDescent="0.25">
      <c r="A483" s="14"/>
    </row>
    <row r="486" spans="1:1" x14ac:dyDescent="0.2">
      <c r="A486" s="13"/>
    </row>
    <row r="489" spans="1:1" x14ac:dyDescent="0.2">
      <c r="A489" s="13"/>
    </row>
    <row r="490" spans="1:1" ht="23" x14ac:dyDescent="0.25">
      <c r="A490" s="14"/>
    </row>
    <row r="491" spans="1:1" ht="23" x14ac:dyDescent="0.25">
      <c r="A491" s="14"/>
    </row>
    <row r="492" spans="1:1" ht="23" x14ac:dyDescent="0.25">
      <c r="A492" s="14"/>
    </row>
    <row r="493" spans="1:1" ht="23" x14ac:dyDescent="0.25">
      <c r="A493" s="14"/>
    </row>
    <row r="496" spans="1:1" x14ac:dyDescent="0.2">
      <c r="A496" s="13"/>
    </row>
    <row r="497" spans="1:1" ht="23" x14ac:dyDescent="0.25">
      <c r="A497" s="14"/>
    </row>
    <row r="498" spans="1:1" ht="23" x14ac:dyDescent="0.25">
      <c r="A498" s="14"/>
    </row>
    <row r="501" spans="1:1" x14ac:dyDescent="0.2">
      <c r="A501" s="13"/>
    </row>
    <row r="502" spans="1:1" ht="23" x14ac:dyDescent="0.25">
      <c r="A502" s="1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A0D4-66CE-8847-94DD-22BCDB374E61}">
  <dimension ref="A1:DO102"/>
  <sheetViews>
    <sheetView tabSelected="1" topLeftCell="AZ34" zoomScale="101" workbookViewId="0">
      <selection activeCell="BC63" sqref="BC63"/>
    </sheetView>
  </sheetViews>
  <sheetFormatPr baseColWidth="10" defaultRowHeight="15" x14ac:dyDescent="0.2"/>
  <sheetData>
    <row r="1" spans="1:119" ht="19" x14ac:dyDescent="0.2">
      <c r="A1" s="19" t="s">
        <v>860</v>
      </c>
      <c r="B1" t="s">
        <v>861</v>
      </c>
      <c r="C1" t="s">
        <v>862</v>
      </c>
      <c r="D1" t="s">
        <v>863</v>
      </c>
      <c r="E1" t="s">
        <v>864</v>
      </c>
      <c r="F1" t="s">
        <v>865</v>
      </c>
      <c r="G1" t="s">
        <v>866</v>
      </c>
      <c r="H1" t="s">
        <v>867</v>
      </c>
      <c r="I1" t="s">
        <v>868</v>
      </c>
      <c r="J1" t="s">
        <v>869</v>
      </c>
      <c r="K1" t="s">
        <v>870</v>
      </c>
      <c r="L1" t="s">
        <v>871</v>
      </c>
      <c r="M1" t="s">
        <v>872</v>
      </c>
      <c r="N1" t="s">
        <v>873</v>
      </c>
      <c r="O1" t="s">
        <v>874</v>
      </c>
      <c r="P1" t="s">
        <v>875</v>
      </c>
      <c r="Q1" t="s">
        <v>876</v>
      </c>
      <c r="R1" t="s">
        <v>877</v>
      </c>
      <c r="S1" t="s">
        <v>878</v>
      </c>
      <c r="T1" t="s">
        <v>879</v>
      </c>
      <c r="U1" t="s">
        <v>880</v>
      </c>
      <c r="V1" t="s">
        <v>881</v>
      </c>
      <c r="W1" t="s">
        <v>882</v>
      </c>
      <c r="X1" t="s">
        <v>883</v>
      </c>
      <c r="Y1" t="s">
        <v>884</v>
      </c>
      <c r="Z1" t="s">
        <v>885</v>
      </c>
      <c r="AA1" t="s">
        <v>886</v>
      </c>
      <c r="AB1" t="s">
        <v>887</v>
      </c>
      <c r="AC1" t="s">
        <v>888</v>
      </c>
      <c r="AD1" t="s">
        <v>889</v>
      </c>
      <c r="AE1" t="s">
        <v>890</v>
      </c>
      <c r="AF1" t="s">
        <v>891</v>
      </c>
      <c r="AG1" t="s">
        <v>892</v>
      </c>
      <c r="AH1" t="s">
        <v>893</v>
      </c>
      <c r="AL1" t="s">
        <v>894</v>
      </c>
      <c r="AO1" t="s">
        <v>895</v>
      </c>
      <c r="AP1" t="s">
        <v>896</v>
      </c>
      <c r="AQ1" t="s">
        <v>897</v>
      </c>
      <c r="AR1" t="s">
        <v>898</v>
      </c>
      <c r="AS1" t="s">
        <v>899</v>
      </c>
      <c r="AT1" t="s">
        <v>900</v>
      </c>
      <c r="AX1" t="s">
        <v>901</v>
      </c>
      <c r="AY1" t="s">
        <v>902</v>
      </c>
      <c r="AZ1" t="s">
        <v>903</v>
      </c>
      <c r="BA1" t="s">
        <v>904</v>
      </c>
      <c r="BB1" t="s">
        <v>905</v>
      </c>
      <c r="BC1" t="s">
        <v>906</v>
      </c>
      <c r="BD1" t="s">
        <v>907</v>
      </c>
      <c r="BE1" t="s">
        <v>908</v>
      </c>
      <c r="BF1" t="s">
        <v>909</v>
      </c>
      <c r="BG1" t="s">
        <v>910</v>
      </c>
      <c r="BH1" t="s">
        <v>911</v>
      </c>
      <c r="BI1" t="s">
        <v>912</v>
      </c>
      <c r="BJ1" t="s">
        <v>913</v>
      </c>
      <c r="BK1" t="s">
        <v>914</v>
      </c>
      <c r="BL1" t="s">
        <v>915</v>
      </c>
      <c r="BM1" t="s">
        <v>916</v>
      </c>
      <c r="BN1" t="s">
        <v>917</v>
      </c>
      <c r="BO1" t="s">
        <v>918</v>
      </c>
      <c r="BP1" t="s">
        <v>919</v>
      </c>
      <c r="BQ1" t="s">
        <v>920</v>
      </c>
      <c r="BR1" t="s">
        <v>921</v>
      </c>
      <c r="BS1" t="s">
        <v>922</v>
      </c>
      <c r="BT1" t="s">
        <v>923</v>
      </c>
      <c r="BU1" t="s">
        <v>924</v>
      </c>
      <c r="BV1" t="s">
        <v>925</v>
      </c>
      <c r="BW1" t="s">
        <v>926</v>
      </c>
      <c r="BX1" t="s">
        <v>927</v>
      </c>
      <c r="BY1" t="s">
        <v>928</v>
      </c>
      <c r="BZ1" t="s">
        <v>929</v>
      </c>
      <c r="CA1" t="s">
        <v>930</v>
      </c>
      <c r="CB1" t="s">
        <v>931</v>
      </c>
      <c r="CC1" t="s">
        <v>932</v>
      </c>
      <c r="CG1" t="s">
        <v>933</v>
      </c>
      <c r="CH1" t="s">
        <v>934</v>
      </c>
      <c r="CI1" t="s">
        <v>935</v>
      </c>
      <c r="CJ1" t="s">
        <v>936</v>
      </c>
      <c r="CK1" t="s">
        <v>937</v>
      </c>
      <c r="CL1" t="s">
        <v>938</v>
      </c>
      <c r="CM1" t="s">
        <v>939</v>
      </c>
      <c r="CN1" t="s">
        <v>940</v>
      </c>
      <c r="CO1" t="s">
        <v>941</v>
      </c>
      <c r="CP1" t="s">
        <v>942</v>
      </c>
      <c r="CQ1" t="s">
        <v>943</v>
      </c>
      <c r="CR1" t="s">
        <v>944</v>
      </c>
      <c r="CS1" t="s">
        <v>945</v>
      </c>
      <c r="CT1" t="s">
        <v>946</v>
      </c>
      <c r="CU1" t="s">
        <v>947</v>
      </c>
      <c r="CV1" t="s">
        <v>948</v>
      </c>
      <c r="CW1" t="s">
        <v>949</v>
      </c>
      <c r="CX1" t="s">
        <v>950</v>
      </c>
      <c r="DB1" t="s">
        <v>951</v>
      </c>
      <c r="DC1" t="s">
        <v>952</v>
      </c>
      <c r="DD1" t="s">
        <v>953</v>
      </c>
      <c r="DE1" t="s">
        <v>954</v>
      </c>
      <c r="DF1" t="s">
        <v>955</v>
      </c>
      <c r="DG1" t="s">
        <v>956</v>
      </c>
      <c r="DH1" t="s">
        <v>957</v>
      </c>
      <c r="DI1" t="s">
        <v>958</v>
      </c>
      <c r="DJ1" t="s">
        <v>959</v>
      </c>
      <c r="DK1" t="s">
        <v>960</v>
      </c>
      <c r="DL1" t="s">
        <v>961</v>
      </c>
      <c r="DM1" t="s">
        <v>962</v>
      </c>
      <c r="DN1" t="s">
        <v>963</v>
      </c>
      <c r="DO1" t="s">
        <v>964</v>
      </c>
    </row>
    <row r="3" spans="1:119" x14ac:dyDescent="0.2">
      <c r="A3" t="s">
        <v>965</v>
      </c>
      <c r="B3" t="s">
        <v>966</v>
      </c>
      <c r="C3" t="s">
        <v>505</v>
      </c>
      <c r="D3" t="s">
        <v>967</v>
      </c>
      <c r="E3" t="s">
        <v>171</v>
      </c>
      <c r="F3" t="s">
        <v>968</v>
      </c>
      <c r="G3" t="s">
        <v>135</v>
      </c>
      <c r="H3" t="s">
        <v>186</v>
      </c>
      <c r="I3" t="s">
        <v>250</v>
      </c>
      <c r="J3" t="s">
        <v>140</v>
      </c>
      <c r="K3" t="s">
        <v>969</v>
      </c>
      <c r="L3" t="s">
        <v>184</v>
      </c>
      <c r="M3" t="s">
        <v>149</v>
      </c>
      <c r="N3" t="s">
        <v>970</v>
      </c>
    </row>
    <row r="4" spans="1:119" x14ac:dyDescent="0.2">
      <c r="B4" t="s">
        <v>606</v>
      </c>
      <c r="C4" t="s">
        <v>663</v>
      </c>
      <c r="D4" t="s">
        <v>971</v>
      </c>
      <c r="E4" t="s">
        <v>972</v>
      </c>
      <c r="F4" t="s">
        <v>614</v>
      </c>
      <c r="G4" t="s">
        <v>825</v>
      </c>
      <c r="H4" t="s">
        <v>973</v>
      </c>
      <c r="I4" t="s">
        <v>974</v>
      </c>
      <c r="J4" t="s">
        <v>437</v>
      </c>
      <c r="K4" t="s">
        <v>156</v>
      </c>
      <c r="L4" t="s">
        <v>462</v>
      </c>
      <c r="M4" t="s">
        <v>975</v>
      </c>
      <c r="N4" t="s">
        <v>976</v>
      </c>
      <c r="O4" t="s">
        <v>614</v>
      </c>
      <c r="P4" t="s">
        <v>825</v>
      </c>
      <c r="Q4" t="s">
        <v>495</v>
      </c>
      <c r="R4" t="s">
        <v>828</v>
      </c>
      <c r="S4" t="s">
        <v>174</v>
      </c>
      <c r="T4" t="s">
        <v>977</v>
      </c>
      <c r="U4" t="s">
        <v>149</v>
      </c>
      <c r="V4" t="s">
        <v>978</v>
      </c>
      <c r="W4" t="s">
        <v>171</v>
      </c>
      <c r="X4" t="s">
        <v>979</v>
      </c>
      <c r="Y4" t="s">
        <v>980</v>
      </c>
      <c r="Z4" t="s">
        <v>210</v>
      </c>
      <c r="AA4" t="s">
        <v>156</v>
      </c>
      <c r="AB4" t="s">
        <v>981</v>
      </c>
      <c r="AC4" t="s">
        <v>982</v>
      </c>
      <c r="AD4" t="s">
        <v>983</v>
      </c>
      <c r="AE4" t="s">
        <v>265</v>
      </c>
      <c r="AF4" t="s">
        <v>141</v>
      </c>
      <c r="AG4" t="s">
        <v>981</v>
      </c>
      <c r="AH4" t="s">
        <v>782</v>
      </c>
      <c r="AI4" t="s">
        <v>539</v>
      </c>
      <c r="AJ4" t="s">
        <v>653</v>
      </c>
      <c r="AK4" t="s">
        <v>214</v>
      </c>
      <c r="AL4" t="s">
        <v>174</v>
      </c>
      <c r="AM4" t="s">
        <v>823</v>
      </c>
      <c r="AN4" t="s">
        <v>162</v>
      </c>
      <c r="AO4" t="s">
        <v>825</v>
      </c>
      <c r="AP4" t="s">
        <v>171</v>
      </c>
      <c r="AQ4" t="s">
        <v>825</v>
      </c>
      <c r="AR4" t="s">
        <v>135</v>
      </c>
      <c r="AS4" t="s">
        <v>203</v>
      </c>
      <c r="AT4" t="s">
        <v>634</v>
      </c>
      <c r="AU4" t="s">
        <v>442</v>
      </c>
      <c r="AV4" t="s">
        <v>747</v>
      </c>
      <c r="AW4" t="s">
        <v>203</v>
      </c>
      <c r="AX4" t="s">
        <v>634</v>
      </c>
      <c r="AY4" t="s">
        <v>442</v>
      </c>
      <c r="AZ4" t="s">
        <v>984</v>
      </c>
      <c r="BA4" t="s">
        <v>985</v>
      </c>
      <c r="BB4" t="s">
        <v>264</v>
      </c>
      <c r="BC4" t="s">
        <v>825</v>
      </c>
      <c r="BD4" t="s">
        <v>986</v>
      </c>
      <c r="BE4" t="s">
        <v>987</v>
      </c>
      <c r="BF4" t="s">
        <v>606</v>
      </c>
      <c r="BG4" t="s">
        <v>311</v>
      </c>
      <c r="BH4" t="s">
        <v>823</v>
      </c>
      <c r="BI4" t="s">
        <v>825</v>
      </c>
      <c r="BJ4" t="s">
        <v>823</v>
      </c>
      <c r="BK4">
        <f>COUNTA(A4:BJ4)</f>
        <v>61</v>
      </c>
    </row>
    <row r="5" spans="1:119" x14ac:dyDescent="0.2">
      <c r="B5" t="s">
        <v>663</v>
      </c>
      <c r="C5" t="s">
        <v>571</v>
      </c>
      <c r="D5" t="s">
        <v>663</v>
      </c>
      <c r="E5" t="s">
        <v>539</v>
      </c>
      <c r="F5" t="s">
        <v>988</v>
      </c>
      <c r="G5" t="s">
        <v>989</v>
      </c>
      <c r="H5" t="s">
        <v>990</v>
      </c>
      <c r="I5" t="s">
        <v>171</v>
      </c>
      <c r="J5" t="s">
        <v>974</v>
      </c>
      <c r="K5" t="s">
        <v>437</v>
      </c>
      <c r="L5" t="s">
        <v>136</v>
      </c>
      <c r="M5" t="s">
        <v>149</v>
      </c>
      <c r="N5" t="s">
        <v>991</v>
      </c>
      <c r="BK5">
        <f t="shared" ref="BK5:BK68" si="0">COUNTA(A5:BJ5)</f>
        <v>13</v>
      </c>
    </row>
    <row r="6" spans="1:119" x14ac:dyDescent="0.2">
      <c r="A6" t="s">
        <v>85</v>
      </c>
      <c r="B6" t="s">
        <v>647</v>
      </c>
      <c r="C6" t="s">
        <v>147</v>
      </c>
      <c r="D6" t="s">
        <v>142</v>
      </c>
      <c r="E6" t="s">
        <v>992</v>
      </c>
      <c r="F6" t="s">
        <v>993</v>
      </c>
      <c r="G6" t="s">
        <v>171</v>
      </c>
      <c r="H6" t="s">
        <v>149</v>
      </c>
      <c r="I6" t="s">
        <v>994</v>
      </c>
      <c r="J6" t="s">
        <v>147</v>
      </c>
      <c r="K6" t="s">
        <v>149</v>
      </c>
      <c r="L6" t="s">
        <v>995</v>
      </c>
      <c r="M6" t="s">
        <v>780</v>
      </c>
      <c r="N6" t="s">
        <v>996</v>
      </c>
      <c r="O6" t="s">
        <v>997</v>
      </c>
      <c r="P6" t="s">
        <v>998</v>
      </c>
      <c r="Q6" t="s">
        <v>184</v>
      </c>
      <c r="R6" t="s">
        <v>999</v>
      </c>
      <c r="S6" t="s">
        <v>171</v>
      </c>
      <c r="T6" t="s">
        <v>1000</v>
      </c>
      <c r="U6" t="s">
        <v>184</v>
      </c>
      <c r="V6" t="s">
        <v>149</v>
      </c>
      <c r="W6" t="s">
        <v>1001</v>
      </c>
      <c r="X6" t="s">
        <v>1002</v>
      </c>
      <c r="Y6" t="s">
        <v>1003</v>
      </c>
      <c r="BK6">
        <f t="shared" si="0"/>
        <v>25</v>
      </c>
    </row>
    <row r="7" spans="1:119" x14ac:dyDescent="0.2">
      <c r="B7" t="s">
        <v>1004</v>
      </c>
      <c r="C7" t="s">
        <v>1005</v>
      </c>
      <c r="D7" t="s">
        <v>514</v>
      </c>
      <c r="E7" t="s">
        <v>172</v>
      </c>
      <c r="F7" t="s">
        <v>1006</v>
      </c>
      <c r="G7" t="s">
        <v>260</v>
      </c>
      <c r="H7" t="s">
        <v>1007</v>
      </c>
      <c r="I7" t="s">
        <v>1008</v>
      </c>
      <c r="J7" t="s">
        <v>163</v>
      </c>
      <c r="K7" t="s">
        <v>582</v>
      </c>
      <c r="L7" t="s">
        <v>184</v>
      </c>
      <c r="M7" t="s">
        <v>1009</v>
      </c>
      <c r="N7" t="s">
        <v>1010</v>
      </c>
      <c r="O7" t="s">
        <v>171</v>
      </c>
      <c r="P7" t="s">
        <v>1011</v>
      </c>
      <c r="Q7" t="s">
        <v>166</v>
      </c>
      <c r="R7" t="s">
        <v>147</v>
      </c>
      <c r="S7" t="s">
        <v>149</v>
      </c>
      <c r="T7" t="s">
        <v>465</v>
      </c>
      <c r="U7" t="s">
        <v>174</v>
      </c>
      <c r="V7" t="s">
        <v>1012</v>
      </c>
      <c r="W7" t="s">
        <v>225</v>
      </c>
      <c r="X7" t="s">
        <v>175</v>
      </c>
      <c r="Y7" t="s">
        <v>1013</v>
      </c>
      <c r="BK7">
        <f t="shared" si="0"/>
        <v>24</v>
      </c>
    </row>
    <row r="8" spans="1:119" x14ac:dyDescent="0.2">
      <c r="B8" t="s">
        <v>780</v>
      </c>
      <c r="C8" t="s">
        <v>996</v>
      </c>
      <c r="D8" t="s">
        <v>154</v>
      </c>
      <c r="E8" t="s">
        <v>154</v>
      </c>
      <c r="F8" t="s">
        <v>163</v>
      </c>
      <c r="G8" t="s">
        <v>1014</v>
      </c>
      <c r="H8" t="s">
        <v>227</v>
      </c>
      <c r="I8" t="s">
        <v>340</v>
      </c>
      <c r="J8" t="s">
        <v>228</v>
      </c>
      <c r="BK8">
        <f t="shared" si="0"/>
        <v>9</v>
      </c>
    </row>
    <row r="9" spans="1:119" x14ac:dyDescent="0.2">
      <c r="B9" t="s">
        <v>660</v>
      </c>
      <c r="C9" t="s">
        <v>1015</v>
      </c>
      <c r="D9" t="s">
        <v>264</v>
      </c>
      <c r="E9" t="s">
        <v>172</v>
      </c>
      <c r="F9" t="s">
        <v>785</v>
      </c>
      <c r="G9" t="s">
        <v>1016</v>
      </c>
      <c r="H9" t="s">
        <v>1017</v>
      </c>
      <c r="I9" t="s">
        <v>1018</v>
      </c>
      <c r="J9" t="s">
        <v>1019</v>
      </c>
      <c r="K9" t="s">
        <v>569</v>
      </c>
      <c r="L9" t="s">
        <v>163</v>
      </c>
      <c r="M9" t="s">
        <v>242</v>
      </c>
      <c r="N9" t="s">
        <v>1020</v>
      </c>
      <c r="O9" t="s">
        <v>142</v>
      </c>
      <c r="P9" t="s">
        <v>1021</v>
      </c>
      <c r="BK9">
        <f t="shared" si="0"/>
        <v>15</v>
      </c>
    </row>
    <row r="10" spans="1:119" x14ac:dyDescent="0.2">
      <c r="B10" t="s">
        <v>1022</v>
      </c>
      <c r="C10" t="s">
        <v>1023</v>
      </c>
      <c r="D10" t="s">
        <v>190</v>
      </c>
      <c r="E10" t="s">
        <v>210</v>
      </c>
      <c r="F10" t="s">
        <v>149</v>
      </c>
      <c r="G10" t="s">
        <v>1024</v>
      </c>
      <c r="BK10">
        <f t="shared" si="0"/>
        <v>6</v>
      </c>
    </row>
    <row r="11" spans="1:119" x14ac:dyDescent="0.2">
      <c r="B11" t="s">
        <v>603</v>
      </c>
      <c r="C11" t="s">
        <v>175</v>
      </c>
      <c r="D11" t="s">
        <v>1025</v>
      </c>
      <c r="E11" t="s">
        <v>397</v>
      </c>
      <c r="F11" t="s">
        <v>1026</v>
      </c>
      <c r="G11" t="s">
        <v>1027</v>
      </c>
      <c r="H11" t="s">
        <v>142</v>
      </c>
      <c r="I11" t="s">
        <v>1028</v>
      </c>
      <c r="J11" t="s">
        <v>171</v>
      </c>
      <c r="K11" t="s">
        <v>1029</v>
      </c>
      <c r="L11" t="s">
        <v>210</v>
      </c>
      <c r="M11" t="s">
        <v>163</v>
      </c>
      <c r="N11" t="s">
        <v>1030</v>
      </c>
      <c r="O11" t="s">
        <v>1031</v>
      </c>
      <c r="P11" t="s">
        <v>156</v>
      </c>
      <c r="Q11" t="s">
        <v>276</v>
      </c>
      <c r="R11" t="s">
        <v>230</v>
      </c>
      <c r="S11" t="s">
        <v>264</v>
      </c>
      <c r="T11" t="s">
        <v>1032</v>
      </c>
      <c r="U11" t="s">
        <v>1033</v>
      </c>
      <c r="V11" t="s">
        <v>825</v>
      </c>
      <c r="W11" t="s">
        <v>539</v>
      </c>
      <c r="X11" t="s">
        <v>653</v>
      </c>
      <c r="Y11" t="s">
        <v>540</v>
      </c>
      <c r="Z11" t="s">
        <v>174</v>
      </c>
      <c r="AA11" t="s">
        <v>1034</v>
      </c>
      <c r="AB11" t="s">
        <v>1035</v>
      </c>
      <c r="AC11" t="s">
        <v>1036</v>
      </c>
      <c r="AD11" t="s">
        <v>1037</v>
      </c>
      <c r="AE11" t="s">
        <v>171</v>
      </c>
      <c r="AF11" t="s">
        <v>614</v>
      </c>
      <c r="AG11" t="s">
        <v>149</v>
      </c>
      <c r="AH11" t="s">
        <v>1038</v>
      </c>
      <c r="AI11" t="s">
        <v>184</v>
      </c>
      <c r="AJ11" t="s">
        <v>1039</v>
      </c>
      <c r="AK11" t="s">
        <v>160</v>
      </c>
      <c r="AL11" t="s">
        <v>1040</v>
      </c>
      <c r="AM11" t="s">
        <v>162</v>
      </c>
      <c r="AN11" t="s">
        <v>163</v>
      </c>
      <c r="AO11" t="s">
        <v>1041</v>
      </c>
      <c r="AP11" t="s">
        <v>1042</v>
      </c>
      <c r="AQ11" t="s">
        <v>141</v>
      </c>
      <c r="AR11" t="s">
        <v>177</v>
      </c>
      <c r="AS11" t="s">
        <v>1043</v>
      </c>
      <c r="AT11" t="s">
        <v>1044</v>
      </c>
      <c r="AU11" t="s">
        <v>663</v>
      </c>
      <c r="AV11" t="s">
        <v>713</v>
      </c>
      <c r="AW11" t="s">
        <v>317</v>
      </c>
      <c r="AX11" t="s">
        <v>355</v>
      </c>
      <c r="AY11" t="s">
        <v>1045</v>
      </c>
      <c r="AZ11" t="s">
        <v>174</v>
      </c>
      <c r="BA11" t="s">
        <v>571</v>
      </c>
      <c r="BB11" t="s">
        <v>825</v>
      </c>
      <c r="BC11" t="s">
        <v>1046</v>
      </c>
      <c r="BD11" t="s">
        <v>1047</v>
      </c>
      <c r="BE11">
        <v>7</v>
      </c>
      <c r="BF11" t="s">
        <v>171</v>
      </c>
      <c r="BG11" t="s">
        <v>1048</v>
      </c>
      <c r="BH11" t="s">
        <v>1049</v>
      </c>
      <c r="BK11">
        <f t="shared" si="0"/>
        <v>59</v>
      </c>
    </row>
    <row r="12" spans="1:119" x14ac:dyDescent="0.2">
      <c r="A12" t="s">
        <v>85</v>
      </c>
      <c r="B12" t="s">
        <v>1050</v>
      </c>
      <c r="C12" t="s">
        <v>516</v>
      </c>
      <c r="D12" t="s">
        <v>163</v>
      </c>
      <c r="E12" t="s">
        <v>1051</v>
      </c>
      <c r="F12" t="s">
        <v>1052</v>
      </c>
      <c r="G12" t="s">
        <v>762</v>
      </c>
      <c r="H12" t="s">
        <v>149</v>
      </c>
      <c r="I12" t="s">
        <v>1053</v>
      </c>
      <c r="J12" t="s">
        <v>177</v>
      </c>
      <c r="K12" t="s">
        <v>142</v>
      </c>
      <c r="L12" t="s">
        <v>149</v>
      </c>
      <c r="M12" t="s">
        <v>704</v>
      </c>
      <c r="N12" t="s">
        <v>1054</v>
      </c>
      <c r="O12" t="s">
        <v>210</v>
      </c>
      <c r="P12" t="s">
        <v>462</v>
      </c>
      <c r="Q12" t="s">
        <v>1013</v>
      </c>
      <c r="BK12">
        <f t="shared" si="0"/>
        <v>17</v>
      </c>
    </row>
    <row r="13" spans="1:119" x14ac:dyDescent="0.2">
      <c r="B13" t="s">
        <v>282</v>
      </c>
      <c r="C13" t="s">
        <v>154</v>
      </c>
      <c r="D13" t="s">
        <v>250</v>
      </c>
      <c r="E13" t="s">
        <v>1055</v>
      </c>
      <c r="F13" t="s">
        <v>1056</v>
      </c>
      <c r="G13" t="s">
        <v>160</v>
      </c>
      <c r="H13" t="s">
        <v>1057</v>
      </c>
      <c r="I13" t="s">
        <v>1058</v>
      </c>
      <c r="J13" t="s">
        <v>1059</v>
      </c>
      <c r="K13" t="s">
        <v>1060</v>
      </c>
      <c r="L13" t="s">
        <v>1061</v>
      </c>
      <c r="M13" t="s">
        <v>171</v>
      </c>
      <c r="N13" t="s">
        <v>1062</v>
      </c>
      <c r="O13" t="s">
        <v>171</v>
      </c>
      <c r="P13" t="s">
        <v>154</v>
      </c>
      <c r="Q13" t="s">
        <v>1063</v>
      </c>
      <c r="R13" t="s">
        <v>159</v>
      </c>
      <c r="S13" t="s">
        <v>270</v>
      </c>
      <c r="T13" t="s">
        <v>1064</v>
      </c>
      <c r="U13" t="s">
        <v>171</v>
      </c>
      <c r="V13" t="s">
        <v>163</v>
      </c>
      <c r="W13" t="s">
        <v>1065</v>
      </c>
      <c r="X13" t="s">
        <v>497</v>
      </c>
      <c r="Y13" t="s">
        <v>159</v>
      </c>
      <c r="Z13" t="s">
        <v>270</v>
      </c>
      <c r="AA13" t="s">
        <v>1066</v>
      </c>
      <c r="AB13" t="s">
        <v>301</v>
      </c>
      <c r="BK13">
        <f t="shared" si="0"/>
        <v>27</v>
      </c>
    </row>
    <row r="14" spans="1:119" x14ac:dyDescent="0.2">
      <c r="B14" t="s">
        <v>282</v>
      </c>
      <c r="C14" t="s">
        <v>1067</v>
      </c>
      <c r="D14" t="s">
        <v>142</v>
      </c>
      <c r="E14" t="s">
        <v>156</v>
      </c>
      <c r="F14" t="s">
        <v>1068</v>
      </c>
      <c r="G14" t="s">
        <v>164</v>
      </c>
      <c r="H14" t="s">
        <v>142</v>
      </c>
      <c r="I14" t="s">
        <v>512</v>
      </c>
      <c r="J14" t="s">
        <v>673</v>
      </c>
      <c r="K14" t="s">
        <v>1069</v>
      </c>
      <c r="L14" t="s">
        <v>177</v>
      </c>
      <c r="M14" t="s">
        <v>190</v>
      </c>
      <c r="N14" t="s">
        <v>1067</v>
      </c>
      <c r="O14" t="s">
        <v>192</v>
      </c>
      <c r="P14" t="s">
        <v>312</v>
      </c>
      <c r="Q14" t="s">
        <v>171</v>
      </c>
      <c r="R14" t="s">
        <v>162</v>
      </c>
      <c r="S14" t="s">
        <v>149</v>
      </c>
      <c r="T14" t="s">
        <v>1070</v>
      </c>
      <c r="U14" t="s">
        <v>1071</v>
      </c>
      <c r="V14" t="s">
        <v>1072</v>
      </c>
      <c r="W14" t="s">
        <v>1073</v>
      </c>
      <c r="X14" t="s">
        <v>174</v>
      </c>
      <c r="Y14" t="s">
        <v>163</v>
      </c>
      <c r="Z14" t="s">
        <v>582</v>
      </c>
      <c r="AA14" t="s">
        <v>184</v>
      </c>
      <c r="AB14" t="s">
        <v>1074</v>
      </c>
      <c r="AC14" t="s">
        <v>166</v>
      </c>
      <c r="AD14" t="s">
        <v>154</v>
      </c>
      <c r="AE14" t="s">
        <v>1075</v>
      </c>
      <c r="AF14" t="s">
        <v>746</v>
      </c>
      <c r="AG14" t="s">
        <v>142</v>
      </c>
      <c r="AH14" t="s">
        <v>1076</v>
      </c>
      <c r="AI14" t="s">
        <v>171</v>
      </c>
      <c r="AJ14" t="s">
        <v>225</v>
      </c>
      <c r="AK14" t="s">
        <v>1058</v>
      </c>
      <c r="BK14">
        <f t="shared" si="0"/>
        <v>36</v>
      </c>
    </row>
    <row r="15" spans="1:119" x14ac:dyDescent="0.2">
      <c r="B15" t="s">
        <v>282</v>
      </c>
      <c r="C15" t="s">
        <v>1077</v>
      </c>
      <c r="D15" t="s">
        <v>269</v>
      </c>
      <c r="E15" t="s">
        <v>174</v>
      </c>
      <c r="F15" t="s">
        <v>780</v>
      </c>
      <c r="G15" t="s">
        <v>1078</v>
      </c>
      <c r="H15" t="s">
        <v>1079</v>
      </c>
      <c r="I15" t="s">
        <v>175</v>
      </c>
      <c r="J15" t="s">
        <v>396</v>
      </c>
      <c r="K15" t="s">
        <v>1080</v>
      </c>
      <c r="L15" t="s">
        <v>174</v>
      </c>
      <c r="M15" t="s">
        <v>175</v>
      </c>
      <c r="N15" t="s">
        <v>270</v>
      </c>
      <c r="O15" t="s">
        <v>1081</v>
      </c>
      <c r="P15" t="s">
        <v>1082</v>
      </c>
      <c r="Q15" t="s">
        <v>171</v>
      </c>
      <c r="R15" t="s">
        <v>1083</v>
      </c>
      <c r="S15" t="s">
        <v>1084</v>
      </c>
      <c r="T15" t="s">
        <v>171</v>
      </c>
      <c r="U15" t="s">
        <v>1085</v>
      </c>
      <c r="V15" t="s">
        <v>1086</v>
      </c>
      <c r="W15" t="s">
        <v>553</v>
      </c>
      <c r="X15" t="s">
        <v>159</v>
      </c>
      <c r="Y15" t="s">
        <v>149</v>
      </c>
      <c r="Z15" t="s">
        <v>280</v>
      </c>
      <c r="BK15">
        <f t="shared" si="0"/>
        <v>25</v>
      </c>
    </row>
    <row r="16" spans="1:119" x14ac:dyDescent="0.2">
      <c r="B16" t="s">
        <v>1087</v>
      </c>
      <c r="C16" t="s">
        <v>184</v>
      </c>
      <c r="D16" t="s">
        <v>431</v>
      </c>
      <c r="E16" t="s">
        <v>651</v>
      </c>
      <c r="F16" t="s">
        <v>747</v>
      </c>
      <c r="G16" t="s">
        <v>974</v>
      </c>
      <c r="H16" t="s">
        <v>437</v>
      </c>
      <c r="I16" t="s">
        <v>311</v>
      </c>
      <c r="J16" t="s">
        <v>825</v>
      </c>
      <c r="K16" t="s">
        <v>135</v>
      </c>
      <c r="BK16">
        <f t="shared" si="0"/>
        <v>10</v>
      </c>
    </row>
    <row r="17" spans="1:63" x14ac:dyDescent="0.2">
      <c r="B17" t="s">
        <v>1088</v>
      </c>
      <c r="C17" t="s">
        <v>1089</v>
      </c>
      <c r="D17" t="s">
        <v>1090</v>
      </c>
      <c r="E17" t="s">
        <v>1091</v>
      </c>
      <c r="F17" t="s">
        <v>225</v>
      </c>
      <c r="G17" t="s">
        <v>1092</v>
      </c>
      <c r="H17" t="s">
        <v>579</v>
      </c>
      <c r="I17" t="s">
        <v>265</v>
      </c>
      <c r="J17" t="s">
        <v>397</v>
      </c>
      <c r="K17" t="s">
        <v>1093</v>
      </c>
      <c r="L17" t="s">
        <v>270</v>
      </c>
      <c r="M17" t="s">
        <v>1094</v>
      </c>
      <c r="N17" t="s">
        <v>1095</v>
      </c>
      <c r="O17" t="s">
        <v>149</v>
      </c>
      <c r="P17" t="s">
        <v>1096</v>
      </c>
      <c r="Q17" t="s">
        <v>171</v>
      </c>
      <c r="R17" t="s">
        <v>1097</v>
      </c>
      <c r="S17" t="s">
        <v>765</v>
      </c>
      <c r="T17" t="s">
        <v>184</v>
      </c>
      <c r="U17" t="s">
        <v>512</v>
      </c>
      <c r="V17" t="s">
        <v>1098</v>
      </c>
      <c r="W17" t="s">
        <v>171</v>
      </c>
      <c r="X17" t="s">
        <v>365</v>
      </c>
      <c r="Y17" t="s">
        <v>1099</v>
      </c>
      <c r="Z17" t="s">
        <v>176</v>
      </c>
      <c r="AA17" t="s">
        <v>317</v>
      </c>
      <c r="AB17" t="s">
        <v>1100</v>
      </c>
      <c r="BK17">
        <f t="shared" si="0"/>
        <v>27</v>
      </c>
    </row>
    <row r="18" spans="1:63" x14ac:dyDescent="0.2">
      <c r="B18" t="s">
        <v>1101</v>
      </c>
      <c r="C18" t="s">
        <v>216</v>
      </c>
      <c r="D18" t="s">
        <v>317</v>
      </c>
      <c r="E18" t="s">
        <v>655</v>
      </c>
      <c r="F18" t="s">
        <v>686</v>
      </c>
      <c r="G18" t="s">
        <v>1016</v>
      </c>
      <c r="H18" t="s">
        <v>1102</v>
      </c>
      <c r="BK18">
        <f t="shared" si="0"/>
        <v>7</v>
      </c>
    </row>
    <row r="19" spans="1:63" x14ac:dyDescent="0.2">
      <c r="B19" t="s">
        <v>1103</v>
      </c>
      <c r="C19" t="s">
        <v>216</v>
      </c>
      <c r="D19" t="s">
        <v>317</v>
      </c>
      <c r="E19" t="s">
        <v>1104</v>
      </c>
      <c r="F19" t="s">
        <v>142</v>
      </c>
      <c r="G19" t="s">
        <v>1105</v>
      </c>
      <c r="H19" t="s">
        <v>1106</v>
      </c>
      <c r="I19" t="s">
        <v>1005</v>
      </c>
      <c r="J19" t="s">
        <v>614</v>
      </c>
      <c r="K19" t="s">
        <v>216</v>
      </c>
      <c r="L19" t="s">
        <v>1107</v>
      </c>
      <c r="M19" t="s">
        <v>212</v>
      </c>
      <c r="N19" t="s">
        <v>1108</v>
      </c>
      <c r="BK19">
        <f t="shared" si="0"/>
        <v>13</v>
      </c>
    </row>
    <row r="20" spans="1:63" x14ac:dyDescent="0.2">
      <c r="A20" t="s">
        <v>85</v>
      </c>
      <c r="B20" t="s">
        <v>579</v>
      </c>
      <c r="C20" t="s">
        <v>780</v>
      </c>
      <c r="D20" t="s">
        <v>996</v>
      </c>
      <c r="BK20">
        <f t="shared" si="0"/>
        <v>4</v>
      </c>
    </row>
    <row r="21" spans="1:63" x14ac:dyDescent="0.2">
      <c r="B21" t="s">
        <v>826</v>
      </c>
      <c r="C21" t="s">
        <v>135</v>
      </c>
      <c r="D21" t="s">
        <v>1109</v>
      </c>
      <c r="E21" t="s">
        <v>149</v>
      </c>
      <c r="F21" t="s">
        <v>449</v>
      </c>
      <c r="G21" t="s">
        <v>1110</v>
      </c>
      <c r="H21" t="s">
        <v>663</v>
      </c>
      <c r="I21" t="s">
        <v>1111</v>
      </c>
      <c r="BK21">
        <f t="shared" si="0"/>
        <v>8</v>
      </c>
    </row>
    <row r="22" spans="1:63" x14ac:dyDescent="0.2">
      <c r="A22" t="s">
        <v>85</v>
      </c>
      <c r="B22" t="s">
        <v>654</v>
      </c>
      <c r="C22" t="s">
        <v>149</v>
      </c>
      <c r="D22" t="s">
        <v>1112</v>
      </c>
      <c r="E22" t="s">
        <v>225</v>
      </c>
      <c r="F22" t="s">
        <v>149</v>
      </c>
      <c r="G22" t="s">
        <v>234</v>
      </c>
      <c r="H22" t="s">
        <v>1113</v>
      </c>
      <c r="BK22">
        <f t="shared" si="0"/>
        <v>8</v>
      </c>
    </row>
    <row r="23" spans="1:63" x14ac:dyDescent="0.2">
      <c r="B23" t="s">
        <v>1114</v>
      </c>
      <c r="C23" t="s">
        <v>141</v>
      </c>
      <c r="D23" t="s">
        <v>1115</v>
      </c>
      <c r="BK23">
        <f t="shared" si="0"/>
        <v>3</v>
      </c>
    </row>
    <row r="24" spans="1:63" x14ac:dyDescent="0.2">
      <c r="B24" t="s">
        <v>663</v>
      </c>
      <c r="C24" t="s">
        <v>624</v>
      </c>
      <c r="D24" t="s">
        <v>715</v>
      </c>
      <c r="E24" t="s">
        <v>142</v>
      </c>
      <c r="F24" t="s">
        <v>160</v>
      </c>
      <c r="G24" t="s">
        <v>745</v>
      </c>
      <c r="H24" t="s">
        <v>1116</v>
      </c>
      <c r="I24" t="s">
        <v>579</v>
      </c>
      <c r="J24" t="s">
        <v>149</v>
      </c>
      <c r="K24" t="s">
        <v>1117</v>
      </c>
      <c r="BK24">
        <f t="shared" si="0"/>
        <v>10</v>
      </c>
    </row>
    <row r="25" spans="1:63" x14ac:dyDescent="0.2">
      <c r="B25" t="s">
        <v>1118</v>
      </c>
      <c r="C25" t="s">
        <v>1119</v>
      </c>
      <c r="D25" t="s">
        <v>141</v>
      </c>
      <c r="E25" t="s">
        <v>1120</v>
      </c>
      <c r="F25" t="s">
        <v>227</v>
      </c>
      <c r="G25" t="s">
        <v>437</v>
      </c>
      <c r="H25" t="s">
        <v>174</v>
      </c>
      <c r="I25" t="s">
        <v>644</v>
      </c>
      <c r="J25" t="s">
        <v>437</v>
      </c>
      <c r="K25" t="s">
        <v>202</v>
      </c>
      <c r="BK25">
        <f t="shared" si="0"/>
        <v>10</v>
      </c>
    </row>
    <row r="26" spans="1:63" x14ac:dyDescent="0.2">
      <c r="A26" t="s">
        <v>85</v>
      </c>
      <c r="B26" t="s">
        <v>1121</v>
      </c>
      <c r="C26" t="s">
        <v>575</v>
      </c>
      <c r="D26" t="s">
        <v>1122</v>
      </c>
      <c r="E26" t="s">
        <v>1112</v>
      </c>
      <c r="F26" t="s">
        <v>154</v>
      </c>
      <c r="G26" t="s">
        <v>167</v>
      </c>
      <c r="H26" t="s">
        <v>1123</v>
      </c>
      <c r="BK26">
        <f t="shared" si="0"/>
        <v>8</v>
      </c>
    </row>
    <row r="27" spans="1:63" x14ac:dyDescent="0.2">
      <c r="B27" t="s">
        <v>663</v>
      </c>
      <c r="C27" t="s">
        <v>1124</v>
      </c>
      <c r="D27" t="s">
        <v>136</v>
      </c>
      <c r="E27" t="s">
        <v>1005</v>
      </c>
      <c r="F27" t="s">
        <v>1125</v>
      </c>
      <c r="G27" t="s">
        <v>171</v>
      </c>
      <c r="H27" t="s">
        <v>1126</v>
      </c>
      <c r="I27" t="s">
        <v>135</v>
      </c>
      <c r="J27" t="s">
        <v>1127</v>
      </c>
      <c r="K27" t="s">
        <v>1128</v>
      </c>
      <c r="BK27">
        <f t="shared" si="0"/>
        <v>10</v>
      </c>
    </row>
    <row r="28" spans="1:63" x14ac:dyDescent="0.2">
      <c r="A28" t="s">
        <v>85</v>
      </c>
      <c r="B28" t="s">
        <v>1033</v>
      </c>
      <c r="C28" t="s">
        <v>345</v>
      </c>
      <c r="D28" t="s">
        <v>154</v>
      </c>
      <c r="E28" t="s">
        <v>1129</v>
      </c>
      <c r="F28" t="s">
        <v>156</v>
      </c>
      <c r="G28" t="s">
        <v>825</v>
      </c>
      <c r="H28" t="s">
        <v>1130</v>
      </c>
      <c r="I28" t="s">
        <v>1131</v>
      </c>
      <c r="J28" t="s">
        <v>149</v>
      </c>
      <c r="K28" t="s">
        <v>1132</v>
      </c>
      <c r="L28" t="s">
        <v>289</v>
      </c>
      <c r="M28" t="s">
        <v>539</v>
      </c>
      <c r="N28" t="s">
        <v>167</v>
      </c>
      <c r="O28" t="s">
        <v>715</v>
      </c>
      <c r="P28" t="s">
        <v>1133</v>
      </c>
      <c r="Q28" t="s">
        <v>579</v>
      </c>
      <c r="R28" t="s">
        <v>149</v>
      </c>
      <c r="S28" t="s">
        <v>1053</v>
      </c>
      <c r="T28" t="s">
        <v>1134</v>
      </c>
      <c r="U28" t="s">
        <v>1106</v>
      </c>
      <c r="V28" t="s">
        <v>163</v>
      </c>
      <c r="W28" t="s">
        <v>1135</v>
      </c>
      <c r="X28" t="s">
        <v>1136</v>
      </c>
      <c r="Y28" t="s">
        <v>210</v>
      </c>
      <c r="Z28" t="s">
        <v>1137</v>
      </c>
      <c r="AA28" t="s">
        <v>184</v>
      </c>
      <c r="AB28" t="s">
        <v>1138</v>
      </c>
      <c r="AC28" t="s">
        <v>579</v>
      </c>
      <c r="AD28" t="s">
        <v>656</v>
      </c>
      <c r="AE28" t="s">
        <v>265</v>
      </c>
      <c r="AF28" t="s">
        <v>222</v>
      </c>
      <c r="AG28" t="s">
        <v>177</v>
      </c>
      <c r="AH28" t="s">
        <v>365</v>
      </c>
      <c r="AI28" t="s">
        <v>1139</v>
      </c>
      <c r="AJ28" t="s">
        <v>174</v>
      </c>
      <c r="AK28" t="s">
        <v>317</v>
      </c>
      <c r="AL28" t="s">
        <v>1140</v>
      </c>
      <c r="BK28">
        <f t="shared" si="0"/>
        <v>38</v>
      </c>
    </row>
    <row r="29" spans="1:63" x14ac:dyDescent="0.2">
      <c r="B29" t="s">
        <v>1141</v>
      </c>
      <c r="C29" t="s">
        <v>1142</v>
      </c>
      <c r="D29" t="s">
        <v>1143</v>
      </c>
      <c r="E29" t="s">
        <v>171</v>
      </c>
      <c r="F29" t="s">
        <v>516</v>
      </c>
      <c r="G29" t="s">
        <v>1107</v>
      </c>
      <c r="H29" t="s">
        <v>167</v>
      </c>
      <c r="I29" t="s">
        <v>1144</v>
      </c>
      <c r="J29" t="s">
        <v>382</v>
      </c>
      <c r="K29" t="s">
        <v>1145</v>
      </c>
      <c r="L29" t="s">
        <v>1146</v>
      </c>
      <c r="BK29">
        <f t="shared" si="0"/>
        <v>11</v>
      </c>
    </row>
    <row r="30" spans="1:63" x14ac:dyDescent="0.2">
      <c r="B30" t="s">
        <v>1147</v>
      </c>
      <c r="C30" t="s">
        <v>1148</v>
      </c>
      <c r="D30" t="s">
        <v>422</v>
      </c>
      <c r="BK30">
        <f t="shared" si="0"/>
        <v>3</v>
      </c>
    </row>
    <row r="31" spans="1:63" x14ac:dyDescent="0.2">
      <c r="A31" t="s">
        <v>85</v>
      </c>
      <c r="B31" t="s">
        <v>1149</v>
      </c>
      <c r="C31" t="s">
        <v>1150</v>
      </c>
      <c r="D31" t="s">
        <v>216</v>
      </c>
      <c r="E31" t="s">
        <v>1151</v>
      </c>
      <c r="F31" t="s">
        <v>382</v>
      </c>
      <c r="G31" t="s">
        <v>198</v>
      </c>
      <c r="BK31">
        <f t="shared" si="0"/>
        <v>7</v>
      </c>
    </row>
    <row r="32" spans="1:63" x14ac:dyDescent="0.2">
      <c r="A32" t="s">
        <v>85</v>
      </c>
      <c r="B32" t="s">
        <v>762</v>
      </c>
      <c r="C32" t="s">
        <v>149</v>
      </c>
      <c r="D32" t="s">
        <v>1117</v>
      </c>
      <c r="E32" t="s">
        <v>142</v>
      </c>
      <c r="F32" t="s">
        <v>163</v>
      </c>
      <c r="G32" t="s">
        <v>1152</v>
      </c>
      <c r="H32" t="s">
        <v>1153</v>
      </c>
      <c r="I32" t="s">
        <v>1154</v>
      </c>
      <c r="BK32">
        <f t="shared" si="0"/>
        <v>9</v>
      </c>
    </row>
    <row r="33" spans="1:63" x14ac:dyDescent="0.2">
      <c r="B33" t="s">
        <v>1149</v>
      </c>
      <c r="C33" t="s">
        <v>1107</v>
      </c>
      <c r="D33" t="s">
        <v>167</v>
      </c>
      <c r="E33" t="s">
        <v>1144</v>
      </c>
      <c r="BK33">
        <f t="shared" si="0"/>
        <v>4</v>
      </c>
    </row>
    <row r="34" spans="1:63" x14ac:dyDescent="0.2">
      <c r="B34" t="s">
        <v>1155</v>
      </c>
      <c r="C34" t="s">
        <v>539</v>
      </c>
      <c r="D34" t="s">
        <v>1144</v>
      </c>
      <c r="E34" t="s">
        <v>156</v>
      </c>
      <c r="F34" t="s">
        <v>1156</v>
      </c>
      <c r="G34" t="s">
        <v>1107</v>
      </c>
      <c r="H34" t="s">
        <v>1157</v>
      </c>
      <c r="I34" t="s">
        <v>270</v>
      </c>
      <c r="J34" t="s">
        <v>1158</v>
      </c>
      <c r="K34" t="s">
        <v>171</v>
      </c>
      <c r="L34" t="s">
        <v>663</v>
      </c>
      <c r="M34" t="s">
        <v>983</v>
      </c>
      <c r="N34" t="s">
        <v>156</v>
      </c>
      <c r="O34" t="s">
        <v>658</v>
      </c>
      <c r="P34" t="s">
        <v>135</v>
      </c>
      <c r="Q34" t="s">
        <v>809</v>
      </c>
      <c r="R34" t="s">
        <v>174</v>
      </c>
      <c r="S34" t="s">
        <v>1159</v>
      </c>
      <c r="T34" t="s">
        <v>1160</v>
      </c>
      <c r="BK34">
        <f t="shared" si="0"/>
        <v>19</v>
      </c>
    </row>
    <row r="35" spans="1:63" x14ac:dyDescent="0.2">
      <c r="A35" t="s">
        <v>85</v>
      </c>
      <c r="B35" t="s">
        <v>260</v>
      </c>
      <c r="C35" t="s">
        <v>1007</v>
      </c>
      <c r="D35" t="s">
        <v>403</v>
      </c>
      <c r="E35" t="s">
        <v>1067</v>
      </c>
      <c r="F35" t="s">
        <v>1161</v>
      </c>
      <c r="G35" t="s">
        <v>1106</v>
      </c>
      <c r="H35" t="s">
        <v>160</v>
      </c>
      <c r="I35" t="s">
        <v>1162</v>
      </c>
      <c r="J35" t="s">
        <v>456</v>
      </c>
      <c r="K35" t="s">
        <v>163</v>
      </c>
      <c r="L35" t="s">
        <v>1163</v>
      </c>
      <c r="M35" t="s">
        <v>1164</v>
      </c>
      <c r="BK35">
        <f t="shared" si="0"/>
        <v>13</v>
      </c>
    </row>
    <row r="36" spans="1:63" x14ac:dyDescent="0.2">
      <c r="B36" t="s">
        <v>780</v>
      </c>
      <c r="C36" t="s">
        <v>996</v>
      </c>
      <c r="D36" t="s">
        <v>1049</v>
      </c>
      <c r="E36" t="s">
        <v>159</v>
      </c>
      <c r="F36" t="s">
        <v>149</v>
      </c>
      <c r="G36" t="s">
        <v>1165</v>
      </c>
      <c r="H36" t="s">
        <v>1166</v>
      </c>
      <c r="I36" t="s">
        <v>175</v>
      </c>
      <c r="J36" t="s">
        <v>1167</v>
      </c>
      <c r="K36" t="s">
        <v>394</v>
      </c>
      <c r="L36" t="s">
        <v>1168</v>
      </c>
      <c r="M36" t="s">
        <v>162</v>
      </c>
      <c r="N36" t="s">
        <v>1169</v>
      </c>
      <c r="O36" t="s">
        <v>171</v>
      </c>
      <c r="P36" t="s">
        <v>1170</v>
      </c>
      <c r="BK36">
        <f t="shared" si="0"/>
        <v>15</v>
      </c>
    </row>
    <row r="37" spans="1:63" x14ac:dyDescent="0.2">
      <c r="B37" t="s">
        <v>316</v>
      </c>
      <c r="C37" t="s">
        <v>317</v>
      </c>
      <c r="D37" t="s">
        <v>160</v>
      </c>
      <c r="E37" t="s">
        <v>1171</v>
      </c>
      <c r="F37" t="s">
        <v>154</v>
      </c>
      <c r="G37" t="s">
        <v>1172</v>
      </c>
      <c r="H37" t="s">
        <v>175</v>
      </c>
      <c r="I37" t="s">
        <v>1173</v>
      </c>
      <c r="J37" t="s">
        <v>1174</v>
      </c>
      <c r="K37" t="s">
        <v>723</v>
      </c>
      <c r="L37" t="s">
        <v>1175</v>
      </c>
      <c r="M37" t="s">
        <v>365</v>
      </c>
      <c r="N37" t="s">
        <v>519</v>
      </c>
      <c r="O37" t="s">
        <v>172</v>
      </c>
      <c r="P37" t="s">
        <v>222</v>
      </c>
      <c r="Q37" t="s">
        <v>177</v>
      </c>
      <c r="R37" t="s">
        <v>1176</v>
      </c>
      <c r="S37" t="s">
        <v>1106</v>
      </c>
      <c r="T37" t="s">
        <v>1131</v>
      </c>
      <c r="U37" t="s">
        <v>172</v>
      </c>
      <c r="V37" t="s">
        <v>1177</v>
      </c>
      <c r="W37" t="s">
        <v>1178</v>
      </c>
      <c r="X37" t="s">
        <v>142</v>
      </c>
      <c r="Y37" t="s">
        <v>1179</v>
      </c>
      <c r="Z37" t="s">
        <v>177</v>
      </c>
      <c r="AA37" t="s">
        <v>174</v>
      </c>
      <c r="AB37" t="s">
        <v>1180</v>
      </c>
      <c r="AC37" t="s">
        <v>149</v>
      </c>
      <c r="AD37" t="s">
        <v>1181</v>
      </c>
      <c r="AE37" t="s">
        <v>184</v>
      </c>
      <c r="AF37" t="s">
        <v>1182</v>
      </c>
      <c r="AG37" t="s">
        <v>166</v>
      </c>
      <c r="AH37" t="s">
        <v>1183</v>
      </c>
      <c r="AI37" t="s">
        <v>175</v>
      </c>
      <c r="BK37">
        <f t="shared" si="0"/>
        <v>34</v>
      </c>
    </row>
    <row r="38" spans="1:63" x14ac:dyDescent="0.2">
      <c r="B38" t="s">
        <v>152</v>
      </c>
      <c r="C38" t="s">
        <v>1184</v>
      </c>
      <c r="D38" t="s">
        <v>353</v>
      </c>
      <c r="E38" t="s">
        <v>1185</v>
      </c>
      <c r="F38" t="s">
        <v>288</v>
      </c>
      <c r="G38" t="s">
        <v>198</v>
      </c>
      <c r="H38" t="s">
        <v>222</v>
      </c>
      <c r="I38" t="s">
        <v>177</v>
      </c>
      <c r="J38" t="s">
        <v>1186</v>
      </c>
      <c r="K38" t="s">
        <v>175</v>
      </c>
      <c r="L38" t="s">
        <v>1187</v>
      </c>
      <c r="M38" t="s">
        <v>1188</v>
      </c>
      <c r="N38" t="s">
        <v>403</v>
      </c>
      <c r="O38" t="s">
        <v>1189</v>
      </c>
      <c r="P38" t="s">
        <v>1190</v>
      </c>
      <c r="Q38" t="s">
        <v>175</v>
      </c>
      <c r="R38" t="s">
        <v>1191</v>
      </c>
      <c r="S38" t="s">
        <v>1192</v>
      </c>
      <c r="T38" t="s">
        <v>264</v>
      </c>
      <c r="U38" t="s">
        <v>142</v>
      </c>
      <c r="V38" t="s">
        <v>163</v>
      </c>
      <c r="W38" t="s">
        <v>1193</v>
      </c>
      <c r="X38" t="s">
        <v>1194</v>
      </c>
      <c r="Y38" t="s">
        <v>163</v>
      </c>
      <c r="Z38" t="s">
        <v>1195</v>
      </c>
      <c r="AA38" t="s">
        <v>1196</v>
      </c>
      <c r="AB38" t="s">
        <v>184</v>
      </c>
      <c r="AC38" t="s">
        <v>175</v>
      </c>
      <c r="AD38" t="s">
        <v>1197</v>
      </c>
      <c r="AE38" t="s">
        <v>1198</v>
      </c>
      <c r="AF38" t="s">
        <v>512</v>
      </c>
      <c r="AG38" t="s">
        <v>172</v>
      </c>
      <c r="AH38" t="s">
        <v>1199</v>
      </c>
      <c r="AI38" t="s">
        <v>1200</v>
      </c>
      <c r="AJ38" t="s">
        <v>1201</v>
      </c>
      <c r="AK38" t="s">
        <v>1202</v>
      </c>
      <c r="AL38" t="s">
        <v>1201</v>
      </c>
      <c r="AM38" t="s">
        <v>1203</v>
      </c>
      <c r="AN38" t="s">
        <v>198</v>
      </c>
      <c r="AO38" t="s">
        <v>1204</v>
      </c>
      <c r="AP38" t="s">
        <v>174</v>
      </c>
      <c r="AQ38" t="s">
        <v>1205</v>
      </c>
      <c r="BK38">
        <f t="shared" si="0"/>
        <v>42</v>
      </c>
    </row>
    <row r="39" spans="1:63" x14ac:dyDescent="0.2">
      <c r="B39" t="s">
        <v>1206</v>
      </c>
      <c r="C39" t="s">
        <v>149</v>
      </c>
      <c r="D39" t="s">
        <v>1207</v>
      </c>
      <c r="E39" t="s">
        <v>184</v>
      </c>
      <c r="F39" t="s">
        <v>163</v>
      </c>
      <c r="G39" t="s">
        <v>1208</v>
      </c>
      <c r="H39" t="s">
        <v>159</v>
      </c>
      <c r="I39" t="s">
        <v>1209</v>
      </c>
      <c r="J39" t="s">
        <v>1210</v>
      </c>
      <c r="K39" t="s">
        <v>780</v>
      </c>
      <c r="L39" t="s">
        <v>996</v>
      </c>
      <c r="M39" t="s">
        <v>1211</v>
      </c>
      <c r="N39" t="s">
        <v>1212</v>
      </c>
      <c r="O39" t="s">
        <v>452</v>
      </c>
      <c r="P39" t="s">
        <v>973</v>
      </c>
      <c r="Q39" t="s">
        <v>1213</v>
      </c>
      <c r="R39" t="s">
        <v>174</v>
      </c>
      <c r="S39" t="s">
        <v>437</v>
      </c>
      <c r="T39" t="s">
        <v>184</v>
      </c>
      <c r="U39" t="s">
        <v>1214</v>
      </c>
      <c r="BK39">
        <f t="shared" si="0"/>
        <v>20</v>
      </c>
    </row>
    <row r="40" spans="1:63" x14ac:dyDescent="0.2">
      <c r="B40" t="s">
        <v>1215</v>
      </c>
      <c r="C40" t="s">
        <v>663</v>
      </c>
      <c r="D40" t="s">
        <v>973</v>
      </c>
      <c r="E40" t="s">
        <v>1216</v>
      </c>
      <c r="F40" t="s">
        <v>1217</v>
      </c>
      <c r="G40" t="s">
        <v>192</v>
      </c>
      <c r="H40" t="s">
        <v>1214</v>
      </c>
      <c r="I40" t="s">
        <v>619</v>
      </c>
      <c r="J40" t="s">
        <v>1107</v>
      </c>
      <c r="K40" t="s">
        <v>1200</v>
      </c>
      <c r="L40" t="s">
        <v>171</v>
      </c>
      <c r="M40" t="s">
        <v>517</v>
      </c>
      <c r="N40" t="s">
        <v>177</v>
      </c>
      <c r="O40" t="s">
        <v>1218</v>
      </c>
      <c r="P40" t="s">
        <v>227</v>
      </c>
      <c r="Q40" t="s">
        <v>1219</v>
      </c>
      <c r="BK40">
        <f t="shared" si="0"/>
        <v>16</v>
      </c>
    </row>
    <row r="41" spans="1:63" x14ac:dyDescent="0.2">
      <c r="B41" t="s">
        <v>660</v>
      </c>
      <c r="C41" t="s">
        <v>141</v>
      </c>
      <c r="D41" t="s">
        <v>1220</v>
      </c>
      <c r="E41" t="s">
        <v>1221</v>
      </c>
      <c r="F41" t="s">
        <v>1222</v>
      </c>
      <c r="G41" t="s">
        <v>1223</v>
      </c>
      <c r="H41" t="s">
        <v>624</v>
      </c>
      <c r="I41" t="s">
        <v>1224</v>
      </c>
      <c r="J41" t="s">
        <v>1225</v>
      </c>
      <c r="BK41">
        <f t="shared" si="0"/>
        <v>9</v>
      </c>
    </row>
    <row r="42" spans="1:63" x14ac:dyDescent="0.2">
      <c r="B42" t="s">
        <v>1226</v>
      </c>
      <c r="C42" t="s">
        <v>1227</v>
      </c>
      <c r="D42" t="s">
        <v>1228</v>
      </c>
      <c r="E42" t="s">
        <v>1229</v>
      </c>
      <c r="F42" t="s">
        <v>270</v>
      </c>
      <c r="G42" t="s">
        <v>1009</v>
      </c>
      <c r="H42" t="s">
        <v>1174</v>
      </c>
      <c r="I42" t="s">
        <v>171</v>
      </c>
      <c r="J42" t="s">
        <v>782</v>
      </c>
      <c r="K42" t="s">
        <v>317</v>
      </c>
      <c r="L42" t="b">
        <v>1</v>
      </c>
      <c r="M42" t="s">
        <v>174</v>
      </c>
      <c r="N42" t="s">
        <v>198</v>
      </c>
      <c r="BK42">
        <f t="shared" si="0"/>
        <v>13</v>
      </c>
    </row>
    <row r="43" spans="1:63" x14ac:dyDescent="0.2">
      <c r="B43" t="s">
        <v>695</v>
      </c>
      <c r="C43" t="s">
        <v>141</v>
      </c>
      <c r="D43" t="s">
        <v>149</v>
      </c>
      <c r="E43" t="s">
        <v>216</v>
      </c>
      <c r="F43" t="s">
        <v>440</v>
      </c>
      <c r="G43" t="s">
        <v>663</v>
      </c>
      <c r="H43" t="s">
        <v>539</v>
      </c>
      <c r="I43" t="s">
        <v>1230</v>
      </c>
      <c r="J43" t="s">
        <v>1231</v>
      </c>
      <c r="K43" t="s">
        <v>1226</v>
      </c>
      <c r="L43" t="s">
        <v>640</v>
      </c>
      <c r="M43" t="s">
        <v>171</v>
      </c>
      <c r="N43" t="s">
        <v>1232</v>
      </c>
      <c r="O43" t="s">
        <v>1228</v>
      </c>
      <c r="P43" t="s">
        <v>1107</v>
      </c>
      <c r="Q43" t="s">
        <v>174</v>
      </c>
      <c r="R43" t="s">
        <v>1233</v>
      </c>
      <c r="S43" t="s">
        <v>149</v>
      </c>
      <c r="T43" t="s">
        <v>1234</v>
      </c>
      <c r="U43" t="s">
        <v>1235</v>
      </c>
      <c r="V43" t="s">
        <v>159</v>
      </c>
      <c r="W43" t="s">
        <v>1236</v>
      </c>
      <c r="X43" t="s">
        <v>171</v>
      </c>
      <c r="Y43" t="s">
        <v>265</v>
      </c>
      <c r="Z43" t="s">
        <v>141</v>
      </c>
      <c r="AA43" t="s">
        <v>505</v>
      </c>
      <c r="AB43" t="s">
        <v>1237</v>
      </c>
      <c r="AC43" t="s">
        <v>171</v>
      </c>
      <c r="AD43" t="s">
        <v>1238</v>
      </c>
      <c r="AE43" t="s">
        <v>156</v>
      </c>
      <c r="AF43" t="s">
        <v>798</v>
      </c>
      <c r="AG43" t="s">
        <v>782</v>
      </c>
      <c r="AH43" t="s">
        <v>177</v>
      </c>
      <c r="AI43" t="s">
        <v>1239</v>
      </c>
      <c r="AJ43" t="s">
        <v>181</v>
      </c>
      <c r="BK43">
        <f t="shared" si="0"/>
        <v>35</v>
      </c>
    </row>
    <row r="44" spans="1:63" x14ac:dyDescent="0.2">
      <c r="B44" t="s">
        <v>282</v>
      </c>
      <c r="C44" t="s">
        <v>782</v>
      </c>
      <c r="D44" t="s">
        <v>1240</v>
      </c>
      <c r="E44" t="s">
        <v>270</v>
      </c>
      <c r="F44" t="s">
        <v>1174</v>
      </c>
      <c r="G44" t="s">
        <v>171</v>
      </c>
      <c r="H44" t="s">
        <v>1241</v>
      </c>
      <c r="I44" t="s">
        <v>149</v>
      </c>
      <c r="J44" t="s">
        <v>1242</v>
      </c>
      <c r="K44" t="s">
        <v>184</v>
      </c>
      <c r="L44" t="s">
        <v>1243</v>
      </c>
      <c r="M44" t="s">
        <v>512</v>
      </c>
      <c r="N44" t="s">
        <v>1107</v>
      </c>
      <c r="O44" t="s">
        <v>1172</v>
      </c>
      <c r="P44" t="s">
        <v>214</v>
      </c>
      <c r="Q44" t="s">
        <v>1244</v>
      </c>
      <c r="R44" t="s">
        <v>218</v>
      </c>
      <c r="S44" t="s">
        <v>1245</v>
      </c>
      <c r="T44" t="s">
        <v>142</v>
      </c>
      <c r="U44" t="s">
        <v>149</v>
      </c>
      <c r="V44" t="s">
        <v>200</v>
      </c>
      <c r="W44" t="s">
        <v>184</v>
      </c>
      <c r="X44" t="s">
        <v>462</v>
      </c>
      <c r="Y44" t="s">
        <v>1246</v>
      </c>
      <c r="Z44" t="s">
        <v>171</v>
      </c>
      <c r="AA44" t="s">
        <v>1247</v>
      </c>
      <c r="AB44" t="s">
        <v>1248</v>
      </c>
      <c r="AC44" t="s">
        <v>1223</v>
      </c>
      <c r="AD44" t="s">
        <v>624</v>
      </c>
      <c r="AE44" t="s">
        <v>1249</v>
      </c>
      <c r="AF44" t="s">
        <v>149</v>
      </c>
      <c r="AG44" t="s">
        <v>1250</v>
      </c>
      <c r="AH44" t="s">
        <v>184</v>
      </c>
      <c r="AI44" t="s">
        <v>149</v>
      </c>
      <c r="AJ44" t="s">
        <v>250</v>
      </c>
      <c r="AK44" t="s">
        <v>216</v>
      </c>
      <c r="BK44">
        <f t="shared" si="0"/>
        <v>36</v>
      </c>
    </row>
    <row r="45" spans="1:63" x14ac:dyDescent="0.2">
      <c r="B45" t="s">
        <v>1251</v>
      </c>
      <c r="C45" t="s">
        <v>663</v>
      </c>
      <c r="D45" t="s">
        <v>1252</v>
      </c>
      <c r="E45" t="s">
        <v>972</v>
      </c>
      <c r="F45" t="s">
        <v>1150</v>
      </c>
      <c r="G45" t="s">
        <v>658</v>
      </c>
      <c r="H45" t="s">
        <v>1253</v>
      </c>
      <c r="I45" t="s">
        <v>159</v>
      </c>
      <c r="BK45">
        <f t="shared" si="0"/>
        <v>8</v>
      </c>
    </row>
    <row r="46" spans="1:63" x14ac:dyDescent="0.2">
      <c r="B46" t="s">
        <v>1254</v>
      </c>
      <c r="C46" t="s">
        <v>162</v>
      </c>
      <c r="D46" t="s">
        <v>175</v>
      </c>
      <c r="E46" t="s">
        <v>1255</v>
      </c>
      <c r="F46" t="s">
        <v>1256</v>
      </c>
      <c r="G46" t="s">
        <v>782</v>
      </c>
      <c r="H46" t="s">
        <v>177</v>
      </c>
      <c r="I46" t="s">
        <v>171</v>
      </c>
      <c r="J46" t="s">
        <v>1257</v>
      </c>
      <c r="K46" t="s">
        <v>1216</v>
      </c>
      <c r="L46" t="s">
        <v>149</v>
      </c>
      <c r="M46" t="s">
        <v>1258</v>
      </c>
      <c r="N46" t="s">
        <v>1259</v>
      </c>
      <c r="O46" t="s">
        <v>1260</v>
      </c>
      <c r="P46" t="s">
        <v>184</v>
      </c>
      <c r="Q46" t="s">
        <v>1261</v>
      </c>
      <c r="BK46">
        <f t="shared" si="0"/>
        <v>16</v>
      </c>
    </row>
    <row r="47" spans="1:63" x14ac:dyDescent="0.2">
      <c r="B47" t="s">
        <v>660</v>
      </c>
      <c r="C47" t="s">
        <v>1107</v>
      </c>
      <c r="D47" t="s">
        <v>570</v>
      </c>
      <c r="E47" t="s">
        <v>174</v>
      </c>
      <c r="F47" t="s">
        <v>1262</v>
      </c>
      <c r="G47" t="s">
        <v>1263</v>
      </c>
      <c r="BK47">
        <f t="shared" si="0"/>
        <v>6</v>
      </c>
    </row>
    <row r="48" spans="1:63" x14ac:dyDescent="0.2">
      <c r="B48" t="s">
        <v>660</v>
      </c>
      <c r="C48" t="s">
        <v>1264</v>
      </c>
      <c r="D48" t="s">
        <v>174</v>
      </c>
      <c r="E48" t="s">
        <v>1265</v>
      </c>
      <c r="F48" t="s">
        <v>171</v>
      </c>
      <c r="G48" t="s">
        <v>495</v>
      </c>
      <c r="H48" t="s">
        <v>1266</v>
      </c>
      <c r="I48" t="s">
        <v>340</v>
      </c>
      <c r="J48" t="s">
        <v>1267</v>
      </c>
      <c r="K48" t="s">
        <v>1268</v>
      </c>
      <c r="L48" t="s">
        <v>142</v>
      </c>
      <c r="M48" t="s">
        <v>673</v>
      </c>
      <c r="N48" t="s">
        <v>1269</v>
      </c>
      <c r="BK48">
        <f t="shared" si="0"/>
        <v>13</v>
      </c>
    </row>
    <row r="49" spans="1:63" x14ac:dyDescent="0.2">
      <c r="B49" t="s">
        <v>1270</v>
      </c>
      <c r="C49" t="s">
        <v>580</v>
      </c>
      <c r="D49" t="s">
        <v>222</v>
      </c>
      <c r="E49" t="s">
        <v>1271</v>
      </c>
      <c r="F49" t="s">
        <v>1272</v>
      </c>
      <c r="BK49">
        <f t="shared" si="0"/>
        <v>5</v>
      </c>
    </row>
    <row r="50" spans="1:63" x14ac:dyDescent="0.2">
      <c r="B50" t="s">
        <v>1273</v>
      </c>
      <c r="BK50">
        <f t="shared" si="0"/>
        <v>1</v>
      </c>
    </row>
    <row r="51" spans="1:63" x14ac:dyDescent="0.2">
      <c r="B51" t="s">
        <v>152</v>
      </c>
      <c r="C51" t="s">
        <v>234</v>
      </c>
      <c r="D51" t="s">
        <v>539</v>
      </c>
      <c r="E51" t="s">
        <v>177</v>
      </c>
      <c r="F51" t="s">
        <v>1274</v>
      </c>
      <c r="G51" t="s">
        <v>171</v>
      </c>
      <c r="H51" t="s">
        <v>1257</v>
      </c>
      <c r="I51" t="s">
        <v>1216</v>
      </c>
      <c r="J51" t="s">
        <v>149</v>
      </c>
      <c r="K51" t="s">
        <v>1275</v>
      </c>
      <c r="L51" t="s">
        <v>184</v>
      </c>
      <c r="M51" t="s">
        <v>673</v>
      </c>
      <c r="N51" t="s">
        <v>1258</v>
      </c>
      <c r="O51" t="s">
        <v>166</v>
      </c>
      <c r="P51" t="s">
        <v>1276</v>
      </c>
      <c r="Q51" t="s">
        <v>653</v>
      </c>
      <c r="R51" t="s">
        <v>227</v>
      </c>
      <c r="S51" t="s">
        <v>532</v>
      </c>
      <c r="T51" t="s">
        <v>192</v>
      </c>
      <c r="U51" t="s">
        <v>190</v>
      </c>
      <c r="V51" t="s">
        <v>1277</v>
      </c>
      <c r="W51" t="s">
        <v>149</v>
      </c>
      <c r="X51" t="s">
        <v>640</v>
      </c>
      <c r="Y51" t="s">
        <v>184</v>
      </c>
      <c r="Z51" t="s">
        <v>1278</v>
      </c>
      <c r="BK51">
        <f t="shared" si="0"/>
        <v>25</v>
      </c>
    </row>
    <row r="52" spans="1:63" x14ac:dyDescent="0.2">
      <c r="B52" t="s">
        <v>370</v>
      </c>
      <c r="C52" t="s">
        <v>516</v>
      </c>
      <c r="D52" t="s">
        <v>539</v>
      </c>
      <c r="E52" t="s">
        <v>345</v>
      </c>
      <c r="F52" t="s">
        <v>1279</v>
      </c>
      <c r="BK52">
        <f t="shared" si="0"/>
        <v>5</v>
      </c>
    </row>
    <row r="53" spans="1:63" x14ac:dyDescent="0.2">
      <c r="B53" t="s">
        <v>1280</v>
      </c>
      <c r="C53" t="s">
        <v>370</v>
      </c>
      <c r="D53" t="s">
        <v>516</v>
      </c>
      <c r="E53" t="s">
        <v>342</v>
      </c>
      <c r="F53" t="s">
        <v>345</v>
      </c>
      <c r="G53" t="s">
        <v>539</v>
      </c>
      <c r="H53" t="s">
        <v>1279</v>
      </c>
      <c r="I53" t="s">
        <v>345</v>
      </c>
      <c r="J53" t="s">
        <v>782</v>
      </c>
      <c r="K53" t="s">
        <v>177</v>
      </c>
      <c r="L53" t="s">
        <v>1281</v>
      </c>
      <c r="M53" t="s">
        <v>1282</v>
      </c>
      <c r="N53" t="s">
        <v>1107</v>
      </c>
      <c r="O53" t="s">
        <v>403</v>
      </c>
      <c r="P53" t="s">
        <v>1283</v>
      </c>
      <c r="Q53" t="s">
        <v>156</v>
      </c>
      <c r="R53" t="s">
        <v>1156</v>
      </c>
      <c r="S53" t="s">
        <v>141</v>
      </c>
      <c r="T53" t="s">
        <v>1284</v>
      </c>
      <c r="U53" t="s">
        <v>171</v>
      </c>
      <c r="V53" t="s">
        <v>156</v>
      </c>
      <c r="W53" t="s">
        <v>136</v>
      </c>
      <c r="X53" t="s">
        <v>1225</v>
      </c>
      <c r="Y53" t="s">
        <v>141</v>
      </c>
      <c r="Z53" t="s">
        <v>1285</v>
      </c>
      <c r="AA53" t="s">
        <v>249</v>
      </c>
      <c r="AB53" t="s">
        <v>181</v>
      </c>
      <c r="BK53">
        <f t="shared" si="0"/>
        <v>27</v>
      </c>
    </row>
    <row r="54" spans="1:63" x14ac:dyDescent="0.2">
      <c r="B54" t="s">
        <v>370</v>
      </c>
      <c r="C54" t="s">
        <v>663</v>
      </c>
      <c r="D54" t="s">
        <v>973</v>
      </c>
      <c r="E54" t="s">
        <v>983</v>
      </c>
      <c r="F54" t="s">
        <v>163</v>
      </c>
      <c r="G54" t="s">
        <v>1020</v>
      </c>
      <c r="H54" t="s">
        <v>156</v>
      </c>
      <c r="I54" t="s">
        <v>1286</v>
      </c>
      <c r="J54" t="s">
        <v>1287</v>
      </c>
      <c r="K54" t="s">
        <v>364</v>
      </c>
      <c r="L54" t="s">
        <v>1288</v>
      </c>
      <c r="M54" t="s">
        <v>1289</v>
      </c>
      <c r="BK54">
        <f t="shared" si="0"/>
        <v>12</v>
      </c>
    </row>
    <row r="55" spans="1:63" x14ac:dyDescent="0.2">
      <c r="B55" t="s">
        <v>182</v>
      </c>
      <c r="C55" t="s">
        <v>1290</v>
      </c>
      <c r="D55" t="s">
        <v>1291</v>
      </c>
      <c r="E55" t="s">
        <v>1292</v>
      </c>
      <c r="F55" t="s">
        <v>141</v>
      </c>
      <c r="G55" t="s">
        <v>250</v>
      </c>
      <c r="H55" t="s">
        <v>163</v>
      </c>
      <c r="I55" t="s">
        <v>1293</v>
      </c>
      <c r="BK55">
        <f t="shared" si="0"/>
        <v>8</v>
      </c>
    </row>
    <row r="56" spans="1:63" x14ac:dyDescent="0.2">
      <c r="B56" t="s">
        <v>663</v>
      </c>
      <c r="C56" t="s">
        <v>539</v>
      </c>
      <c r="D56" t="s">
        <v>1230</v>
      </c>
      <c r="E56" t="s">
        <v>190</v>
      </c>
      <c r="F56" t="s">
        <v>142</v>
      </c>
      <c r="G56" t="s">
        <v>798</v>
      </c>
      <c r="H56" t="s">
        <v>171</v>
      </c>
      <c r="I56" t="s">
        <v>149</v>
      </c>
      <c r="J56" t="s">
        <v>1294</v>
      </c>
      <c r="K56" t="s">
        <v>1295</v>
      </c>
      <c r="L56" t="s">
        <v>184</v>
      </c>
      <c r="M56" t="s">
        <v>673</v>
      </c>
      <c r="N56" t="s">
        <v>1296</v>
      </c>
      <c r="O56" t="s">
        <v>1297</v>
      </c>
      <c r="BK56">
        <f t="shared" si="0"/>
        <v>14</v>
      </c>
    </row>
    <row r="57" spans="1:63" x14ac:dyDescent="0.2">
      <c r="B57" t="s">
        <v>282</v>
      </c>
      <c r="C57" t="s">
        <v>782</v>
      </c>
      <c r="D57" t="s">
        <v>1224</v>
      </c>
      <c r="E57" t="s">
        <v>1298</v>
      </c>
      <c r="F57" t="s">
        <v>660</v>
      </c>
      <c r="G57" t="s">
        <v>407</v>
      </c>
      <c r="H57" t="s">
        <v>1299</v>
      </c>
      <c r="I57" t="s">
        <v>1300</v>
      </c>
      <c r="J57" t="s">
        <v>225</v>
      </c>
      <c r="K57" t="s">
        <v>175</v>
      </c>
      <c r="L57" t="s">
        <v>144</v>
      </c>
      <c r="M57" t="s">
        <v>1301</v>
      </c>
      <c r="BK57">
        <f t="shared" si="0"/>
        <v>12</v>
      </c>
    </row>
    <row r="58" spans="1:63" x14ac:dyDescent="0.2">
      <c r="B58" t="s">
        <v>1121</v>
      </c>
      <c r="C58" t="s">
        <v>1302</v>
      </c>
      <c r="D58" t="s">
        <v>579</v>
      </c>
      <c r="E58" t="s">
        <v>149</v>
      </c>
      <c r="F58" t="s">
        <v>1117</v>
      </c>
      <c r="G58" t="s">
        <v>162</v>
      </c>
      <c r="H58" t="s">
        <v>163</v>
      </c>
      <c r="I58" t="s">
        <v>556</v>
      </c>
      <c r="J58" t="s">
        <v>1303</v>
      </c>
      <c r="K58" t="s">
        <v>614</v>
      </c>
      <c r="L58" t="s">
        <v>825</v>
      </c>
      <c r="M58" t="s">
        <v>154</v>
      </c>
      <c r="N58" t="s">
        <v>167</v>
      </c>
      <c r="O58" t="s">
        <v>772</v>
      </c>
      <c r="P58" t="s">
        <v>535</v>
      </c>
      <c r="Q58" t="s">
        <v>184</v>
      </c>
      <c r="R58" t="s">
        <v>673</v>
      </c>
      <c r="S58" t="s">
        <v>651</v>
      </c>
      <c r="T58" t="s">
        <v>1304</v>
      </c>
      <c r="U58" t="s">
        <v>825</v>
      </c>
      <c r="V58" t="s">
        <v>289</v>
      </c>
      <c r="W58" t="s">
        <v>539</v>
      </c>
      <c r="X58" t="s">
        <v>1305</v>
      </c>
      <c r="Y58" t="s">
        <v>149</v>
      </c>
      <c r="Z58" t="s">
        <v>1306</v>
      </c>
      <c r="AA58" t="s">
        <v>184</v>
      </c>
      <c r="AB58" t="s">
        <v>1307</v>
      </c>
      <c r="AC58" t="s">
        <v>1308</v>
      </c>
      <c r="AD58" t="s">
        <v>210</v>
      </c>
      <c r="AE58" t="s">
        <v>1309</v>
      </c>
      <c r="BK58">
        <f t="shared" si="0"/>
        <v>30</v>
      </c>
    </row>
    <row r="59" spans="1:63" x14ac:dyDescent="0.2">
      <c r="B59" t="s">
        <v>1147</v>
      </c>
      <c r="C59" t="s">
        <v>135</v>
      </c>
      <c r="D59" t="s">
        <v>505</v>
      </c>
      <c r="E59" t="s">
        <v>1310</v>
      </c>
      <c r="BK59">
        <f t="shared" si="0"/>
        <v>4</v>
      </c>
    </row>
    <row r="60" spans="1:63" x14ac:dyDescent="0.2">
      <c r="B60" t="s">
        <v>1311</v>
      </c>
      <c r="C60" t="s">
        <v>825</v>
      </c>
      <c r="D60" t="s">
        <v>822</v>
      </c>
      <c r="E60" t="s">
        <v>437</v>
      </c>
      <c r="F60" t="s">
        <v>163</v>
      </c>
      <c r="G60" t="s">
        <v>1312</v>
      </c>
      <c r="H60" t="s">
        <v>184</v>
      </c>
      <c r="I60" t="s">
        <v>1313</v>
      </c>
      <c r="BK60">
        <f t="shared" si="0"/>
        <v>8</v>
      </c>
    </row>
    <row r="61" spans="1:63" x14ac:dyDescent="0.2">
      <c r="A61" t="s">
        <v>85</v>
      </c>
      <c r="B61" t="s">
        <v>1314</v>
      </c>
      <c r="C61" t="s">
        <v>163</v>
      </c>
      <c r="D61" t="s">
        <v>1315</v>
      </c>
      <c r="BK61">
        <f t="shared" si="0"/>
        <v>4</v>
      </c>
    </row>
    <row r="62" spans="1:63" x14ac:dyDescent="0.2">
      <c r="A62" t="s">
        <v>1316</v>
      </c>
      <c r="B62" t="s">
        <v>1317</v>
      </c>
      <c r="C62" t="s">
        <v>172</v>
      </c>
      <c r="D62" t="s">
        <v>1318</v>
      </c>
      <c r="E62" t="s">
        <v>1127</v>
      </c>
      <c r="F62" t="s">
        <v>1104</v>
      </c>
      <c r="G62" t="s">
        <v>1319</v>
      </c>
      <c r="H62" t="s">
        <v>1121</v>
      </c>
      <c r="I62" t="s">
        <v>1320</v>
      </c>
      <c r="J62" t="s">
        <v>1321</v>
      </c>
      <c r="K62" t="s">
        <v>598</v>
      </c>
      <c r="L62" t="s">
        <v>355</v>
      </c>
      <c r="M62" t="s">
        <v>1322</v>
      </c>
      <c r="N62" t="s">
        <v>1323</v>
      </c>
      <c r="O62" t="s">
        <v>1324</v>
      </c>
      <c r="P62" t="s">
        <v>1325</v>
      </c>
      <c r="Q62" t="s">
        <v>1326</v>
      </c>
      <c r="R62" t="s">
        <v>1327</v>
      </c>
      <c r="S62" t="s">
        <v>1328</v>
      </c>
      <c r="T62" t="s">
        <v>166</v>
      </c>
      <c r="U62" t="s">
        <v>141</v>
      </c>
      <c r="V62" t="s">
        <v>1329</v>
      </c>
      <c r="W62" t="s">
        <v>162</v>
      </c>
      <c r="X62" t="s">
        <v>149</v>
      </c>
      <c r="Y62" t="s">
        <v>1330</v>
      </c>
      <c r="Z62" t="s">
        <v>793</v>
      </c>
      <c r="AA62" t="s">
        <v>149</v>
      </c>
      <c r="AB62" t="s">
        <v>1331</v>
      </c>
      <c r="AC62" t="s">
        <v>216</v>
      </c>
      <c r="AD62" t="s">
        <v>184</v>
      </c>
      <c r="AE62" t="s">
        <v>149</v>
      </c>
      <c r="AF62" t="s">
        <v>1332</v>
      </c>
      <c r="AG62" t="s">
        <v>164</v>
      </c>
      <c r="AH62" t="s">
        <v>134</v>
      </c>
      <c r="BK62">
        <f t="shared" si="0"/>
        <v>34</v>
      </c>
    </row>
    <row r="63" spans="1:63" x14ac:dyDescent="0.2">
      <c r="B63" t="s">
        <v>282</v>
      </c>
      <c r="C63" t="s">
        <v>141</v>
      </c>
      <c r="D63" t="s">
        <v>216</v>
      </c>
      <c r="E63" t="s">
        <v>184</v>
      </c>
      <c r="F63" t="s">
        <v>149</v>
      </c>
      <c r="G63" t="s">
        <v>1333</v>
      </c>
      <c r="H63" t="s">
        <v>149</v>
      </c>
      <c r="I63" t="s">
        <v>640</v>
      </c>
      <c r="J63" t="s">
        <v>1334</v>
      </c>
      <c r="BK63">
        <f t="shared" si="0"/>
        <v>9</v>
      </c>
    </row>
    <row r="64" spans="1:63" x14ac:dyDescent="0.2">
      <c r="B64" t="s">
        <v>370</v>
      </c>
      <c r="C64" t="s">
        <v>1335</v>
      </c>
      <c r="D64" t="s">
        <v>149</v>
      </c>
      <c r="E64" t="s">
        <v>1336</v>
      </c>
      <c r="F64" t="s">
        <v>1337</v>
      </c>
      <c r="BK64">
        <f t="shared" si="0"/>
        <v>5</v>
      </c>
    </row>
    <row r="65" spans="1:63" x14ac:dyDescent="0.2">
      <c r="B65" t="s">
        <v>1338</v>
      </c>
      <c r="C65" t="s">
        <v>825</v>
      </c>
      <c r="D65" t="s">
        <v>1148</v>
      </c>
      <c r="E65" t="s">
        <v>156</v>
      </c>
      <c r="F65" t="s">
        <v>1339</v>
      </c>
      <c r="G65" t="s">
        <v>1340</v>
      </c>
      <c r="BK65">
        <f t="shared" si="0"/>
        <v>6</v>
      </c>
    </row>
    <row r="66" spans="1:63" x14ac:dyDescent="0.2">
      <c r="B66" t="s">
        <v>282</v>
      </c>
      <c r="C66" t="s">
        <v>1107</v>
      </c>
      <c r="D66" t="s">
        <v>167</v>
      </c>
      <c r="E66" t="s">
        <v>1341</v>
      </c>
      <c r="F66" t="s">
        <v>210</v>
      </c>
      <c r="G66" t="s">
        <v>149</v>
      </c>
      <c r="H66" t="s">
        <v>1258</v>
      </c>
      <c r="BK66">
        <f t="shared" si="0"/>
        <v>7</v>
      </c>
    </row>
    <row r="67" spans="1:63" x14ac:dyDescent="0.2">
      <c r="B67" t="s">
        <v>1342</v>
      </c>
      <c r="C67" t="s">
        <v>825</v>
      </c>
      <c r="D67" t="s">
        <v>1343</v>
      </c>
      <c r="BK67">
        <f t="shared" si="0"/>
        <v>3</v>
      </c>
    </row>
    <row r="68" spans="1:63" x14ac:dyDescent="0.2">
      <c r="A68" t="s">
        <v>85</v>
      </c>
      <c r="B68" t="s">
        <v>1121</v>
      </c>
      <c r="C68" t="s">
        <v>713</v>
      </c>
      <c r="D68" t="s">
        <v>317</v>
      </c>
      <c r="E68" t="s">
        <v>1344</v>
      </c>
      <c r="F68" t="s">
        <v>174</v>
      </c>
      <c r="G68" t="s">
        <v>1345</v>
      </c>
      <c r="H68" t="s">
        <v>1346</v>
      </c>
      <c r="I68" t="s">
        <v>579</v>
      </c>
      <c r="J68" t="s">
        <v>149</v>
      </c>
      <c r="K68" t="s">
        <v>1117</v>
      </c>
      <c r="BK68">
        <f t="shared" si="0"/>
        <v>11</v>
      </c>
    </row>
    <row r="69" spans="1:63" x14ac:dyDescent="0.2">
      <c r="B69" t="s">
        <v>576</v>
      </c>
      <c r="C69" t="s">
        <v>974</v>
      </c>
      <c r="D69" t="s">
        <v>1347</v>
      </c>
      <c r="E69" t="s">
        <v>265</v>
      </c>
      <c r="F69" t="s">
        <v>769</v>
      </c>
      <c r="G69" t="s">
        <v>162</v>
      </c>
      <c r="H69" t="s">
        <v>1348</v>
      </c>
      <c r="I69" t="s">
        <v>1349</v>
      </c>
      <c r="J69" t="s">
        <v>264</v>
      </c>
      <c r="K69" t="s">
        <v>614</v>
      </c>
      <c r="L69" t="s">
        <v>198</v>
      </c>
      <c r="M69" t="s">
        <v>154</v>
      </c>
      <c r="N69" t="s">
        <v>190</v>
      </c>
      <c r="O69" t="s">
        <v>250</v>
      </c>
      <c r="P69" t="s">
        <v>1350</v>
      </c>
      <c r="Q69" t="s">
        <v>174</v>
      </c>
      <c r="R69" t="s">
        <v>1351</v>
      </c>
      <c r="S69" t="s">
        <v>288</v>
      </c>
      <c r="T69" t="s">
        <v>149</v>
      </c>
      <c r="U69" t="s">
        <v>1352</v>
      </c>
      <c r="V69" t="s">
        <v>265</v>
      </c>
      <c r="W69" t="s">
        <v>147</v>
      </c>
      <c r="X69" t="s">
        <v>382</v>
      </c>
      <c r="Y69" t="s">
        <v>174</v>
      </c>
      <c r="Z69" t="s">
        <v>1252</v>
      </c>
      <c r="AA69" t="s">
        <v>147</v>
      </c>
      <c r="AB69" t="s">
        <v>149</v>
      </c>
      <c r="AC69" t="s">
        <v>1353</v>
      </c>
      <c r="AD69" t="s">
        <v>1268</v>
      </c>
      <c r="AE69" t="s">
        <v>184</v>
      </c>
      <c r="AF69" t="s">
        <v>270</v>
      </c>
      <c r="AG69" t="s">
        <v>1354</v>
      </c>
      <c r="AH69" t="s">
        <v>1355</v>
      </c>
      <c r="AI69" t="s">
        <v>198</v>
      </c>
      <c r="AJ69" t="b">
        <v>1</v>
      </c>
      <c r="AK69" t="s">
        <v>156</v>
      </c>
      <c r="AL69" t="s">
        <v>149</v>
      </c>
      <c r="AM69" t="s">
        <v>1356</v>
      </c>
      <c r="AN69" t="s">
        <v>1001</v>
      </c>
      <c r="AO69" t="s">
        <v>1276</v>
      </c>
      <c r="AP69" t="s">
        <v>1357</v>
      </c>
      <c r="AQ69" t="s">
        <v>1358</v>
      </c>
      <c r="AR69" t="s">
        <v>174</v>
      </c>
      <c r="AS69" t="s">
        <v>317</v>
      </c>
      <c r="AT69" t="s">
        <v>1359</v>
      </c>
      <c r="AU69" t="s">
        <v>465</v>
      </c>
      <c r="AV69" t="s">
        <v>1360</v>
      </c>
      <c r="AW69" t="s">
        <v>225</v>
      </c>
      <c r="AX69" t="s">
        <v>1361</v>
      </c>
      <c r="BK69">
        <f t="shared" ref="BK69:BK102" si="1">COUNTA(A69:BJ69)</f>
        <v>49</v>
      </c>
    </row>
    <row r="70" spans="1:63" x14ac:dyDescent="0.2">
      <c r="B70" t="s">
        <v>152</v>
      </c>
      <c r="C70" t="s">
        <v>1362</v>
      </c>
      <c r="D70" t="s">
        <v>210</v>
      </c>
      <c r="E70" t="s">
        <v>136</v>
      </c>
      <c r="F70" t="s">
        <v>1363</v>
      </c>
      <c r="G70" t="s">
        <v>141</v>
      </c>
      <c r="H70" t="s">
        <v>163</v>
      </c>
      <c r="I70" t="s">
        <v>1041</v>
      </c>
      <c r="J70" t="s">
        <v>1364</v>
      </c>
      <c r="BK70">
        <f t="shared" si="1"/>
        <v>9</v>
      </c>
    </row>
    <row r="71" spans="1:63" x14ac:dyDescent="0.2">
      <c r="A71" t="s">
        <v>85</v>
      </c>
      <c r="B71" t="s">
        <v>260</v>
      </c>
      <c r="C71" t="s">
        <v>1007</v>
      </c>
      <c r="D71" t="s">
        <v>1130</v>
      </c>
      <c r="E71" t="s">
        <v>174</v>
      </c>
      <c r="F71" t="s">
        <v>1365</v>
      </c>
      <c r="G71" t="s">
        <v>462</v>
      </c>
      <c r="H71" t="s">
        <v>1366</v>
      </c>
      <c r="I71" t="s">
        <v>227</v>
      </c>
      <c r="J71" t="s">
        <v>270</v>
      </c>
      <c r="K71" t="s">
        <v>1367</v>
      </c>
      <c r="L71" t="s">
        <v>192</v>
      </c>
      <c r="M71" t="s">
        <v>1368</v>
      </c>
      <c r="N71" t="s">
        <v>195</v>
      </c>
      <c r="O71" t="s">
        <v>1369</v>
      </c>
      <c r="P71" t="s">
        <v>793</v>
      </c>
      <c r="Q71" t="s">
        <v>149</v>
      </c>
      <c r="R71" t="s">
        <v>1356</v>
      </c>
      <c r="S71" t="s">
        <v>1001</v>
      </c>
      <c r="T71" t="s">
        <v>1002</v>
      </c>
      <c r="U71" t="s">
        <v>1003</v>
      </c>
      <c r="V71" t="s">
        <v>174</v>
      </c>
      <c r="W71" t="s">
        <v>1370</v>
      </c>
      <c r="X71" t="s">
        <v>198</v>
      </c>
      <c r="Y71" t="s">
        <v>227</v>
      </c>
      <c r="Z71" t="s">
        <v>149</v>
      </c>
      <c r="AA71" t="s">
        <v>1362</v>
      </c>
      <c r="BK71">
        <f t="shared" si="1"/>
        <v>27</v>
      </c>
    </row>
    <row r="72" spans="1:63" x14ac:dyDescent="0.2">
      <c r="B72" t="s">
        <v>780</v>
      </c>
      <c r="C72" t="s">
        <v>996</v>
      </c>
      <c r="D72" t="s">
        <v>1371</v>
      </c>
      <c r="E72" t="s">
        <v>1372</v>
      </c>
      <c r="F72" t="s">
        <v>175</v>
      </c>
      <c r="G72" t="s">
        <v>308</v>
      </c>
      <c r="H72" t="s">
        <v>174</v>
      </c>
      <c r="I72" t="s">
        <v>1373</v>
      </c>
      <c r="J72" t="s">
        <v>156</v>
      </c>
      <c r="K72" t="s">
        <v>1199</v>
      </c>
      <c r="L72" t="s">
        <v>172</v>
      </c>
      <c r="M72" t="s">
        <v>1201</v>
      </c>
      <c r="N72" t="s">
        <v>1374</v>
      </c>
      <c r="O72" t="s">
        <v>1375</v>
      </c>
      <c r="P72" t="s">
        <v>154</v>
      </c>
      <c r="Q72" t="s">
        <v>163</v>
      </c>
      <c r="R72" t="s">
        <v>1376</v>
      </c>
      <c r="S72" t="s">
        <v>174</v>
      </c>
      <c r="T72" t="s">
        <v>1377</v>
      </c>
      <c r="U72" t="s">
        <v>516</v>
      </c>
      <c r="V72" t="s">
        <v>149</v>
      </c>
      <c r="W72" t="s">
        <v>1001</v>
      </c>
      <c r="X72" t="s">
        <v>1378</v>
      </c>
      <c r="Y72" t="s">
        <v>364</v>
      </c>
      <c r="Z72" t="s">
        <v>147</v>
      </c>
      <c r="AA72" t="s">
        <v>1379</v>
      </c>
      <c r="AB72" t="s">
        <v>162</v>
      </c>
      <c r="BK72">
        <f t="shared" si="1"/>
        <v>27</v>
      </c>
    </row>
    <row r="73" spans="1:63" x14ac:dyDescent="0.2">
      <c r="B73" t="s">
        <v>1380</v>
      </c>
      <c r="C73" t="s">
        <v>1358</v>
      </c>
      <c r="D73" t="s">
        <v>1107</v>
      </c>
      <c r="E73" t="s">
        <v>167</v>
      </c>
      <c r="F73" t="s">
        <v>1381</v>
      </c>
      <c r="G73" t="s">
        <v>174</v>
      </c>
      <c r="H73" t="s">
        <v>149</v>
      </c>
      <c r="I73" t="s">
        <v>1356</v>
      </c>
      <c r="J73" t="s">
        <v>1001</v>
      </c>
      <c r="K73" t="s">
        <v>210</v>
      </c>
      <c r="L73" t="s">
        <v>175</v>
      </c>
      <c r="M73" t="s">
        <v>1382</v>
      </c>
      <c r="N73" t="s">
        <v>147</v>
      </c>
      <c r="O73" t="s">
        <v>136</v>
      </c>
      <c r="P73" t="s">
        <v>172</v>
      </c>
      <c r="Q73" t="s">
        <v>785</v>
      </c>
      <c r="R73" t="s">
        <v>142</v>
      </c>
      <c r="S73" t="s">
        <v>163</v>
      </c>
      <c r="T73" t="s">
        <v>1383</v>
      </c>
      <c r="U73" t="s">
        <v>171</v>
      </c>
      <c r="V73" t="s">
        <v>1384</v>
      </c>
      <c r="W73" t="s">
        <v>1154</v>
      </c>
      <c r="BK73">
        <f t="shared" si="1"/>
        <v>22</v>
      </c>
    </row>
    <row r="74" spans="1:63" x14ac:dyDescent="0.2">
      <c r="B74" t="s">
        <v>1385</v>
      </c>
      <c r="C74" t="s">
        <v>172</v>
      </c>
      <c r="D74" t="s">
        <v>1386</v>
      </c>
      <c r="E74" t="s">
        <v>149</v>
      </c>
      <c r="F74" t="s">
        <v>1387</v>
      </c>
      <c r="G74" t="s">
        <v>780</v>
      </c>
      <c r="H74" t="s">
        <v>1388</v>
      </c>
      <c r="I74" t="s">
        <v>301</v>
      </c>
      <c r="J74" t="s">
        <v>407</v>
      </c>
      <c r="K74" t="s">
        <v>549</v>
      </c>
      <c r="L74" t="s">
        <v>160</v>
      </c>
      <c r="M74" t="s">
        <v>497</v>
      </c>
      <c r="N74" t="s">
        <v>184</v>
      </c>
      <c r="O74" t="s">
        <v>1339</v>
      </c>
      <c r="P74" t="s">
        <v>171</v>
      </c>
      <c r="Q74" t="s">
        <v>1389</v>
      </c>
      <c r="R74" t="s">
        <v>1390</v>
      </c>
      <c r="S74" t="s">
        <v>171</v>
      </c>
      <c r="T74" t="s">
        <v>1391</v>
      </c>
      <c r="U74" t="s">
        <v>1392</v>
      </c>
      <c r="V74" t="s">
        <v>162</v>
      </c>
      <c r="W74" t="s">
        <v>1393</v>
      </c>
      <c r="X74" t="s">
        <v>171</v>
      </c>
      <c r="Y74" t="s">
        <v>462</v>
      </c>
      <c r="Z74" t="s">
        <v>1350</v>
      </c>
      <c r="AA74" t="s">
        <v>138</v>
      </c>
      <c r="AB74" t="s">
        <v>1394</v>
      </c>
      <c r="AC74" t="s">
        <v>172</v>
      </c>
      <c r="AD74" t="s">
        <v>1395</v>
      </c>
      <c r="AE74" t="s">
        <v>175</v>
      </c>
      <c r="AF74" t="s">
        <v>1396</v>
      </c>
      <c r="AG74" t="s">
        <v>1397</v>
      </c>
      <c r="BK74">
        <f t="shared" si="1"/>
        <v>32</v>
      </c>
    </row>
    <row r="75" spans="1:63" x14ac:dyDescent="0.2">
      <c r="B75" t="s">
        <v>660</v>
      </c>
      <c r="C75" t="s">
        <v>769</v>
      </c>
      <c r="D75" t="s">
        <v>156</v>
      </c>
      <c r="E75" t="s">
        <v>1398</v>
      </c>
      <c r="F75" t="s">
        <v>1399</v>
      </c>
      <c r="G75" t="s">
        <v>154</v>
      </c>
      <c r="H75" t="s">
        <v>1400</v>
      </c>
      <c r="I75" t="s">
        <v>174</v>
      </c>
      <c r="J75" t="s">
        <v>1401</v>
      </c>
      <c r="K75" t="s">
        <v>1357</v>
      </c>
      <c r="L75" t="s">
        <v>1402</v>
      </c>
      <c r="M75" t="s">
        <v>1403</v>
      </c>
      <c r="N75" t="s">
        <v>171</v>
      </c>
      <c r="O75" t="s">
        <v>424</v>
      </c>
      <c r="P75" t="s">
        <v>175</v>
      </c>
      <c r="Q75" t="s">
        <v>301</v>
      </c>
      <c r="R75" t="s">
        <v>1404</v>
      </c>
      <c r="S75" t="s">
        <v>232</v>
      </c>
      <c r="T75" t="s">
        <v>162</v>
      </c>
      <c r="U75" t="s">
        <v>1405</v>
      </c>
      <c r="BK75">
        <f t="shared" si="1"/>
        <v>20</v>
      </c>
    </row>
    <row r="76" spans="1:63" x14ac:dyDescent="0.2">
      <c r="B76" t="s">
        <v>152</v>
      </c>
      <c r="C76" t="s">
        <v>1117</v>
      </c>
      <c r="D76" t="s">
        <v>147</v>
      </c>
      <c r="E76" t="s">
        <v>853</v>
      </c>
      <c r="F76" t="s">
        <v>171</v>
      </c>
      <c r="G76" t="s">
        <v>1406</v>
      </c>
      <c r="H76" t="s">
        <v>537</v>
      </c>
      <c r="BK76">
        <f t="shared" si="1"/>
        <v>7</v>
      </c>
    </row>
    <row r="77" spans="1:63" x14ac:dyDescent="0.2">
      <c r="B77" t="s">
        <v>1407</v>
      </c>
      <c r="C77" t="s">
        <v>162</v>
      </c>
      <c r="D77" t="s">
        <v>149</v>
      </c>
      <c r="E77" t="s">
        <v>1408</v>
      </c>
      <c r="F77" t="s">
        <v>171</v>
      </c>
      <c r="G77" t="s">
        <v>1409</v>
      </c>
      <c r="H77" t="s">
        <v>1410</v>
      </c>
      <c r="I77" t="s">
        <v>171</v>
      </c>
      <c r="J77" t="s">
        <v>1411</v>
      </c>
      <c r="K77" t="s">
        <v>1412</v>
      </c>
      <c r="L77" t="s">
        <v>174</v>
      </c>
      <c r="M77" t="s">
        <v>628</v>
      </c>
      <c r="N77" t="s">
        <v>780</v>
      </c>
      <c r="O77" t="s">
        <v>996</v>
      </c>
      <c r="P77" t="s">
        <v>1130</v>
      </c>
      <c r="Q77" t="s">
        <v>1413</v>
      </c>
      <c r="R77" t="s">
        <v>174</v>
      </c>
      <c r="S77" t="s">
        <v>1414</v>
      </c>
      <c r="T77" t="s">
        <v>181</v>
      </c>
      <c r="U77" t="s">
        <v>1415</v>
      </c>
      <c r="V77" t="s">
        <v>1416</v>
      </c>
      <c r="W77" t="s">
        <v>174</v>
      </c>
      <c r="X77" t="s">
        <v>1213</v>
      </c>
      <c r="Y77" t="s">
        <v>264</v>
      </c>
      <c r="Z77" t="s">
        <v>265</v>
      </c>
      <c r="AA77" t="s">
        <v>154</v>
      </c>
      <c r="AB77" t="s">
        <v>392</v>
      </c>
      <c r="AC77" t="s">
        <v>184</v>
      </c>
      <c r="AD77" t="s">
        <v>163</v>
      </c>
      <c r="AE77" t="s">
        <v>582</v>
      </c>
      <c r="AF77" t="s">
        <v>1381</v>
      </c>
      <c r="AG77" t="s">
        <v>174</v>
      </c>
      <c r="AH77" t="s">
        <v>149</v>
      </c>
      <c r="AI77" t="s">
        <v>1417</v>
      </c>
      <c r="AJ77" t="s">
        <v>171</v>
      </c>
      <c r="AK77" t="s">
        <v>225</v>
      </c>
      <c r="AL77" t="s">
        <v>149</v>
      </c>
      <c r="AM77" t="s">
        <v>180</v>
      </c>
      <c r="AN77" t="s">
        <v>1394</v>
      </c>
      <c r="AO77" t="s">
        <v>174</v>
      </c>
      <c r="AP77" t="s">
        <v>1418</v>
      </c>
      <c r="AQ77" t="s">
        <v>1351</v>
      </c>
      <c r="AR77" t="s">
        <v>505</v>
      </c>
      <c r="AS77" t="s">
        <v>172</v>
      </c>
      <c r="AT77" t="s">
        <v>1419</v>
      </c>
      <c r="AU77" t="s">
        <v>1420</v>
      </c>
      <c r="AV77" t="s">
        <v>382</v>
      </c>
      <c r="AW77" t="s">
        <v>1089</v>
      </c>
      <c r="AX77" t="s">
        <v>140</v>
      </c>
      <c r="BK77">
        <f t="shared" si="1"/>
        <v>49</v>
      </c>
    </row>
    <row r="78" spans="1:63" x14ac:dyDescent="0.2">
      <c r="B78" t="s">
        <v>1338</v>
      </c>
      <c r="C78" t="s">
        <v>825</v>
      </c>
      <c r="D78" t="s">
        <v>1148</v>
      </c>
      <c r="E78" t="s">
        <v>156</v>
      </c>
      <c r="F78" t="s">
        <v>1421</v>
      </c>
      <c r="G78" t="s">
        <v>1089</v>
      </c>
      <c r="H78" t="s">
        <v>1119</v>
      </c>
      <c r="I78" t="s">
        <v>838</v>
      </c>
      <c r="J78" t="s">
        <v>241</v>
      </c>
      <c r="K78" t="s">
        <v>1422</v>
      </c>
      <c r="L78" t="s">
        <v>1107</v>
      </c>
      <c r="M78" t="s">
        <v>167</v>
      </c>
      <c r="N78" t="s">
        <v>1423</v>
      </c>
      <c r="O78" t="s">
        <v>210</v>
      </c>
      <c r="P78" t="s">
        <v>175</v>
      </c>
      <c r="BK78">
        <f t="shared" si="1"/>
        <v>15</v>
      </c>
    </row>
    <row r="79" spans="1:63" x14ac:dyDescent="0.2">
      <c r="B79" t="s">
        <v>1155</v>
      </c>
      <c r="C79" t="s">
        <v>1151</v>
      </c>
      <c r="D79" t="s">
        <v>172</v>
      </c>
      <c r="E79" t="s">
        <v>141</v>
      </c>
      <c r="F79" t="s">
        <v>1424</v>
      </c>
      <c r="G79" t="s">
        <v>1425</v>
      </c>
      <c r="BK79">
        <f t="shared" si="1"/>
        <v>6</v>
      </c>
    </row>
    <row r="80" spans="1:63" x14ac:dyDescent="0.2">
      <c r="A80" t="s">
        <v>85</v>
      </c>
      <c r="B80" t="s">
        <v>152</v>
      </c>
      <c r="C80" t="s">
        <v>1117</v>
      </c>
      <c r="D80" t="s">
        <v>1426</v>
      </c>
      <c r="E80" t="s">
        <v>174</v>
      </c>
      <c r="F80" t="s">
        <v>1427</v>
      </c>
      <c r="G80" t="s">
        <v>270</v>
      </c>
      <c r="H80" t="s">
        <v>1391</v>
      </c>
      <c r="I80" t="s">
        <v>171</v>
      </c>
      <c r="J80" t="s">
        <v>1428</v>
      </c>
      <c r="BK80">
        <f t="shared" si="1"/>
        <v>10</v>
      </c>
    </row>
    <row r="81" spans="1:63" x14ac:dyDescent="0.2">
      <c r="B81" t="s">
        <v>1121</v>
      </c>
      <c r="C81" t="s">
        <v>506</v>
      </c>
      <c r="D81" t="s">
        <v>1302</v>
      </c>
      <c r="E81" t="s">
        <v>172</v>
      </c>
      <c r="F81" t="s">
        <v>1429</v>
      </c>
      <c r="G81" t="s">
        <v>258</v>
      </c>
      <c r="H81" t="s">
        <v>163</v>
      </c>
      <c r="I81" t="s">
        <v>767</v>
      </c>
      <c r="J81" t="s">
        <v>768</v>
      </c>
      <c r="K81" t="s">
        <v>724</v>
      </c>
      <c r="L81" t="s">
        <v>1430</v>
      </c>
      <c r="M81" t="s">
        <v>174</v>
      </c>
      <c r="N81" t="s">
        <v>149</v>
      </c>
      <c r="O81" t="s">
        <v>1117</v>
      </c>
      <c r="P81" t="s">
        <v>171</v>
      </c>
      <c r="Q81" t="s">
        <v>1300</v>
      </c>
      <c r="R81" t="s">
        <v>1431</v>
      </c>
      <c r="S81" t="s">
        <v>225</v>
      </c>
      <c r="T81" t="s">
        <v>181</v>
      </c>
      <c r="U81" t="s">
        <v>264</v>
      </c>
      <c r="V81" t="s">
        <v>614</v>
      </c>
      <c r="W81" t="s">
        <v>174</v>
      </c>
      <c r="X81" t="s">
        <v>1401</v>
      </c>
      <c r="Y81" t="s">
        <v>156</v>
      </c>
      <c r="Z81" t="s">
        <v>1209</v>
      </c>
      <c r="AA81" t="s">
        <v>171</v>
      </c>
      <c r="AB81" t="s">
        <v>1173</v>
      </c>
      <c r="AC81" t="s">
        <v>1432</v>
      </c>
      <c r="AD81" t="s">
        <v>195</v>
      </c>
      <c r="AE81" t="s">
        <v>1433</v>
      </c>
      <c r="AF81" t="s">
        <v>171</v>
      </c>
      <c r="AG81" t="s">
        <v>149</v>
      </c>
      <c r="AH81" t="s">
        <v>1394</v>
      </c>
      <c r="AI81" t="s">
        <v>154</v>
      </c>
      <c r="AJ81" t="s">
        <v>1434</v>
      </c>
      <c r="AK81" t="s">
        <v>227</v>
      </c>
      <c r="AL81" t="s">
        <v>1435</v>
      </c>
      <c r="AM81" t="s">
        <v>1436</v>
      </c>
      <c r="AN81" t="s">
        <v>506</v>
      </c>
      <c r="AO81" t="s">
        <v>652</v>
      </c>
      <c r="AP81" t="s">
        <v>311</v>
      </c>
      <c r="AQ81" t="s">
        <v>1437</v>
      </c>
      <c r="AR81" t="s">
        <v>1175</v>
      </c>
      <c r="AS81" t="s">
        <v>149</v>
      </c>
      <c r="AT81" t="s">
        <v>1438</v>
      </c>
      <c r="AU81" t="s">
        <v>184</v>
      </c>
      <c r="AV81" t="s">
        <v>711</v>
      </c>
      <c r="AW81" t="s">
        <v>135</v>
      </c>
      <c r="AX81" t="s">
        <v>1439</v>
      </c>
      <c r="BK81">
        <f t="shared" si="1"/>
        <v>49</v>
      </c>
    </row>
    <row r="82" spans="1:63" x14ac:dyDescent="0.2">
      <c r="B82" t="s">
        <v>1440</v>
      </c>
      <c r="C82" t="s">
        <v>1107</v>
      </c>
      <c r="D82" t="s">
        <v>1441</v>
      </c>
      <c r="E82" t="s">
        <v>255</v>
      </c>
      <c r="F82" t="s">
        <v>825</v>
      </c>
      <c r="G82" t="s">
        <v>598</v>
      </c>
      <c r="H82" t="s">
        <v>617</v>
      </c>
      <c r="I82" t="s">
        <v>1442</v>
      </c>
      <c r="J82" t="s">
        <v>229</v>
      </c>
      <c r="BK82">
        <f t="shared" si="1"/>
        <v>9</v>
      </c>
    </row>
    <row r="83" spans="1:63" x14ac:dyDescent="0.2">
      <c r="B83" t="s">
        <v>663</v>
      </c>
      <c r="C83" t="s">
        <v>973</v>
      </c>
      <c r="D83" t="s">
        <v>1213</v>
      </c>
      <c r="E83" t="s">
        <v>184</v>
      </c>
      <c r="F83" t="s">
        <v>1443</v>
      </c>
      <c r="G83" t="s">
        <v>1089</v>
      </c>
      <c r="H83" t="s">
        <v>1444</v>
      </c>
      <c r="BK83">
        <f t="shared" si="1"/>
        <v>7</v>
      </c>
    </row>
    <row r="84" spans="1:63" x14ac:dyDescent="0.2">
      <c r="B84" t="s">
        <v>663</v>
      </c>
      <c r="C84" t="s">
        <v>973</v>
      </c>
      <c r="D84" t="s">
        <v>1106</v>
      </c>
      <c r="E84" t="s">
        <v>1445</v>
      </c>
      <c r="F84" t="s">
        <v>172</v>
      </c>
      <c r="G84" t="s">
        <v>769</v>
      </c>
      <c r="H84" t="s">
        <v>142</v>
      </c>
      <c r="I84" t="s">
        <v>163</v>
      </c>
      <c r="J84" t="s">
        <v>1154</v>
      </c>
      <c r="K84" t="s">
        <v>1446</v>
      </c>
      <c r="L84" t="s">
        <v>184</v>
      </c>
      <c r="M84" t="s">
        <v>203</v>
      </c>
      <c r="N84" t="s">
        <v>1447</v>
      </c>
      <c r="O84" t="s">
        <v>171</v>
      </c>
      <c r="P84" t="s">
        <v>1448</v>
      </c>
      <c r="Q84" t="s">
        <v>175</v>
      </c>
      <c r="R84" t="s">
        <v>1449</v>
      </c>
      <c r="BK84">
        <f t="shared" si="1"/>
        <v>17</v>
      </c>
    </row>
    <row r="85" spans="1:63" x14ac:dyDescent="0.2">
      <c r="B85" t="s">
        <v>1450</v>
      </c>
      <c r="C85" t="s">
        <v>617</v>
      </c>
      <c r="D85" t="s">
        <v>1197</v>
      </c>
      <c r="E85" t="s">
        <v>229</v>
      </c>
      <c r="BK85">
        <f t="shared" si="1"/>
        <v>4</v>
      </c>
    </row>
    <row r="86" spans="1:63" x14ac:dyDescent="0.2">
      <c r="B86" t="s">
        <v>370</v>
      </c>
      <c r="C86" t="s">
        <v>982</v>
      </c>
      <c r="D86" t="s">
        <v>825</v>
      </c>
      <c r="E86" t="s">
        <v>1451</v>
      </c>
      <c r="F86" t="s">
        <v>383</v>
      </c>
      <c r="G86" t="s">
        <v>1452</v>
      </c>
      <c r="H86" t="s">
        <v>218</v>
      </c>
      <c r="I86" t="s">
        <v>1453</v>
      </c>
      <c r="J86" t="s">
        <v>171</v>
      </c>
      <c r="K86" t="s">
        <v>505</v>
      </c>
      <c r="L86" t="s">
        <v>825</v>
      </c>
      <c r="M86" t="s">
        <v>973</v>
      </c>
      <c r="N86" t="s">
        <v>1454</v>
      </c>
      <c r="O86" t="s">
        <v>174</v>
      </c>
      <c r="P86" t="s">
        <v>539</v>
      </c>
      <c r="Q86" t="s">
        <v>383</v>
      </c>
      <c r="BK86">
        <f t="shared" si="1"/>
        <v>16</v>
      </c>
    </row>
    <row r="87" spans="1:63" x14ac:dyDescent="0.2">
      <c r="A87" t="s">
        <v>85</v>
      </c>
      <c r="B87" t="s">
        <v>370</v>
      </c>
      <c r="C87" t="s">
        <v>172</v>
      </c>
      <c r="D87" t="s">
        <v>1455</v>
      </c>
      <c r="E87" t="s">
        <v>175</v>
      </c>
      <c r="F87" t="s">
        <v>1456</v>
      </c>
      <c r="G87" t="s">
        <v>353</v>
      </c>
      <c r="BK87">
        <f t="shared" si="1"/>
        <v>7</v>
      </c>
    </row>
    <row r="88" spans="1:63" x14ac:dyDescent="0.2">
      <c r="B88" t="s">
        <v>1121</v>
      </c>
      <c r="C88" t="s">
        <v>436</v>
      </c>
      <c r="D88" t="s">
        <v>1457</v>
      </c>
      <c r="E88" t="s">
        <v>1458</v>
      </c>
      <c r="F88" t="s">
        <v>579</v>
      </c>
      <c r="G88" t="s">
        <v>149</v>
      </c>
      <c r="H88" t="s">
        <v>1117</v>
      </c>
      <c r="BK88">
        <f t="shared" si="1"/>
        <v>7</v>
      </c>
    </row>
    <row r="89" spans="1:63" x14ac:dyDescent="0.2">
      <c r="B89" t="s">
        <v>1459</v>
      </c>
      <c r="C89" t="s">
        <v>289</v>
      </c>
      <c r="D89" t="s">
        <v>539</v>
      </c>
      <c r="E89" t="s">
        <v>579</v>
      </c>
      <c r="F89" t="s">
        <v>663</v>
      </c>
      <c r="G89" t="s">
        <v>1460</v>
      </c>
      <c r="H89" t="s">
        <v>149</v>
      </c>
      <c r="I89" t="s">
        <v>1461</v>
      </c>
      <c r="J89" t="s">
        <v>184</v>
      </c>
      <c r="K89" t="s">
        <v>1462</v>
      </c>
      <c r="BK89">
        <f t="shared" si="1"/>
        <v>10</v>
      </c>
    </row>
    <row r="90" spans="1:63" x14ac:dyDescent="0.2">
      <c r="A90" t="s">
        <v>85</v>
      </c>
      <c r="B90" t="s">
        <v>1141</v>
      </c>
      <c r="C90" t="s">
        <v>1463</v>
      </c>
      <c r="D90" t="s">
        <v>663</v>
      </c>
      <c r="E90" t="s">
        <v>1464</v>
      </c>
      <c r="F90" t="s">
        <v>174</v>
      </c>
      <c r="G90" t="s">
        <v>539</v>
      </c>
      <c r="H90" t="s">
        <v>163</v>
      </c>
      <c r="I90" t="s">
        <v>1465</v>
      </c>
      <c r="J90" t="s">
        <v>1466</v>
      </c>
      <c r="K90" t="s">
        <v>162</v>
      </c>
      <c r="L90" t="s">
        <v>825</v>
      </c>
      <c r="BK90">
        <f t="shared" si="1"/>
        <v>12</v>
      </c>
    </row>
    <row r="91" spans="1:63" x14ac:dyDescent="0.2">
      <c r="B91" t="s">
        <v>1338</v>
      </c>
      <c r="C91" t="s">
        <v>825</v>
      </c>
      <c r="D91" t="s">
        <v>1148</v>
      </c>
      <c r="E91" t="s">
        <v>663</v>
      </c>
      <c r="F91" t="s">
        <v>1320</v>
      </c>
      <c r="G91" t="s">
        <v>1467</v>
      </c>
      <c r="H91" t="s">
        <v>162</v>
      </c>
      <c r="I91" t="s">
        <v>1089</v>
      </c>
      <c r="J91" t="s">
        <v>602</v>
      </c>
      <c r="K91" t="s">
        <v>1468</v>
      </c>
      <c r="BK91">
        <f t="shared" si="1"/>
        <v>10</v>
      </c>
    </row>
    <row r="92" spans="1:63" x14ac:dyDescent="0.2">
      <c r="A92" t="s">
        <v>85</v>
      </c>
      <c r="B92" t="s">
        <v>152</v>
      </c>
      <c r="C92" t="s">
        <v>1117</v>
      </c>
      <c r="D92" t="s">
        <v>744</v>
      </c>
      <c r="E92" t="s">
        <v>1469</v>
      </c>
      <c r="F92" t="s">
        <v>192</v>
      </c>
      <c r="G92" t="s">
        <v>172</v>
      </c>
      <c r="H92" t="s">
        <v>1406</v>
      </c>
      <c r="I92" t="s">
        <v>225</v>
      </c>
      <c r="J92" t="s">
        <v>181</v>
      </c>
      <c r="K92" t="s">
        <v>1470</v>
      </c>
      <c r="L92" t="s">
        <v>1471</v>
      </c>
      <c r="M92" t="s">
        <v>163</v>
      </c>
      <c r="N92" t="s">
        <v>1472</v>
      </c>
      <c r="BK92">
        <f t="shared" si="1"/>
        <v>14</v>
      </c>
    </row>
    <row r="93" spans="1:63" x14ac:dyDescent="0.2">
      <c r="B93" t="s">
        <v>282</v>
      </c>
      <c r="C93" t="s">
        <v>1473</v>
      </c>
      <c r="BK93">
        <f t="shared" si="1"/>
        <v>2</v>
      </c>
    </row>
    <row r="94" spans="1:63" x14ac:dyDescent="0.2">
      <c r="B94" t="s">
        <v>1149</v>
      </c>
      <c r="C94" t="s">
        <v>289</v>
      </c>
      <c r="D94" t="s">
        <v>825</v>
      </c>
      <c r="E94" t="s">
        <v>539</v>
      </c>
      <c r="F94" t="s">
        <v>437</v>
      </c>
      <c r="G94" t="s">
        <v>823</v>
      </c>
      <c r="BK94">
        <f t="shared" si="1"/>
        <v>6</v>
      </c>
    </row>
    <row r="95" spans="1:63" x14ac:dyDescent="0.2">
      <c r="A95" t="s">
        <v>85</v>
      </c>
      <c r="B95" t="s">
        <v>265</v>
      </c>
      <c r="C95" t="s">
        <v>579</v>
      </c>
      <c r="D95" t="s">
        <v>225</v>
      </c>
      <c r="E95" t="s">
        <v>386</v>
      </c>
      <c r="BK95">
        <f t="shared" si="1"/>
        <v>5</v>
      </c>
    </row>
    <row r="96" spans="1:63" x14ac:dyDescent="0.2">
      <c r="B96" t="s">
        <v>826</v>
      </c>
      <c r="C96" t="s">
        <v>1148</v>
      </c>
      <c r="D96" t="s">
        <v>663</v>
      </c>
      <c r="E96" t="s">
        <v>222</v>
      </c>
      <c r="F96" t="s">
        <v>136</v>
      </c>
      <c r="G96" t="s">
        <v>163</v>
      </c>
      <c r="H96" t="s">
        <v>1474</v>
      </c>
      <c r="I96" t="s">
        <v>176</v>
      </c>
      <c r="J96" t="s">
        <v>227</v>
      </c>
      <c r="K96" t="s">
        <v>169</v>
      </c>
      <c r="L96" t="s">
        <v>1475</v>
      </c>
      <c r="M96" t="s">
        <v>171</v>
      </c>
      <c r="N96" t="s">
        <v>345</v>
      </c>
      <c r="O96" t="s">
        <v>539</v>
      </c>
      <c r="P96" t="s">
        <v>1413</v>
      </c>
      <c r="Q96" t="s">
        <v>283</v>
      </c>
      <c r="R96" t="s">
        <v>241</v>
      </c>
      <c r="S96" t="s">
        <v>1476</v>
      </c>
      <c r="BK96">
        <f t="shared" si="1"/>
        <v>18</v>
      </c>
    </row>
    <row r="97" spans="1:63" x14ac:dyDescent="0.2">
      <c r="B97" t="s">
        <v>1477</v>
      </c>
      <c r="C97" t="s">
        <v>141</v>
      </c>
      <c r="D97" t="s">
        <v>225</v>
      </c>
      <c r="E97" t="s">
        <v>704</v>
      </c>
      <c r="F97" t="s">
        <v>163</v>
      </c>
      <c r="G97" t="s">
        <v>1478</v>
      </c>
      <c r="H97" t="s">
        <v>1479</v>
      </c>
      <c r="I97" t="s">
        <v>192</v>
      </c>
      <c r="J97" t="s">
        <v>1480</v>
      </c>
      <c r="K97" t="s">
        <v>141</v>
      </c>
      <c r="L97" t="s">
        <v>160</v>
      </c>
      <c r="M97" t="s">
        <v>1481</v>
      </c>
      <c r="N97" t="s">
        <v>216</v>
      </c>
      <c r="BK97">
        <f t="shared" si="1"/>
        <v>13</v>
      </c>
    </row>
    <row r="98" spans="1:63" x14ac:dyDescent="0.2">
      <c r="B98" t="s">
        <v>695</v>
      </c>
      <c r="C98" t="s">
        <v>141</v>
      </c>
      <c r="D98" t="s">
        <v>149</v>
      </c>
      <c r="E98" t="s">
        <v>190</v>
      </c>
      <c r="F98" t="s">
        <v>1482</v>
      </c>
      <c r="G98" t="s">
        <v>1047</v>
      </c>
      <c r="H98" t="s">
        <v>383</v>
      </c>
      <c r="BK98">
        <f t="shared" si="1"/>
        <v>7</v>
      </c>
    </row>
    <row r="99" spans="1:63" x14ac:dyDescent="0.2">
      <c r="A99" t="s">
        <v>85</v>
      </c>
      <c r="B99" t="s">
        <v>282</v>
      </c>
      <c r="C99" t="s">
        <v>579</v>
      </c>
      <c r="D99" t="s">
        <v>462</v>
      </c>
      <c r="E99" t="s">
        <v>1300</v>
      </c>
      <c r="F99" t="s">
        <v>142</v>
      </c>
      <c r="G99" t="s">
        <v>163</v>
      </c>
      <c r="H99" t="s">
        <v>145</v>
      </c>
      <c r="I99" t="s">
        <v>214</v>
      </c>
      <c r="J99" t="s">
        <v>1073</v>
      </c>
      <c r="K99" t="s">
        <v>171</v>
      </c>
      <c r="L99" t="s">
        <v>1483</v>
      </c>
      <c r="M99" t="s">
        <v>218</v>
      </c>
      <c r="N99" t="s">
        <v>1484</v>
      </c>
      <c r="O99" t="s">
        <v>505</v>
      </c>
      <c r="P99" t="s">
        <v>156</v>
      </c>
      <c r="Q99" t="s">
        <v>149</v>
      </c>
      <c r="R99" t="s">
        <v>1485</v>
      </c>
      <c r="S99" t="s">
        <v>1190</v>
      </c>
      <c r="T99" t="s">
        <v>270</v>
      </c>
      <c r="U99" t="s">
        <v>1486</v>
      </c>
      <c r="V99" t="s">
        <v>355</v>
      </c>
      <c r="W99" t="s">
        <v>620</v>
      </c>
      <c r="X99" t="s">
        <v>483</v>
      </c>
      <c r="Y99" t="s">
        <v>324</v>
      </c>
      <c r="Z99" t="s">
        <v>520</v>
      </c>
      <c r="AA99" t="s">
        <v>1487</v>
      </c>
      <c r="AB99" t="s">
        <v>171</v>
      </c>
      <c r="AC99" t="s">
        <v>464</v>
      </c>
      <c r="BK99">
        <f t="shared" si="1"/>
        <v>29</v>
      </c>
    </row>
    <row r="100" spans="1:63" x14ac:dyDescent="0.2">
      <c r="B100" t="s">
        <v>654</v>
      </c>
      <c r="C100" t="s">
        <v>1488</v>
      </c>
      <c r="D100" t="s">
        <v>135</v>
      </c>
      <c r="E100" t="s">
        <v>229</v>
      </c>
      <c r="F100" t="s">
        <v>1489</v>
      </c>
      <c r="G100" t="s">
        <v>174</v>
      </c>
      <c r="H100" t="s">
        <v>617</v>
      </c>
      <c r="I100" t="s">
        <v>1323</v>
      </c>
      <c r="J100" t="s">
        <v>264</v>
      </c>
      <c r="K100" t="s">
        <v>825</v>
      </c>
      <c r="BK100">
        <f t="shared" si="1"/>
        <v>10</v>
      </c>
    </row>
    <row r="101" spans="1:63" x14ac:dyDescent="0.2">
      <c r="B101" t="s">
        <v>1121</v>
      </c>
      <c r="C101" t="s">
        <v>1320</v>
      </c>
      <c r="D101" t="s">
        <v>1089</v>
      </c>
      <c r="E101" t="s">
        <v>1490</v>
      </c>
      <c r="F101" t="s">
        <v>1491</v>
      </c>
      <c r="G101" t="s">
        <v>171</v>
      </c>
      <c r="H101" t="s">
        <v>174</v>
      </c>
      <c r="I101" t="s">
        <v>825</v>
      </c>
      <c r="J101" t="s">
        <v>1223</v>
      </c>
      <c r="K101" t="s">
        <v>663</v>
      </c>
      <c r="L101" t="s">
        <v>1150</v>
      </c>
      <c r="M101" t="s">
        <v>1124</v>
      </c>
      <c r="N101" t="s">
        <v>156</v>
      </c>
      <c r="O101" t="s">
        <v>442</v>
      </c>
      <c r="P101" t="s">
        <v>229</v>
      </c>
      <c r="Q101" t="s">
        <v>135</v>
      </c>
      <c r="R101" t="s">
        <v>149</v>
      </c>
      <c r="S101" t="s">
        <v>1492</v>
      </c>
      <c r="T101" t="s">
        <v>184</v>
      </c>
      <c r="U101" t="s">
        <v>442</v>
      </c>
      <c r="V101" t="s">
        <v>711</v>
      </c>
      <c r="BK101">
        <f t="shared" si="1"/>
        <v>21</v>
      </c>
    </row>
    <row r="102" spans="1:63" x14ac:dyDescent="0.2">
      <c r="B102" t="s">
        <v>647</v>
      </c>
      <c r="C102" t="s">
        <v>141</v>
      </c>
      <c r="D102" t="s">
        <v>149</v>
      </c>
      <c r="E102" t="s">
        <v>1493</v>
      </c>
      <c r="F102" t="s">
        <v>663</v>
      </c>
      <c r="G102" t="s">
        <v>539</v>
      </c>
      <c r="H102" t="s">
        <v>174</v>
      </c>
      <c r="I102" t="s">
        <v>1494</v>
      </c>
      <c r="BK102">
        <f t="shared" si="1"/>
        <v>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EF19-51D4-9E49-91AC-3E6C75368394}">
  <dimension ref="A3:G16"/>
  <sheetViews>
    <sheetView workbookViewId="0">
      <selection activeCell="D13" sqref="D13"/>
    </sheetView>
  </sheetViews>
  <sheetFormatPr baseColWidth="10" defaultRowHeight="15" x14ac:dyDescent="0.2"/>
  <cols>
    <col min="1" max="1" width="15.33203125" bestFit="1" customWidth="1"/>
    <col min="3" max="3" width="19" bestFit="1" customWidth="1"/>
    <col min="7" max="7" width="14.83203125" bestFit="1" customWidth="1"/>
  </cols>
  <sheetData>
    <row r="3" spans="1:7" x14ac:dyDescent="0.2">
      <c r="A3" t="s">
        <v>21</v>
      </c>
      <c r="B3" t="s">
        <v>28</v>
      </c>
      <c r="C3" t="s">
        <v>29</v>
      </c>
      <c r="D3" t="s">
        <v>30</v>
      </c>
      <c r="E3" t="s">
        <v>31</v>
      </c>
      <c r="F3" t="s">
        <v>32</v>
      </c>
      <c r="G3" t="s">
        <v>33</v>
      </c>
    </row>
    <row r="5" spans="1:7" x14ac:dyDescent="0.2">
      <c r="A5" t="s">
        <v>22</v>
      </c>
      <c r="B5">
        <v>75000</v>
      </c>
      <c r="C5">
        <v>82000</v>
      </c>
      <c r="D5">
        <v>66000</v>
      </c>
      <c r="E5">
        <v>53000</v>
      </c>
      <c r="G5">
        <v>60000</v>
      </c>
    </row>
    <row r="6" spans="1:7" x14ac:dyDescent="0.2">
      <c r="A6" t="s">
        <v>23</v>
      </c>
      <c r="B6">
        <v>66700</v>
      </c>
      <c r="C6">
        <v>70000</v>
      </c>
      <c r="D6">
        <v>65000</v>
      </c>
      <c r="E6">
        <v>56300</v>
      </c>
      <c r="F6">
        <v>38000</v>
      </c>
      <c r="G6">
        <v>55000</v>
      </c>
    </row>
    <row r="7" spans="1:7" x14ac:dyDescent="0.2">
      <c r="A7" t="s">
        <v>24</v>
      </c>
      <c r="B7">
        <v>35000</v>
      </c>
      <c r="C7">
        <v>61000</v>
      </c>
      <c r="D7">
        <v>48000</v>
      </c>
      <c r="E7">
        <v>42500</v>
      </c>
      <c r="F7">
        <v>28000</v>
      </c>
      <c r="G7">
        <v>36000</v>
      </c>
    </row>
    <row r="8" spans="1:7" x14ac:dyDescent="0.2">
      <c r="A8" t="s">
        <v>25</v>
      </c>
      <c r="B8">
        <v>45000</v>
      </c>
      <c r="C8">
        <v>60500</v>
      </c>
      <c r="D8">
        <v>55200</v>
      </c>
      <c r="E8">
        <v>39500</v>
      </c>
      <c r="F8">
        <v>40000</v>
      </c>
      <c r="G8">
        <v>38000</v>
      </c>
    </row>
    <row r="9" spans="1:7" x14ac:dyDescent="0.2">
      <c r="A9" t="s">
        <v>26</v>
      </c>
      <c r="B9">
        <v>45000</v>
      </c>
      <c r="C9">
        <v>53000</v>
      </c>
      <c r="D9">
        <v>52400</v>
      </c>
      <c r="E9">
        <v>40000</v>
      </c>
      <c r="F9">
        <v>30500</v>
      </c>
      <c r="G9">
        <v>35000</v>
      </c>
    </row>
    <row r="10" spans="1:7" x14ac:dyDescent="0.2">
      <c r="A10" t="s">
        <v>27</v>
      </c>
      <c r="B10">
        <v>52000</v>
      </c>
      <c r="C10">
        <v>64000</v>
      </c>
      <c r="D10">
        <v>58000</v>
      </c>
      <c r="E10">
        <v>39400</v>
      </c>
      <c r="F10">
        <v>32700</v>
      </c>
      <c r="G10">
        <v>39000</v>
      </c>
    </row>
    <row r="12" spans="1:7" x14ac:dyDescent="0.2">
      <c r="A12" t="s">
        <v>34</v>
      </c>
    </row>
    <row r="13" spans="1:7" x14ac:dyDescent="0.2">
      <c r="C13" t="s">
        <v>35</v>
      </c>
      <c r="D13">
        <f>CORREL(D5:D10,E5:E10)</f>
        <v>0.79414512051674702</v>
      </c>
    </row>
    <row r="15" spans="1:7" x14ac:dyDescent="0.2">
      <c r="A15" t="s">
        <v>36</v>
      </c>
    </row>
    <row r="16" spans="1:7" x14ac:dyDescent="0.2">
      <c r="C16" t="s">
        <v>35</v>
      </c>
      <c r="D16">
        <f>CORREL(C5:C10,E5:E10)</f>
        <v>0.78009550508922987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B07A43859248438C75C7DDAFE60CB7" ma:contentTypeVersion="6" ma:contentTypeDescription="Create a new document." ma:contentTypeScope="" ma:versionID="c96aeeff94276d74ef5201707cc59b9d">
  <xsd:schema xmlns:xsd="http://www.w3.org/2001/XMLSchema" xmlns:xs="http://www.w3.org/2001/XMLSchema" xmlns:p="http://schemas.microsoft.com/office/2006/metadata/properties" xmlns:ns3="8c2cf468-e3f6-4717-8461-c4e5eb1123a7" xmlns:ns4="f9ecb05c-7f38-493e-8f63-11ec0abc3d49" targetNamespace="http://schemas.microsoft.com/office/2006/metadata/properties" ma:root="true" ma:fieldsID="188ac2bd552da2141aec1559a555c73d" ns3:_="" ns4:_="">
    <xsd:import namespace="8c2cf468-e3f6-4717-8461-c4e5eb1123a7"/>
    <xsd:import namespace="f9ecb05c-7f38-493e-8f63-11ec0abc3d49"/>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cf468-e3f6-4717-8461-c4e5eb1123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ecb05c-7f38-493e-8f63-11ec0abc3d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727082-A640-4466-82F7-1DEBF5B9E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cf468-e3f6-4717-8461-c4e5eb1123a7"/>
    <ds:schemaRef ds:uri="f9ecb05c-7f38-493e-8f63-11ec0abc3d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6D5729-2A30-4284-A7E2-59F2764CB8F1}">
  <ds:schemaRefs>
    <ds:schemaRef ds:uri="http://schemas.microsoft.com/sharepoint/v3/contenttype/forms"/>
  </ds:schemaRefs>
</ds:datastoreItem>
</file>

<file path=customXml/itemProps3.xml><?xml version="1.0" encoding="utf-8"?>
<ds:datastoreItem xmlns:ds="http://schemas.openxmlformats.org/officeDocument/2006/customXml" ds:itemID="{5094A5DE-7B47-4069-BDE8-34097FBD7A10}">
  <ds:schemaRefs>
    <ds:schemaRef ds:uri="http://purl.org/dc/elements/1.1/"/>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f9ecb05c-7f38-493e-8f63-11ec0abc3d49"/>
    <ds:schemaRef ds:uri="8c2cf468-e3f6-4717-8461-c4e5eb1123a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Q1</vt:lpstr>
      <vt:lpstr>Q2</vt:lpstr>
      <vt:lpstr>Q3a</vt:lpstr>
      <vt:lpstr>Q3b</vt:lpstr>
      <vt:lpstr>Q4</vt:lpstr>
      <vt:lpstr>sigma</vt:lpstr>
      <vt:lpstr>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lassi</dc:creator>
  <cp:lastModifiedBy>Microsoft Office User</cp:lastModifiedBy>
  <dcterms:created xsi:type="dcterms:W3CDTF">2020-10-19T18:06:38Z</dcterms:created>
  <dcterms:modified xsi:type="dcterms:W3CDTF">2021-11-08T21:59:14Z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0x01010043B07A43859248438C75C7DDAFE60CB7</vt:lpwstr>
  </property>
</Properties>
</file>