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nthony\Documents\GitHub\math551-project2\"/>
    </mc:Choice>
  </mc:AlternateContent>
  <xr:revisionPtr revIDLastSave="0" documentId="13_ncr:1_{BD471E9E-DA2A-4619-90D2-E05A78DA8538}" xr6:coauthVersionLast="31" xr6:coauthVersionMax="31" xr10:uidLastSave="{00000000-0000-0000-0000-000000000000}"/>
  <bookViews>
    <workbookView xWindow="0" yWindow="0" windowWidth="23940" windowHeight="8475" xr2:uid="{B1951F99-041B-408F-ABF2-F7C85451257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5" i="1" l="1"/>
  <c r="B145" i="1" s="1"/>
  <c r="C145" i="1"/>
  <c r="A144" i="1"/>
  <c r="C144" i="1"/>
  <c r="A130" i="1"/>
  <c r="B130" i="1" s="1"/>
  <c r="C130" i="1"/>
  <c r="C129" i="1"/>
  <c r="A129" i="1"/>
  <c r="A119" i="1"/>
  <c r="B119" i="1" s="1"/>
  <c r="C119" i="1"/>
  <c r="A106" i="1"/>
  <c r="A107" i="1" s="1"/>
  <c r="B106" i="1"/>
  <c r="C106" i="1"/>
  <c r="C105" i="1"/>
  <c r="A105" i="1"/>
  <c r="A95" i="1"/>
  <c r="B95" i="1" s="1"/>
  <c r="C95" i="1"/>
  <c r="C94" i="1"/>
  <c r="A84" i="1"/>
  <c r="B84" i="1" s="1"/>
  <c r="C84" i="1"/>
  <c r="C83" i="1"/>
  <c r="A94" i="1"/>
  <c r="B94" i="1" s="1"/>
  <c r="A83" i="1"/>
  <c r="B83" i="1" s="1"/>
  <c r="A73" i="1"/>
  <c r="B73" i="1"/>
  <c r="A74" i="1" s="1"/>
  <c r="C73" i="1"/>
  <c r="A72" i="1"/>
  <c r="B72" i="1" s="1"/>
  <c r="A62" i="1"/>
  <c r="C62" i="1"/>
  <c r="B62" i="1" s="1"/>
  <c r="A61" i="1"/>
  <c r="B61" i="1" s="1"/>
  <c r="C72" i="1"/>
  <c r="C61" i="1"/>
  <c r="A5" i="1"/>
  <c r="B5" i="1" s="1"/>
  <c r="C5" i="1"/>
  <c r="A49" i="1"/>
  <c r="B49" i="1" s="1"/>
  <c r="C49" i="1"/>
  <c r="C48" i="1"/>
  <c r="A48" i="1"/>
  <c r="A35" i="1"/>
  <c r="B35" i="1" s="1"/>
  <c r="C35" i="1"/>
  <c r="C34" i="1"/>
  <c r="A34" i="1"/>
  <c r="B34" i="1" s="1"/>
  <c r="C19" i="1"/>
  <c r="A19" i="1"/>
  <c r="C4" i="1"/>
  <c r="A4" i="1"/>
  <c r="A146" i="1" l="1"/>
  <c r="B146" i="1" s="1"/>
  <c r="C146" i="1"/>
  <c r="B144" i="1"/>
  <c r="C131" i="1"/>
  <c r="A131" i="1"/>
  <c r="B129" i="1"/>
  <c r="C120" i="1"/>
  <c r="A120" i="1"/>
  <c r="C107" i="1"/>
  <c r="B105" i="1"/>
  <c r="C96" i="1"/>
  <c r="A96" i="1"/>
  <c r="C85" i="1"/>
  <c r="A85" i="1"/>
  <c r="C74" i="1"/>
  <c r="A63" i="1"/>
  <c r="C63" i="1"/>
  <c r="C6" i="1"/>
  <c r="A6" i="1"/>
  <c r="C50" i="1"/>
  <c r="A50" i="1"/>
  <c r="B48" i="1"/>
  <c r="C36" i="1"/>
  <c r="A36" i="1"/>
  <c r="B36" i="1" s="1"/>
  <c r="B19" i="1"/>
  <c r="B4" i="1"/>
  <c r="C147" i="1" l="1"/>
  <c r="A147" i="1"/>
  <c r="B131" i="1"/>
  <c r="C132" i="1" s="1"/>
  <c r="B120" i="1"/>
  <c r="A121" i="1" s="1"/>
  <c r="B107" i="1"/>
  <c r="B96" i="1"/>
  <c r="C97" i="1" s="1"/>
  <c r="B85" i="1"/>
  <c r="B74" i="1"/>
  <c r="A75" i="1" s="1"/>
  <c r="B63" i="1"/>
  <c r="B6" i="1"/>
  <c r="C7" i="1" s="1"/>
  <c r="A51" i="1"/>
  <c r="B50" i="1"/>
  <c r="C51" i="1" s="1"/>
  <c r="A37" i="1"/>
  <c r="C37" i="1"/>
  <c r="A20" i="1"/>
  <c r="C20" i="1"/>
  <c r="B147" i="1" l="1"/>
  <c r="A132" i="1"/>
  <c r="C121" i="1"/>
  <c r="A108" i="1"/>
  <c r="C108" i="1"/>
  <c r="A97" i="1"/>
  <c r="A86" i="1"/>
  <c r="C86" i="1"/>
  <c r="C75" i="1"/>
  <c r="C64" i="1"/>
  <c r="A64" i="1"/>
  <c r="A7" i="1"/>
  <c r="B51" i="1"/>
  <c r="B37" i="1"/>
  <c r="B20" i="1"/>
  <c r="A21" i="1" s="1"/>
  <c r="A148" i="1" l="1"/>
  <c r="C148" i="1"/>
  <c r="B132" i="1"/>
  <c r="B121" i="1"/>
  <c r="B108" i="1"/>
  <c r="A109" i="1" s="1"/>
  <c r="B97" i="1"/>
  <c r="B86" i="1"/>
  <c r="B75" i="1"/>
  <c r="A76" i="1" s="1"/>
  <c r="B64" i="1"/>
  <c r="C65" i="1" s="1"/>
  <c r="B7" i="1"/>
  <c r="A52" i="1"/>
  <c r="C52" i="1"/>
  <c r="A38" i="1"/>
  <c r="C38" i="1"/>
  <c r="C21" i="1"/>
  <c r="B148" i="1" l="1"/>
  <c r="A149" i="1" s="1"/>
  <c r="C133" i="1"/>
  <c r="A133" i="1"/>
  <c r="C109" i="1"/>
  <c r="C98" i="1"/>
  <c r="A98" i="1"/>
  <c r="B98" i="1" s="1"/>
  <c r="A87" i="1"/>
  <c r="B87" i="1" s="1"/>
  <c r="C87" i="1"/>
  <c r="C76" i="1"/>
  <c r="B76" i="1"/>
  <c r="A65" i="1"/>
  <c r="B65" i="1" s="1"/>
  <c r="C8" i="1"/>
  <c r="A8" i="1"/>
  <c r="B8" i="1" s="1"/>
  <c r="B52" i="1"/>
  <c r="B38" i="1"/>
  <c r="B21" i="1"/>
  <c r="C149" i="1" l="1"/>
  <c r="B133" i="1"/>
  <c r="A134" i="1" s="1"/>
  <c r="B109" i="1"/>
  <c r="A53" i="1"/>
  <c r="C53" i="1"/>
  <c r="A39" i="1"/>
  <c r="C39" i="1"/>
  <c r="A22" i="1"/>
  <c r="B22" i="1"/>
  <c r="C22" i="1"/>
  <c r="B149" i="1" l="1"/>
  <c r="C134" i="1"/>
  <c r="A110" i="1"/>
  <c r="C110" i="1"/>
  <c r="B53" i="1"/>
  <c r="B39" i="1"/>
  <c r="C23" i="1"/>
  <c r="A23" i="1"/>
  <c r="B23" i="1" s="1"/>
  <c r="A150" i="1" l="1"/>
  <c r="C150" i="1"/>
  <c r="B134" i="1"/>
  <c r="B110" i="1"/>
  <c r="A54" i="1"/>
  <c r="B54" i="1" s="1"/>
  <c r="C54" i="1"/>
  <c r="A40" i="1"/>
  <c r="B40" i="1" s="1"/>
  <c r="C40" i="1"/>
  <c r="A24" i="1"/>
  <c r="C24" i="1"/>
  <c r="B24" i="1"/>
  <c r="B150" i="1" l="1"/>
  <c r="A151" i="1" s="1"/>
  <c r="A135" i="1"/>
  <c r="C135" i="1"/>
  <c r="A111" i="1"/>
  <c r="C111" i="1"/>
  <c r="C25" i="1"/>
  <c r="A25" i="1"/>
  <c r="C151" i="1" l="1"/>
  <c r="B151" i="1" s="1"/>
  <c r="B135" i="1"/>
  <c r="B111" i="1"/>
  <c r="B25" i="1"/>
  <c r="A136" i="1" l="1"/>
  <c r="B136" i="1" s="1"/>
  <c r="C136" i="1"/>
  <c r="A112" i="1"/>
  <c r="C112" i="1"/>
  <c r="B112" i="1" l="1"/>
  <c r="A113" i="1" l="1"/>
  <c r="C113" i="1"/>
  <c r="B113" i="1" l="1"/>
  <c r="A114" i="1" s="1"/>
  <c r="C114" i="1" l="1"/>
  <c r="B114" i="1" s="1"/>
  <c r="A115" i="1" l="1"/>
  <c r="C115" i="1"/>
  <c r="B115" i="1" l="1"/>
  <c r="A116" i="1" l="1"/>
  <c r="C116" i="1"/>
  <c r="B116" i="1" l="1"/>
  <c r="A117" i="1" l="1"/>
  <c r="C117" i="1"/>
  <c r="B117" i="1" l="1"/>
  <c r="A118" i="1" l="1"/>
  <c r="B118" i="1" s="1"/>
  <c r="C118" i="1"/>
</calcChain>
</file>

<file path=xl/sharedStrings.xml><?xml version="1.0" encoding="utf-8"?>
<sst xmlns="http://schemas.openxmlformats.org/spreadsheetml/2006/main" count="53" uniqueCount="19">
  <si>
    <t>h</t>
  </si>
  <si>
    <t>z</t>
  </si>
  <si>
    <t>r</t>
  </si>
  <si>
    <t>k = 0.03261, g = 0.00021186</t>
  </si>
  <si>
    <t>k = 0.23261, g = 0.0021186</t>
  </si>
  <si>
    <t>k = 0.13261, g = 0.0011186</t>
  </si>
  <si>
    <t>k = 0.43261, g = 0.0041186</t>
  </si>
  <si>
    <t>k = 0.10261, g = 0.0021186</t>
  </si>
  <si>
    <t>k = 0.36261, g = 0.0021186</t>
  </si>
  <si>
    <t>(Doesn’t change since taking min each time)</t>
  </si>
  <si>
    <t>k = 0.23261, g = 0.0001186</t>
  </si>
  <si>
    <t>k = 0.23261, g = 0.0051186</t>
  </si>
  <si>
    <t>k = 0.00261, g = 0.000051186</t>
  </si>
  <si>
    <t>k = 0.02261, g = 0.00081186</t>
  </si>
  <si>
    <t>Sum</t>
  </si>
  <si>
    <t>Average</t>
  </si>
  <si>
    <t>Running Total</t>
  </si>
  <si>
    <t>Count</t>
  </si>
  <si>
    <t>k = 0.03261, g = 0.0011186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</si>
</sst>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Discrete Model Population Changes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Humans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Sheet1!$A$3:$A$8</c:f>
              <c:numCache>
                <c:formatCode>General</c:formatCode>
                <c:ptCount val="6"/>
                <c:pt idx="0">
                  <c:v>49</c:v>
                </c:pt>
                <c:pt idx="1">
                  <c:v>43</c:v>
                </c:pt>
                <c:pt idx="2">
                  <c:v>1.6228684000000015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E-4A5B-B34B-394802B6FF99}"/>
            </c:ext>
          </c:extLst>
        </c:ser>
        <c:ser>
          <c:idx val="1"/>
          <c:order val="1"/>
          <c:tx>
            <c:v>Zombies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Sheet1!$B$3:$B$8</c:f>
              <c:numCache>
                <c:formatCode>General</c:formatCode>
                <c:ptCount val="6"/>
                <c:pt idx="0">
                  <c:v>1</c:v>
                </c:pt>
                <c:pt idx="1">
                  <c:v>6.8961886000000003</c:v>
                </c:pt>
                <c:pt idx="2">
                  <c:v>47.541267397777723</c:v>
                </c:pt>
                <c:pt idx="3">
                  <c:v>48.268626182485917</c:v>
                </c:pt>
                <c:pt idx="4">
                  <c:v>47.37311656719411</c:v>
                </c:pt>
                <c:pt idx="5">
                  <c:v>46.477606951902303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AE-4A5B-B34B-394802B6FF99}"/>
            </c:ext>
          </c:extLst>
        </c:ser>
        <c:ser>
          <c:idx val="2"/>
          <c:order val="2"/>
          <c:tx>
            <c:v>Removed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Sheet1!$C$3:$C$8</c:f>
              <c:numCache>
                <c:formatCode>General</c:formatCode>
                <c:ptCount val="6"/>
                <c:pt idx="0">
                  <c:v>0</c:v>
                </c:pt>
                <c:pt idx="1">
                  <c:v>0.1038114</c:v>
                </c:pt>
                <c:pt idx="2">
                  <c:v>0.73205280222228009</c:v>
                </c:pt>
                <c:pt idx="3">
                  <c:v>0.89550961529180595</c:v>
                </c:pt>
                <c:pt idx="4">
                  <c:v>0.89550961529180595</c:v>
                </c:pt>
                <c:pt idx="5">
                  <c:v>0.89550961529180595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AE-4A5B-B34B-394802B6F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7333264"/>
        <c:axId val="747330640"/>
      </c:lineChart>
      <c:catAx>
        <c:axId val="747333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30640"/>
        <c:crosses val="autoZero"/>
        <c:auto val="1"/>
        <c:lblAlgn val="ctr"/>
        <c:lblOffset val="100"/>
        <c:noMultiLvlLbl val="0"/>
      </c:catAx>
      <c:valAx>
        <c:axId val="74733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  <a:r>
                  <a:rPr lang="en-US" baseline="0"/>
                  <a:t>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3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k = 0.02261, g = 0.00081186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Sheet1!$A$127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Sheet1!$A$128:$A$136</c:f>
              <c:numCache>
                <c:formatCode>General</c:formatCode>
                <c:ptCount val="9"/>
                <c:pt idx="0">
                  <c:v>49</c:v>
                </c:pt>
                <c:pt idx="1">
                  <c:v>47.892110000000002</c:v>
                </c:pt>
                <c:pt idx="2">
                  <c:v>45.636759989564347</c:v>
                </c:pt>
                <c:pt idx="3">
                  <c:v>41.239007200510599</c:v>
                </c:pt>
                <c:pt idx="4">
                  <c:v>33.328338239696855</c:v>
                </c:pt>
                <c:pt idx="5">
                  <c:v>21.241368403199754</c:v>
                </c:pt>
                <c:pt idx="6">
                  <c:v>8.0347324820129753</c:v>
                </c:pt>
                <c:pt idx="7">
                  <c:v>0.80849614184330143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1-474B-9019-60F10CB4DB7A}"/>
            </c:ext>
          </c:extLst>
        </c:ser>
        <c:ser>
          <c:idx val="1"/>
          <c:order val="1"/>
          <c:tx>
            <c:strRef>
              <c:f>Sheet1!$B$127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Sheet1!$B$128:$B$136</c:f>
              <c:numCache>
                <c:formatCode>General</c:formatCode>
                <c:ptCount val="9"/>
                <c:pt idx="0">
                  <c:v>1</c:v>
                </c:pt>
                <c:pt idx="1">
                  <c:v>2.0828088599999974</c:v>
                </c:pt>
                <c:pt idx="2">
                  <c:v>4.2620196386027658</c:v>
                </c:pt>
                <c:pt idx="3">
                  <c:v>8.4840739856243754</c:v>
                </c:pt>
                <c:pt idx="4">
                  <c:v>16.039957595326722</c:v>
                </c:pt>
                <c:pt idx="5">
                  <c:v>27.498509335002144</c:v>
                </c:pt>
                <c:pt idx="6">
                  <c:v>39.777746678932978</c:v>
                </c:pt>
                <c:pt idx="7">
                  <c:v>45.912992167053282</c:v>
                </c:pt>
                <c:pt idx="8">
                  <c:v>45.611496969475901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A1-474B-9019-60F10CB4DB7A}"/>
            </c:ext>
          </c:extLst>
        </c:ser>
        <c:ser>
          <c:idx val="2"/>
          <c:order val="2"/>
          <c:tx>
            <c:strRef>
              <c:f>Sheet1!$C$127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Sheet1!$C$128:$C$136</c:f>
              <c:numCache>
                <c:formatCode>General</c:formatCode>
                <c:ptCount val="9"/>
                <c:pt idx="0">
                  <c:v>0</c:v>
                </c:pt>
                <c:pt idx="1">
                  <c:v>2.5081140000000002E-2</c:v>
                </c:pt>
                <c:pt idx="2">
                  <c:v>7.6139231832887885E-2</c:v>
                </c:pt>
                <c:pt idx="3">
                  <c:v>0.17569844203213819</c:v>
                </c:pt>
                <c:pt idx="4">
                  <c:v>0.35478535111140069</c:v>
                </c:pt>
                <c:pt idx="5">
                  <c:v>0.62841809682167971</c:v>
                </c:pt>
                <c:pt idx="6">
                  <c:v>0.92739857725594166</c:v>
                </c:pt>
                <c:pt idx="7">
                  <c:v>1.0909908520493627</c:v>
                </c:pt>
                <c:pt idx="8">
                  <c:v>1.1099913394206815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A1-474B-9019-60F10CB4D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781464"/>
        <c:axId val="783781792"/>
      </c:lineChart>
      <c:catAx>
        <c:axId val="783781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781792"/>
        <c:crosses val="autoZero"/>
        <c:auto val="1"/>
        <c:lblAlgn val="ctr"/>
        <c:lblOffset val="100"/>
        <c:noMultiLvlLbl val="0"/>
      </c:catAx>
      <c:valAx>
        <c:axId val="78378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781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k = 0.03261, g = 0.0011186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Sheet1!$A$142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Sheet1!$A$143:$A$148</c:f>
              <c:numCache>
                <c:formatCode>General</c:formatCode>
                <c:ptCount val="6"/>
                <c:pt idx="0">
                  <c:v>49</c:v>
                </c:pt>
                <c:pt idx="1">
                  <c:v>47.40211</c:v>
                </c:pt>
                <c:pt idx="2">
                  <c:v>43.471062823016062</c:v>
                </c:pt>
                <c:pt idx="3">
                  <c:v>34.562252206818528</c:v>
                </c:pt>
                <c:pt idx="4">
                  <c:v>17.996467190312579</c:v>
                </c:pt>
                <c:pt idx="5">
                  <c:v>0.27296106407363041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50-48C9-9B46-38C552DBD41E}"/>
            </c:ext>
          </c:extLst>
        </c:ser>
        <c:ser>
          <c:idx val="1"/>
          <c:order val="1"/>
          <c:tx>
            <c:strRef>
              <c:f>Sheet1!$B$142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Sheet1!$B$143:$B$148</c:f>
              <c:numCache>
                <c:formatCode>General</c:formatCode>
                <c:ptCount val="6"/>
                <c:pt idx="0">
                  <c:v>1</c:v>
                </c:pt>
                <c:pt idx="1">
                  <c:v>2.5430785999999994</c:v>
                </c:pt>
                <c:pt idx="2">
                  <c:v>6.28447017667194</c:v>
                </c:pt>
                <c:pt idx="3">
                  <c:v>14.698031952591867</c:v>
                </c:pt>
                <c:pt idx="4">
                  <c:v>30.200322586978334</c:v>
                </c:pt>
                <c:pt idx="5">
                  <c:v>46.252376221535982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50-48C9-9B46-38C552DBD41E}"/>
            </c:ext>
          </c:extLst>
        </c:ser>
        <c:ser>
          <c:idx val="2"/>
          <c:order val="2"/>
          <c:tx>
            <c:strRef>
              <c:f>Sheet1!$C$142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Sheet1!$C$143:$C$148</c:f>
              <c:numCache>
                <c:formatCode>General</c:formatCode>
                <c:ptCount val="6"/>
                <c:pt idx="0">
                  <c:v>0</c:v>
                </c:pt>
                <c:pt idx="1">
                  <c:v>5.4811399999999996E-2</c:v>
                </c:pt>
                <c:pt idx="2">
                  <c:v>0.1896556003119973</c:v>
                </c:pt>
                <c:pt idx="3">
                  <c:v>0.49524884027760796</c:v>
                </c:pt>
                <c:pt idx="4">
                  <c:v>1.0634943821194831</c:v>
                </c:pt>
                <c:pt idx="5">
                  <c:v>1.6714524916813012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50-48C9-9B46-38C552DBD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347784"/>
        <c:axId val="819348112"/>
      </c:lineChart>
      <c:catAx>
        <c:axId val="819347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348112"/>
        <c:crosses val="autoZero"/>
        <c:auto val="1"/>
        <c:lblAlgn val="ctr"/>
        <c:lblOffset val="100"/>
        <c:noMultiLvlLbl val="0"/>
      </c:catAx>
      <c:valAx>
        <c:axId val="81934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347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k = 0.03261, g = 0.00021186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Sheet1!$A$18:$A$23</c:f>
              <c:numCache>
                <c:formatCode>General</c:formatCode>
                <c:ptCount val="6"/>
                <c:pt idx="0">
                  <c:v>49</c:v>
                </c:pt>
                <c:pt idx="1">
                  <c:v>47.40211</c:v>
                </c:pt>
                <c:pt idx="2">
                  <c:v>43.402383290993079</c:v>
                </c:pt>
                <c:pt idx="3">
                  <c:v>34.130599471223732</c:v>
                </c:pt>
                <c:pt idx="4">
                  <c:v>16.627524284242817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CA-44E0-BD44-CA02EBA27F3A}"/>
            </c:ext>
          </c:extLst>
        </c:ser>
        <c:ser>
          <c:idx val="1"/>
          <c:order val="1"/>
          <c:tx>
            <c:strRef>
              <c:f>Sheet1!$B$17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Sheet1!$B$18:$B$23</c:f>
              <c:numCache>
                <c:formatCode>General</c:formatCode>
                <c:ptCount val="6"/>
                <c:pt idx="0">
                  <c:v>1</c:v>
                </c:pt>
                <c:pt idx="1">
                  <c:v>2.5875088599999998</c:v>
                </c:pt>
                <c:pt idx="2">
                  <c:v>6.5508690840032351</c:v>
                </c:pt>
                <c:pt idx="3">
                  <c:v>15.726049677890137</c:v>
                </c:pt>
                <c:pt idx="4">
                  <c:v>33.018808007921031</c:v>
                </c:pt>
                <c:pt idx="5">
                  <c:v>49.319699839376746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CA-44E0-BD44-CA02EBA27F3A}"/>
            </c:ext>
          </c:extLst>
        </c:ser>
        <c:ser>
          <c:idx val="2"/>
          <c:order val="2"/>
          <c:tx>
            <c:strRef>
              <c:f>Sheet1!$C$17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Sheet1!$C$18:$C$23</c:f>
              <c:numCache>
                <c:formatCode>General</c:formatCode>
                <c:ptCount val="6"/>
                <c:pt idx="0">
                  <c:v>0</c:v>
                </c:pt>
                <c:pt idx="1">
                  <c:v>1.0381140000000001E-2</c:v>
                </c:pt>
                <c:pt idx="2">
                  <c:v>3.636648500368618E-2</c:v>
                </c:pt>
                <c:pt idx="3">
                  <c:v>9.6603225882445298E-2</c:v>
                </c:pt>
                <c:pt idx="4">
                  <c:v>0.21031685695002506</c:v>
                </c:pt>
                <c:pt idx="5">
                  <c:v>0.32663245278709979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CA-44E0-BD44-CA02EBA27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7633896"/>
        <c:axId val="747627992"/>
      </c:lineChart>
      <c:catAx>
        <c:axId val="747633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627992"/>
        <c:crosses val="autoZero"/>
        <c:auto val="1"/>
        <c:lblAlgn val="ctr"/>
        <c:lblOffset val="100"/>
        <c:noMultiLvlLbl val="0"/>
      </c:catAx>
      <c:valAx>
        <c:axId val="74762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633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k = 0.13261, g = 0.0011186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Sheet1!$A$32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Sheet1!$A$33:$A$40</c:f>
              <c:numCache>
                <c:formatCode>General</c:formatCode>
                <c:ptCount val="8"/>
                <c:pt idx="0">
                  <c:v>49</c:v>
                </c:pt>
                <c:pt idx="1">
                  <c:v>43</c:v>
                </c:pt>
                <c:pt idx="2">
                  <c:v>3.3969372094219992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F1-46EC-B7AE-84462D9D019E}"/>
            </c:ext>
          </c:extLst>
        </c:ser>
        <c:ser>
          <c:idx val="1"/>
          <c:order val="1"/>
          <c:tx>
            <c:strRef>
              <c:f>Sheet1!$B$32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Sheet1!$B$33:$B$40</c:f>
              <c:numCache>
                <c:formatCode>General</c:formatCode>
                <c:ptCount val="8"/>
                <c:pt idx="0">
                  <c:v>1</c:v>
                </c:pt>
                <c:pt idx="1">
                  <c:v>6.9451885999999998</c:v>
                </c:pt>
                <c:pt idx="2">
                  <c:v>46.159377807955721</c:v>
                </c:pt>
                <c:pt idx="3">
                  <c:v>48.992044386462332</c:v>
                </c:pt>
                <c:pt idx="4">
                  <c:v>48.427773755546944</c:v>
                </c:pt>
                <c:pt idx="5">
                  <c:v>47.863503124631556</c:v>
                </c:pt>
                <c:pt idx="6">
                  <c:v>47.299232493716168</c:v>
                </c:pt>
                <c:pt idx="7">
                  <c:v>46.73496186280078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F1-46EC-B7AE-84462D9D019E}"/>
            </c:ext>
          </c:extLst>
        </c:ser>
        <c:ser>
          <c:idx val="2"/>
          <c:order val="2"/>
          <c:tx>
            <c:strRef>
              <c:f>Sheet1!$C$32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Sheet1!$C$33:$C$40</c:f>
              <c:numCache>
                <c:formatCode>General</c:formatCode>
                <c:ptCount val="8"/>
                <c:pt idx="0">
                  <c:v>0</c:v>
                </c:pt>
                <c:pt idx="1">
                  <c:v>5.4811399999999996E-2</c:v>
                </c:pt>
                <c:pt idx="2">
                  <c:v>0.38887358262228</c:v>
                </c:pt>
                <c:pt idx="3">
                  <c:v>0.56427063091539098</c:v>
                </c:pt>
                <c:pt idx="4">
                  <c:v>0.56427063091539098</c:v>
                </c:pt>
                <c:pt idx="5">
                  <c:v>0.56427063091539098</c:v>
                </c:pt>
                <c:pt idx="6">
                  <c:v>0.56427063091539098</c:v>
                </c:pt>
                <c:pt idx="7">
                  <c:v>0.56427063091539098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F1-46EC-B7AE-84462D9D0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062080"/>
        <c:axId val="778063064"/>
      </c:lineChart>
      <c:catAx>
        <c:axId val="77806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063064"/>
        <c:crosses val="autoZero"/>
        <c:auto val="1"/>
        <c:lblAlgn val="ctr"/>
        <c:lblOffset val="100"/>
        <c:noMultiLvlLbl val="0"/>
      </c:catAx>
      <c:valAx>
        <c:axId val="77806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06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k = 0.43261, g = 0.0041186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Sheet1!$A$46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Sheet1!$A$47:$A$54</c:f>
              <c:numCache>
                <c:formatCode>General</c:formatCode>
                <c:ptCount val="8"/>
                <c:pt idx="0">
                  <c:v>49</c:v>
                </c:pt>
                <c:pt idx="1">
                  <c:v>43</c:v>
                </c:pt>
                <c:pt idx="2">
                  <c:v>2.2108684000000025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7E-4C54-A54B-E2B7B99A6FA7}"/>
            </c:ext>
          </c:extLst>
        </c:ser>
        <c:ser>
          <c:idx val="1"/>
          <c:order val="1"/>
          <c:tx>
            <c:strRef>
              <c:f>Sheet1!$B$46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Sheet1!$B$47:$B$54</c:f>
              <c:numCache>
                <c:formatCode>General</c:formatCode>
                <c:ptCount val="8"/>
                <c:pt idx="0">
                  <c:v>1</c:v>
                </c:pt>
                <c:pt idx="1">
                  <c:v>6.7981885999999996</c:v>
                </c:pt>
                <c:pt idx="2">
                  <c:v>46.181550958577716</c:v>
                </c:pt>
                <c:pt idx="3">
                  <c:v>46.566135572509275</c:v>
                </c:pt>
                <c:pt idx="4">
                  <c:v>44.73985178644083</c:v>
                </c:pt>
                <c:pt idx="5">
                  <c:v>42.913568000372386</c:v>
                </c:pt>
                <c:pt idx="6">
                  <c:v>41.087284214303942</c:v>
                </c:pt>
                <c:pt idx="7">
                  <c:v>39.261000428235498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7E-4C54-A54B-E2B7B99A6FA7}"/>
            </c:ext>
          </c:extLst>
        </c:ser>
        <c:ser>
          <c:idx val="2"/>
          <c:order val="2"/>
          <c:tx>
            <c:strRef>
              <c:f>Sheet1!$C$46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Sheet1!$C$47:$C$54</c:f>
              <c:numCache>
                <c:formatCode>General</c:formatCode>
                <c:ptCount val="8"/>
                <c:pt idx="0">
                  <c:v>0</c:v>
                </c:pt>
                <c:pt idx="1">
                  <c:v>0.2018114</c:v>
                </c:pt>
                <c:pt idx="2">
                  <c:v>1.40576924142228</c:v>
                </c:pt>
                <c:pt idx="3">
                  <c:v>1.826283786068446</c:v>
                </c:pt>
                <c:pt idx="4">
                  <c:v>1.826283786068446</c:v>
                </c:pt>
                <c:pt idx="5">
                  <c:v>1.826283786068446</c:v>
                </c:pt>
                <c:pt idx="6">
                  <c:v>1.826283786068446</c:v>
                </c:pt>
                <c:pt idx="7">
                  <c:v>1.826283786068446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7E-4C54-A54B-E2B7B99A6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718784"/>
        <c:axId val="817716816"/>
      </c:lineChart>
      <c:catAx>
        <c:axId val="81771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716816"/>
        <c:crosses val="autoZero"/>
        <c:auto val="1"/>
        <c:lblAlgn val="ctr"/>
        <c:lblOffset val="100"/>
        <c:noMultiLvlLbl val="0"/>
      </c:catAx>
      <c:valAx>
        <c:axId val="81771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71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k = 0.10261, g = 0.0021186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Sheet1!$A$59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Sheet1!$A$60:$A$65</c:f>
              <c:numCache>
                <c:formatCode>General</c:formatCode>
                <c:ptCount val="6"/>
                <c:pt idx="0">
                  <c:v>49</c:v>
                </c:pt>
                <c:pt idx="1">
                  <c:v>43.972110000000001</c:v>
                </c:pt>
                <c:pt idx="2">
                  <c:v>17.242796459652521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C1-40B3-9A0E-97282E87FC86}"/>
            </c:ext>
          </c:extLst>
        </c:ser>
        <c:ser>
          <c:idx val="1"/>
          <c:order val="1"/>
          <c:tx>
            <c:strRef>
              <c:f>Sheet1!$B$59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Sheet1!$B$60:$B$65</c:f>
              <c:numCache>
                <c:formatCode>General</c:formatCode>
                <c:ptCount val="6"/>
                <c:pt idx="0">
                  <c:v>1</c:v>
                </c:pt>
                <c:pt idx="1">
                  <c:v>5.9240785999999996</c:v>
                </c:pt>
                <c:pt idx="2">
                  <c:v>31.99769765228023</c:v>
                </c:pt>
                <c:pt idx="3">
                  <c:v>47.415904895441386</c:v>
                </c:pt>
                <c:pt idx="4">
                  <c:v>45.591315678950025</c:v>
                </c:pt>
                <c:pt idx="5">
                  <c:v>43.766726462458664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C1-40B3-9A0E-97282E87FC86}"/>
            </c:ext>
          </c:extLst>
        </c:ser>
        <c:ser>
          <c:idx val="2"/>
          <c:order val="2"/>
          <c:tx>
            <c:strRef>
              <c:f>Sheet1!$C$59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Sheet1!$C$60:$C$65</c:f>
              <c:numCache>
                <c:formatCode>General</c:formatCode>
                <c:ptCount val="6"/>
                <c:pt idx="0">
                  <c:v>0</c:v>
                </c:pt>
                <c:pt idx="1">
                  <c:v>0.1038114</c:v>
                </c:pt>
                <c:pt idx="2">
                  <c:v>0.65569448806724651</c:v>
                </c:pt>
                <c:pt idx="3">
                  <c:v>1.8245892164913635</c:v>
                </c:pt>
                <c:pt idx="4">
                  <c:v>1.8245892164913635</c:v>
                </c:pt>
                <c:pt idx="5">
                  <c:v>1.8245892164913635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C1-40B3-9A0E-97282E87F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1514512"/>
        <c:axId val="821505984"/>
      </c:lineChart>
      <c:catAx>
        <c:axId val="82151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505984"/>
        <c:crosses val="autoZero"/>
        <c:auto val="1"/>
        <c:lblAlgn val="ctr"/>
        <c:lblOffset val="100"/>
        <c:noMultiLvlLbl val="0"/>
      </c:catAx>
      <c:valAx>
        <c:axId val="82150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51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k = 0.36261, g = 0.0021186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Sheet1!$A$70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Sheet1!$A$71:$A$76</c:f>
              <c:numCache>
                <c:formatCode>General</c:formatCode>
                <c:ptCount val="6"/>
                <c:pt idx="0">
                  <c:v>49</c:v>
                </c:pt>
                <c:pt idx="1">
                  <c:v>43</c:v>
                </c:pt>
                <c:pt idx="2">
                  <c:v>1.6228684000000015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6D-4B3D-A6B4-D2228DA9EA4D}"/>
            </c:ext>
          </c:extLst>
        </c:ser>
        <c:ser>
          <c:idx val="1"/>
          <c:order val="1"/>
          <c:tx>
            <c:strRef>
              <c:f>Sheet1!$B$70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Sheet1!$B$71:$B$76</c:f>
              <c:numCache>
                <c:formatCode>General</c:formatCode>
                <c:ptCount val="6"/>
                <c:pt idx="0">
                  <c:v>1</c:v>
                </c:pt>
                <c:pt idx="1">
                  <c:v>6.8961886000000003</c:v>
                </c:pt>
                <c:pt idx="2">
                  <c:v>47.541267397777723</c:v>
                </c:pt>
                <c:pt idx="3">
                  <c:v>48.268626182485917</c:v>
                </c:pt>
                <c:pt idx="4">
                  <c:v>47.37311656719411</c:v>
                </c:pt>
                <c:pt idx="5">
                  <c:v>46.477606951902303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6D-4B3D-A6B4-D2228DA9EA4D}"/>
            </c:ext>
          </c:extLst>
        </c:ser>
        <c:ser>
          <c:idx val="2"/>
          <c:order val="2"/>
          <c:tx>
            <c:strRef>
              <c:f>Sheet1!$C$70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Sheet1!$C$71:$C$76</c:f>
              <c:numCache>
                <c:formatCode>General</c:formatCode>
                <c:ptCount val="6"/>
                <c:pt idx="0">
                  <c:v>0</c:v>
                </c:pt>
                <c:pt idx="1">
                  <c:v>0.1038114</c:v>
                </c:pt>
                <c:pt idx="2">
                  <c:v>0.73205280222228009</c:v>
                </c:pt>
                <c:pt idx="3">
                  <c:v>0.89550961529180595</c:v>
                </c:pt>
                <c:pt idx="4">
                  <c:v>0.89550961529180595</c:v>
                </c:pt>
                <c:pt idx="5">
                  <c:v>0.89550961529180595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6D-4B3D-A6B4-D2228DA9E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846936"/>
        <c:axId val="817840704"/>
      </c:lineChart>
      <c:catAx>
        <c:axId val="817846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840704"/>
        <c:crosses val="autoZero"/>
        <c:auto val="1"/>
        <c:lblAlgn val="ctr"/>
        <c:lblOffset val="100"/>
        <c:noMultiLvlLbl val="0"/>
      </c:catAx>
      <c:valAx>
        <c:axId val="81784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846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k = 0.23261, g = 0.0001186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Sheet1!$A$81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Sheet1!$A$82:$A$87</c:f>
              <c:numCache>
                <c:formatCode>General</c:formatCode>
                <c:ptCount val="6"/>
                <c:pt idx="0">
                  <c:v>49</c:v>
                </c:pt>
                <c:pt idx="1">
                  <c:v>43</c:v>
                </c:pt>
                <c:pt idx="2">
                  <c:v>1.0348684000000006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26-456C-A5B6-D16326AA6A4B}"/>
            </c:ext>
          </c:extLst>
        </c:ser>
        <c:ser>
          <c:idx val="1"/>
          <c:order val="1"/>
          <c:tx>
            <c:strRef>
              <c:f>Sheet1!$B$81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Sheet1!$B$82:$B$87</c:f>
              <c:numCache>
                <c:formatCode>General</c:formatCode>
                <c:ptCount val="6"/>
                <c:pt idx="0">
                  <c:v>1</c:v>
                </c:pt>
                <c:pt idx="1">
                  <c:v>6.9941886000000002</c:v>
                </c:pt>
                <c:pt idx="2">
                  <c:v>48.91783983697772</c:v>
                </c:pt>
                <c:pt idx="3">
                  <c:v>49.905223923695516</c:v>
                </c:pt>
                <c:pt idx="4">
                  <c:v>49.857739610413311</c:v>
                </c:pt>
                <c:pt idx="5">
                  <c:v>49.810255297131107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26-456C-A5B6-D16326AA6A4B}"/>
            </c:ext>
          </c:extLst>
        </c:ser>
        <c:ser>
          <c:idx val="2"/>
          <c:order val="2"/>
          <c:tx>
            <c:strRef>
              <c:f>Sheet1!$C$81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Sheet1!$C$82:$C$87</c:f>
              <c:numCache>
                <c:formatCode>General</c:formatCode>
                <c:ptCount val="6"/>
                <c:pt idx="0">
                  <c:v>0</c:v>
                </c:pt>
                <c:pt idx="1">
                  <c:v>5.8113999999999996E-3</c:v>
                </c:pt>
                <c:pt idx="2">
                  <c:v>4.1480363022279997E-2</c:v>
                </c:pt>
                <c:pt idx="3">
                  <c:v>4.7484313282204954E-2</c:v>
                </c:pt>
                <c:pt idx="4">
                  <c:v>4.7484313282204954E-2</c:v>
                </c:pt>
                <c:pt idx="5">
                  <c:v>4.7484313282204954E-2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26-456C-A5B6-D16326AA6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539496"/>
        <c:axId val="786536544"/>
      </c:lineChart>
      <c:catAx>
        <c:axId val="786539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536544"/>
        <c:crosses val="autoZero"/>
        <c:auto val="1"/>
        <c:lblAlgn val="ctr"/>
        <c:lblOffset val="100"/>
        <c:noMultiLvlLbl val="0"/>
      </c:catAx>
      <c:valAx>
        <c:axId val="78653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539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k = 0.23261, g = 0.0051186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Sheet1!$A$92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Sheet1!$A$93:$A$98</c:f>
              <c:numCache>
                <c:formatCode>General</c:formatCode>
                <c:ptCount val="6"/>
                <c:pt idx="0">
                  <c:v>49</c:v>
                </c:pt>
                <c:pt idx="1">
                  <c:v>43</c:v>
                </c:pt>
                <c:pt idx="2">
                  <c:v>2.5048683999999994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4D-45E8-A4B7-6727A9C5C812}"/>
            </c:ext>
          </c:extLst>
        </c:ser>
        <c:ser>
          <c:idx val="1"/>
          <c:order val="1"/>
          <c:tx>
            <c:strRef>
              <c:f>Sheet1!$B$92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Sheet1!$B$93:$B$98</c:f>
              <c:numCache>
                <c:formatCode>General</c:formatCode>
                <c:ptCount val="6"/>
                <c:pt idx="0">
                  <c:v>1</c:v>
                </c:pt>
                <c:pt idx="1">
                  <c:v>6.7491886000000001</c:v>
                </c:pt>
                <c:pt idx="2">
                  <c:v>45.508013738977724</c:v>
                </c:pt>
                <c:pt idx="3">
                  <c:v>45.693098348100193</c:v>
                </c:pt>
                <c:pt idx="4">
                  <c:v>43.373314557222656</c:v>
                </c:pt>
                <c:pt idx="5">
                  <c:v>41.053530766345119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4D-45E8-A4B7-6727A9C5C812}"/>
            </c:ext>
          </c:extLst>
        </c:ser>
        <c:ser>
          <c:idx val="2"/>
          <c:order val="2"/>
          <c:tx>
            <c:strRef>
              <c:f>Sheet1!$C$92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Sheet1!$C$93:$C$98</c:f>
              <c:numCache>
                <c:formatCode>General</c:formatCode>
                <c:ptCount val="6"/>
                <c:pt idx="0">
                  <c:v>0</c:v>
                </c:pt>
                <c:pt idx="1">
                  <c:v>0.25081140000000002</c:v>
                </c:pt>
                <c:pt idx="2">
                  <c:v>1.7363064610222803</c:v>
                </c:pt>
                <c:pt idx="3">
                  <c:v>2.3197837908775334</c:v>
                </c:pt>
                <c:pt idx="4">
                  <c:v>2.3197837908775334</c:v>
                </c:pt>
                <c:pt idx="5">
                  <c:v>2.3197837908775334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4D-45E8-A4B7-6727A9C5C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1671128"/>
        <c:axId val="821674408"/>
      </c:lineChart>
      <c:catAx>
        <c:axId val="821671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674408"/>
        <c:crosses val="autoZero"/>
        <c:auto val="1"/>
        <c:lblAlgn val="ctr"/>
        <c:lblOffset val="100"/>
        <c:noMultiLvlLbl val="0"/>
      </c:catAx>
      <c:valAx>
        <c:axId val="82167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671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k = 0.00261, g = 0.000051186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Sheet1!$A$103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Sheet1!$A$104:$A$109</c:f>
              <c:numCache>
                <c:formatCode>General</c:formatCode>
                <c:ptCount val="6"/>
                <c:pt idx="0">
                  <c:v>49</c:v>
                </c:pt>
                <c:pt idx="1">
                  <c:v>48.872109999999999</c:v>
                </c:pt>
                <c:pt idx="2">
                  <c:v>48.728560555082794</c:v>
                </c:pt>
                <c:pt idx="3">
                  <c:v>48.567852940113418</c:v>
                </c:pt>
                <c:pt idx="4">
                  <c:v>48.38837802247555</c:v>
                </c:pt>
                <c:pt idx="5">
                  <c:v>48.188414650867998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3E-43C1-A998-634A747335C7}"/>
            </c:ext>
          </c:extLst>
        </c:ser>
        <c:ser>
          <c:idx val="1"/>
          <c:order val="1"/>
          <c:tx>
            <c:strRef>
              <c:f>Sheet1!$B$103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Sheet1!$B$104:$B$109</c:f>
              <c:numCache>
                <c:formatCode>General</c:formatCode>
                <c:ptCount val="6"/>
                <c:pt idx="0">
                  <c:v>1</c:v>
                </c:pt>
                <c:pt idx="1">
                  <c:v>1.1253818860000007</c:v>
                </c:pt>
                <c:pt idx="2">
                  <c:v>1.2636079978032091</c:v>
                </c:pt>
                <c:pt idx="3">
                  <c:v>1.4158405631912225</c:v>
                </c:pt>
                <c:pt idx="4">
                  <c:v>1.5833206599319394</c:v>
                </c:pt>
                <c:pt idx="5">
                  <c:v>1.7673676301292731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3E-43C1-A998-634A747335C7}"/>
            </c:ext>
          </c:extLst>
        </c:ser>
        <c:ser>
          <c:idx val="2"/>
          <c:order val="2"/>
          <c:tx>
            <c:strRef>
              <c:f>Sheet1!$C$103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Sheet1!$C$104:$C$109</c:f>
              <c:numCache>
                <c:formatCode>General</c:formatCode>
                <c:ptCount val="6"/>
                <c:pt idx="0">
                  <c:v>0</c:v>
                </c:pt>
                <c:pt idx="1">
                  <c:v>2.5081140000000001E-3</c:v>
                </c:pt>
                <c:pt idx="2">
                  <c:v>5.3233331139969503E-3</c:v>
                </c:pt>
                <c:pt idx="3">
                  <c:v>8.4750495813618459E-3</c:v>
                </c:pt>
                <c:pt idx="4">
                  <c:v>1.1994820897151806E-2</c:v>
                </c:pt>
                <c:pt idx="5">
                  <c:v>1.5916401410218481E-2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3E-43C1-A998-634A74733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353536"/>
        <c:axId val="819366328"/>
      </c:lineChart>
      <c:catAx>
        <c:axId val="81935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366328"/>
        <c:crosses val="autoZero"/>
        <c:auto val="1"/>
        <c:lblAlgn val="ctr"/>
        <c:lblOffset val="100"/>
        <c:noMultiLvlLbl val="0"/>
      </c:catAx>
      <c:valAx>
        <c:axId val="81936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35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0</xdr:row>
      <xdr:rowOff>123824</xdr:rowOff>
    </xdr:from>
    <xdr:to>
      <xdr:col>10</xdr:col>
      <xdr:colOff>352425</xdr:colOff>
      <xdr:row>13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D26D13-29AF-4FF8-97F4-FF8BF76C0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466725</xdr:colOff>
      <xdr:row>15</xdr:row>
      <xdr:rowOff>23813</xdr:rowOff>
    </xdr:from>
    <xdr:to>
      <xdr:col>10</xdr:col>
      <xdr:colOff>314325</xdr:colOff>
      <xdr:row>27</xdr:row>
      <xdr:rowOff>23813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597E43-51E8-422F-B2EB-988DAF164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466724</xdr:colOff>
      <xdr:row>28</xdr:row>
      <xdr:rowOff>95250</xdr:rowOff>
    </xdr:from>
    <xdr:to>
      <xdr:col>10</xdr:col>
      <xdr:colOff>314324</xdr:colOff>
      <xdr:row>40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009C34-2520-47F6-81E7-B4CC1F5AA5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503464</xdr:colOff>
      <xdr:row>41</xdr:row>
      <xdr:rowOff>71437</xdr:rowOff>
    </xdr:from>
    <xdr:to>
      <xdr:col>10</xdr:col>
      <xdr:colOff>351064</xdr:colOff>
      <xdr:row>53</xdr:row>
      <xdr:rowOff>71437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2960A15-3B8F-490E-B5D1-0CF2999C6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552450</xdr:colOff>
      <xdr:row>53</xdr:row>
      <xdr:rowOff>119062</xdr:rowOff>
    </xdr:from>
    <xdr:to>
      <xdr:col>10</xdr:col>
      <xdr:colOff>400050</xdr:colOff>
      <xdr:row>65</xdr:row>
      <xdr:rowOff>119062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DF712BE-5D07-4DE0-B5FA-1CC5AB65BE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581024</xdr:colOff>
      <xdr:row>66</xdr:row>
      <xdr:rowOff>19048</xdr:rowOff>
    </xdr:from>
    <xdr:to>
      <xdr:col>10</xdr:col>
      <xdr:colOff>428624</xdr:colOff>
      <xdr:row>78</xdr:row>
      <xdr:rowOff>19048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7A4F97E-FB7D-4ACB-B6C6-7A46B96FF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571500</xdr:colOff>
      <xdr:row>78</xdr:row>
      <xdr:rowOff>57150</xdr:rowOff>
    </xdr:from>
    <xdr:to>
      <xdr:col>10</xdr:col>
      <xdr:colOff>419100</xdr:colOff>
      <xdr:row>90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C5A68D8-39DF-4563-B654-468C13D86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9525</xdr:colOff>
      <xdr:row>91</xdr:row>
      <xdr:rowOff>9525</xdr:rowOff>
    </xdr:from>
    <xdr:to>
      <xdr:col>10</xdr:col>
      <xdr:colOff>466725</xdr:colOff>
      <xdr:row>103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B4E197D-F2EA-42A7-A21E-51EACBD24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114300</xdr:colOff>
      <xdr:row>108</xdr:row>
      <xdr:rowOff>161924</xdr:rowOff>
    </xdr:from>
    <xdr:to>
      <xdr:col>10</xdr:col>
      <xdr:colOff>571500</xdr:colOff>
      <xdr:row>120</xdr:row>
      <xdr:rowOff>161924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129578-15FE-435D-B1B2-9D8CBDBF4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266700</xdr:colOff>
      <xdr:row>124</xdr:row>
      <xdr:rowOff>152399</xdr:rowOff>
    </xdr:from>
    <xdr:to>
      <xdr:col>11</xdr:col>
      <xdr:colOff>114300</xdr:colOff>
      <xdr:row>136</xdr:row>
      <xdr:rowOff>152399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940950B-4B79-4ACB-82FA-539BCAA48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333374</xdr:colOff>
      <xdr:row>138</xdr:row>
      <xdr:rowOff>171450</xdr:rowOff>
    </xdr:from>
    <xdr:to>
      <xdr:col>11</xdr:col>
      <xdr:colOff>180974</xdr:colOff>
      <xdr:row>150</xdr:row>
      <xdr:rowOff>171450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A7BAEA8-FB3C-4E56-9A33-3711F2A2F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759D5-4C06-4FB5-87B7-38B945CE35F5}">
  <dimension ref="A1:C151"/>
  <sheetViews>
    <sheetView tabSelected="1" zoomScaleNormal="100" workbookViewId="0">
      <selection activeCell="M44" sqref="M44"/>
    </sheetView>
  </sheetViews>
  <sheetFormatPr defaultRowHeight="15" x14ac:dyDescent="0.25"/>
  <sheetData>
    <row r="1" spans="1:3" x14ac:dyDescent="0.25">
      <c r="A1" t="s">
        <v>4</v>
      </c>
    </row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>
        <v>49</v>
      </c>
      <c r="B3">
        <v>1</v>
      </c>
      <c r="C3">
        <v>0</v>
      </c>
    </row>
    <row r="4" spans="1:3" x14ac:dyDescent="0.25">
      <c r="A4">
        <f>MAX(A3 - MIN(0.23261*A3*B3, 6*B3), 0)</f>
        <v>43</v>
      </c>
      <c r="B4">
        <f xml:space="preserve"> MIN(B3 + (A3-A4) - C4, 50)</f>
        <v>6.8961886000000003</v>
      </c>
      <c r="C4">
        <f>C3+0.0021186*B3*A3</f>
        <v>0.1038114</v>
      </c>
    </row>
    <row r="5" spans="1:3" x14ac:dyDescent="0.25">
      <c r="A5">
        <f t="shared" ref="A5:A8" si="0">MAX(A4 - MIN(0.23261*A4*B4, 6*B4), 0)</f>
        <v>1.6228684000000015</v>
      </c>
      <c r="B5">
        <f t="shared" ref="B5:B8" si="1" xml:space="preserve"> MIN(B4 + (A4-A5) - C5, 50)</f>
        <v>47.541267397777723</v>
      </c>
      <c r="C5">
        <f t="shared" ref="C5:C8" si="2">C4+0.0021186*B4*A4</f>
        <v>0.73205280222228009</v>
      </c>
    </row>
    <row r="6" spans="1:3" x14ac:dyDescent="0.25">
      <c r="A6">
        <f t="shared" si="0"/>
        <v>0</v>
      </c>
      <c r="B6">
        <f t="shared" si="1"/>
        <v>48.268626182485917</v>
      </c>
      <c r="C6">
        <f t="shared" si="2"/>
        <v>0.89550961529180595</v>
      </c>
    </row>
    <row r="7" spans="1:3" x14ac:dyDescent="0.25">
      <c r="A7">
        <f t="shared" si="0"/>
        <v>0</v>
      </c>
      <c r="B7">
        <f t="shared" si="1"/>
        <v>47.37311656719411</v>
      </c>
      <c r="C7">
        <f t="shared" si="2"/>
        <v>0.89550961529180595</v>
      </c>
    </row>
    <row r="8" spans="1:3" x14ac:dyDescent="0.25">
      <c r="A8">
        <f t="shared" si="0"/>
        <v>0</v>
      </c>
      <c r="B8">
        <f t="shared" si="1"/>
        <v>46.477606951902303</v>
      </c>
      <c r="C8">
        <f t="shared" si="2"/>
        <v>0.89550961529180595</v>
      </c>
    </row>
    <row r="16" spans="1:3" x14ac:dyDescent="0.25">
      <c r="A16" t="s">
        <v>3</v>
      </c>
    </row>
    <row r="17" spans="1:3" x14ac:dyDescent="0.25">
      <c r="A17" t="s">
        <v>0</v>
      </c>
      <c r="B17" t="s">
        <v>1</v>
      </c>
      <c r="C17" t="s">
        <v>2</v>
      </c>
    </row>
    <row r="18" spans="1:3" x14ac:dyDescent="0.25">
      <c r="A18">
        <v>49</v>
      </c>
      <c r="B18">
        <v>1</v>
      </c>
      <c r="C18">
        <v>0</v>
      </c>
    </row>
    <row r="19" spans="1:3" x14ac:dyDescent="0.25">
      <c r="A19">
        <f>MAX(A18 - MIN(0.03261*A18*B18, 6*B18), 0)</f>
        <v>47.40211</v>
      </c>
      <c r="B19">
        <f xml:space="preserve"> MIN(B18 + (A18-A19) - C19, 50)</f>
        <v>2.5875088599999998</v>
      </c>
      <c r="C19">
        <f>C18+0.00021186*B18*A18</f>
        <v>1.0381140000000001E-2</v>
      </c>
    </row>
    <row r="20" spans="1:3" x14ac:dyDescent="0.25">
      <c r="A20">
        <f t="shared" ref="A20:A25" si="3">MAX(A19 - MIN(0.03261*A19*B19, 6*B19), 0)</f>
        <v>43.402383290993079</v>
      </c>
      <c r="B20">
        <f t="shared" ref="B20:B25" si="4" xml:space="preserve"> MIN(B19 + (A19-A20) - C20, 50)</f>
        <v>6.5508690840032351</v>
      </c>
      <c r="C20">
        <f t="shared" ref="C20:C25" si="5">C19+0.00021186*B19*A19</f>
        <v>3.636648500368618E-2</v>
      </c>
    </row>
    <row r="21" spans="1:3" x14ac:dyDescent="0.25">
      <c r="A21">
        <f t="shared" si="3"/>
        <v>34.130599471223732</v>
      </c>
      <c r="B21">
        <f t="shared" si="4"/>
        <v>15.726049677890137</v>
      </c>
      <c r="C21">
        <f t="shared" si="5"/>
        <v>9.6603225882445298E-2</v>
      </c>
    </row>
    <row r="22" spans="1:3" x14ac:dyDescent="0.25">
      <c r="A22">
        <f t="shared" si="3"/>
        <v>16.627524284242817</v>
      </c>
      <c r="B22">
        <f t="shared" si="4"/>
        <v>33.018808007921031</v>
      </c>
      <c r="C22">
        <f t="shared" si="5"/>
        <v>0.21031685695002506</v>
      </c>
    </row>
    <row r="23" spans="1:3" x14ac:dyDescent="0.25">
      <c r="A23">
        <f t="shared" si="3"/>
        <v>0</v>
      </c>
      <c r="B23">
        <f t="shared" si="4"/>
        <v>49.319699839376746</v>
      </c>
      <c r="C23">
        <f t="shared" si="5"/>
        <v>0.32663245278709979</v>
      </c>
    </row>
    <row r="24" spans="1:3" x14ac:dyDescent="0.25">
      <c r="A24">
        <f t="shared" si="3"/>
        <v>0</v>
      </c>
      <c r="B24">
        <f t="shared" si="4"/>
        <v>48.993067386589644</v>
      </c>
      <c r="C24">
        <f t="shared" si="5"/>
        <v>0.32663245278709979</v>
      </c>
    </row>
    <row r="25" spans="1:3" x14ac:dyDescent="0.25">
      <c r="A25">
        <f t="shared" si="3"/>
        <v>0</v>
      </c>
      <c r="B25">
        <f t="shared" si="4"/>
        <v>48.666434933802542</v>
      </c>
      <c r="C25">
        <f t="shared" si="5"/>
        <v>0.32663245278709979</v>
      </c>
    </row>
    <row r="31" spans="1:3" x14ac:dyDescent="0.25">
      <c r="A31" t="s">
        <v>5</v>
      </c>
    </row>
    <row r="32" spans="1:3" x14ac:dyDescent="0.25">
      <c r="A32" t="s">
        <v>0</v>
      </c>
      <c r="B32" t="s">
        <v>1</v>
      </c>
      <c r="C32" t="s">
        <v>2</v>
      </c>
    </row>
    <row r="33" spans="1:3" x14ac:dyDescent="0.25">
      <c r="A33">
        <v>49</v>
      </c>
      <c r="B33">
        <v>1</v>
      </c>
      <c r="C33">
        <v>0</v>
      </c>
    </row>
    <row r="34" spans="1:3" x14ac:dyDescent="0.25">
      <c r="A34">
        <f>MAX(A33 - MIN(0.13261*A33*B33, 6*B33), 0)</f>
        <v>43</v>
      </c>
      <c r="B34">
        <f xml:space="preserve"> MIN(B33 + (A33-A34) - C34, 50)</f>
        <v>6.9451885999999998</v>
      </c>
      <c r="C34">
        <f>C33+0.0011186*B33*A33</f>
        <v>5.4811399999999996E-2</v>
      </c>
    </row>
    <row r="35" spans="1:3" x14ac:dyDescent="0.25">
      <c r="A35">
        <f t="shared" ref="A35:A40" si="6">MAX(A34 - MIN(0.13261*A34*B34, 6*B34), 0)</f>
        <v>3.3969372094219992</v>
      </c>
      <c r="B35">
        <f t="shared" ref="B35:B40" si="7" xml:space="preserve"> MIN(B34 + (A34-A35) - C35, 50)</f>
        <v>46.159377807955721</v>
      </c>
      <c r="C35">
        <f t="shared" ref="C35:C40" si="8">C34+0.0011186*B34*A34</f>
        <v>0.38887358262228</v>
      </c>
    </row>
    <row r="36" spans="1:3" x14ac:dyDescent="0.25">
      <c r="A36">
        <f t="shared" si="6"/>
        <v>0</v>
      </c>
      <c r="B36">
        <f t="shared" si="7"/>
        <v>48.992044386462332</v>
      </c>
      <c r="C36">
        <f t="shared" si="8"/>
        <v>0.56427063091539098</v>
      </c>
    </row>
    <row r="37" spans="1:3" x14ac:dyDescent="0.25">
      <c r="A37">
        <f t="shared" si="6"/>
        <v>0</v>
      </c>
      <c r="B37">
        <f t="shared" si="7"/>
        <v>48.427773755546944</v>
      </c>
      <c r="C37">
        <f t="shared" si="8"/>
        <v>0.56427063091539098</v>
      </c>
    </row>
    <row r="38" spans="1:3" x14ac:dyDescent="0.25">
      <c r="A38">
        <f t="shared" si="6"/>
        <v>0</v>
      </c>
      <c r="B38">
        <f t="shared" si="7"/>
        <v>47.863503124631556</v>
      </c>
      <c r="C38">
        <f t="shared" si="8"/>
        <v>0.56427063091539098</v>
      </c>
    </row>
    <row r="39" spans="1:3" x14ac:dyDescent="0.25">
      <c r="A39">
        <f t="shared" si="6"/>
        <v>0</v>
      </c>
      <c r="B39">
        <f t="shared" si="7"/>
        <v>47.299232493716168</v>
      </c>
      <c r="C39">
        <f t="shared" si="8"/>
        <v>0.56427063091539098</v>
      </c>
    </row>
    <row r="40" spans="1:3" x14ac:dyDescent="0.25">
      <c r="A40">
        <f t="shared" si="6"/>
        <v>0</v>
      </c>
      <c r="B40">
        <f t="shared" si="7"/>
        <v>46.73496186280078</v>
      </c>
      <c r="C40">
        <f t="shared" si="8"/>
        <v>0.56427063091539098</v>
      </c>
    </row>
    <row r="45" spans="1:3" x14ac:dyDescent="0.25">
      <c r="A45" t="s">
        <v>6</v>
      </c>
    </row>
    <row r="46" spans="1:3" x14ac:dyDescent="0.25">
      <c r="A46" t="s">
        <v>0</v>
      </c>
      <c r="B46" t="s">
        <v>1</v>
      </c>
      <c r="C46" t="s">
        <v>2</v>
      </c>
    </row>
    <row r="47" spans="1:3" x14ac:dyDescent="0.25">
      <c r="A47">
        <v>49</v>
      </c>
      <c r="B47">
        <v>1</v>
      </c>
      <c r="C47">
        <v>0</v>
      </c>
    </row>
    <row r="48" spans="1:3" x14ac:dyDescent="0.25">
      <c r="A48">
        <f>MAX(A47 - MIN(0.43261*A47*B47, 6*B47), 0)</f>
        <v>43</v>
      </c>
      <c r="B48">
        <f xml:space="preserve"> MIN(B47 + (A47-A48) - C48, 50)</f>
        <v>6.7981885999999996</v>
      </c>
      <c r="C48">
        <f>C47+0.0041186*B47*A47</f>
        <v>0.2018114</v>
      </c>
    </row>
    <row r="49" spans="1:3" x14ac:dyDescent="0.25">
      <c r="A49">
        <f t="shared" ref="A49:A54" si="9">MAX(A48 - MIN(0.43261*A48*B48, 6*B48), 0)</f>
        <v>2.2108684000000025</v>
      </c>
      <c r="B49">
        <f t="shared" ref="B49:B54" si="10" xml:space="preserve"> MIN(B48 + (A48-A49) - C49, 50)</f>
        <v>46.181550958577716</v>
      </c>
      <c r="C49">
        <f t="shared" ref="C49:C54" si="11">C48+0.0041186*B48*A48</f>
        <v>1.40576924142228</v>
      </c>
    </row>
    <row r="50" spans="1:3" x14ac:dyDescent="0.25">
      <c r="A50">
        <f t="shared" si="9"/>
        <v>0</v>
      </c>
      <c r="B50">
        <f t="shared" si="10"/>
        <v>46.566135572509275</v>
      </c>
      <c r="C50">
        <f t="shared" si="11"/>
        <v>1.826283786068446</v>
      </c>
    </row>
    <row r="51" spans="1:3" x14ac:dyDescent="0.25">
      <c r="A51">
        <f t="shared" si="9"/>
        <v>0</v>
      </c>
      <c r="B51">
        <f t="shared" si="10"/>
        <v>44.73985178644083</v>
      </c>
      <c r="C51">
        <f t="shared" si="11"/>
        <v>1.826283786068446</v>
      </c>
    </row>
    <row r="52" spans="1:3" x14ac:dyDescent="0.25">
      <c r="A52">
        <f t="shared" si="9"/>
        <v>0</v>
      </c>
      <c r="B52">
        <f t="shared" si="10"/>
        <v>42.913568000372386</v>
      </c>
      <c r="C52">
        <f t="shared" si="11"/>
        <v>1.826283786068446</v>
      </c>
    </row>
    <row r="53" spans="1:3" x14ac:dyDescent="0.25">
      <c r="A53">
        <f t="shared" si="9"/>
        <v>0</v>
      </c>
      <c r="B53">
        <f t="shared" si="10"/>
        <v>41.087284214303942</v>
      </c>
      <c r="C53">
        <f t="shared" si="11"/>
        <v>1.826283786068446</v>
      </c>
    </row>
    <row r="54" spans="1:3" x14ac:dyDescent="0.25">
      <c r="A54">
        <f t="shared" si="9"/>
        <v>0</v>
      </c>
      <c r="B54">
        <f t="shared" si="10"/>
        <v>39.261000428235498</v>
      </c>
      <c r="C54">
        <f t="shared" si="11"/>
        <v>1.826283786068446</v>
      </c>
    </row>
    <row r="58" spans="1:3" x14ac:dyDescent="0.25">
      <c r="A58" t="s">
        <v>7</v>
      </c>
    </row>
    <row r="59" spans="1:3" x14ac:dyDescent="0.25">
      <c r="A59" t="s">
        <v>0</v>
      </c>
      <c r="B59" t="s">
        <v>1</v>
      </c>
      <c r="C59" t="s">
        <v>2</v>
      </c>
    </row>
    <row r="60" spans="1:3" x14ac:dyDescent="0.25">
      <c r="A60">
        <v>49</v>
      </c>
      <c r="B60">
        <v>1</v>
      </c>
      <c r="C60">
        <v>0</v>
      </c>
    </row>
    <row r="61" spans="1:3" x14ac:dyDescent="0.25">
      <c r="A61">
        <f>MAX(A60 - MIN(0.10261*A60*B60, 6*B60), 0)</f>
        <v>43.972110000000001</v>
      </c>
      <c r="B61">
        <f xml:space="preserve"> MIN(B60 + (A60-A61) - C61, 50)</f>
        <v>5.9240785999999996</v>
      </c>
      <c r="C61">
        <f>C60+0.0021186*B60*A60</f>
        <v>0.1038114</v>
      </c>
    </row>
    <row r="62" spans="1:3" x14ac:dyDescent="0.25">
      <c r="A62">
        <f t="shared" ref="A62:A65" si="12">MAX(A61 - MIN(0.10261*A61*B61, 6*B61), 0)</f>
        <v>17.242796459652521</v>
      </c>
      <c r="B62">
        <f t="shared" ref="B62:B65" si="13" xml:space="preserve"> MIN(B61 + (A61-A62) - C62, 50)</f>
        <v>31.99769765228023</v>
      </c>
      <c r="C62">
        <f t="shared" ref="C62:C65" si="14">C61+0.0021186*B61*A61</f>
        <v>0.65569448806724651</v>
      </c>
    </row>
    <row r="63" spans="1:3" x14ac:dyDescent="0.25">
      <c r="A63">
        <f t="shared" si="12"/>
        <v>0</v>
      </c>
      <c r="B63">
        <f t="shared" si="13"/>
        <v>47.415904895441386</v>
      </c>
      <c r="C63">
        <f t="shared" si="14"/>
        <v>1.8245892164913635</v>
      </c>
    </row>
    <row r="64" spans="1:3" x14ac:dyDescent="0.25">
      <c r="A64">
        <f t="shared" si="12"/>
        <v>0</v>
      </c>
      <c r="B64">
        <f t="shared" si="13"/>
        <v>45.591315678950025</v>
      </c>
      <c r="C64">
        <f t="shared" si="14"/>
        <v>1.8245892164913635</v>
      </c>
    </row>
    <row r="65" spans="1:3" x14ac:dyDescent="0.25">
      <c r="A65">
        <f t="shared" si="12"/>
        <v>0</v>
      </c>
      <c r="B65">
        <f t="shared" si="13"/>
        <v>43.766726462458664</v>
      </c>
      <c r="C65">
        <f t="shared" si="14"/>
        <v>1.8245892164913635</v>
      </c>
    </row>
    <row r="68" spans="1:3" x14ac:dyDescent="0.25">
      <c r="A68" t="s">
        <v>9</v>
      </c>
    </row>
    <row r="69" spans="1:3" x14ac:dyDescent="0.25">
      <c r="A69" t="s">
        <v>8</v>
      </c>
    </row>
    <row r="70" spans="1:3" x14ac:dyDescent="0.25">
      <c r="A70" t="s">
        <v>0</v>
      </c>
      <c r="B70" t="s">
        <v>1</v>
      </c>
      <c r="C70" t="s">
        <v>2</v>
      </c>
    </row>
    <row r="71" spans="1:3" x14ac:dyDescent="0.25">
      <c r="A71">
        <v>49</v>
      </c>
      <c r="B71">
        <v>1</v>
      </c>
      <c r="C71">
        <v>0</v>
      </c>
    </row>
    <row r="72" spans="1:3" x14ac:dyDescent="0.25">
      <c r="A72">
        <f>MAX(A71 - MIN(0.36261*A71*B71, 6*B71), 0)</f>
        <v>43</v>
      </c>
      <c r="B72">
        <f xml:space="preserve"> MIN(B71 + (A71-A72) - C72, 50)</f>
        <v>6.8961886000000003</v>
      </c>
      <c r="C72">
        <f>C71+0.0021186*B71*A71</f>
        <v>0.1038114</v>
      </c>
    </row>
    <row r="73" spans="1:3" x14ac:dyDescent="0.25">
      <c r="A73">
        <f t="shared" ref="A73:A76" si="15">MAX(A72 - MIN(0.36261*A72*B72, 6*B72), 0)</f>
        <v>1.6228684000000015</v>
      </c>
      <c r="B73">
        <f t="shared" ref="B73:B76" si="16" xml:space="preserve"> MIN(B72 + (A72-A73) - C73, 50)</f>
        <v>47.541267397777723</v>
      </c>
      <c r="C73">
        <f t="shared" ref="C73:C76" si="17">C72+0.0021186*B72*A72</f>
        <v>0.73205280222228009</v>
      </c>
    </row>
    <row r="74" spans="1:3" x14ac:dyDescent="0.25">
      <c r="A74">
        <f t="shared" si="15"/>
        <v>0</v>
      </c>
      <c r="B74">
        <f t="shared" si="16"/>
        <v>48.268626182485917</v>
      </c>
      <c r="C74">
        <f t="shared" si="17"/>
        <v>0.89550961529180595</v>
      </c>
    </row>
    <row r="75" spans="1:3" x14ac:dyDescent="0.25">
      <c r="A75">
        <f t="shared" si="15"/>
        <v>0</v>
      </c>
      <c r="B75">
        <f t="shared" si="16"/>
        <v>47.37311656719411</v>
      </c>
      <c r="C75">
        <f t="shared" si="17"/>
        <v>0.89550961529180595</v>
      </c>
    </row>
    <row r="76" spans="1:3" x14ac:dyDescent="0.25">
      <c r="A76">
        <f t="shared" si="15"/>
        <v>0</v>
      </c>
      <c r="B76">
        <f t="shared" si="16"/>
        <v>46.477606951902303</v>
      </c>
      <c r="C76">
        <f t="shared" si="17"/>
        <v>0.89550961529180595</v>
      </c>
    </row>
    <row r="80" spans="1:3" x14ac:dyDescent="0.25">
      <c r="A80" t="s">
        <v>10</v>
      </c>
    </row>
    <row r="81" spans="1:3" x14ac:dyDescent="0.25">
      <c r="A81" t="s">
        <v>0</v>
      </c>
      <c r="B81" t="s">
        <v>1</v>
      </c>
      <c r="C81" t="s">
        <v>2</v>
      </c>
    </row>
    <row r="82" spans="1:3" x14ac:dyDescent="0.25">
      <c r="A82">
        <v>49</v>
      </c>
      <c r="B82">
        <v>1</v>
      </c>
      <c r="C82">
        <v>0</v>
      </c>
    </row>
    <row r="83" spans="1:3" x14ac:dyDescent="0.25">
      <c r="A83">
        <f>MAX(A82 - MIN(0.23261*A82*B82, 6*B82), 0)</f>
        <v>43</v>
      </c>
      <c r="B83">
        <f xml:space="preserve"> MIN(B82 + (A82-A83) - C83, 50)</f>
        <v>6.9941886000000002</v>
      </c>
      <c r="C83">
        <f>C82+0.0001186*B82*A82</f>
        <v>5.8113999999999996E-3</v>
      </c>
    </row>
    <row r="84" spans="1:3" x14ac:dyDescent="0.25">
      <c r="A84">
        <f t="shared" ref="A84:A87" si="18">MAX(A83 - MIN(0.23261*A83*B83, 6*B83), 0)</f>
        <v>1.0348684000000006</v>
      </c>
      <c r="B84">
        <f t="shared" ref="B84:B87" si="19" xml:space="preserve"> MIN(B83 + (A83-A84) - C84, 50)</f>
        <v>48.91783983697772</v>
      </c>
      <c r="C84">
        <f t="shared" ref="C84:C87" si="20">C83+0.0001186*B83*A83</f>
        <v>4.1480363022279997E-2</v>
      </c>
    </row>
    <row r="85" spans="1:3" x14ac:dyDescent="0.25">
      <c r="A85">
        <f t="shared" si="18"/>
        <v>0</v>
      </c>
      <c r="B85">
        <f t="shared" si="19"/>
        <v>49.905223923695516</v>
      </c>
      <c r="C85">
        <f t="shared" si="20"/>
        <v>4.7484313282204954E-2</v>
      </c>
    </row>
    <row r="86" spans="1:3" x14ac:dyDescent="0.25">
      <c r="A86">
        <f t="shared" si="18"/>
        <v>0</v>
      </c>
      <c r="B86">
        <f t="shared" si="19"/>
        <v>49.857739610413311</v>
      </c>
      <c r="C86">
        <f t="shared" si="20"/>
        <v>4.7484313282204954E-2</v>
      </c>
    </row>
    <row r="87" spans="1:3" x14ac:dyDescent="0.25">
      <c r="A87">
        <f t="shared" si="18"/>
        <v>0</v>
      </c>
      <c r="B87">
        <f t="shared" si="19"/>
        <v>49.810255297131107</v>
      </c>
      <c r="C87">
        <f t="shared" si="20"/>
        <v>4.7484313282204954E-2</v>
      </c>
    </row>
    <row r="91" spans="1:3" x14ac:dyDescent="0.25">
      <c r="A91" t="s">
        <v>11</v>
      </c>
    </row>
    <row r="92" spans="1:3" x14ac:dyDescent="0.25">
      <c r="A92" t="s">
        <v>0</v>
      </c>
      <c r="B92" t="s">
        <v>1</v>
      </c>
      <c r="C92" t="s">
        <v>2</v>
      </c>
    </row>
    <row r="93" spans="1:3" x14ac:dyDescent="0.25">
      <c r="A93">
        <v>49</v>
      </c>
      <c r="B93">
        <v>1</v>
      </c>
      <c r="C93">
        <v>0</v>
      </c>
    </row>
    <row r="94" spans="1:3" x14ac:dyDescent="0.25">
      <c r="A94">
        <f>MAX(A93 - MIN(0.23261*A93*B93, 6*B93), 0)</f>
        <v>43</v>
      </c>
      <c r="B94">
        <f xml:space="preserve"> MIN(B93 + (A93-A94) - C94, 50)</f>
        <v>6.7491886000000001</v>
      </c>
      <c r="C94">
        <f>C93+0.0051186*B93*A93</f>
        <v>0.25081140000000002</v>
      </c>
    </row>
    <row r="95" spans="1:3" x14ac:dyDescent="0.25">
      <c r="A95">
        <f t="shared" ref="A95:A98" si="21">MAX(A94 - MIN(0.23261*A94*B94, 6*B94), 0)</f>
        <v>2.5048683999999994</v>
      </c>
      <c r="B95">
        <f t="shared" ref="B95:B98" si="22" xml:space="preserve"> MIN(B94 + (A94-A95) - C95, 50)</f>
        <v>45.508013738977724</v>
      </c>
      <c r="C95">
        <f t="shared" ref="C95:C98" si="23">C94+0.0051186*B94*A94</f>
        <v>1.7363064610222803</v>
      </c>
    </row>
    <row r="96" spans="1:3" x14ac:dyDescent="0.25">
      <c r="A96">
        <f t="shared" si="21"/>
        <v>0</v>
      </c>
      <c r="B96">
        <f t="shared" si="22"/>
        <v>45.693098348100193</v>
      </c>
      <c r="C96">
        <f t="shared" si="23"/>
        <v>2.3197837908775334</v>
      </c>
    </row>
    <row r="97" spans="1:3" x14ac:dyDescent="0.25">
      <c r="A97">
        <f t="shared" si="21"/>
        <v>0</v>
      </c>
      <c r="B97">
        <f t="shared" si="22"/>
        <v>43.373314557222656</v>
      </c>
      <c r="C97">
        <f t="shared" si="23"/>
        <v>2.3197837908775334</v>
      </c>
    </row>
    <row r="98" spans="1:3" x14ac:dyDescent="0.25">
      <c r="A98">
        <f t="shared" si="21"/>
        <v>0</v>
      </c>
      <c r="B98">
        <f t="shared" si="22"/>
        <v>41.053530766345119</v>
      </c>
      <c r="C98">
        <f t="shared" si="23"/>
        <v>2.3197837908775334</v>
      </c>
    </row>
    <row r="102" spans="1:3" x14ac:dyDescent="0.25">
      <c r="A102" t="s">
        <v>12</v>
      </c>
    </row>
    <row r="103" spans="1:3" x14ac:dyDescent="0.25">
      <c r="A103" t="s">
        <v>0</v>
      </c>
      <c r="B103" t="s">
        <v>1</v>
      </c>
      <c r="C103" t="s">
        <v>2</v>
      </c>
    </row>
    <row r="104" spans="1:3" x14ac:dyDescent="0.25">
      <c r="A104">
        <v>49</v>
      </c>
      <c r="B104">
        <v>1</v>
      </c>
      <c r="C104">
        <v>0</v>
      </c>
    </row>
    <row r="105" spans="1:3" x14ac:dyDescent="0.25">
      <c r="A105">
        <f>MAX(A104 - MIN(0.00261*A104*B104, 6*B104), 0)</f>
        <v>48.872109999999999</v>
      </c>
      <c r="B105">
        <f xml:space="preserve"> MIN(B104 + (A104-A105) - C105, 50)</f>
        <v>1.1253818860000007</v>
      </c>
      <c r="C105">
        <f>C104+0.000051186*B104*A104</f>
        <v>2.5081140000000001E-3</v>
      </c>
    </row>
    <row r="106" spans="1:3" x14ac:dyDescent="0.25">
      <c r="A106">
        <f t="shared" ref="A106:A118" si="24">MAX(A105 - MIN(0.00261*A105*B105, 6*B105), 0)</f>
        <v>48.728560555082794</v>
      </c>
      <c r="B106">
        <f t="shared" ref="B106:B118" si="25" xml:space="preserve"> MIN(B105 + (A105-A106) - C106, 50)</f>
        <v>1.2636079978032091</v>
      </c>
      <c r="C106">
        <f t="shared" ref="C106:C118" si="26">C105+0.000051186*B105*A105</f>
        <v>5.3233331139969503E-3</v>
      </c>
    </row>
    <row r="107" spans="1:3" x14ac:dyDescent="0.25">
      <c r="A107">
        <f t="shared" si="24"/>
        <v>48.567852940113418</v>
      </c>
      <c r="B107">
        <f t="shared" si="25"/>
        <v>1.4158405631912225</v>
      </c>
      <c r="C107">
        <f t="shared" si="26"/>
        <v>8.4750495813618459E-3</v>
      </c>
    </row>
    <row r="108" spans="1:3" x14ac:dyDescent="0.25">
      <c r="A108">
        <f t="shared" si="24"/>
        <v>48.38837802247555</v>
      </c>
      <c r="B108">
        <f t="shared" si="25"/>
        <v>1.5833206599319394</v>
      </c>
      <c r="C108">
        <f t="shared" si="26"/>
        <v>1.1994820897151806E-2</v>
      </c>
    </row>
    <row r="109" spans="1:3" x14ac:dyDescent="0.25">
      <c r="A109">
        <f t="shared" si="24"/>
        <v>48.188414650867998</v>
      </c>
      <c r="B109">
        <f t="shared" si="25"/>
        <v>1.7673676301292731</v>
      </c>
      <c r="C109">
        <f t="shared" si="26"/>
        <v>1.5916401410218481E-2</v>
      </c>
    </row>
    <row r="110" spans="1:3" x14ac:dyDescent="0.25">
      <c r="A110">
        <f t="shared" si="24"/>
        <v>47.966129709502887</v>
      </c>
      <c r="B110">
        <f t="shared" si="25"/>
        <v>1.9693768302340828</v>
      </c>
      <c r="C110">
        <f t="shared" si="26"/>
        <v>2.0275741260300659E-2</v>
      </c>
    </row>
    <row r="111" spans="1:3" x14ac:dyDescent="0.25">
      <c r="A111">
        <f t="shared" si="24"/>
        <v>47.719580275994694</v>
      </c>
      <c r="B111">
        <f t="shared" si="25"/>
        <v>2.1908153196836797</v>
      </c>
      <c r="C111">
        <f t="shared" si="26"/>
        <v>2.5110944058595819E-2</v>
      </c>
    </row>
    <row r="112" spans="1:3" x14ac:dyDescent="0.25">
      <c r="A112">
        <f t="shared" si="24"/>
        <v>47.446718380573955</v>
      </c>
      <c r="B112">
        <f t="shared" si="25"/>
        <v>2.4332150415519509</v>
      </c>
      <c r="C112">
        <f t="shared" si="26"/>
        <v>3.046217355246782E-2</v>
      </c>
    </row>
    <row r="113" spans="1:3" x14ac:dyDescent="0.25">
      <c r="A113">
        <f t="shared" si="24"/>
        <v>47.145398920912278</v>
      </c>
      <c r="B113">
        <f t="shared" si="25"/>
        <v>2.6981630028097263</v>
      </c>
      <c r="C113">
        <f t="shared" si="26"/>
        <v>3.6371498403901789E-2</v>
      </c>
    </row>
    <row r="114" spans="1:3" x14ac:dyDescent="0.25">
      <c r="A114">
        <f t="shared" si="24"/>
        <v>46.81339133628618</v>
      </c>
      <c r="B114">
        <f t="shared" si="25"/>
        <v>2.987287924194117</v>
      </c>
      <c r="C114">
        <f t="shared" si="26"/>
        <v>4.2882663241706982E-2</v>
      </c>
    </row>
    <row r="115" spans="1:3" x14ac:dyDescent="0.25">
      <c r="A115">
        <f t="shared" si="24"/>
        <v>46.448395681063289</v>
      </c>
      <c r="B115">
        <f t="shared" si="25"/>
        <v>3.302242805980574</v>
      </c>
      <c r="C115">
        <f t="shared" si="26"/>
        <v>5.0040773436434587E-2</v>
      </c>
    </row>
    <row r="116" spans="1:3" x14ac:dyDescent="0.25">
      <c r="A116">
        <f t="shared" si="24"/>
        <v>46.048063752991879</v>
      </c>
      <c r="B116">
        <f t="shared" si="25"/>
        <v>3.6446828533089346</v>
      </c>
      <c r="C116">
        <f t="shared" si="26"/>
        <v>5.7891880743048844E-2</v>
      </c>
    </row>
    <row r="117" spans="1:3" x14ac:dyDescent="0.25">
      <c r="A117">
        <f t="shared" si="24"/>
        <v>45.610025917297619</v>
      </c>
      <c r="B117">
        <f t="shared" si="25"/>
        <v>4.0162382317628857</v>
      </c>
      <c r="C117">
        <f t="shared" si="26"/>
        <v>6.6482457240308046E-2</v>
      </c>
    </row>
    <row r="118" spans="1:3" x14ac:dyDescent="0.25">
      <c r="A118">
        <f t="shared" si="24"/>
        <v>45.131924212413267</v>
      </c>
      <c r="B118">
        <f t="shared" si="25"/>
        <v>4.4184811905693016</v>
      </c>
      <c r="C118">
        <f t="shared" si="26"/>
        <v>7.5858746077936509E-2</v>
      </c>
    </row>
    <row r="119" spans="1:3" x14ac:dyDescent="0.25">
      <c r="A119">
        <f>MAX(A118 - MIN(0.00261*A118*B118, 6*B118), 0)</f>
        <v>44.61145221544146</v>
      </c>
      <c r="B119">
        <f xml:space="preserve"> MIN(B118 + (A118-A119) - C119, 50)</f>
        <v>4.8528872078857779</v>
      </c>
      <c r="C119">
        <f>C118+0.000051186*B118*A118</f>
        <v>8.606597965533079E-2</v>
      </c>
    </row>
    <row r="120" spans="1:3" x14ac:dyDescent="0.25">
      <c r="A120">
        <f t="shared" ref="A120:A125" si="27">MAX(A119 - MIN(0.00261*A119*B119, 6*B119), 0)</f>
        <v>44.046401972951685</v>
      </c>
      <c r="B120">
        <f t="shared" ref="B120:B125" si="28" xml:space="preserve"> MIN(B119 + (A119-A120) - C120, 50)</f>
        <v>5.3207899911370493</v>
      </c>
      <c r="C120">
        <f t="shared" ref="C120:C125" si="29">C119+0.000051186*B119*A119</f>
        <v>9.7147459238503847E-2</v>
      </c>
    </row>
    <row r="121" spans="1:3" x14ac:dyDescent="0.25">
      <c r="A121">
        <f t="shared" si="27"/>
        <v>43.43471805401952</v>
      </c>
      <c r="B121">
        <f t="shared" si="28"/>
        <v>5.8233304151699974</v>
      </c>
      <c r="C121">
        <f t="shared" si="29"/>
        <v>0.10914349489921712</v>
      </c>
    </row>
    <row r="126" spans="1:3" x14ac:dyDescent="0.25">
      <c r="A126" t="s">
        <v>13</v>
      </c>
    </row>
    <row r="127" spans="1:3" x14ac:dyDescent="0.25">
      <c r="A127" t="s">
        <v>0</v>
      </c>
      <c r="B127" t="s">
        <v>1</v>
      </c>
      <c r="C127" t="s">
        <v>2</v>
      </c>
    </row>
    <row r="128" spans="1:3" x14ac:dyDescent="0.25">
      <c r="A128">
        <v>49</v>
      </c>
      <c r="B128">
        <v>1</v>
      </c>
      <c r="C128">
        <v>0</v>
      </c>
    </row>
    <row r="129" spans="1:3" x14ac:dyDescent="0.25">
      <c r="A129">
        <f>MAX(A128 - MIN(0.02261*A128*B128, 6*B128), 0)</f>
        <v>47.892110000000002</v>
      </c>
      <c r="B129">
        <f xml:space="preserve"> MIN(B128 + (A128-A129) - C129, 50)</f>
        <v>2.0828088599999974</v>
      </c>
      <c r="C129">
        <f>C128+0.00051186*B128*A128</f>
        <v>2.5081140000000002E-2</v>
      </c>
    </row>
    <row r="130" spans="1:3" x14ac:dyDescent="0.25">
      <c r="A130">
        <f t="shared" ref="A130:A136" si="30">MAX(A129 - MIN(0.02261*A129*B129, 6*B129), 0)</f>
        <v>45.636759989564347</v>
      </c>
      <c r="B130">
        <f t="shared" ref="B130:B136" si="31" xml:space="preserve"> MIN(B129 + (A129-A130) - C130, 50)</f>
        <v>4.2620196386027658</v>
      </c>
      <c r="C130">
        <f t="shared" ref="C130:C136" si="32">C129+0.00051186*B129*A129</f>
        <v>7.6139231832887885E-2</v>
      </c>
    </row>
    <row r="131" spans="1:3" x14ac:dyDescent="0.25">
      <c r="A131">
        <f t="shared" si="30"/>
        <v>41.239007200510599</v>
      </c>
      <c r="B131">
        <f t="shared" si="31"/>
        <v>8.4840739856243754</v>
      </c>
      <c r="C131">
        <f t="shared" si="32"/>
        <v>0.17569844203213819</v>
      </c>
    </row>
    <row r="132" spans="1:3" x14ac:dyDescent="0.25">
      <c r="A132">
        <f t="shared" si="30"/>
        <v>33.328338239696855</v>
      </c>
      <c r="B132">
        <f t="shared" si="31"/>
        <v>16.039957595326722</v>
      </c>
      <c r="C132">
        <f t="shared" si="32"/>
        <v>0.35478535111140069</v>
      </c>
    </row>
    <row r="133" spans="1:3" x14ac:dyDescent="0.25">
      <c r="A133">
        <f t="shared" si="30"/>
        <v>21.241368403199754</v>
      </c>
      <c r="B133">
        <f t="shared" si="31"/>
        <v>27.498509335002144</v>
      </c>
      <c r="C133">
        <f t="shared" si="32"/>
        <v>0.62841809682167971</v>
      </c>
    </row>
    <row r="134" spans="1:3" x14ac:dyDescent="0.25">
      <c r="A134">
        <f t="shared" si="30"/>
        <v>8.0347324820129753</v>
      </c>
      <c r="B134">
        <f t="shared" si="31"/>
        <v>39.777746678932978</v>
      </c>
      <c r="C134">
        <f t="shared" si="32"/>
        <v>0.92739857725594166</v>
      </c>
    </row>
    <row r="135" spans="1:3" x14ac:dyDescent="0.25">
      <c r="A135">
        <f t="shared" si="30"/>
        <v>0.80849614184330143</v>
      </c>
      <c r="B135">
        <f t="shared" si="31"/>
        <v>45.912992167053282</v>
      </c>
      <c r="C135">
        <f t="shared" si="32"/>
        <v>1.0909908520493627</v>
      </c>
    </row>
    <row r="136" spans="1:3" x14ac:dyDescent="0.25">
      <c r="A136">
        <f t="shared" si="30"/>
        <v>0</v>
      </c>
      <c r="B136">
        <f t="shared" si="31"/>
        <v>45.611496969475901</v>
      </c>
      <c r="C136">
        <f t="shared" si="32"/>
        <v>1.1099913394206815</v>
      </c>
    </row>
    <row r="141" spans="1:3" x14ac:dyDescent="0.25">
      <c r="A141" t="s">
        <v>18</v>
      </c>
    </row>
    <row r="142" spans="1:3" x14ac:dyDescent="0.25">
      <c r="A142" t="s">
        <v>0</v>
      </c>
      <c r="B142" t="s">
        <v>1</v>
      </c>
      <c r="C142" t="s">
        <v>2</v>
      </c>
    </row>
    <row r="143" spans="1:3" x14ac:dyDescent="0.25">
      <c r="A143">
        <v>49</v>
      </c>
      <c r="B143">
        <v>1</v>
      </c>
      <c r="C143">
        <v>0</v>
      </c>
    </row>
    <row r="144" spans="1:3" x14ac:dyDescent="0.25">
      <c r="A144">
        <f>MAX(A143 - MIN(0.03261*A143*B143, 6*B143), 0)</f>
        <v>47.40211</v>
      </c>
      <c r="B144">
        <f xml:space="preserve"> MIN(B143 + (A143-A144) - C144, 50)</f>
        <v>2.5430785999999994</v>
      </c>
      <c r="C144">
        <f>C143+0.0011186*B143*A143</f>
        <v>5.4811399999999996E-2</v>
      </c>
    </row>
    <row r="145" spans="1:3" x14ac:dyDescent="0.25">
      <c r="A145">
        <f t="shared" ref="A145:A151" si="33">MAX(A144 - MIN(0.03261*A144*B144, 6*B144), 0)</f>
        <v>43.471062823016062</v>
      </c>
      <c r="B145">
        <f t="shared" ref="B145:B151" si="34" xml:space="preserve"> MIN(B144 + (A144-A145) - C145, 50)</f>
        <v>6.28447017667194</v>
      </c>
      <c r="C145">
        <f t="shared" ref="C145:C151" si="35">C144+0.0011186*B144*A144</f>
        <v>0.1896556003119973</v>
      </c>
    </row>
    <row r="146" spans="1:3" x14ac:dyDescent="0.25">
      <c r="A146">
        <f t="shared" si="33"/>
        <v>34.562252206818528</v>
      </c>
      <c r="B146">
        <f t="shared" si="34"/>
        <v>14.698031952591867</v>
      </c>
      <c r="C146">
        <f t="shared" si="35"/>
        <v>0.49524884027760796</v>
      </c>
    </row>
    <row r="147" spans="1:3" x14ac:dyDescent="0.25">
      <c r="A147">
        <f t="shared" si="33"/>
        <v>17.996467190312579</v>
      </c>
      <c r="B147">
        <f t="shared" si="34"/>
        <v>30.200322586978334</v>
      </c>
      <c r="C147">
        <f t="shared" si="35"/>
        <v>1.0634943821194831</v>
      </c>
    </row>
    <row r="148" spans="1:3" x14ac:dyDescent="0.25">
      <c r="A148">
        <f t="shared" si="33"/>
        <v>0.27296106407363041</v>
      </c>
      <c r="B148">
        <f t="shared" si="34"/>
        <v>46.252376221535982</v>
      </c>
      <c r="C148">
        <f t="shared" si="35"/>
        <v>1.6714524916813012</v>
      </c>
    </row>
    <row r="149" spans="1:3" x14ac:dyDescent="0.25">
      <c r="A149">
        <f t="shared" si="33"/>
        <v>0</v>
      </c>
      <c r="B149">
        <f t="shared" si="34"/>
        <v>44.839762359496383</v>
      </c>
      <c r="C149">
        <f t="shared" si="35"/>
        <v>1.685574926113228</v>
      </c>
    </row>
    <row r="150" spans="1:3" x14ac:dyDescent="0.25">
      <c r="A150">
        <f t="shared" si="33"/>
        <v>0</v>
      </c>
      <c r="B150">
        <f t="shared" si="34"/>
        <v>43.154187433383157</v>
      </c>
      <c r="C150">
        <f t="shared" si="35"/>
        <v>1.685574926113228</v>
      </c>
    </row>
    <row r="151" spans="1:3" x14ac:dyDescent="0.25">
      <c r="A151">
        <f t="shared" si="33"/>
        <v>0</v>
      </c>
      <c r="B151">
        <f t="shared" si="34"/>
        <v>41.468612507269931</v>
      </c>
      <c r="C151">
        <f t="shared" si="35"/>
        <v>1.685574926113228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Morast</dc:creator>
  <cp:lastModifiedBy>Anthony Morast</cp:lastModifiedBy>
  <dcterms:created xsi:type="dcterms:W3CDTF">2018-04-05T03:33:03Z</dcterms:created>
  <dcterms:modified xsi:type="dcterms:W3CDTF">2018-04-06T04:21:07Z</dcterms:modified>
</cp:coreProperties>
</file>