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Bureau\Supply chain Class\Final Project\Presentation\"/>
    </mc:Choice>
  </mc:AlternateContent>
  <xr:revisionPtr revIDLastSave="0" documentId="13_ncr:1_{D3D4B4E1-CB13-4438-A3E3-32ACF927ACBF}" xr6:coauthVersionLast="47" xr6:coauthVersionMax="47" xr10:uidLastSave="{00000000-0000-0000-0000-000000000000}"/>
  <bookViews>
    <workbookView xWindow="19090" yWindow="-110" windowWidth="19420" windowHeight="10300" firstSheet="3" activeTab="3" xr2:uid="{04566969-CA89-463D-8E83-6A850CDACE63}"/>
  </bookViews>
  <sheets>
    <sheet name="INCOME AND LOSS " sheetId="3" r:id="rId1"/>
    <sheet name="BALANCE SHEET" sheetId="7" r:id="rId2"/>
    <sheet name="STATEMENT OF CASH FLOW" sheetId="8" r:id="rId3"/>
    <sheet name="Revenue Data" sheetId="9" r:id="rId4"/>
    <sheet name="Cost Breakdown" sheetId="10" r:id="rId5"/>
    <sheet name="Financial Plan 5 Years" sheetId="11" r:id="rId6"/>
  </sheets>
  <definedNames>
    <definedName name="ExternalData_2" localSheetId="0" hidden="1">'INCOME AND LOSS '!$A$1:$C$26</definedName>
    <definedName name="ExternalData_6" localSheetId="1" hidden="1">'BALANCE SHEET'!$A$1:$C$42</definedName>
    <definedName name="ExternalData_7" localSheetId="2" hidden="1">'STATEMENT OF CASH FLOW'!$A$1:$C$16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C7" i="11"/>
  <c r="D7" i="11"/>
  <c r="G12" i="11" l="1"/>
  <c r="F12" i="11"/>
  <c r="E12" i="11"/>
  <c r="D12" i="11"/>
  <c r="C12" i="11"/>
  <c r="F9" i="11"/>
  <c r="G9" i="11"/>
  <c r="E9" i="11"/>
  <c r="D9" i="11"/>
  <c r="C9" i="11"/>
  <c r="E7" i="11"/>
  <c r="F7" i="11"/>
  <c r="G7" i="11"/>
  <c r="B7" i="11"/>
  <c r="C3" i="10"/>
  <c r="C4" i="10"/>
  <c r="C5" i="10"/>
  <c r="C7" i="10"/>
  <c r="C8" i="10"/>
  <c r="C2" i="10"/>
  <c r="B9" i="9"/>
  <c r="B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C4FFD6-7623-466F-8DAF-E386650FC6FE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2" xr16:uid="{E7353DC5-D76B-427F-A141-107E71F1E4F1}" keepAlive="1" name="Query - Page002" description="Connection to the 'Page002' query in the workbook." type="5" refreshedVersion="0" background="1">
    <dbPr connection="Provider=Microsoft.Mashup.OleDb.1;Data Source=$Workbook$;Location=Page002;Extended Properties=&quot;&quot;" command="SELECT * FROM [Page002]"/>
  </connection>
  <connection id="3" xr16:uid="{796EB8A5-CF7F-4FE1-8083-A9DC76D1DE90}" keepAlive="1" name="Query - Page003" description="Connection to the 'Page003' query in the workbook." type="5" refreshedVersion="8" background="1" saveData="1">
    <dbPr connection="Provider=Microsoft.Mashup.OleDb.1;Data Source=$Workbook$;Location=Page003;Extended Properties=&quot;&quot;" command="SELECT * FROM [Page003]"/>
  </connection>
  <connection id="4" xr16:uid="{ED50AAC5-E097-4166-B6CA-A26F46497375}" keepAlive="1" name="Query - Page004" description="Connection to the 'Page004' query in the workbook." type="5" refreshedVersion="8" background="1" saveData="1">
    <dbPr connection="Provider=Microsoft.Mashup.OleDb.1;Data Source=$Workbook$;Location=Page004;Extended Properties=&quot;&quot;" command="SELECT * FROM [Page004]"/>
  </connection>
  <connection id="5" xr16:uid="{A62FBCD5-EB5D-4FD4-9034-A59BF2348059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6" xr16:uid="{741EF7B5-7888-45EC-9CF9-F1B68F999CDD}" keepAlive="1" name="Query - Table002 (Page 3)" description="Connection to the 'Table002 (Page 3)' query in the workbook." type="5" refreshedVersion="0" background="1">
    <dbPr connection="Provider=Microsoft.Mashup.OleDb.1;Data Source=$Workbook$;Location=&quot;Table002 (Page 3)&quot;;Extended Properties=&quot;&quot;" command="SELECT * FROM [Table002 (Page 3)]"/>
  </connection>
  <connection id="7" xr16:uid="{844B9131-0E23-428A-81BB-1D34D6951E42}" keepAlive="1" name="Query - Table003 (Page 4)" description="Connection to the 'Table003 (Page 4)' query in the workbook." type="5" refreshedVersion="8" background="1" saveData="1">
    <dbPr connection="Provider=Microsoft.Mashup.OleDb.1;Data Source=$Workbook$;Location=&quot;Table003 (Page 4)&quot;;Extended Properties=&quot;&quot;" command="SELECT * FROM [Table003 (Page 4)]"/>
  </connection>
</connections>
</file>

<file path=xl/sharedStrings.xml><?xml version="1.0" encoding="utf-8"?>
<sst xmlns="http://schemas.openxmlformats.org/spreadsheetml/2006/main" count="265" uniqueCount="213">
  <si>
    <t>Column1</t>
  </si>
  <si>
    <t>Column3</t>
  </si>
  <si>
    <t>Column5</t>
  </si>
  <si>
    <t>Cash &amp; Equivalents</t>
  </si>
  <si>
    <t>53,250</t>
  </si>
  <si>
    <t>35,235</t>
  </si>
  <si>
    <t>Accounts Receivable</t>
  </si>
  <si>
    <t>276,446</t>
  </si>
  <si>
    <t>187,912</t>
  </si>
  <si>
    <t>Inventory</t>
  </si>
  <si>
    <t>747,104</t>
  </si>
  <si>
    <t>703,704</t>
  </si>
  <si>
    <t>Cost In Excess Of Billings</t>
  </si>
  <si>
    <t>-</t>
  </si>
  <si>
    <t>Undeposited Funds</t>
  </si>
  <si>
    <t>(1,983)</t>
  </si>
  <si>
    <t>Prepaid expenses/Other Current Assets</t>
  </si>
  <si>
    <t>85,950</t>
  </si>
  <si>
    <t>122,887</t>
  </si>
  <si>
    <t>Total current assets</t>
  </si>
  <si>
    <t>1,162,750</t>
  </si>
  <si>
    <t>1,049,738</t>
  </si>
  <si>
    <t>Property &amp; Equipment</t>
  </si>
  <si>
    <t>Fixed assets</t>
  </si>
  <si>
    <t>1,358,430</t>
  </si>
  <si>
    <t>Accumulated depreciation</t>
  </si>
  <si>
    <t>(1,279,118)</t>
  </si>
  <si>
    <t>(1,311,418)</t>
  </si>
  <si>
    <t>Property &amp; Equipment, net</t>
  </si>
  <si>
    <t>79,312</t>
  </si>
  <si>
    <t>47,012</t>
  </si>
  <si>
    <t>Security Deposits</t>
  </si>
  <si>
    <t>Other assets/Intangible assets</t>
  </si>
  <si>
    <t>368,242</t>
  </si>
  <si>
    <t>385,160</t>
  </si>
  <si>
    <t>Deferred Loan Cost</t>
  </si>
  <si>
    <t>Total other assets</t>
  </si>
  <si>
    <t>Total assets</t>
  </si>
  <si>
    <t>1,610,304</t>
  </si>
  <si>
    <t>1,481,910</t>
  </si>
  <si>
    <t>Liabilities and Shareholders' Equity (Deficit)</t>
  </si>
  <si>
    <t>Current Liabilities</t>
  </si>
  <si>
    <t>Accounts payable</t>
  </si>
  <si>
    <t>4,874</t>
  </si>
  <si>
    <t>22,345</t>
  </si>
  <si>
    <t>Credit Cards</t>
  </si>
  <si>
    <t>Current portion of LTD</t>
  </si>
  <si>
    <t>219,867</t>
  </si>
  <si>
    <t>190,907</t>
  </si>
  <si>
    <t>Accrued Liabilities</t>
  </si>
  <si>
    <t>Warranty Reserve</t>
  </si>
  <si>
    <t>Other Current Liabilities</t>
  </si>
  <si>
    <t>Accrued Interest</t>
  </si>
  <si>
    <t>Total current liabilities</t>
  </si>
  <si>
    <t>224,741</t>
  </si>
  <si>
    <t>213,252</t>
  </si>
  <si>
    <t>Total Long-term Liabilties</t>
  </si>
  <si>
    <t>161,821</t>
  </si>
  <si>
    <t>150,966</t>
  </si>
  <si>
    <t>Total Liabilities</t>
  </si>
  <si>
    <t>386,562</t>
  </si>
  <si>
    <t>364,218</t>
  </si>
  <si>
    <t>Shareholders' Equity (Deficit)</t>
  </si>
  <si>
    <t>Shareholder/Member's Distributions</t>
  </si>
  <si>
    <t>(575,808)</t>
  </si>
  <si>
    <t>(650,042)</t>
  </si>
  <si>
    <t>Partner's Capital -Member 1</t>
  </si>
  <si>
    <t>346,899</t>
  </si>
  <si>
    <t>Partner's Capital - Member 2</t>
  </si>
  <si>
    <t>Retained Earnings (Accumulated Deficit)</t>
  </si>
  <si>
    <t>802,335</t>
  </si>
  <si>
    <t>1,175,459</t>
  </si>
  <si>
    <t>RE-Prior Period Adjustment</t>
  </si>
  <si>
    <t>310,754</t>
  </si>
  <si>
    <t>Current Years Net Income (Loss)</t>
  </si>
  <si>
    <t>(7,336)</t>
  </si>
  <si>
    <t>(101,523)</t>
  </si>
  <si>
    <t>Total Shareholders' Equity (Deficit)</t>
  </si>
  <si>
    <t>1,223,742</t>
  </si>
  <si>
    <t>1,117,691</t>
  </si>
  <si>
    <t>Total Liabilities and Shareholders' Equity$</t>
  </si>
  <si>
    <t>Color Paint</t>
  </si>
  <si>
    <t>Year Ending December 31st</t>
  </si>
  <si>
    <t>2023 Combined</t>
  </si>
  <si>
    <t>Statement of Cash Flows</t>
  </si>
  <si>
    <t>Net Income</t>
  </si>
  <si>
    <t>(22,500)</t>
  </si>
  <si>
    <t>88,534</t>
  </si>
  <si>
    <t>Inventory Asset</t>
  </si>
  <si>
    <t>(103,000)</t>
  </si>
  <si>
    <t>43,400</t>
  </si>
  <si>
    <t>Prepaid Insurance</t>
  </si>
  <si>
    <t>83,000</t>
  </si>
  <si>
    <t>(36,937)</t>
  </si>
  <si>
    <t>Accounts Payable</t>
  </si>
  <si>
    <t>20,000</t>
  </si>
  <si>
    <t>17,471</t>
  </si>
  <si>
    <t>Financing</t>
  </si>
  <si>
    <t>Capital Contributions</t>
  </si>
  <si>
    <t>50,000</t>
  </si>
  <si>
    <t>Member's Distributions</t>
  </si>
  <si>
    <t>(89,914)</t>
  </si>
  <si>
    <t>(28,960)</t>
  </si>
  <si>
    <t>Net Adjustment to Cash</t>
  </si>
  <si>
    <t>(69,750)</t>
  </si>
  <si>
    <t>(18,015)</t>
  </si>
  <si>
    <t>Cash at Beginning of Period</t>
  </si>
  <si>
    <t>123,000</t>
  </si>
  <si>
    <t>53,250.00</t>
  </si>
  <si>
    <t>Cash at End of period</t>
  </si>
  <si>
    <t>Color Paint Financial Statements</t>
  </si>
  <si>
    <t>2023</t>
  </si>
  <si>
    <t>2024</t>
  </si>
  <si>
    <t>Gross Revenues</t>
  </si>
  <si>
    <t>3,739,807</t>
  </si>
  <si>
    <t>3,383,197</t>
  </si>
  <si>
    <t>Fees, Returns &amp; Allowances</t>
  </si>
  <si>
    <t>Net Revenues</t>
  </si>
  <si>
    <t>Cost of Goods Sold</t>
  </si>
  <si>
    <t>1,920,552</t>
  </si>
  <si>
    <t>1,743,400</t>
  </si>
  <si>
    <t>Gross Margin</t>
  </si>
  <si>
    <t>1,819,255</t>
  </si>
  <si>
    <t>1,639,797</t>
  </si>
  <si>
    <t>48.6%</t>
  </si>
  <si>
    <t>48.5%</t>
  </si>
  <si>
    <t>Operating Expenses</t>
  </si>
  <si>
    <t>Payroll &amp; Payroll Taxes</t>
  </si>
  <si>
    <t>966,077</t>
  </si>
  <si>
    <t>880,762</t>
  </si>
  <si>
    <t>Occupancy</t>
  </si>
  <si>
    <t>168,000</t>
  </si>
  <si>
    <t>240,000</t>
  </si>
  <si>
    <t>Sales &amp; Marketing</t>
  </si>
  <si>
    <t>218,194</t>
  </si>
  <si>
    <t>106,521</t>
  </si>
  <si>
    <t>General and Administrative</t>
  </si>
  <si>
    <t>205,116</t>
  </si>
  <si>
    <t>203,571</t>
  </si>
  <si>
    <t>Real Estate Taxes</t>
  </si>
  <si>
    <t>18,121</t>
  </si>
  <si>
    <t>Outside contracting services</t>
  </si>
  <si>
    <t>47,274</t>
  </si>
  <si>
    <t>6,190</t>
  </si>
  <si>
    <t>Research &amp; Development</t>
  </si>
  <si>
    <t>41,568</t>
  </si>
  <si>
    <t>5,433</t>
  </si>
  <si>
    <t>Plant/Building Expenses</t>
  </si>
  <si>
    <t>34,894</t>
  </si>
  <si>
    <t>40,100</t>
  </si>
  <si>
    <t>Royalties</t>
  </si>
  <si>
    <t>1,505</t>
  </si>
  <si>
    <t>Legal and Professional fees</t>
  </si>
  <si>
    <t>11,743</t>
  </si>
  <si>
    <t>72,308</t>
  </si>
  <si>
    <t>Miscellaneous</t>
  </si>
  <si>
    <t>10,835</t>
  </si>
  <si>
    <t>1,700</t>
  </si>
  <si>
    <t>Insurance</t>
  </si>
  <si>
    <t>57,285</t>
  </si>
  <si>
    <t>134,315</t>
  </si>
  <si>
    <t>Total Operating Expenses</t>
  </si>
  <si>
    <t>1,762,491</t>
  </si>
  <si>
    <t>1,709,020</t>
  </si>
  <si>
    <t>EBITDA</t>
  </si>
  <si>
    <t>56,764</t>
  </si>
  <si>
    <t>(69,223)</t>
  </si>
  <si>
    <t>Depreciation &amp; Amortization</t>
  </si>
  <si>
    <t>(62,300)</t>
  </si>
  <si>
    <t>(32,300)</t>
  </si>
  <si>
    <t>Other (income) expense</t>
  </si>
  <si>
    <t>(1,800)</t>
  </si>
  <si>
    <t>0</t>
  </si>
  <si>
    <t>Net Income (Loss)</t>
  </si>
  <si>
    <t>2024 Combined</t>
  </si>
  <si>
    <t>Region/Product Category</t>
  </si>
  <si>
    <t>Revenue Amount</t>
  </si>
  <si>
    <t>West Coast</t>
  </si>
  <si>
    <t>MidWest</t>
  </si>
  <si>
    <t>South</t>
  </si>
  <si>
    <t>East Coast</t>
  </si>
  <si>
    <t>Total Domestic Revenue</t>
  </si>
  <si>
    <t>EU</t>
  </si>
  <si>
    <t>Asia</t>
  </si>
  <si>
    <t>Total Revenue</t>
  </si>
  <si>
    <t>Cost Item</t>
  </si>
  <si>
    <t>Cost Amount</t>
  </si>
  <si>
    <t>Percentage of Total Revenue</t>
  </si>
  <si>
    <t>Raw Materials</t>
  </si>
  <si>
    <t>Labor</t>
  </si>
  <si>
    <t>Inbound Transportation</t>
  </si>
  <si>
    <t>Outbound Transportation</t>
  </si>
  <si>
    <t>COGS</t>
  </si>
  <si>
    <t>Gross Profit</t>
  </si>
  <si>
    <t>2024 (Base)</t>
  </si>
  <si>
    <t>Year 1</t>
  </si>
  <si>
    <t>Year 2</t>
  </si>
  <si>
    <t>Year 3</t>
  </si>
  <si>
    <t>Year 4</t>
  </si>
  <si>
    <t>Year 5</t>
  </si>
  <si>
    <t>Revenue</t>
  </si>
  <si>
    <t>Gross Margin %</t>
  </si>
  <si>
    <t>Depreciation Expense</t>
  </si>
  <si>
    <t>Annual Loan Payment</t>
  </si>
  <si>
    <t>Net Operating Cash Flow</t>
  </si>
  <si>
    <t>Metric</t>
  </si>
  <si>
    <t>Target Inventory Turnover</t>
  </si>
  <si>
    <t>Average Inventory</t>
  </si>
  <si>
    <t>$3,721,517 (10% ↑)</t>
  </si>
  <si>
    <t>$4,093,668 (10% ↑)</t>
  </si>
  <si>
    <t>$4,503,035 (10% ↑)</t>
  </si>
  <si>
    <t>$5,178,490 (15% ↑)</t>
  </si>
  <si>
    <t>$5,955,263 (15% 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</si>
</sst>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3" fillId="0" borderId="0" xfId="0" applyNumberFormat="1" applyFont="1"/>
    <xf numFmtId="44" fontId="0" fillId="0" borderId="0" xfId="2" applyFont="1"/>
    <xf numFmtId="43" fontId="0" fillId="0" borderId="0" xfId="1" applyFont="1"/>
    <xf numFmtId="43" fontId="2" fillId="0" borderId="0" xfId="1" applyFont="1"/>
    <xf numFmtId="9" fontId="0" fillId="0" borderId="0" xfId="3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09D1ACE-4B14-43F5-9063-E94439E6F2E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3" tableColumnId="2"/>
      <queryTableField id="3" name="Column5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FA111919-689B-4DF3-929C-D42F5AD3F4C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3" tableColumnId="2"/>
      <queryTableField id="3" name="Column5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B671640D-F086-4204-A392-BDA73BC5DCB1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3" name="Column3" tableColumnId="3"/>
      <queryTableField id="5" name="Column5" tableColumnId="5"/>
    </queryTableFields>
    <queryTableDeletedFields count="2">
      <deletedField name="Column2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8FC14-3384-4F5A-9220-F22445FC212A}" name="Table001__Page_1" displayName="Table001__Page_1" ref="A1:C26" tableType="queryTable" totalsRowShown="0">
  <autoFilter ref="A1:C26" xr:uid="{31F8FC14-3384-4F5A-9220-F22445FC212A}"/>
  <tableColumns count="3">
    <tableColumn id="1" xr3:uid="{CE879908-74D9-4E97-9CC1-367111D5C3E1}" uniqueName="1" name="Column1" queryTableFieldId="1" dataDxfId="7"/>
    <tableColumn id="2" xr3:uid="{7611D593-643B-43E1-94CB-63E702CB4353}" uniqueName="2" name="Column3" queryTableFieldId="2" dataDxfId="6"/>
    <tableColumn id="3" xr3:uid="{90AAC343-1B97-4D32-A178-38D21E1383DB}" uniqueName="3" name="Column5" queryTableFieldId="3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D27E2-5147-476E-950B-09B5B09AA708}" name="Page003" displayName="Page003" ref="A1:C42" tableType="queryTable" totalsRowShown="0">
  <autoFilter ref="A1:C42" xr:uid="{C71D27E2-5147-476E-950B-09B5B09AA708}"/>
  <tableColumns count="3">
    <tableColumn id="1" xr3:uid="{EABFD767-A461-42BC-A1CF-B5FE3296ADED}" uniqueName="1" name="Column1" queryTableFieldId="1" dataDxfId="5"/>
    <tableColumn id="2" xr3:uid="{1A5C28D1-4B24-4DC0-9DB5-F1288F188EC7}" uniqueName="2" name="Column3" queryTableFieldId="2" dataDxfId="4"/>
    <tableColumn id="3" xr3:uid="{E8428D1D-374C-4332-BF5C-823BD31F2C67}" uniqueName="3" name="Column5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C48464-2C09-4F43-87F2-7E68828320D9}" name="Page004" displayName="Page004" ref="A1:C16" tableType="queryTable" totalsRowShown="0">
  <autoFilter ref="A1:C16" xr:uid="{94C48464-2C09-4F43-87F2-7E68828320D9}"/>
  <tableColumns count="3">
    <tableColumn id="1" xr3:uid="{C194AAEB-619D-43D7-9730-EF088E1DFAEF}" uniqueName="1" name="Column1" queryTableFieldId="1" dataDxfId="2"/>
    <tableColumn id="3" xr3:uid="{9AD6BCF0-95D1-4187-B39D-2855D99F3B83}" uniqueName="3" name="Column3" queryTableFieldId="3" dataDxfId="1"/>
    <tableColumn id="5" xr3:uid="{7D5545E7-3A85-48A6-8222-78C190C4ECFB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26F-B5DA-4E8D-9C63-C077D954AC80}">
  <dimension ref="A1:P26"/>
  <sheetViews>
    <sheetView workbookViewId="0">
      <selection activeCell="E9" sqref="E9"/>
    </sheetView>
  </sheetViews>
  <sheetFormatPr defaultRowHeight="14.4" x14ac:dyDescent="0.3"/>
  <cols>
    <col min="1" max="1" width="30.33203125" bestFit="1" customWidth="1"/>
    <col min="2" max="2" width="11.109375" style="1" bestFit="1" customWidth="1"/>
    <col min="3" max="3" width="11.109375" style="6" bestFit="1" customWidth="1"/>
  </cols>
  <sheetData>
    <row r="1" spans="1:16" x14ac:dyDescent="0.3">
      <c r="A1" t="s">
        <v>0</v>
      </c>
      <c r="B1" s="1" t="s">
        <v>1</v>
      </c>
      <c r="C1" s="6" t="s">
        <v>2</v>
      </c>
    </row>
    <row r="2" spans="1:16" x14ac:dyDescent="0.3">
      <c r="A2" t="s">
        <v>110</v>
      </c>
      <c r="B2" s="1" t="s">
        <v>111</v>
      </c>
      <c r="C2" s="6" t="s">
        <v>112</v>
      </c>
    </row>
    <row r="3" spans="1:16" x14ac:dyDescent="0.3">
      <c r="A3" s="2" t="s">
        <v>113</v>
      </c>
      <c r="B3" s="3" t="s">
        <v>114</v>
      </c>
      <c r="C3" s="7" t="s">
        <v>115</v>
      </c>
    </row>
    <row r="4" spans="1:16" x14ac:dyDescent="0.3">
      <c r="A4" t="s">
        <v>116</v>
      </c>
      <c r="B4" s="1" t="s">
        <v>13</v>
      </c>
      <c r="C4" s="6" t="s">
        <v>13</v>
      </c>
    </row>
    <row r="5" spans="1:16" x14ac:dyDescent="0.3">
      <c r="A5" s="2" t="s">
        <v>117</v>
      </c>
      <c r="B5" s="3" t="s">
        <v>114</v>
      </c>
      <c r="C5" s="7" t="s">
        <v>115</v>
      </c>
    </row>
    <row r="6" spans="1:16" x14ac:dyDescent="0.3">
      <c r="A6" s="2" t="s">
        <v>118</v>
      </c>
      <c r="B6" s="3" t="s">
        <v>119</v>
      </c>
      <c r="C6" s="7" t="s">
        <v>120</v>
      </c>
    </row>
    <row r="7" spans="1:16" x14ac:dyDescent="0.3">
      <c r="A7" s="2" t="s">
        <v>121</v>
      </c>
      <c r="B7" s="3" t="s">
        <v>122</v>
      </c>
      <c r="C7" s="7" t="s">
        <v>123</v>
      </c>
    </row>
    <row r="8" spans="1:16" x14ac:dyDescent="0.3">
      <c r="B8" s="1" t="s">
        <v>124</v>
      </c>
      <c r="C8" s="6" t="s">
        <v>125</v>
      </c>
    </row>
    <row r="9" spans="1:16" x14ac:dyDescent="0.3">
      <c r="A9" t="s">
        <v>126</v>
      </c>
    </row>
    <row r="10" spans="1:16" x14ac:dyDescent="0.3">
      <c r="A10" t="s">
        <v>127</v>
      </c>
      <c r="B10" s="1" t="s">
        <v>128</v>
      </c>
      <c r="C10" s="6" t="s">
        <v>129</v>
      </c>
    </row>
    <row r="11" spans="1:16" x14ac:dyDescent="0.3">
      <c r="A11" t="s">
        <v>130</v>
      </c>
      <c r="B11" s="1" t="s">
        <v>131</v>
      </c>
      <c r="C11" s="6" t="s">
        <v>132</v>
      </c>
    </row>
    <row r="12" spans="1:16" x14ac:dyDescent="0.3">
      <c r="A12" t="s">
        <v>133</v>
      </c>
      <c r="B12" s="1" t="s">
        <v>134</v>
      </c>
      <c r="C12" s="6" t="s">
        <v>135</v>
      </c>
      <c r="P12" s="5"/>
    </row>
    <row r="13" spans="1:16" x14ac:dyDescent="0.3">
      <c r="A13" t="s">
        <v>136</v>
      </c>
      <c r="B13" s="1" t="s">
        <v>137</v>
      </c>
      <c r="C13" s="6" t="s">
        <v>138</v>
      </c>
    </row>
    <row r="14" spans="1:16" x14ac:dyDescent="0.3">
      <c r="A14" t="s">
        <v>139</v>
      </c>
      <c r="C14" s="6" t="s">
        <v>140</v>
      </c>
    </row>
    <row r="15" spans="1:16" x14ac:dyDescent="0.3">
      <c r="A15" t="s">
        <v>141</v>
      </c>
      <c r="B15" s="1" t="s">
        <v>142</v>
      </c>
      <c r="C15" s="6" t="s">
        <v>143</v>
      </c>
    </row>
    <row r="16" spans="1:16" x14ac:dyDescent="0.3">
      <c r="A16" t="s">
        <v>144</v>
      </c>
      <c r="B16" s="1" t="s">
        <v>145</v>
      </c>
      <c r="C16" s="6" t="s">
        <v>146</v>
      </c>
    </row>
    <row r="17" spans="1:3" x14ac:dyDescent="0.3">
      <c r="A17" t="s">
        <v>147</v>
      </c>
      <c r="B17" s="1" t="s">
        <v>148</v>
      </c>
      <c r="C17" s="6" t="s">
        <v>149</v>
      </c>
    </row>
    <row r="18" spans="1:3" x14ac:dyDescent="0.3">
      <c r="A18" t="s">
        <v>150</v>
      </c>
      <c r="B18" s="1" t="s">
        <v>151</v>
      </c>
      <c r="C18" s="6" t="s">
        <v>13</v>
      </c>
    </row>
    <row r="19" spans="1:3" x14ac:dyDescent="0.3">
      <c r="A19" t="s">
        <v>152</v>
      </c>
      <c r="B19" s="1" t="s">
        <v>153</v>
      </c>
      <c r="C19" s="6" t="s">
        <v>154</v>
      </c>
    </row>
    <row r="20" spans="1:3" x14ac:dyDescent="0.3">
      <c r="A20" t="s">
        <v>155</v>
      </c>
      <c r="B20" s="1" t="s">
        <v>156</v>
      </c>
      <c r="C20" s="6" t="s">
        <v>157</v>
      </c>
    </row>
    <row r="21" spans="1:3" x14ac:dyDescent="0.3">
      <c r="A21" t="s">
        <v>158</v>
      </c>
      <c r="B21" s="1" t="s">
        <v>159</v>
      </c>
      <c r="C21" s="6" t="s">
        <v>160</v>
      </c>
    </row>
    <row r="22" spans="1:3" x14ac:dyDescent="0.3">
      <c r="A22" s="2" t="s">
        <v>161</v>
      </c>
      <c r="B22" s="3" t="s">
        <v>162</v>
      </c>
      <c r="C22" s="7" t="s">
        <v>163</v>
      </c>
    </row>
    <row r="23" spans="1:3" x14ac:dyDescent="0.3">
      <c r="A23" t="s">
        <v>164</v>
      </c>
      <c r="B23" s="1" t="s">
        <v>165</v>
      </c>
      <c r="C23" s="6" t="s">
        <v>166</v>
      </c>
    </row>
    <row r="24" spans="1:3" x14ac:dyDescent="0.3">
      <c r="A24" t="s">
        <v>167</v>
      </c>
      <c r="B24" s="1" t="s">
        <v>168</v>
      </c>
      <c r="C24" s="6" t="s">
        <v>169</v>
      </c>
    </row>
    <row r="25" spans="1:3" x14ac:dyDescent="0.3">
      <c r="A25" t="s">
        <v>170</v>
      </c>
      <c r="B25" s="1" t="s">
        <v>171</v>
      </c>
      <c r="C25" s="6" t="s">
        <v>172</v>
      </c>
    </row>
    <row r="26" spans="1:3" x14ac:dyDescent="0.3">
      <c r="A26" t="s">
        <v>173</v>
      </c>
      <c r="B26" s="1" t="s">
        <v>75</v>
      </c>
      <c r="C26" s="6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AE61-51DF-473D-A7EC-6D78F80C5ADB}">
  <dimension ref="A1:C42"/>
  <sheetViews>
    <sheetView topLeftCell="A25" workbookViewId="0">
      <selection activeCell="B46" sqref="B46"/>
    </sheetView>
  </sheetViews>
  <sheetFormatPr defaultRowHeight="14.4" x14ac:dyDescent="0.3"/>
  <cols>
    <col min="1" max="1" width="40.5546875" bestFit="1" customWidth="1"/>
    <col min="2" max="2" width="25.33203125" style="1" bestFit="1" customWidth="1"/>
    <col min="3" max="3" width="25.33203125" style="1" customWidth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B2" s="1" t="s">
        <v>81</v>
      </c>
    </row>
    <row r="3" spans="1:3" x14ac:dyDescent="0.3">
      <c r="B3" s="1" t="s">
        <v>82</v>
      </c>
    </row>
    <row r="4" spans="1:3" ht="18" x14ac:dyDescent="0.35">
      <c r="B4" s="4" t="s">
        <v>83</v>
      </c>
      <c r="C4" s="4" t="s">
        <v>174</v>
      </c>
    </row>
    <row r="5" spans="1:3" x14ac:dyDescent="0.3">
      <c r="A5" t="s">
        <v>3</v>
      </c>
      <c r="B5" s="1" t="s">
        <v>4</v>
      </c>
      <c r="C5" s="1" t="s">
        <v>5</v>
      </c>
    </row>
    <row r="6" spans="1:3" x14ac:dyDescent="0.3">
      <c r="A6" t="s">
        <v>6</v>
      </c>
      <c r="B6" s="1" t="s">
        <v>7</v>
      </c>
      <c r="C6" s="1" t="s">
        <v>8</v>
      </c>
    </row>
    <row r="7" spans="1:3" x14ac:dyDescent="0.3">
      <c r="A7" t="s">
        <v>9</v>
      </c>
      <c r="B7" s="1" t="s">
        <v>10</v>
      </c>
      <c r="C7" s="1" t="s">
        <v>11</v>
      </c>
    </row>
    <row r="8" spans="1:3" x14ac:dyDescent="0.3">
      <c r="A8" t="s">
        <v>12</v>
      </c>
      <c r="B8" s="1" t="s">
        <v>13</v>
      </c>
      <c r="C8" s="1" t="s">
        <v>13</v>
      </c>
    </row>
    <row r="9" spans="1:3" x14ac:dyDescent="0.3">
      <c r="A9" t="s">
        <v>14</v>
      </c>
      <c r="B9" s="1" t="s">
        <v>13</v>
      </c>
      <c r="C9" s="1" t="s">
        <v>15</v>
      </c>
    </row>
    <row r="10" spans="1:3" x14ac:dyDescent="0.3">
      <c r="A10" t="s">
        <v>16</v>
      </c>
      <c r="B10" s="1" t="s">
        <v>17</v>
      </c>
      <c r="C10" s="1" t="s">
        <v>18</v>
      </c>
    </row>
    <row r="11" spans="1:3" x14ac:dyDescent="0.3">
      <c r="A11" t="s">
        <v>19</v>
      </c>
      <c r="B11" s="1" t="s">
        <v>20</v>
      </c>
      <c r="C11" s="1" t="s">
        <v>21</v>
      </c>
    </row>
    <row r="12" spans="1:3" x14ac:dyDescent="0.3">
      <c r="A12" t="s">
        <v>22</v>
      </c>
    </row>
    <row r="13" spans="1:3" x14ac:dyDescent="0.3">
      <c r="A13" t="s">
        <v>23</v>
      </c>
      <c r="B13" s="1" t="s">
        <v>24</v>
      </c>
      <c r="C13" s="1" t="s">
        <v>24</v>
      </c>
    </row>
    <row r="14" spans="1:3" x14ac:dyDescent="0.3">
      <c r="A14" t="s">
        <v>25</v>
      </c>
      <c r="B14" s="1" t="s">
        <v>26</v>
      </c>
      <c r="C14" s="1" t="s">
        <v>27</v>
      </c>
    </row>
    <row r="15" spans="1:3" x14ac:dyDescent="0.3">
      <c r="A15" t="s">
        <v>28</v>
      </c>
      <c r="B15" s="1" t="s">
        <v>29</v>
      </c>
      <c r="C15" s="1" t="s">
        <v>30</v>
      </c>
    </row>
    <row r="16" spans="1:3" x14ac:dyDescent="0.3">
      <c r="B16" s="1" t="s">
        <v>13</v>
      </c>
      <c r="C16" s="1" t="s">
        <v>13</v>
      </c>
    </row>
    <row r="17" spans="1:3" x14ac:dyDescent="0.3">
      <c r="A17" t="s">
        <v>31</v>
      </c>
      <c r="B17" s="1" t="s">
        <v>13</v>
      </c>
      <c r="C17" s="1" t="s">
        <v>13</v>
      </c>
    </row>
    <row r="18" spans="1:3" x14ac:dyDescent="0.3">
      <c r="A18" t="s">
        <v>32</v>
      </c>
      <c r="B18" s="1" t="s">
        <v>33</v>
      </c>
      <c r="C18" s="1" t="s">
        <v>34</v>
      </c>
    </row>
    <row r="19" spans="1:3" x14ac:dyDescent="0.3">
      <c r="A19" t="s">
        <v>35</v>
      </c>
      <c r="B19" s="1" t="s">
        <v>13</v>
      </c>
    </row>
    <row r="20" spans="1:3" x14ac:dyDescent="0.3">
      <c r="A20" t="s">
        <v>36</v>
      </c>
      <c r="B20" s="1" t="s">
        <v>33</v>
      </c>
      <c r="C20" s="1" t="s">
        <v>34</v>
      </c>
    </row>
    <row r="21" spans="1:3" x14ac:dyDescent="0.3">
      <c r="A21" t="s">
        <v>37</v>
      </c>
      <c r="B21" s="1" t="s">
        <v>38</v>
      </c>
      <c r="C21" s="1" t="s">
        <v>39</v>
      </c>
    </row>
    <row r="22" spans="1:3" x14ac:dyDescent="0.3">
      <c r="A22" t="s">
        <v>40</v>
      </c>
    </row>
    <row r="23" spans="1:3" x14ac:dyDescent="0.3">
      <c r="A23" t="s">
        <v>41</v>
      </c>
    </row>
    <row r="24" spans="1:3" x14ac:dyDescent="0.3">
      <c r="A24" t="s">
        <v>42</v>
      </c>
      <c r="B24" s="1" t="s">
        <v>43</v>
      </c>
      <c r="C24" s="1" t="s">
        <v>44</v>
      </c>
    </row>
    <row r="25" spans="1:3" x14ac:dyDescent="0.3">
      <c r="A25" t="s">
        <v>45</v>
      </c>
      <c r="B25" s="1" t="s">
        <v>13</v>
      </c>
      <c r="C25" s="1" t="s">
        <v>13</v>
      </c>
    </row>
    <row r="26" spans="1:3" x14ac:dyDescent="0.3">
      <c r="A26" t="s">
        <v>46</v>
      </c>
      <c r="B26" s="1" t="s">
        <v>47</v>
      </c>
      <c r="C26" s="1" t="s">
        <v>48</v>
      </c>
    </row>
    <row r="27" spans="1:3" x14ac:dyDescent="0.3">
      <c r="A27" t="s">
        <v>49</v>
      </c>
      <c r="C27" s="1" t="s">
        <v>13</v>
      </c>
    </row>
    <row r="28" spans="1:3" x14ac:dyDescent="0.3">
      <c r="A28" t="s">
        <v>50</v>
      </c>
      <c r="B28" s="1" t="s">
        <v>13</v>
      </c>
      <c r="C28" s="1" t="s">
        <v>13</v>
      </c>
    </row>
    <row r="29" spans="1:3" x14ac:dyDescent="0.3">
      <c r="A29" t="s">
        <v>51</v>
      </c>
      <c r="B29" s="1" t="s">
        <v>13</v>
      </c>
      <c r="C29" s="1" t="s">
        <v>13</v>
      </c>
    </row>
    <row r="30" spans="1:3" x14ac:dyDescent="0.3">
      <c r="A30" t="s">
        <v>52</v>
      </c>
      <c r="B30" s="1" t="s">
        <v>13</v>
      </c>
      <c r="C30" s="1" t="s">
        <v>13</v>
      </c>
    </row>
    <row r="31" spans="1:3" x14ac:dyDescent="0.3">
      <c r="A31" t="s">
        <v>53</v>
      </c>
      <c r="B31" s="1" t="s">
        <v>54</v>
      </c>
      <c r="C31" s="1" t="s">
        <v>55</v>
      </c>
    </row>
    <row r="32" spans="1:3" x14ac:dyDescent="0.3">
      <c r="A32" t="s">
        <v>56</v>
      </c>
      <c r="B32" s="1" t="s">
        <v>57</v>
      </c>
      <c r="C32" s="1" t="s">
        <v>58</v>
      </c>
    </row>
    <row r="33" spans="1:3" x14ac:dyDescent="0.3">
      <c r="A33" t="s">
        <v>59</v>
      </c>
      <c r="B33" s="1" t="s">
        <v>60</v>
      </c>
      <c r="C33" s="1" t="s">
        <v>61</v>
      </c>
    </row>
    <row r="34" spans="1:3" x14ac:dyDescent="0.3">
      <c r="A34" t="s">
        <v>62</v>
      </c>
    </row>
    <row r="35" spans="1:3" x14ac:dyDescent="0.3">
      <c r="A35" t="s">
        <v>63</v>
      </c>
      <c r="B35" s="1" t="s">
        <v>64</v>
      </c>
      <c r="C35" s="1" t="s">
        <v>65</v>
      </c>
    </row>
    <row r="36" spans="1:3" x14ac:dyDescent="0.3">
      <c r="A36" t="s">
        <v>66</v>
      </c>
      <c r="B36" s="1" t="s">
        <v>67</v>
      </c>
      <c r="C36" s="1" t="s">
        <v>67</v>
      </c>
    </row>
    <row r="37" spans="1:3" x14ac:dyDescent="0.3">
      <c r="A37" t="s">
        <v>68</v>
      </c>
      <c r="B37" s="1" t="s">
        <v>67</v>
      </c>
      <c r="C37" s="1" t="s">
        <v>67</v>
      </c>
    </row>
    <row r="38" spans="1:3" x14ac:dyDescent="0.3">
      <c r="A38" t="s">
        <v>69</v>
      </c>
      <c r="B38" s="1" t="s">
        <v>70</v>
      </c>
      <c r="C38" s="1" t="s">
        <v>71</v>
      </c>
    </row>
    <row r="39" spans="1:3" x14ac:dyDescent="0.3">
      <c r="A39" t="s">
        <v>72</v>
      </c>
      <c r="B39" s="1" t="s">
        <v>73</v>
      </c>
      <c r="C39" s="1" t="s">
        <v>13</v>
      </c>
    </row>
    <row r="40" spans="1:3" x14ac:dyDescent="0.3">
      <c r="A40" t="s">
        <v>74</v>
      </c>
      <c r="B40" s="1" t="s">
        <v>75</v>
      </c>
      <c r="C40" s="1" t="s">
        <v>76</v>
      </c>
    </row>
    <row r="41" spans="1:3" x14ac:dyDescent="0.3">
      <c r="A41" t="s">
        <v>77</v>
      </c>
      <c r="B41" s="1" t="s">
        <v>78</v>
      </c>
      <c r="C41" s="1" t="s">
        <v>79</v>
      </c>
    </row>
    <row r="42" spans="1:3" x14ac:dyDescent="0.3">
      <c r="A42" t="s">
        <v>80</v>
      </c>
      <c r="B42" s="1" t="s">
        <v>38</v>
      </c>
      <c r="C42" s="1" t="s">
        <v>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E799-34CF-415D-B2DA-60917C37C0B4}">
  <dimension ref="A1:C16"/>
  <sheetViews>
    <sheetView workbookViewId="0">
      <selection activeCell="R7" sqref="R7"/>
    </sheetView>
  </sheetViews>
  <sheetFormatPr defaultRowHeight="14.4" x14ac:dyDescent="0.3"/>
  <cols>
    <col min="1" max="1" width="25.6640625" bestFit="1" customWidth="1"/>
    <col min="2" max="2" width="25.33203125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B2" t="s">
        <v>81</v>
      </c>
    </row>
    <row r="3" spans="1:3" x14ac:dyDescent="0.3">
      <c r="B3" t="s">
        <v>82</v>
      </c>
    </row>
    <row r="4" spans="1:3" x14ac:dyDescent="0.3">
      <c r="A4" t="s">
        <v>84</v>
      </c>
    </row>
    <row r="6" spans="1:3" x14ac:dyDescent="0.3">
      <c r="A6" t="s">
        <v>85</v>
      </c>
      <c r="B6" t="s">
        <v>75</v>
      </c>
      <c r="C6" t="s">
        <v>76</v>
      </c>
    </row>
    <row r="7" spans="1:3" x14ac:dyDescent="0.3">
      <c r="A7" t="s">
        <v>6</v>
      </c>
      <c r="B7" t="s">
        <v>86</v>
      </c>
      <c r="C7" t="s">
        <v>87</v>
      </c>
    </row>
    <row r="8" spans="1:3" x14ac:dyDescent="0.3">
      <c r="A8" t="s">
        <v>88</v>
      </c>
      <c r="B8" t="s">
        <v>89</v>
      </c>
      <c r="C8" t="s">
        <v>90</v>
      </c>
    </row>
    <row r="9" spans="1:3" x14ac:dyDescent="0.3">
      <c r="A9" t="s">
        <v>91</v>
      </c>
      <c r="B9" t="s">
        <v>92</v>
      </c>
      <c r="C9" t="s">
        <v>93</v>
      </c>
    </row>
    <row r="10" spans="1:3" x14ac:dyDescent="0.3">
      <c r="A10" t="s">
        <v>94</v>
      </c>
      <c r="B10" t="s">
        <v>95</v>
      </c>
      <c r="C10" t="s">
        <v>96</v>
      </c>
    </row>
    <row r="11" spans="1:3" x14ac:dyDescent="0.3">
      <c r="A11" t="s">
        <v>97</v>
      </c>
      <c r="B11" t="s">
        <v>13</v>
      </c>
      <c r="C11" t="s">
        <v>13</v>
      </c>
    </row>
    <row r="12" spans="1:3" x14ac:dyDescent="0.3">
      <c r="A12" t="s">
        <v>98</v>
      </c>
      <c r="B12" t="s">
        <v>99</v>
      </c>
      <c r="C12" t="s">
        <v>13</v>
      </c>
    </row>
    <row r="13" spans="1:3" x14ac:dyDescent="0.3">
      <c r="A13" t="s">
        <v>100</v>
      </c>
      <c r="B13" t="s">
        <v>101</v>
      </c>
      <c r="C13" t="s">
        <v>102</v>
      </c>
    </row>
    <row r="14" spans="1:3" x14ac:dyDescent="0.3">
      <c r="A14" t="s">
        <v>103</v>
      </c>
      <c r="B14" t="s">
        <v>104</v>
      </c>
      <c r="C14" t="s">
        <v>105</v>
      </c>
    </row>
    <row r="15" spans="1:3" x14ac:dyDescent="0.3">
      <c r="A15" t="s">
        <v>106</v>
      </c>
      <c r="B15" t="s">
        <v>107</v>
      </c>
      <c r="C15" t="s">
        <v>108</v>
      </c>
    </row>
    <row r="16" spans="1:3" x14ac:dyDescent="0.3">
      <c r="A16" t="s">
        <v>109</v>
      </c>
      <c r="B16" t="s">
        <v>4</v>
      </c>
      <c r="C16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9692-6219-4F7B-83B9-9676BE9ECA84}">
  <dimension ref="A1:E9"/>
  <sheetViews>
    <sheetView tabSelected="1" workbookViewId="0">
      <selection activeCell="E8" sqref="E8"/>
    </sheetView>
  </sheetViews>
  <sheetFormatPr defaultRowHeight="14.4" x14ac:dyDescent="0.3"/>
  <cols>
    <col min="1" max="1" width="21.77734375" bestFit="1" customWidth="1"/>
    <col min="2" max="2" width="15" bestFit="1" customWidth="1"/>
  </cols>
  <sheetData>
    <row r="1" spans="1:5" x14ac:dyDescent="0.3">
      <c r="A1" t="s">
        <v>175</v>
      </c>
      <c r="B1" t="s">
        <v>176</v>
      </c>
    </row>
    <row r="2" spans="1:5" x14ac:dyDescent="0.3">
      <c r="A2" t="s">
        <v>177</v>
      </c>
      <c r="B2">
        <v>1150000</v>
      </c>
    </row>
    <row r="3" spans="1:5" x14ac:dyDescent="0.3">
      <c r="A3" t="s">
        <v>178</v>
      </c>
      <c r="B3">
        <v>250000</v>
      </c>
    </row>
    <row r="4" spans="1:5" x14ac:dyDescent="0.3">
      <c r="A4" t="s">
        <v>179</v>
      </c>
      <c r="B4">
        <v>250000</v>
      </c>
    </row>
    <row r="5" spans="1:5" x14ac:dyDescent="0.3">
      <c r="A5" t="s">
        <v>180</v>
      </c>
      <c r="B5">
        <v>1208197</v>
      </c>
    </row>
    <row r="6" spans="1:5" x14ac:dyDescent="0.3">
      <c r="A6" t="s">
        <v>181</v>
      </c>
      <c r="B6">
        <f>SUM(B2:B5)</f>
        <v>2858197</v>
      </c>
    </row>
    <row r="7" spans="1:5" x14ac:dyDescent="0.3">
      <c r="A7" t="s">
        <v>182</v>
      </c>
      <c r="B7">
        <v>325000</v>
      </c>
      <c r="E7">
        <f>B7+B8</f>
        <v>525000</v>
      </c>
    </row>
    <row r="8" spans="1:5" x14ac:dyDescent="0.3">
      <c r="A8" t="s">
        <v>183</v>
      </c>
      <c r="B8">
        <v>200000</v>
      </c>
    </row>
    <row r="9" spans="1:5" x14ac:dyDescent="0.3">
      <c r="A9" t="s">
        <v>184</v>
      </c>
      <c r="B9">
        <f>SUM(B6:B8)</f>
        <v>3383197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A2C6-56B6-4F1F-B632-F80B683501C6}">
  <dimension ref="A1:C8"/>
  <sheetViews>
    <sheetView workbookViewId="0">
      <selection activeCell="A11" sqref="A11"/>
    </sheetView>
  </sheetViews>
  <sheetFormatPr defaultRowHeight="14.4" x14ac:dyDescent="0.3"/>
  <cols>
    <col min="1" max="1" width="22" bestFit="1" customWidth="1"/>
    <col min="2" max="2" width="11.5546875" bestFit="1" customWidth="1"/>
    <col min="3" max="3" width="24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t="s">
        <v>188</v>
      </c>
      <c r="B2">
        <v>490564</v>
      </c>
      <c r="C2" s="8">
        <f>B2/3383197</f>
        <v>0.14500012857660963</v>
      </c>
    </row>
    <row r="3" spans="1:3" x14ac:dyDescent="0.3">
      <c r="A3" t="s">
        <v>189</v>
      </c>
      <c r="B3">
        <v>1021725</v>
      </c>
      <c r="C3" s="8">
        <f t="shared" ref="C3:C8" si="0">B3/3383197</f>
        <v>0.30199985398426399</v>
      </c>
    </row>
    <row r="4" spans="1:3" x14ac:dyDescent="0.3">
      <c r="A4" t="s">
        <v>190</v>
      </c>
      <c r="B4">
        <v>169160</v>
      </c>
      <c r="C4" s="8">
        <f t="shared" si="0"/>
        <v>5.0000044336761945E-2</v>
      </c>
    </row>
    <row r="5" spans="1:3" x14ac:dyDescent="0.3">
      <c r="A5" t="s">
        <v>191</v>
      </c>
      <c r="B5">
        <v>50748</v>
      </c>
      <c r="C5" s="8">
        <f t="shared" si="0"/>
        <v>1.5000013301028584E-2</v>
      </c>
    </row>
    <row r="6" spans="1:3" x14ac:dyDescent="0.3">
      <c r="C6" s="8"/>
    </row>
    <row r="7" spans="1:3" x14ac:dyDescent="0.3">
      <c r="A7" t="s">
        <v>192</v>
      </c>
      <c r="B7">
        <v>1732197</v>
      </c>
      <c r="C7" s="8">
        <f t="shared" si="0"/>
        <v>0.51200004019866419</v>
      </c>
    </row>
    <row r="8" spans="1:3" x14ac:dyDescent="0.3">
      <c r="A8" t="s">
        <v>193</v>
      </c>
      <c r="B8">
        <v>1651000</v>
      </c>
      <c r="C8" s="8">
        <f t="shared" si="0"/>
        <v>0.48799995980133581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0EBD-17C8-4DC8-AEAE-D4EA96519118}">
  <dimension ref="A1:G12"/>
  <sheetViews>
    <sheetView workbookViewId="0">
      <selection activeCell="G12" sqref="G12"/>
    </sheetView>
  </sheetViews>
  <sheetFormatPr defaultRowHeight="14.4" x14ac:dyDescent="0.3"/>
  <cols>
    <col min="1" max="1" width="23" customWidth="1"/>
    <col min="2" max="7" width="10.33203125" bestFit="1" customWidth="1"/>
  </cols>
  <sheetData>
    <row r="1" spans="1:7" ht="28.8" x14ac:dyDescent="0.3">
      <c r="A1" s="9" t="s">
        <v>205</v>
      </c>
      <c r="B1" s="9" t="s">
        <v>194</v>
      </c>
      <c r="C1" s="9" t="s">
        <v>195</v>
      </c>
      <c r="D1" s="9" t="s">
        <v>196</v>
      </c>
      <c r="E1" s="9" t="s">
        <v>197</v>
      </c>
      <c r="F1" s="9" t="s">
        <v>198</v>
      </c>
      <c r="G1" s="9" t="s">
        <v>199</v>
      </c>
    </row>
    <row r="2" spans="1:7" ht="28.8" x14ac:dyDescent="0.3">
      <c r="A2" s="11" t="s">
        <v>200</v>
      </c>
      <c r="B2" s="12">
        <v>3383197</v>
      </c>
      <c r="C2" s="10" t="s">
        <v>208</v>
      </c>
      <c r="D2" s="10" t="s">
        <v>209</v>
      </c>
      <c r="E2" s="10" t="s">
        <v>210</v>
      </c>
      <c r="F2" s="10" t="s">
        <v>211</v>
      </c>
      <c r="G2" s="10" t="s">
        <v>212</v>
      </c>
    </row>
    <row r="3" spans="1:7" x14ac:dyDescent="0.3">
      <c r="A3" s="11" t="s">
        <v>201</v>
      </c>
      <c r="B3" s="13">
        <v>0.48499999999999999</v>
      </c>
      <c r="C3" s="14">
        <v>0.5</v>
      </c>
      <c r="D3" s="14">
        <v>0.52</v>
      </c>
      <c r="E3" s="14">
        <v>0.54</v>
      </c>
      <c r="F3" s="14">
        <v>0.55000000000000004</v>
      </c>
      <c r="G3" s="14">
        <v>0.55000000000000004</v>
      </c>
    </row>
    <row r="4" spans="1:7" x14ac:dyDescent="0.3">
      <c r="A4" s="11" t="s">
        <v>193</v>
      </c>
      <c r="B4" s="12">
        <v>1640501</v>
      </c>
      <c r="C4" s="12">
        <v>1860758</v>
      </c>
      <c r="D4" s="12">
        <v>2129074</v>
      </c>
      <c r="E4" s="12">
        <v>2431641</v>
      </c>
      <c r="F4" s="12">
        <v>2848170</v>
      </c>
      <c r="G4" s="12">
        <v>3275394</v>
      </c>
    </row>
    <row r="5" spans="1:7" x14ac:dyDescent="0.3">
      <c r="A5" s="11" t="s">
        <v>192</v>
      </c>
      <c r="B5" s="12">
        <v>1742696</v>
      </c>
      <c r="C5" s="12">
        <v>1860759</v>
      </c>
      <c r="D5" s="12">
        <v>1964594</v>
      </c>
      <c r="E5" s="12">
        <v>2071394</v>
      </c>
      <c r="F5" s="12">
        <v>2330320</v>
      </c>
      <c r="G5" s="12">
        <v>2679868</v>
      </c>
    </row>
    <row r="6" spans="1:7" ht="28.8" x14ac:dyDescent="0.3">
      <c r="A6" s="11" t="s">
        <v>206</v>
      </c>
      <c r="B6" s="10">
        <v>2.4</v>
      </c>
      <c r="C6" s="10">
        <v>3</v>
      </c>
      <c r="D6" s="10">
        <v>3.5</v>
      </c>
      <c r="E6" s="10">
        <v>4</v>
      </c>
      <c r="F6" s="10">
        <v>4.5</v>
      </c>
      <c r="G6" s="10">
        <v>5</v>
      </c>
    </row>
    <row r="7" spans="1:7" x14ac:dyDescent="0.3">
      <c r="A7" s="11" t="s">
        <v>207</v>
      </c>
      <c r="B7" s="10">
        <f>B5/B6</f>
        <v>726123.33333333337</v>
      </c>
      <c r="C7" s="12">
        <f>C5/C6</f>
        <v>620253</v>
      </c>
      <c r="D7" s="12">
        <f>D5/D6</f>
        <v>561312.57142857148</v>
      </c>
      <c r="E7" s="10">
        <f t="shared" ref="D7:G7" si="0">E5/E6</f>
        <v>517848.5</v>
      </c>
      <c r="F7" s="10">
        <f t="shared" si="0"/>
        <v>517848.88888888888</v>
      </c>
      <c r="G7" s="10">
        <f t="shared" si="0"/>
        <v>535973.6</v>
      </c>
    </row>
    <row r="8" spans="1:7" x14ac:dyDescent="0.3">
      <c r="A8" s="11" t="s">
        <v>126</v>
      </c>
      <c r="B8" s="10"/>
      <c r="C8" s="12">
        <v>1860759</v>
      </c>
      <c r="D8" s="12">
        <v>1964480</v>
      </c>
      <c r="E8" s="12">
        <v>2071394</v>
      </c>
      <c r="F8" s="12">
        <v>2330321</v>
      </c>
      <c r="G8" s="12">
        <v>2680367</v>
      </c>
    </row>
    <row r="9" spans="1:7" x14ac:dyDescent="0.3">
      <c r="A9" s="11" t="s">
        <v>164</v>
      </c>
      <c r="B9" s="10"/>
      <c r="C9" s="12">
        <f>C4-C5</f>
        <v>-1</v>
      </c>
      <c r="D9" s="12">
        <f>D4-D5</f>
        <v>164480</v>
      </c>
      <c r="E9" s="12">
        <f>E4-E5</f>
        <v>360247</v>
      </c>
      <c r="F9" s="12">
        <f>F4-F5</f>
        <v>517850</v>
      </c>
      <c r="G9" s="12">
        <f>G4-G5</f>
        <v>595526</v>
      </c>
    </row>
    <row r="10" spans="1:7" x14ac:dyDescent="0.3">
      <c r="A10" s="11" t="s">
        <v>202</v>
      </c>
      <c r="B10" s="10"/>
      <c r="C10" s="12">
        <v>214286</v>
      </c>
      <c r="D10" s="12">
        <v>214286</v>
      </c>
      <c r="E10" s="12">
        <v>214286</v>
      </c>
      <c r="F10" s="12">
        <v>214286</v>
      </c>
      <c r="G10" s="12">
        <v>214286</v>
      </c>
    </row>
    <row r="11" spans="1:7" x14ac:dyDescent="0.3">
      <c r="A11" s="11" t="s">
        <v>203</v>
      </c>
      <c r="B11" s="10"/>
      <c r="C11" s="12">
        <v>288000</v>
      </c>
      <c r="D11" s="12">
        <v>288000</v>
      </c>
      <c r="E11" s="12">
        <v>288000</v>
      </c>
      <c r="F11" s="12">
        <v>288000</v>
      </c>
      <c r="G11" s="12">
        <v>288000</v>
      </c>
    </row>
    <row r="12" spans="1:7" x14ac:dyDescent="0.3">
      <c r="A12" s="11" t="s">
        <v>204</v>
      </c>
      <c r="B12" s="10"/>
      <c r="C12" s="12">
        <f>C9-C10-C11</f>
        <v>-502287</v>
      </c>
      <c r="D12" s="12">
        <f>D9-D10-D11</f>
        <v>-337806</v>
      </c>
      <c r="E12" s="12">
        <f>E9-E10-E11</f>
        <v>-142039</v>
      </c>
      <c r="F12" s="12">
        <f>F9-F10-F11</f>
        <v>15564</v>
      </c>
      <c r="G12" s="12">
        <f>G9-G10-G11</f>
        <v>93240</v>
      </c>
    </row>
  </sheetData>
  <conditionalFormatting sqref="B3:G3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L K h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y o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q F t a P n H N H 7 k B A A A p D A A A E w A c A E Z v c m 1 1 b G F z L 1 N l Y 3 R p b 2 4 x L m 0 g o h g A K K A U A A A A A A A A A A A A A A A A A A A A A A A A A A A A 5 Z X P a 8 I w F M f v g v 9 D i J c W S j G 2 8 7 D R w 1 B k 3 m S 6 k / a Q 2 a h l a S J J 3 A / E / 3 2 p j T p d O z Y V 7 N B L 4 f s e e d / 3 P i 9 R k r G K O Q P 9 7 I v u q p V q R c 6 w I B G o w Q F + p q R e b w C r h 6 c E e D Y E A a B E V S t A / / p 8 I c Z E K 7 1 o 4 q 5 T p d W J K X F b n C n C l L R g 6 3 b 0 J I m Q o 5 f Z Q s 5 G b f 7 G K M e R H L U 4 5 Q L 0 c M w U 6 M Q M s 3 G M q X T n 0 Q T a D h h 2 k z k l i T 4 D p 6 4 C i F w P h r a T 1 d 2 6 C o y F 5 b A b B V u z M F w N 2 1 j h 0 K T X Y G u G 2 V Q 3 N P i Y k 7 S D d a Y 7 E J j J C R e J 9 r J I W B q U 1 u Y Q Z 7 m E m Y 6 g A 5 S O A U X e 1 c o B G 7 1 R o H s F u l + g 3 + z p K 7 t a i V m u 8 V w 0 y K B B p U K D 8 t G g c 6 B B l 0 O z d f 1 I E v 6 q X W d p c m c 8 C x j Z O m j P + e p v W 3 q f + O H J u d A 9 A 9 0 v F X Q v H 7 p 3 D u j e 1 U J P Q W c X 6 u K c U y u H N 9 v Y + 8 6 4 J 3 j C l W 7 g g e B I O 9 m N y 0 S M v t 5 k p E s b + Z 7 S / h h T L G S g x I K E 9 j F b k 1 P + y A X a D O u k J d r p T a 1 3 m W r 6 b m r 0 t 6 9 9 N u R G u X f g t P / d b A s K G P 1 p T F 6 5 x 3 T a c / j j m K 7 k L f T L D d j / z 4 C L 7 9 k n U E s B A i 0 A F A A C A A g A L K h b W j b j P x + l A A A A 9 w A A A B I A A A A A A A A A A A A A A A A A A A A A A E N v b m Z p Z y 9 Q Y W N r Y W d l L n h t b F B L A Q I t A B Q A A g A I A C y o W 1 o P y u m r p A A A A O k A A A A T A A A A A A A A A A A A A A A A A P E A A A B b Q 2 9 u d G V u d F 9 U e X B l c 1 0 u e G 1 s U E s B A i 0 A F A A C A A g A L K h b W j 5 x z R + 5 A Q A A K Q w A A B M A A A A A A A A A A A A A A A A A 4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M A A A A A A A D y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z M T U 5 Z D U t Y z Z i O S 0 0 Z j U 1 L W E y Y 2 U t Y j M 4 Y 2 U 1 Z T A w Y z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w M T o 0 N D o y N i 4 y O T c w N T g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M p L 0 F 1 d G 9 S Z W 1 v d m V k Q 2 9 s d W 1 u c z E u e 0 N v b H V t b j E s M H 0 m c X V v d D s s J n F 1 b 3 Q 7 U 2 V j d G l v b j E v V G F i b G U w M D I g K F B h Z 2 U g M y k v Q X V 0 b 1 J l b W 9 2 Z W R D b 2 x 1 b W 5 z M S 5 7 Q 2 9 s d W 1 u M i w x f S Z x d W 9 0 O y w m c X V v d D t T Z W N 0 a W 9 u M S 9 U Y W J s Z T A w M i A o U G F n Z S A z K S 9 B d X R v U m V t b 3 Z l Z E N v b H V t b n M x L n t D b 2 x 1 b W 4 z L D J 9 J n F 1 b 3 Q 7 L C Z x d W 9 0 O 1 N l Y 3 R p b 2 4 x L 1 R h Y m x l M D A y I C h Q Y W d l I D M p L 0 F 1 d G 9 S Z W 1 v d m V k Q 2 9 s d W 1 u c z E u e 0 N v b H V t b j Q s M 3 0 m c X V v d D s s J n F 1 b 3 Q 7 U 2 V j d G l v b j E v V G F i b G U w M D I g K F B h Z 2 U g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z K S 9 B d X R v U m V t b 3 Z l Z E N v b H V t b n M x L n t D b 2 x 1 b W 4 x L D B 9 J n F 1 b 3 Q 7 L C Z x d W 9 0 O 1 N l Y 3 R p b 2 4 x L 1 R h Y m x l M D A y I C h Q Y W d l I D M p L 0 F 1 d G 9 S Z W 1 v d m V k Q 2 9 s d W 1 u c z E u e 0 N v b H V t b j I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T Q w M z I 5 Y S 1 i Y j B h L T R h O W E t Y j Y 2 Z C 0 1 N j M 2 N D h i M W Z j N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D E 6 N D Q 6 M j c u N D I 3 M T U 5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y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z L D F 9 J n F 1 b 3 Q 7 L C Z x d W 9 0 O 1 N l Y 3 R p b 2 4 x L 1 R h Y m x l M D A x I C h Q Y W d l I D E p L 0 F 1 d G 9 S Z W 1 v d m V k Q 2 9 s d W 1 u c z E u e 0 N v b H V t b j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z L D F 9 J n F 1 b 3 Q 7 L C Z x d W 9 0 O 1 N l Y 3 R p b 2 4 x L 1 R h Y m x l M D A x I C h Q Y W d l I D E p L 0 F 1 d G 9 S Z W 1 v d m V k Q 2 9 s d W 1 u c z E u e 0 N v b H V t b j U s M n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m Z j Z D F j M i 0 w O G R l L T Q 4 Y 2 U t O T Y 3 Y y 1 i Y 2 I 5 O T F k O G E 0 N D M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N S 0 w M i 0 y O F Q w M T o 0 N D o y N y 4 0 M z g 2 N z E w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D b 2 x 1 b W 4 x J n F 1 b 3 Q 7 L C Z x d W 9 0 O 0 N v b H V t b j M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p L 0 F 1 d G 9 S Z W 1 v d m V k Q 2 9 s d W 1 u c z E u e 0 N v b H V t b j E s M H 0 m c X V v d D s s J n F 1 b 3 Q 7 U 2 V j d G l v b j E v V G F i b G U w M D M g K F B h Z 2 U g N C k v Q X V 0 b 1 J l b W 9 2 Z W R D b 2 x 1 b W 5 z M S 5 7 Q 2 9 s d W 1 u M y w x f S Z x d W 9 0 O y w m c X V v d D t T Z W N 0 a W 9 u M S 9 U Y W J s Z T A w M y A o U G F n Z S A 0 K S 9 B d X R v U m V t b 3 Z l Z E N v b H V t b n M x L n t D b 2 x 1 b W 4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z I C h Q Y W d l I D Q p L 0 F 1 d G 9 S Z W 1 v d m V k Q 2 9 s d W 1 u c z E u e 0 N v b H V t b j E s M H 0 m c X V v d D s s J n F 1 b 3 Q 7 U 2 V j d G l v b j E v V G F i b G U w M D M g K F B h Z 2 U g N C k v Q X V 0 b 1 J l b W 9 2 Z W R D b 2 x 1 b W 5 z M S 5 7 Q 2 9 s d W 1 u M y w x f S Z x d W 9 0 O y w m c X V v d D t T Z W N 0 a W 9 u M S 9 U Y W J s Z T A w M y A o U G F n Z S A 0 K S 9 B d X R v U m V t b 3 Z l Z E N v b H V t b n M x L n t D b 2 x 1 b W 4 1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Y T A z N j M y L W I w Z D g t N D Q 1 O S 1 i Y j A 4 L W J i O T A 2 N D N j O G Y 4 Y y I g L z 4 8 R W 5 0 c n k g V H l w Z T 0 i R m l s b E V u Y W J s Z W Q i I F Z h b H V l P S J s M C I g L z 4 8 R W 5 0 c n k g V H l w Z T 0 i R m l s b E N v b H V t b l R 5 c G V z I i B W Y W x 1 Z T 0 i c 0 J n W U d C Z 1 l E I i A v P j x F b n R y e S B U e X B l P S J G a W x s T G F z d F V w Z G F 0 Z W Q i I F Z h b H V l P S J k M j A y N S 0 w M i 0 y O F Q w M T o 0 N D o y N y 4 0 N T A y M T Y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D b 2 x 1 b W 4 x J n F 1 b 3 Q 7 L C Z x d W 9 0 O 0 N v b H V t b j I m c X V v d D s s J n F 1 b 3 Q 7 Q 2 9 s b 3 I g U G F p b n Q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b 3 I g U G F p b n Q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G 9 y I F B h a W 5 0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h m Z G N l N D g t Z j k 1 Z C 0 0 Z j k 2 L T k 3 M j E t Y W M y O D Y y Z j Q x Z T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A x O j Q 0 O j I 2 L j M z O T U 2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U w N G Y 5 N i 0 x N z k 3 L T R h Y j A t O W Q z N i 1 m M G I 1 M D N h N T V k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F y Z 2 V 0 I i B W Y W x 1 Z T 0 i c 1 B h Z 2 U w M D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I t M j h U M D E 6 N D Q 6 M j Y u M z Y w O D Y x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y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D b 2 x 1 b W 4 x L D B 9 J n F 1 b 3 Q 7 L C Z x d W 9 0 O 1 N l Y 3 R p b 2 4 x L 1 B h Z 2 U w M D M v Q X V 0 b 1 J l b W 9 2 Z W R D b 2 x 1 b W 5 z M S 5 7 Q 2 9 s d W 1 u M y w x f S Z x d W 9 0 O y w m c X V v d D t T Z W N 0 a W 9 u M S 9 Q Y W d l M D A z L 0 F 1 d G 9 S Z W 1 v d m V k Q 2 9 s d W 1 u c z E u e 0 N v b H V t b j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n Z T A w M y 9 B d X R v U m V t b 3 Z l Z E N v b H V t b n M x L n t D b 2 x 1 b W 4 x L D B 9 J n F 1 b 3 Q 7 L C Z x d W 9 0 O 1 N l Y 3 R p b 2 4 x L 1 B h Z 2 U w M D M v Q X V 0 b 1 J l b W 9 2 Z W R D b 2 x 1 b W 5 z M S 5 7 Q 2 9 s d W 1 u M y w x f S Z x d W 9 0 O y w m c X V v d D t T Z W N 0 a W 9 u M S 9 Q Y W d l M D A z L 0 F 1 d G 9 S Z W 1 v d m V k Q 2 9 s d W 1 u c z E u e 0 N v b H V t b j U s M n 0 m c X V v d D t d L C Z x d W 9 0 O 1 J l b G F 0 a W 9 u c 2 h p c E l u Z m 8 m c X V v d D s 6 W 1 1 9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l h O T g y Y 2 Q t O T F j Z C 0 0 Z D c x L T h i M 2 E t Z j N k Y T F k Y j g 4 Y W R i I i A v P j x F b n R y e S B U e X B l P S J G a W x s R W 5 h Y m x l Z C I g V m F s d W U 9 I m w x I i A v P j x F b n R y e S B U e X B l P S J G a W x s Q 2 9 s d W 1 u V H l w Z X M i I F Z h b H V l P S J z Q m d Z R 0 J n W T 0 i I C 8 + P E V u d H J 5 I F R 5 c G U 9 I k Z p b G x M Y X N 0 V X B k Y X R l Z C I g V m F s d W U 9 I m Q y M D I 1 L T A y L T I 4 V D A x O j Q 0 O j I 2 L j M 4 O D E 4 N z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A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Q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C 9 B d X R v U m V t b 3 Z l Z E N v b H V t b n M x L n t D b 2 x 1 b W 4 x L D B 9 J n F 1 b 3 Q 7 L C Z x d W 9 0 O 1 N l Y 3 R p b 2 4 x L 1 B h Z 2 U w M D Q v Q X V 0 b 1 J l b W 9 2 Z W R D b 2 x 1 b W 5 z M S 5 7 Q 2 9 s d W 1 u M i w x f S Z x d W 9 0 O y w m c X V v d D t T Z W N 0 a W 9 u M S 9 Q Y W d l M D A 0 L 0 F 1 d G 9 S Z W 1 v d m V k Q 2 9 s d W 1 u c z E u e 0 N v b H V t b j M s M n 0 m c X V v d D s s J n F 1 b 3 Q 7 U 2 V j d G l v b j E v U G F n Z T A w N C 9 B d X R v U m V t b 3 Z l Z E N v b H V t b n M x L n t D b 2 x 1 b W 4 0 L D N 9 J n F 1 b 3 Q 7 L C Z x d W 9 0 O 1 N l Y 3 R p b 2 4 x L 1 B h Z 2 U w M D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0 L 0 F 1 d G 9 S Z W 1 v d m V k Q 2 9 s d W 1 u c z E u e 0 N v b H V t b j E s M H 0 m c X V v d D s s J n F 1 b 3 Q 7 U 2 V j d G l v b j E v U G F n Z T A w N C 9 B d X R v U m V t b 3 Z l Z E N v b H V t b n M x L n t D b 2 x 1 b W 4 y L D F 9 J n F 1 b 3 Q 7 L C Z x d W 9 0 O 1 N l Y 3 R p b 2 4 x L 1 B h Z 2 U w M D Q v Q X V 0 b 1 J l b W 9 2 Z W R D b 2 x 1 b W 5 z M S 5 7 Q 2 9 s d W 1 u M y w y f S Z x d W 9 0 O y w m c X V v d D t T Z W N 0 a W 9 u M S 9 Q Y W d l M D A 0 L 0 F 1 d G 9 S Z W 1 v d m V k Q 2 9 s d W 1 u c z E u e 0 N v b H V t b j Q s M 3 0 m c X V v d D s s J n F 1 b 3 Q 7 U 2 V j d G l v b j E v U G F n Z T A w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p 2 p 3 D D c R Q b U w t q 7 5 n B d h A A A A A A I A A A A A A B B m A A A A A Q A A I A A A A E C G C 1 / A U t z Y l Z A X Z f S + T 3 0 S z F 3 o a k F P m 6 W z B 1 4 U B M 7 o A A A A A A 6 A A A A A A g A A I A A A A L 4 / r N L E f A q o v 4 W c V p g G w h x + 2 s o h w i u m 7 y x 2 S 3 q z x g p d U A A A A K D 6 n b S M X V n k W B J Z U i + y z P F 0 A o B y P K h B V A 7 g 8 0 J I G t i k X 9 j g n o Z q 4 r S d + G h 9 j Q c N Z I q d d f e l 7 G P W v Q G e c F l Z r M P e 5 2 J m H A Y n Z N 8 D t e D a y Z W S Q A A A A F 5 q A j G 7 t H 4 k z 3 9 m 0 K / 3 m Q J K w p B M I r B B d 3 g + o U o U Y y Y 7 q V z Z k P z P e H X J l e E p M h n a O j K q m I V 2 Q c W x I h b R B X T u z q c = < / D a t a M a s h u p > 
</file>

<file path=customXml/itemProps1.xml><?xml version="1.0" encoding="utf-8"?>
<ds:datastoreItem xmlns:ds="http://schemas.openxmlformats.org/officeDocument/2006/customXml" ds:itemID="{0FE7DA4B-FA6B-40DB-B9FB-F14E70DA43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AND LOSS </vt:lpstr>
      <vt:lpstr>BALANCE SHEET</vt:lpstr>
      <vt:lpstr>STATEMENT OF CASH FLOW</vt:lpstr>
      <vt:lpstr>Revenue Data</vt:lpstr>
      <vt:lpstr>Cost Breakdown</vt:lpstr>
      <vt:lpstr>Financial Plan 5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Agrawal</dc:creator>
  <cp:lastModifiedBy>Denis, Anthony Philippe</cp:lastModifiedBy>
  <dcterms:created xsi:type="dcterms:W3CDTF">2025-02-28T01:34:55Z</dcterms:created>
  <dcterms:modified xsi:type="dcterms:W3CDTF">2025-03-04T17:19:36Z</dcterms:modified>
</cp:coreProperties>
</file>