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ouc.homes.deakin.edu.au\my-home\My Documents\Ranking Journals\"/>
    </mc:Choice>
  </mc:AlternateContent>
  <bookViews>
    <workbookView xWindow="0" yWindow="0" windowWidth="19200" windowHeight="6760"/>
  </bookViews>
  <sheets>
    <sheet name="Meta-studies" sheetId="1" r:id="rId1"/>
    <sheet name="Removed" sheetId="2" r:id="rId2"/>
    <sheet name="WT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2" i="1" l="1"/>
  <c r="F190" i="1" l="1"/>
  <c r="F150" i="1" l="1"/>
  <c r="F149" i="1"/>
  <c r="F95" i="1" l="1"/>
  <c r="F132" i="1" l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68" i="1" l="1"/>
  <c r="F334" i="1" l="1"/>
  <c r="F375" i="1" l="1"/>
  <c r="F32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F316" i="1"/>
  <c r="F251" i="1"/>
  <c r="F102" i="1"/>
  <c r="F101" i="1"/>
  <c r="D104" i="1"/>
  <c r="D105" i="1" s="1"/>
  <c r="F81" i="1"/>
  <c r="F258" i="1"/>
  <c r="F257" i="1"/>
  <c r="F256" i="1"/>
  <c r="F65" i="1"/>
  <c r="F137" i="1"/>
  <c r="F180" i="1"/>
  <c r="F136" i="1"/>
  <c r="F319" i="1"/>
  <c r="F309" i="1"/>
  <c r="S171" i="1"/>
  <c r="S172" i="1" s="1"/>
  <c r="F336" i="1"/>
  <c r="G336" i="1" s="1"/>
  <c r="F280" i="1"/>
  <c r="F348" i="1"/>
  <c r="F353" i="1"/>
  <c r="F352" i="1"/>
  <c r="F315" i="1"/>
  <c r="F299" i="1"/>
  <c r="F47" i="1"/>
  <c r="F12" i="1"/>
  <c r="F10" i="1"/>
  <c r="F9" i="1"/>
  <c r="F8" i="1"/>
  <c r="F177" i="1"/>
  <c r="F176" i="1"/>
  <c r="E393" i="1"/>
  <c r="F358" i="1"/>
  <c r="F361" i="1"/>
  <c r="F360" i="1"/>
  <c r="F359" i="1"/>
  <c r="F357" i="1"/>
  <c r="F356" i="1"/>
  <c r="F355" i="1"/>
  <c r="F354" i="1"/>
  <c r="F58" i="1"/>
  <c r="F57" i="1"/>
  <c r="F56" i="1"/>
  <c r="F55" i="1"/>
  <c r="F54" i="1"/>
  <c r="F53" i="1"/>
  <c r="F52" i="1"/>
  <c r="F252" i="1"/>
  <c r="F51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93" i="1"/>
  <c r="F292" i="1"/>
  <c r="F291" i="1"/>
  <c r="F290" i="1"/>
  <c r="F100" i="1"/>
  <c r="F14" i="1"/>
  <c r="F13" i="1"/>
  <c r="F11" i="1"/>
  <c r="F7" i="1"/>
  <c r="F167" i="1"/>
  <c r="F166" i="1"/>
  <c r="F164" i="1"/>
  <c r="F165" i="1"/>
  <c r="F168" i="1"/>
  <c r="F110" i="1"/>
  <c r="G110" i="1" s="1"/>
  <c r="F152" i="1"/>
  <c r="G152" i="1" s="1"/>
  <c r="F140" i="1"/>
  <c r="F186" i="1"/>
  <c r="F243" i="1"/>
  <c r="G243" i="1" s="1"/>
  <c r="F151" i="1"/>
  <c r="G151" i="1" s="1"/>
  <c r="F155" i="1"/>
  <c r="G155" i="1" s="1"/>
  <c r="F158" i="1"/>
  <c r="G158" i="1" s="1"/>
  <c r="F159" i="1"/>
  <c r="G159" i="1" s="1"/>
  <c r="F160" i="1"/>
  <c r="G160" i="1" s="1"/>
  <c r="F363" i="1"/>
  <c r="G363" i="1"/>
  <c r="F282" i="1"/>
  <c r="G282" i="1" s="1"/>
  <c r="F157" i="1"/>
  <c r="G157" i="1" s="1"/>
  <c r="F156" i="1"/>
  <c r="G156" i="1" s="1"/>
  <c r="F163" i="1"/>
  <c r="F161" i="1"/>
  <c r="G161" i="1" s="1"/>
  <c r="F370" i="1"/>
  <c r="F234" i="1"/>
  <c r="G234" i="1" s="1"/>
  <c r="F222" i="1"/>
  <c r="G222" i="1" s="1"/>
  <c r="F329" i="1"/>
  <c r="F88" i="1"/>
  <c r="G88" i="1" s="1"/>
  <c r="F87" i="1"/>
  <c r="G87" i="1" s="1"/>
  <c r="F154" i="1"/>
  <c r="F153" i="1"/>
  <c r="F141" i="1"/>
  <c r="F169" i="1"/>
  <c r="G169" i="1" s="1"/>
  <c r="F86" i="1"/>
  <c r="G86" i="1" s="1"/>
  <c r="F85" i="1"/>
  <c r="G85" i="1" s="1"/>
  <c r="F84" i="1"/>
  <c r="G84" i="1" s="1"/>
  <c r="F241" i="1"/>
  <c r="F272" i="1"/>
  <c r="F240" i="1"/>
  <c r="F239" i="1"/>
  <c r="F279" i="1"/>
  <c r="F144" i="1"/>
  <c r="G144" i="1" s="1"/>
  <c r="F145" i="1"/>
  <c r="G145" i="1" s="1"/>
  <c r="F146" i="1"/>
  <c r="G146" i="1" s="1"/>
  <c r="F237" i="1"/>
  <c r="F268" i="1"/>
  <c r="F185" i="1"/>
  <c r="G185" i="1" s="1"/>
  <c r="F232" i="1"/>
  <c r="G232" i="1" s="1"/>
  <c r="F383" i="1"/>
  <c r="G383" i="1" s="1"/>
  <c r="F376" i="1"/>
  <c r="G376" i="1" s="1"/>
  <c r="F374" i="1"/>
  <c r="F373" i="1"/>
  <c r="G373" i="1" s="1"/>
  <c r="F372" i="1"/>
  <c r="G372" i="1" s="1"/>
  <c r="F371" i="1"/>
  <c r="F369" i="1"/>
  <c r="F368" i="1"/>
  <c r="F366" i="1"/>
  <c r="F365" i="1"/>
  <c r="F364" i="1"/>
  <c r="F351" i="1"/>
  <c r="F350" i="1"/>
  <c r="F349" i="1"/>
  <c r="F347" i="1"/>
  <c r="F346" i="1"/>
  <c r="F345" i="1"/>
  <c r="F344" i="1"/>
  <c r="G344" i="1" s="1"/>
  <c r="F339" i="1"/>
  <c r="F335" i="1"/>
  <c r="G335" i="1" s="1"/>
  <c r="F333" i="1"/>
  <c r="F332" i="1"/>
  <c r="F331" i="1"/>
  <c r="G331" i="1" s="1"/>
  <c r="F330" i="1"/>
  <c r="F328" i="1"/>
  <c r="F327" i="1"/>
  <c r="F326" i="1"/>
  <c r="G326" i="1" s="1"/>
  <c r="F325" i="1"/>
  <c r="G325" i="1" s="1"/>
  <c r="F324" i="1"/>
  <c r="F323" i="1"/>
  <c r="F321" i="1"/>
  <c r="G321" i="1" s="1"/>
  <c r="F318" i="1"/>
  <c r="F317" i="1"/>
  <c r="F314" i="1"/>
  <c r="F312" i="1"/>
  <c r="G312" i="1" s="1"/>
  <c r="F311" i="1"/>
  <c r="F310" i="1"/>
  <c r="F308" i="1"/>
  <c r="F307" i="1"/>
  <c r="F300" i="1"/>
  <c r="G300" i="1" s="1"/>
  <c r="F298" i="1"/>
  <c r="F297" i="1"/>
  <c r="F296" i="1"/>
  <c r="F295" i="1"/>
  <c r="F294" i="1"/>
  <c r="G294" i="1" s="1"/>
  <c r="F288" i="1"/>
  <c r="G288" i="1" s="1"/>
  <c r="F287" i="1"/>
  <c r="G287" i="1" s="1"/>
  <c r="F286" i="1"/>
  <c r="G286" i="1" s="1"/>
  <c r="F283" i="1"/>
  <c r="F274" i="1"/>
  <c r="G274" i="1" s="1"/>
  <c r="F273" i="1"/>
  <c r="F271" i="1"/>
  <c r="F267" i="1"/>
  <c r="G267" i="1" s="1"/>
  <c r="F266" i="1"/>
  <c r="F265" i="1"/>
  <c r="F263" i="1"/>
  <c r="G263" i="1" s="1"/>
  <c r="F262" i="1"/>
  <c r="F261" i="1"/>
  <c r="F259" i="1"/>
  <c r="G259" i="1" s="1"/>
  <c r="F254" i="1"/>
  <c r="F253" i="1"/>
  <c r="F250" i="1"/>
  <c r="F248" i="1"/>
  <c r="F247" i="1"/>
  <c r="F246" i="1"/>
  <c r="F245" i="1"/>
  <c r="F244" i="1"/>
  <c r="F242" i="1"/>
  <c r="F238" i="1"/>
  <c r="F235" i="1"/>
  <c r="F233" i="1"/>
  <c r="G233" i="1"/>
  <c r="F228" i="1"/>
  <c r="F227" i="1"/>
  <c r="F226" i="1"/>
  <c r="F224" i="1"/>
  <c r="F223" i="1"/>
  <c r="G223" i="1" s="1"/>
  <c r="F221" i="1"/>
  <c r="G221" i="1" s="1"/>
  <c r="F220" i="1"/>
  <c r="G220" i="1" s="1"/>
  <c r="F206" i="1"/>
  <c r="F198" i="1"/>
  <c r="G198" i="1" s="1"/>
  <c r="F191" i="1"/>
  <c r="G191" i="1" s="1"/>
  <c r="F184" i="1"/>
  <c r="F183" i="1"/>
  <c r="F182" i="1"/>
  <c r="F181" i="1"/>
  <c r="G181" i="1" s="1"/>
  <c r="F174" i="1"/>
  <c r="F148" i="1"/>
  <c r="G148" i="1" s="1"/>
  <c r="F147" i="1"/>
  <c r="G147" i="1" s="1"/>
  <c r="F135" i="1"/>
  <c r="F134" i="1"/>
  <c r="G134" i="1" s="1"/>
  <c r="F133" i="1"/>
  <c r="G133" i="1" s="1"/>
  <c r="F113" i="1"/>
  <c r="F112" i="1"/>
  <c r="F111" i="1"/>
  <c r="G111" i="1" s="1"/>
  <c r="F108" i="1"/>
  <c r="G108" i="1" s="1"/>
  <c r="F107" i="1"/>
  <c r="F106" i="1"/>
  <c r="F94" i="1"/>
  <c r="F93" i="1"/>
  <c r="F90" i="1"/>
  <c r="F89" i="1"/>
  <c r="F80" i="1"/>
  <c r="F79" i="1"/>
  <c r="F78" i="1"/>
  <c r="F76" i="1"/>
  <c r="G76" i="1" s="1"/>
  <c r="F75" i="1"/>
  <c r="F74" i="1"/>
  <c r="F71" i="1"/>
  <c r="F70" i="1"/>
  <c r="F69" i="1"/>
  <c r="F60" i="1"/>
  <c r="F59" i="1"/>
  <c r="G59" i="1" s="1"/>
  <c r="F50" i="1"/>
  <c r="G50" i="1" s="1"/>
  <c r="F49" i="1"/>
  <c r="G49" i="1" s="1"/>
  <c r="F48" i="1"/>
  <c r="F46" i="1"/>
  <c r="G46" i="1" s="1"/>
  <c r="F45" i="1"/>
  <c r="F44" i="1"/>
  <c r="G44" i="1" s="1"/>
  <c r="F43" i="1"/>
  <c r="G43" i="1" s="1"/>
  <c r="F42" i="1"/>
  <c r="F41" i="1"/>
  <c r="F39" i="1"/>
  <c r="F38" i="1"/>
  <c r="G38" i="1" s="1"/>
  <c r="F36" i="1"/>
  <c r="G36" i="1" s="1"/>
  <c r="F31" i="1"/>
  <c r="F30" i="1"/>
  <c r="F29" i="1"/>
  <c r="G29" i="1" s="1"/>
  <c r="F28" i="1"/>
  <c r="F27" i="1"/>
  <c r="F26" i="1"/>
  <c r="F6" i="1"/>
  <c r="G6" i="1" s="1"/>
  <c r="F5" i="1"/>
  <c r="G5" i="1" s="1"/>
  <c r="F4" i="1"/>
  <c r="G4" i="1" s="1"/>
  <c r="F3" i="1"/>
  <c r="G3" i="1" s="1"/>
  <c r="F2" i="1"/>
  <c r="G2" i="1" s="1"/>
  <c r="C384" i="1"/>
  <c r="B384" i="1"/>
  <c r="K385" i="1"/>
  <c r="K384" i="1"/>
  <c r="O208" i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N208" i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E385" i="1"/>
  <c r="I384" i="1"/>
  <c r="I386" i="1" s="1"/>
  <c r="E384" i="1"/>
  <c r="H384" i="1"/>
  <c r="H385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385" i="1"/>
  <c r="F384" i="1"/>
  <c r="G384" i="1"/>
  <c r="E386" i="1"/>
  <c r="I385" i="1"/>
  <c r="K386" i="1"/>
  <c r="G385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l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30" i="1" l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3" i="1" s="1"/>
  <c r="E388" i="1" s="1"/>
  <c r="E394" i="1" l="1"/>
  <c r="E389" i="1"/>
  <c r="D394" i="1"/>
</calcChain>
</file>

<file path=xl/comments1.xml><?xml version="1.0" encoding="utf-8"?>
<comments xmlns="http://schemas.openxmlformats.org/spreadsheetml/2006/main">
  <authors>
    <author>Chris Doucouliagos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8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8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9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9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9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0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0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3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4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4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5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5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5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Updated data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Updated data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Updated data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Updated data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Updated data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6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6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7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7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7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7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8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8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8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8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8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8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8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9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19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19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0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0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0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0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0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0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1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1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1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2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2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2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E23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3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3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3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3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3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4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4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4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5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5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6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6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6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6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7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7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7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7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7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7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7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8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8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8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8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28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28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0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0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0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1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1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1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2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2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2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3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3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3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3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3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4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4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4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4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4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5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6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6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6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6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6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6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7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3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5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76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7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77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7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78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7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79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8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80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E38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Sample size unavailable</t>
        </r>
      </text>
    </comment>
    <comment ref="K381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  <comment ref="K382" authorId="0" shapeId="0">
      <text>
        <r>
          <rPr>
            <b/>
            <sz val="9"/>
            <color indexed="81"/>
            <rFont val="Tahoma"/>
            <family val="2"/>
          </rPr>
          <t>Chris Doucouliagos:</t>
        </r>
        <r>
          <rPr>
            <sz val="9"/>
            <color indexed="81"/>
            <rFont val="Tahoma"/>
            <family val="2"/>
          </rPr>
          <t xml:space="preserve">
Green means panel dummy unavailable</t>
        </r>
      </text>
    </comment>
  </commentList>
</comments>
</file>

<file path=xl/sharedStrings.xml><?xml version="1.0" encoding="utf-8"?>
<sst xmlns="http://schemas.openxmlformats.org/spreadsheetml/2006/main" count="3036" uniqueCount="1298">
  <si>
    <t>Author</t>
  </si>
  <si>
    <t>Year</t>
  </si>
  <si>
    <t>Title</t>
  </si>
  <si>
    <t>Explaining differences in efficiency: A meta-study on local government literature.</t>
  </si>
  <si>
    <t>Source</t>
  </si>
  <si>
    <t>Journal of Economic Surveys</t>
  </si>
  <si>
    <t>Aiello, F. and Bonanno , G.</t>
  </si>
  <si>
    <t>On the sources of heterogeneity in banking efficiency literature</t>
  </si>
  <si>
    <t>Does Government Spending Affect Inequality? A Meta-regression Analysis</t>
  </si>
  <si>
    <t>Does Government Spending Affect Income Poverty? A Meta-regression Analysis</t>
  </si>
  <si>
    <t>A META-ANALYSIS OF THE EFFECTS OF REMITTANCES ON HOUSEHOLD EDUCATION EXPENDITURE.</t>
  </si>
  <si>
    <t>Astakhov, A., Tomas Havranek, and Jiri Novak. 2017</t>
  </si>
  <si>
    <t>Firm Size and Stock Returns: A Meta-Analysis.</t>
  </si>
  <si>
    <t>Working paper</t>
  </si>
  <si>
    <t>Journal of Ethnic and Migration Studies</t>
  </si>
  <si>
    <t>Estimating the Armington Elasticity: The Importance of Data Choice and Publication Bias</t>
  </si>
  <si>
    <t>International corporate tax avoidance: a review of the channels, magnitudes, and blind spots</t>
  </si>
  <si>
    <t xml:space="preserve">Journal of Economic Surveys </t>
  </si>
  <si>
    <t>Brinckmann, J. Dietmar Grichnik, Diana Kapsa</t>
  </si>
  <si>
    <t xml:space="preserve">Should entrepreneurs plan or just storm the castle? A meta-analysis on contextual factors impacting the business planning–performance relationship in small firms. </t>
  </si>
  <si>
    <t>Busch, T. and S. Lewandowski</t>
  </si>
  <si>
    <t>Corporate carbon and financial performance:</t>
  </si>
  <si>
    <t>Journal of Industrial Ecology</t>
  </si>
  <si>
    <t xml:space="preserve">Campos, N.F., Fidrmuc, J. and Korhonen, I. </t>
  </si>
  <si>
    <t xml:space="preserve">Business cycle synchronisation and currency unions: A review of the econometric evidence using meta-analysis. </t>
  </si>
  <si>
    <t>Cerasoli, C. P. &amp; Nicklin</t>
  </si>
  <si>
    <t>Intrinsic motivation and extrinsic incentives jointly predict performance: A 40-year meta-analysis</t>
  </si>
  <si>
    <t>Psychological Bulletin</t>
  </si>
  <si>
    <t>Returns to education in China: a meta-analysis</t>
  </si>
  <si>
    <t>Applied Economics</t>
  </si>
  <si>
    <t xml:space="preserve">Are government transfers harmful to economic growth? A meta-analysis. </t>
  </si>
  <si>
    <t>Government education expenditures and economic growth: a meta-analysis,"</t>
  </si>
  <si>
    <t>The B.E. Journal of Macroeconomics</t>
  </si>
  <si>
    <t xml:space="preserve">Does Government Size Affect Per‐Capita Income Growth? A Hierarchical Meta‐Regression Analysis </t>
  </si>
  <si>
    <t>Economic Record</t>
  </si>
  <si>
    <t xml:space="preserve">Croke, K., Joan Hamory Hicks, Eric Hsu, Michael Kremer, and Edward Miguel. </t>
  </si>
  <si>
    <t>DOES MASS DEWORMING AFFECT CHILD NUTRITION? META-ANALYSIS, COST-EFFECTIVENESS, AND STATISTICAL POWER</t>
  </si>
  <si>
    <t>NBER</t>
  </si>
  <si>
    <t xml:space="preserve">Dauvin, M. and GUERREIRO, </t>
  </si>
  <si>
    <t>The Paradox of Plenty: A Meta-Analysis</t>
  </si>
  <si>
    <t xml:space="preserve">World Development </t>
  </si>
  <si>
    <t>Doucouliagos, Chris and Mehmet Ulubasoglu</t>
  </si>
  <si>
    <t>Economic Freedom and Economic Growth: Does specification make a difference</t>
  </si>
  <si>
    <t>EJPE</t>
  </si>
  <si>
    <t>The moderating role of context in managerial  ties–firm performance link: a meta-analytic review of mainly chinese-based studies</t>
  </si>
  <si>
    <t>Asia Pacific Business Review</t>
  </si>
  <si>
    <t>Fernau, E. and Hirsch, S</t>
  </si>
  <si>
    <t xml:space="preserve">What drives dividend smoothing? A meta regression analysis of the Lintner model. </t>
  </si>
  <si>
    <t>Gallet, C.A.</t>
  </si>
  <si>
    <t>Gambling Demand: A Meta-Analysis Of The Price Elasticity</t>
  </si>
  <si>
    <t xml:space="preserve">The Journal of Gambling Business and Economics </t>
  </si>
  <si>
    <t xml:space="preserve">Gallet, C. and Doucouliagos , H(C). </t>
  </si>
  <si>
    <t xml:space="preserve">The impact of healthcare spending on health outcomes: A meta-regression analysis. </t>
  </si>
  <si>
    <t xml:space="preserve">Geyer-Klingeberg, J., Markus Hang, Matthias Walter &amp; Andreas Rathgeber </t>
  </si>
  <si>
    <t>Do stock markets react to soccer games? A meta-regression analysis,</t>
  </si>
  <si>
    <t>International Review of Financial Analysis</t>
  </si>
  <si>
    <t>Haelermans, C. and Borghans</t>
  </si>
  <si>
    <t xml:space="preserve">Wage Effects of On-the-Job Training: A Meta-Analysis </t>
  </si>
  <si>
    <t xml:space="preserve">Hang, M., Geyer‐Klingeberg, J. and Rathgeber, A.W. </t>
  </si>
  <si>
    <t xml:space="preserve">It is merely a matter of time: A meta‐analysis of the causality between environmental performance and financial Performance. </t>
  </si>
  <si>
    <t>Hang, M., Geyer‐Klingeberg, J., A.W. Rathgeber, and Stöckl</t>
  </si>
  <si>
    <t xml:space="preserve">The Quarterly Review of Economics and Finance </t>
  </si>
  <si>
    <t>Does Daylight Saving Save Electricity? A Meta-Analysis."</t>
  </si>
  <si>
    <t>Energy Jounral</t>
  </si>
  <si>
    <t>Natural Resources and Economic Growth: A Meta-Analysis</t>
  </si>
  <si>
    <t xml:space="preserve">Havranek, T., Zuzana Irsova, and Olesia Zeynalova </t>
  </si>
  <si>
    <t>Field</t>
  </si>
  <si>
    <t xml:space="preserve">Power of Bias </t>
  </si>
  <si>
    <t>Newer study</t>
  </si>
  <si>
    <t>Abdullah , A.J., Doucouliagos, C.(H.) and Manning</t>
  </si>
  <si>
    <t>Does education reduce inequality? A meta-regression analysis.</t>
  </si>
  <si>
    <t xml:space="preserve">Havranek, T., Zuzana Irsova, and Tomas Vlach (2018), </t>
  </si>
  <si>
    <t>Measuring the Income Elasticity of Water Demand: The Importance of Publication and Endogeneity Biases</t>
  </si>
  <si>
    <t xml:space="preserve">Havranek, T. &amp; Anna Sokolova </t>
  </si>
  <si>
    <t>Do Consumers Really Follow a Rule of Thumb? Three Thousand Estimates from 144 Studies Say `Probably Not'</t>
  </si>
  <si>
    <t>Review of Economic Dynamics</t>
  </si>
  <si>
    <t>Iwasaki, I. and Kumo</t>
  </si>
  <si>
    <t>J-curve in Transition Economies: A Large Meta-analysis of the Determinants of Output Changes</t>
  </si>
  <si>
    <t>Comparative Economic Studies</t>
  </si>
  <si>
    <t>Corporate Ownership and Managerial Turnover in China and Eastern Europe: A Comparative Meta-Analysis</t>
  </si>
  <si>
    <t>working paper</t>
  </si>
  <si>
    <t>Iwasaki, I. and Mizobata</t>
  </si>
  <si>
    <t>Post-Privatization Ownership and Firm Performance: A Large Meta-Analysis of the Transition Literature</t>
  </si>
  <si>
    <t>Annals of Public and Cooperative Economics</t>
  </si>
  <si>
    <t>Iwasaki, I. and Uegaki</t>
  </si>
  <si>
    <t>The Disinflation Effect of Central Bank Independence: A Comparative Meta-Analysis between Transition Economies and the Rest of the World,</t>
  </si>
  <si>
    <t>Karlin, B., Zinger, J. F., &amp; Ford, R</t>
  </si>
  <si>
    <t>The effects of feedback on energy conservation: A meta-analysis.</t>
  </si>
  <si>
    <t>Psychological Bulletin,</t>
  </si>
  <si>
    <t xml:space="preserve">Knoblach, Roessler, and Zwerschke </t>
  </si>
  <si>
    <t>Kokko, A. Patrik Gustavsson Tingvall, and Josefin Videnor</t>
  </si>
  <si>
    <t>Larkin, M.P., Askarov, Z., Doucouliagos, H., Dubelaar, C., Klona, M., Newton, J., Stanley, T.D., Vocino, A</t>
  </si>
  <si>
    <t xml:space="preserve">Do house prices ride the wave of immigration? </t>
  </si>
  <si>
    <t>Journal of Housing Economics</t>
  </si>
  <si>
    <t>Stake size effects in ultimatum game and dictator game offers: A meta-analysis</t>
  </si>
  <si>
    <t>Mandon, P. and Cazals</t>
  </si>
  <si>
    <t>"Individual Discount Rates: A Meta-Analysis of Experimental Evidence."</t>
  </si>
  <si>
    <t>Mazei, J., Freund, P.A., Hüffmeier, J. and Stuhlmacher</t>
  </si>
  <si>
    <t>A Meta-Analysis on Gender Differences in Negotiation Outcomes and Their Moderators</t>
  </si>
  <si>
    <t>A Meta-Analytic Reassessment of the Effects of Inequality on Growth</t>
  </si>
  <si>
    <t>World Development</t>
  </si>
  <si>
    <t>Growth and development</t>
  </si>
  <si>
    <t>Abreu et al</t>
  </si>
  <si>
    <t>International economics</t>
  </si>
  <si>
    <t>Adam, A., Kammas, P. and Lagou</t>
  </si>
  <si>
    <t>Afesorgbor</t>
  </si>
  <si>
    <t>A meta-analysis of b-convergence: the legendary 2%</t>
  </si>
  <si>
    <t>The effect of globalization on capital taxation: what have we learned after 20 years of empirical studies?</t>
  </si>
  <si>
    <t>Revisiting the effectiveness of African economic integration</t>
  </si>
  <si>
    <t>Ahmadov</t>
  </si>
  <si>
    <t>Oil, democracy, and context</t>
  </si>
  <si>
    <t>Working Paper</t>
  </si>
  <si>
    <t>Comparative Political Studies</t>
  </si>
  <si>
    <t>Labour Economics</t>
  </si>
  <si>
    <t>Allouche, J. and Laroche</t>
  </si>
  <si>
    <t>A meta-analytical investigation of the relationship between corporate social and financial performance</t>
  </si>
  <si>
    <t>Revue de Gestion des Ressources Humaines</t>
  </si>
  <si>
    <t xml:space="preserve">Askarov and Hristos Doucouliagos. </t>
  </si>
  <si>
    <t>Asenso-Boadi et al</t>
  </si>
  <si>
    <t>Exploring differences in empirical time preference rates for health: an application of meta-regression</t>
  </si>
  <si>
    <t>Health economics</t>
  </si>
  <si>
    <t>Microeconomics</t>
  </si>
  <si>
    <t>Public Choice</t>
  </si>
  <si>
    <t>Does aid improve democracy and governance?A meta-regression analysis.</t>
  </si>
  <si>
    <t>What difference makes a difference</t>
  </si>
  <si>
    <t>Babecky, J., Ramos, R. and Sanrom_</t>
  </si>
  <si>
    <t>Meta-analysis on microeconomic wage flexibility (Wage Curve)’</t>
  </si>
  <si>
    <t>Sozialer Fortschritt</t>
  </si>
  <si>
    <t>Bassani, D.G., Arora, P., Wazny, K., Gaffey, M.F., Lenters, L. and Bhutta,</t>
  </si>
  <si>
    <t>Financial incentives and coverage of child health interventions</t>
  </si>
  <si>
    <t>BMC Public Health</t>
  </si>
  <si>
    <t xml:space="preserve">Beer, Ruud de Mooij and Li Liu. </t>
  </si>
  <si>
    <t xml:space="preserve">Bajzik, Tomas Havranek, Zuzana Irsova, and Jiri Schwarz </t>
  </si>
  <si>
    <t xml:space="preserve">Bel, G., Fageda, X. and Warner, M.E. </t>
  </si>
  <si>
    <t>Is private production of public services cheaper than public production?</t>
  </si>
  <si>
    <t>Bellavance, F., Dionne, G. and Lebeau</t>
  </si>
  <si>
    <t>The value of a statistical life: a metaanalysis with a mixed effects regression model’</t>
  </si>
  <si>
    <t>Journal of Health Economics</t>
  </si>
  <si>
    <t xml:space="preserve">Benos, N. and Zotou, </t>
  </si>
  <si>
    <t>Education and economic growth</t>
  </si>
  <si>
    <t>Does corporate hedging enhance shareholder value?</t>
  </si>
  <si>
    <t xml:space="preserve">International Review of Financial Analysis </t>
  </si>
  <si>
    <t>Bineau</t>
  </si>
  <si>
    <t xml:space="preserve">Une méta-analyse des études sur la mesure de la mobilité internationale du capital selon la méthode macro-économique de Feldstein et </t>
  </si>
  <si>
    <t>L’Actualité Economique</t>
  </si>
  <si>
    <t>Bom, P.R.D., Ligthart</t>
  </si>
  <si>
    <t>What have we learned from three decades of research on the productivity of public capital</t>
  </si>
  <si>
    <t>Macroeconomics</t>
  </si>
  <si>
    <t xml:space="preserve">Finance </t>
  </si>
  <si>
    <t>Public economics</t>
  </si>
  <si>
    <t>Finance</t>
  </si>
  <si>
    <t>Oxford Bulletin of Economics and Statistics</t>
  </si>
  <si>
    <t>British Journal of Industrial relations</t>
  </si>
  <si>
    <t>Larney, Andrea., Amanda Rotella, Pat Barclay</t>
  </si>
  <si>
    <t>Economic Modelling</t>
  </si>
  <si>
    <t>Economics</t>
  </si>
  <si>
    <t>Political Budget Cycles: Manipulation By Leaders Versus Manipulation By Researchers? Evidence From A Meta‐Regression Analysis</t>
  </si>
  <si>
    <t xml:space="preserve">Churchill, S Awaworyi  M Ugur, SL Yew </t>
  </si>
  <si>
    <t xml:space="preserve">Churchill, Sefa Awaworyi  &amp; Vinod Mishra </t>
  </si>
  <si>
    <t xml:space="preserve">Churchill Sefa Awaworyi  &amp; Ugur Mehmet &amp; Yew Siew Ling, </t>
  </si>
  <si>
    <t xml:space="preserve"> "Selective Reporting and the Social Cost of Carbon." </t>
  </si>
  <si>
    <t xml:space="preserve">Energy Economics </t>
  </si>
  <si>
    <t xml:space="preserve">Havranek, T., Zuzana Irsova, Karel Janda, and David Zilberman </t>
  </si>
  <si>
    <t xml:space="preserve">Havranek, T., Roman Horvath, and Ayaz Zeylanov </t>
  </si>
  <si>
    <t xml:space="preserve">Havranek, T, Dominik Herman, and Zuzana Irsova </t>
  </si>
  <si>
    <t>Business Administration and Business Economics</t>
  </si>
  <si>
    <t xml:space="preserve">Doucouliagos, Freeman and Laroche </t>
  </si>
  <si>
    <t>The economics of trade unions</t>
  </si>
  <si>
    <t>Routledge</t>
  </si>
  <si>
    <t>Productivity</t>
  </si>
  <si>
    <t>Productivity growth</t>
  </si>
  <si>
    <t xml:space="preserve">Yang, M. and Stanley, T.D. </t>
  </si>
  <si>
    <t>Micro-credit and income: A literature review and meta-analysis’</t>
  </si>
  <si>
    <t>Bulletin of Economics and Meta-Analysis</t>
  </si>
  <si>
    <t>Jhon James Mora Rodríguez and Juan Muro</t>
  </si>
  <si>
    <t>On the Size of Sheepskin Effects: A Meta-Analysis.</t>
  </si>
  <si>
    <t xml:space="preserve">Zigraiova, D. and Havranek, </t>
  </si>
  <si>
    <t>Bank competition and financial stability: much ado about nothing?</t>
  </si>
  <si>
    <t>Yerrabati, S., Hawkes</t>
  </si>
  <si>
    <t xml:space="preserve">Institutions and Investment in the South and East Asia and Pacific Region: Evidence from Meta-Analysis </t>
  </si>
  <si>
    <t>Wang, K., Shailer</t>
  </si>
  <si>
    <t>Ownership concentration and firm performance in emerging markets: A meta‐analysis.</t>
  </si>
  <si>
    <t>Does ownership identity matter? A meta‐analysis of research on firm financial performance in relation to government versus private ownership.</t>
  </si>
  <si>
    <t>Abacus</t>
  </si>
  <si>
    <t>Wagner III, J.A., Stimpert, J.L. and Fubara, E.I.</t>
  </si>
  <si>
    <t>Journal of Management Studies</t>
  </si>
  <si>
    <t>Board composition and organization performance: two studies of insider/outsider effects</t>
  </si>
  <si>
    <t>What drives financial hedging? A meta-regression analysis of corporate hedging determinants</t>
  </si>
  <si>
    <t>Vooren, Melvin</t>
  </si>
  <si>
    <t>The effectiveness of active labor market policies: a meta-analysis</t>
  </si>
  <si>
    <t xml:space="preserve">Valickova, P., Havranek, T. and Horvath, R. </t>
  </si>
  <si>
    <t>Financial development and economic growth: a meta-analysis</t>
  </si>
  <si>
    <t xml:space="preserve">Rauch, A, Isabella Hatak </t>
  </si>
  <si>
    <t>A meta-analysis of different HR-enhancing practices and performance of small and medium sized  ﬁrm</t>
  </si>
  <si>
    <t xml:space="preserve">Journal of Business Venturing </t>
  </si>
  <si>
    <t>Ton, G, Desiere,S, Vellema, W, Weituschat, S and D’Haese</t>
  </si>
  <si>
    <t>The effectiveness of contract farming in improving smallholder income and food security in low- and middle-income countries: a mixed-method systematic review.</t>
  </si>
  <si>
    <t>3ie Systematic Review 38</t>
  </si>
  <si>
    <t>Economics Letters</t>
  </si>
  <si>
    <t>Stanley, T.D., Doucouliagos, H(C). and Steel, P</t>
  </si>
  <si>
    <t>Does ICT generate economic growth? A meta-regression analysis</t>
  </si>
  <si>
    <t>Sinnott, S-J., Buckley, C., O’Riordan, D., Bradley, C. and Whelton</t>
  </si>
  <si>
    <t>The effect of copayments for prescriptions on adherence to prescription medicines in publicly insured populations</t>
  </si>
  <si>
    <t>PloS One</t>
  </si>
  <si>
    <t>Shen, Y-C., Eggleston, K., Lau, J., Schmid, C.H</t>
  </si>
  <si>
    <t>Hospital ownership and financial performance: What explains the different findings in the empirical literature</t>
  </si>
  <si>
    <t>Inquiry</t>
  </si>
  <si>
    <t xml:space="preserve">Saroonghi, H.  DirkLibaers, Andrew Burkemper. </t>
  </si>
  <si>
    <t>Examining the relationship between creativity and innovation: A meta-analysis of organizational, cultural, and environmental factors</t>
  </si>
  <si>
    <t>Santeramo, F.G. and Shabnam,</t>
  </si>
  <si>
    <t>The income-elasticity of calories, macro- and micro-nutrients: what is the literature telling us</t>
  </si>
  <si>
    <t>Food Research International</t>
  </si>
  <si>
    <t xml:space="preserve">Rosenbusch, N., Brinckmann, J., Müller, V. </t>
  </si>
  <si>
    <t>Does acquiring venture capital pay off for the funded firms? A meta-analysis on the relationship between venture capital investment and funded firm financial performance</t>
  </si>
  <si>
    <t>Rosenbusch, N., Brinckmann, J., Bausch, A</t>
  </si>
  <si>
    <t>Is innovation always beneﬁcial?</t>
  </si>
  <si>
    <t>Rhoades, D.L., Rechner, P.L. and Sundaramurthy</t>
  </si>
  <si>
    <t>A meta-analysis of board leadership structure and financial performance:</t>
  </si>
  <si>
    <t>Corporate Governance</t>
  </si>
  <si>
    <t xml:space="preserve">Quisumbing, A.R. </t>
  </si>
  <si>
    <t>Gender differences in agricultural productivity: a survey of empirical evidence</t>
  </si>
  <si>
    <t>IFPRI</t>
  </si>
  <si>
    <t>Pomeroy, B. and Thornton,</t>
  </si>
  <si>
    <t>Meta-analysis and the accounting literature: the case of audit committee independence and financial reporting quality</t>
  </si>
  <si>
    <t>Oczkowski, E. and Doucouliagos</t>
  </si>
  <si>
    <t xml:space="preserve">Wine prices and quality ratings. </t>
  </si>
  <si>
    <t>American Journal of Agricultural Economics</t>
  </si>
  <si>
    <t>Ni and Y. Liu</t>
  </si>
  <si>
    <t>Financial liberalization and income inequality</t>
  </si>
  <si>
    <t>China Economic Review</t>
  </si>
  <si>
    <t>Moons, S., van Bergeijk, P.A.G</t>
  </si>
  <si>
    <t>A meta-analysis of economic diplomacy and its impact on Trade and investment.</t>
  </si>
  <si>
    <t>World Economy</t>
  </si>
  <si>
    <t xml:space="preserve">Maidment, C.D., Jones, C.R., Webb, T.L., Hathway, A.E., Gilbertson, </t>
  </si>
  <si>
    <t>Energy Policy</t>
  </si>
  <si>
    <t>The impact of household energy efficiency measures on health:</t>
  </si>
  <si>
    <t>Lye, J. and Hirschberg</t>
  </si>
  <si>
    <t>Alcohol consumption and human capital: a retrospective study of the literature’</t>
  </si>
  <si>
    <t>Ludvigsen</t>
  </si>
  <si>
    <t>Post-mortem of the VP function? Meta-regression analyses of economic voting in the United Kingdom’</t>
  </si>
  <si>
    <t>Thesis</t>
  </si>
  <si>
    <t>Unemployment</t>
  </si>
  <si>
    <t>eco expectations</t>
  </si>
  <si>
    <t>inflation</t>
  </si>
  <si>
    <t xml:space="preserve">Longhi, S., Nijkamp, P., Poot, </t>
  </si>
  <si>
    <t>Joint impacts of immigration on wages and employment: Review and meta-analysis.</t>
  </si>
  <si>
    <t>Auspurg, K., Schneck</t>
  </si>
  <si>
    <t>Auspurg, A Schneck, T Hinz</t>
  </si>
  <si>
    <t>References Closed doors everywhere? A meta-analysis of field experiments on ethnic discrimination in rental housing markets</t>
  </si>
  <si>
    <t>de Linde Leonard, M., Stanley, T.D. and Doucouliagos, H</t>
  </si>
  <si>
    <t>Does the UK minimum wage reduce employment?</t>
  </si>
  <si>
    <t>Cano, C.R., Carrillat, F.A and Jaramillo</t>
  </si>
  <si>
    <t>A meta-analysis of the relationship between market orientation and business performance: evidence from five continents’</t>
  </si>
  <si>
    <t>International Journal of Research in Marketing</t>
  </si>
  <si>
    <t>Castellacci, F. and Lie, C.M</t>
  </si>
  <si>
    <t>Do the effects of R&amp;D tax credits vary across industries? a meta-regression analysis’</t>
  </si>
  <si>
    <t>Research Policy</t>
  </si>
  <si>
    <t>Chletsos, M. and Giotis</t>
  </si>
  <si>
    <t>The employment effect of minimum wage using 77 international studies since 1992: a meta-analysis’</t>
  </si>
  <si>
    <t xml:space="preserve">MPRA </t>
  </si>
  <si>
    <t>Churchill Awaworyi S.L.Yewb</t>
  </si>
  <si>
    <t xml:space="preserve">Cipollina M., Bruno R. L. </t>
  </si>
  <si>
    <t>Meta-Analysis of the indirect impact of Foreign Direct Investment in Old and New EU Member States: Understanding Productivity Spillovers,</t>
  </si>
  <si>
    <t xml:space="preserve">Cipollina M., Salvatici L. </t>
  </si>
  <si>
    <t>Reciprocal trade agreements in gravity models: a meta-analysis</t>
  </si>
  <si>
    <t>Review Of International Economics</t>
  </si>
  <si>
    <t>Cirera, X., Willenbockel, D. and Lakshman</t>
  </si>
  <si>
    <t>What is the evidence of the impact of tariff reductions on employment and fiscal revenue in developing countries? A systematic review</t>
  </si>
  <si>
    <t>Report</t>
  </si>
  <si>
    <t>Clar, M., Dreger, C. and Ramos</t>
  </si>
  <si>
    <t>Wage flexibility and labour market institutions :a meta-analysis’,</t>
  </si>
  <si>
    <t>Kyklos</t>
  </si>
  <si>
    <t>Chliova, M., Brinckmann, J., Rosenbusch</t>
  </si>
  <si>
    <t xml:space="preserve">Is microcredit a blessing  for the poor? A meta-analysis examining development outcomes and contextual considerations. </t>
  </si>
  <si>
    <t>Costa-Font, J., De-Alburquerqe, F. and Doucouliagos</t>
  </si>
  <si>
    <t>Do jurisdictions compete on taxes? A meta-regression analysis’</t>
  </si>
  <si>
    <t>Does inter-jurisdictional competition engender a “race to the bottom”? A meta-regression analysis</t>
  </si>
  <si>
    <t>Economics and Politics</t>
  </si>
  <si>
    <t>Direct effect</t>
  </si>
  <si>
    <t>Indirect effect</t>
  </si>
  <si>
    <t>Capital investment</t>
  </si>
  <si>
    <t>Dalhuisen, J.M., Florax, R.J.G.M., de Groot, H.L.F. and Nijkamp</t>
  </si>
  <si>
    <t>Price and income elasticities of residential water demand: a meta-analysis</t>
  </si>
  <si>
    <t xml:space="preserve">Land Economics </t>
  </si>
  <si>
    <t>Disdier, A-C. and Head, K</t>
  </si>
  <si>
    <t>The puzzling persistence of the distance effect on bilateral trade</t>
  </si>
  <si>
    <t>ReSTAT</t>
  </si>
  <si>
    <t>Doucouliagos, C.(H.) and Paldam, M</t>
  </si>
  <si>
    <t>Aid effectiveness on accumulation: a meta stud</t>
  </si>
  <si>
    <t xml:space="preserve">Doucouliagos, C.(H.), Haman, J. and Stanley, </t>
  </si>
  <si>
    <t>Pay for performance and corporate governance reform</t>
  </si>
  <si>
    <t>Industrial Relations</t>
  </si>
  <si>
    <t xml:space="preserve">Doucouliagos, C.(H.) and Paldam , M. </t>
  </si>
  <si>
    <t>The robust result in meta-analysis of aid effectiveness: a response to Mekasha and Tarp’</t>
  </si>
  <si>
    <t>Publication selection bias in minimum-wage research? A meta-regression analysis. </t>
  </si>
  <si>
    <t xml:space="preserve">Duvendack, M., Palmer-Jones, R. and Vaessen, J. </t>
  </si>
  <si>
    <t>Meta-analysis of the impact of microcredit on women’s control over household decisions: methodological issues and substantive findings</t>
  </si>
  <si>
    <t>Journal of Development Effectiveness</t>
  </si>
  <si>
    <t>Efendic A., Pugh, G., Adnett, N</t>
  </si>
  <si>
    <t xml:space="preserve">Institutions and economic performance: A meta-regression analysis. </t>
  </si>
  <si>
    <t>Escobar, M.A.C., Veerman, J.L., Tollman, S.M., Bertram, M.Y., Hofman, K.J</t>
  </si>
  <si>
    <t>Evidence that a tax on sugar sweetened beverages reduces the obesity rate: A meta-analysis.</t>
  </si>
  <si>
    <t xml:space="preserve">Fleury, N. &amp; Fabrice Gilles </t>
  </si>
  <si>
    <t>The intergenerational transmission of education. A meta-regression analysis</t>
  </si>
  <si>
    <t>Education Economics</t>
  </si>
  <si>
    <t>Hong et al</t>
  </si>
  <si>
    <t>FDI AND ENTREPRENEURSHIP: A META-ANALYSIS WITH ANDREWS-KASY ESTIMATORS</t>
  </si>
  <si>
    <t>Duan, Jianhua; Das, Kuntal K.; Meriluoto, Laura; Reed, W. Robert,</t>
  </si>
  <si>
    <t>Spillovers and Exports</t>
  </si>
  <si>
    <t>BRYCHKA et al</t>
  </si>
  <si>
    <t>Modern Economic Studies</t>
  </si>
  <si>
    <t>AidGrade</t>
  </si>
  <si>
    <t>Conditional Cash Transfers and Attendance Rate</t>
  </si>
  <si>
    <t xml:space="preserve">http://www.aidgrade.org/meta-analysis. </t>
  </si>
  <si>
    <t>Conditional Cash Transfers and Education Rate</t>
  </si>
  <si>
    <t>Conditional Cash Transfers and Height-for-Age</t>
  </si>
  <si>
    <t>Conditional Cash Transfers and Labor Force Participation</t>
  </si>
  <si>
    <t>Conditional Cash Transfers and Labor Hours</t>
  </si>
  <si>
    <t>Conditional Cash Transfers and Probability Unpaid work</t>
  </si>
  <si>
    <t>Conditional Cash Transfers and Test Scores</t>
  </si>
  <si>
    <t>Deworming and Height</t>
  </si>
  <si>
    <t>Deworming and Height for age</t>
  </si>
  <si>
    <t>Deworming and Haemogoblin</t>
  </si>
  <si>
    <t>Microfinance and profits</t>
  </si>
  <si>
    <t>Get out the vote</t>
  </si>
  <si>
    <t>Book</t>
  </si>
  <si>
    <t>Direct mail</t>
  </si>
  <si>
    <t>Door to door</t>
  </si>
  <si>
    <t>Phone</t>
  </si>
  <si>
    <t>Text</t>
  </si>
  <si>
    <t>democracy</t>
  </si>
  <si>
    <t>governance</t>
  </si>
  <si>
    <t>Gunby, Philip &amp; Jin, Yinghua &amp; Robert Reed, W</t>
  </si>
  <si>
    <t>Did FDI Really Cause Chinese Economic Growth? A Meta-Analysis</t>
  </si>
  <si>
    <t>Saddiq &amp; Bakar</t>
  </si>
  <si>
    <t>mpact of economic and financial crimes on economic growth in emerging and developing countries:</t>
  </si>
  <si>
    <t>Journal of Financial Crime</t>
  </si>
  <si>
    <t xml:space="preserve">Profits </t>
  </si>
  <si>
    <t>Growth</t>
  </si>
  <si>
    <t>Chetty, R., Guren, A., Manoli, D.S. and Weber, A. 2012</t>
  </si>
  <si>
    <t xml:space="preserve">Does indivisible labor explain the difference between micro and macro elasticities? </t>
  </si>
  <si>
    <t>Iwasaki, I., Tokunaga</t>
  </si>
  <si>
    <t>Macroeconomic impacts of FDI in transition economies: A meta-analysis</t>
  </si>
  <si>
    <t>Kim, J., Doucouliagos, H., Stanley</t>
  </si>
  <si>
    <t>Market efficiency in Asian and Australasian stock markets: a fresh look at the evidence</t>
  </si>
  <si>
    <t>Koetse, M.J., de Groot, H.L.F. and Florax, R.J.G.M</t>
  </si>
  <si>
    <t>The impact of uncertainty on investment: a meta-analysis</t>
  </si>
  <si>
    <t>Krassoi-Peach, E. and Stanley</t>
  </si>
  <si>
    <t>Laroche</t>
  </si>
  <si>
    <t>Lawry, S., Samii, C., Hall, R., Leopold, A., Hornby, D. and Mtero, F.</t>
  </si>
  <si>
    <t>Lazzaroni, S. and van Bergeijk, P.A.G</t>
  </si>
  <si>
    <t>Ljungwall and Tingvall, P.G.</t>
  </si>
  <si>
    <t xml:space="preserve">Matousek, Jindrich , Tomas Havranek, and Zuzana Irsova </t>
  </si>
  <si>
    <t>O20193</t>
  </si>
  <si>
    <t>P20192</t>
  </si>
  <si>
    <t>D20131</t>
  </si>
  <si>
    <t>C20171</t>
  </si>
  <si>
    <t>Green, R., Cornelsen, L., Dangour, A.D., Turner, R., Shankar, B., Mazzocchi, M. and Smith, R.D</t>
  </si>
  <si>
    <t>Guerrero, G., Leon, J., Zapata, M. and Cueto, S</t>
  </si>
  <si>
    <t>Belman</t>
  </si>
  <si>
    <t>de Linde Leonard, M., Stanley, T.D</t>
  </si>
  <si>
    <t>Married with Children</t>
  </si>
  <si>
    <t>Investment</t>
  </si>
  <si>
    <t>savings</t>
  </si>
  <si>
    <t>Intangible capital investment</t>
  </si>
  <si>
    <t xml:space="preserve">Askarov, Doucouliagos, Paldam and Stanley </t>
  </si>
  <si>
    <t>Fan, P., Qiaozhuan Liang, Heng Liu and Mingjun Hou</t>
  </si>
  <si>
    <t>Garcıa-Meca, E. and Sanchez-Ballesta, J.P.</t>
  </si>
  <si>
    <t>Air travel elasticity</t>
  </si>
  <si>
    <t>Haile and Pugh</t>
  </si>
  <si>
    <t>Hampf et al</t>
  </si>
  <si>
    <t>Havranek</t>
  </si>
  <si>
    <t>Rose effect</t>
  </si>
  <si>
    <t>Measuring Intertemporal Substitution: The Importance of Method Choices and Selective Reporting</t>
  </si>
  <si>
    <t>Estimating Vertical Spillovers from FDI: Why Results Vary and What the True Effect Is</t>
  </si>
  <si>
    <t xml:space="preserve">Havranek, T., Zuzana Irsova, </t>
  </si>
  <si>
    <t>Do borders really slash trade? A meta-analysi</t>
  </si>
  <si>
    <t>Havranek, T., Zuzana Irsova, and Karel Janda</t>
  </si>
  <si>
    <t>Demand for Gasoline is More Price-Inelastic than Commonly Thought</t>
  </si>
  <si>
    <t xml:space="preserve">Havranek, T. and Ondrej Kokes </t>
  </si>
  <si>
    <t>"Income Elasticity of Gasoline Demand: A Meta-Analysis</t>
  </si>
  <si>
    <t>Havranek, T., Rusnak, M. and Sokolova, A.V.</t>
  </si>
  <si>
    <t>Habit formation in consumption: a meta-analysi</t>
  </si>
  <si>
    <t>Hay</t>
  </si>
  <si>
    <t>Heade and Hodge</t>
  </si>
  <si>
    <t>Iamsiraroj</t>
  </si>
  <si>
    <t>Jawad et al</t>
  </si>
  <si>
    <t>Stanley and Doucouliagos</t>
  </si>
  <si>
    <t>beer</t>
  </si>
  <si>
    <t>wine</t>
  </si>
  <si>
    <t>spirit</t>
  </si>
  <si>
    <t>alcohol</t>
  </si>
  <si>
    <t>Stam et al</t>
  </si>
  <si>
    <t>productivity</t>
  </si>
  <si>
    <t>investment</t>
  </si>
  <si>
    <t>teacher</t>
  </si>
  <si>
    <t>student</t>
  </si>
  <si>
    <t>Lane, T.</t>
  </si>
  <si>
    <t>Meta-study ID</t>
  </si>
  <si>
    <t>Doucouliagos</t>
  </si>
  <si>
    <t>Industrial and Labor Relations Review</t>
  </si>
  <si>
    <t>participation and productivity CMF</t>
  </si>
  <si>
    <t>Oboyle et al</t>
  </si>
  <si>
    <t>Ugur, Mehmet, Churchill, Sefa Awaworyi and Luong, Hoang M</t>
  </si>
  <si>
    <t>participation and productivity LMF</t>
  </si>
  <si>
    <t>collective ownership</t>
  </si>
  <si>
    <t xml:space="preserve">Why do democracies attract more or less foreign direct investment? </t>
  </si>
  <si>
    <t xml:space="preserve">Alinaghi, N., Reed, R.W. </t>
  </si>
  <si>
    <t>tax and growth</t>
  </si>
  <si>
    <t xml:space="preserve">Ugur, M., Mitra, Arup. </t>
  </si>
  <si>
    <t>Koopman</t>
  </si>
  <si>
    <t>Alexandros Dimitropoulos ⁎,Walid Oueslati, Christina Sintek</t>
  </si>
  <si>
    <t>efficiency_elast</t>
  </si>
  <si>
    <t>costs_elast</t>
  </si>
  <si>
    <t>price_elast</t>
  </si>
  <si>
    <t>R&amp;D spillovers and productivity</t>
  </si>
  <si>
    <t>Technological innovation and employment in derived labour demand models</t>
  </si>
  <si>
    <t>Delmas, M.A., Miriam Fischlein, Omar I. Asensio.</t>
  </si>
  <si>
    <t>Penn and Hu</t>
  </si>
  <si>
    <t>Cheap talk</t>
  </si>
  <si>
    <t>O’Brochta</t>
  </si>
  <si>
    <t>natural resources and conflict</t>
  </si>
  <si>
    <t xml:space="preserve">Costa </t>
  </si>
  <si>
    <t>How responsive are political elites</t>
  </si>
  <si>
    <t>mortality</t>
  </si>
  <si>
    <t>life expectancy</t>
  </si>
  <si>
    <t>Gerlach, P., Teodorescu, K., Hertwig</t>
  </si>
  <si>
    <t>Cohen, M.a., Tubb, A</t>
  </si>
  <si>
    <t>Yechiam, E. and Nathaniel J. S. Ashby Thorsten Pachur</t>
  </si>
  <si>
    <t xml:space="preserve">Neves, P.C.  Tiago Neves Sequeira </t>
  </si>
  <si>
    <t>Lichter, A., Peichl, A. and Siegloch, S</t>
  </si>
  <si>
    <t xml:space="preserve">Santeramo, F.G. and Lamonaca, </t>
  </si>
  <si>
    <t>Howell and Howell</t>
  </si>
  <si>
    <t>Prag et al</t>
  </si>
  <si>
    <r>
      <t>Bobe, M.C. and Martina Piefke</t>
    </r>
    <r>
      <rPr>
        <sz val="8"/>
        <color theme="1"/>
        <rFont val="Calibri"/>
        <family val="2"/>
        <scheme val="minor"/>
      </rPr>
      <t> </t>
    </r>
  </si>
  <si>
    <t>Boying Liu ⁎,1, C. Richard Shumway</t>
  </si>
  <si>
    <t>capital</t>
  </si>
  <si>
    <t>land</t>
  </si>
  <si>
    <t>labour</t>
  </si>
  <si>
    <t>Dall'Erba, S., Fang, F.</t>
  </si>
  <si>
    <t xml:space="preserve">Cazachevici, A. Tomas Havranek, and Roman Horvath </t>
  </si>
  <si>
    <t>unicentivised</t>
  </si>
  <si>
    <t>incentivised</t>
  </si>
  <si>
    <t>absolute unicentiv</t>
  </si>
  <si>
    <t>absolute icentiv</t>
  </si>
  <si>
    <t>Conditional Aid Effectivenes</t>
  </si>
  <si>
    <t>good policy</t>
  </si>
  <si>
    <t>medicine</t>
  </si>
  <si>
    <t>Growth to aid</t>
  </si>
  <si>
    <t xml:space="preserve">Broderstad, T.S. </t>
  </si>
  <si>
    <t>Rusnak et al</t>
  </si>
  <si>
    <t>how to solve price puzzle</t>
  </si>
  <si>
    <t>Ma et al</t>
  </si>
  <si>
    <t>de Haan et al</t>
  </si>
  <si>
    <t>FDI on growth</t>
  </si>
  <si>
    <t>growth on FDI</t>
  </si>
  <si>
    <t>hypertension</t>
  </si>
  <si>
    <t>smoking</t>
  </si>
  <si>
    <t>Mattman, M., Logar, I., Brouwer, R</t>
  </si>
  <si>
    <t>yes</t>
  </si>
  <si>
    <t>Number ES</t>
  </si>
  <si>
    <t>Number SE</t>
  </si>
  <si>
    <t xml:space="preserve">Churchill, S Awaworyi  , SL Yew </t>
  </si>
  <si>
    <t>military</t>
  </si>
  <si>
    <t>Effect size</t>
  </si>
  <si>
    <t>correlation</t>
  </si>
  <si>
    <t>rate of covergence</t>
  </si>
  <si>
    <t>Max authors</t>
  </si>
  <si>
    <t>coefficient</t>
  </si>
  <si>
    <t>Derived</t>
  </si>
  <si>
    <t>Attendance rates are for school attendance and given in percentage points</t>
  </si>
  <si>
    <t>Enrollment rates are for school enrollment and given in percentage points.</t>
  </si>
  <si>
    <t>z-scores</t>
  </si>
  <si>
    <t>Percentage points</t>
  </si>
  <si>
    <t>Hours</t>
  </si>
  <si>
    <t>Standard deviations</t>
  </si>
  <si>
    <t>Cm</t>
  </si>
  <si>
    <t>Z-score</t>
  </si>
  <si>
    <t>G/dL</t>
  </si>
  <si>
    <t>Current US$</t>
  </si>
  <si>
    <t>Efficiency score</t>
  </si>
  <si>
    <t>Sample size available</t>
  </si>
  <si>
    <t>Elasticity</t>
  </si>
  <si>
    <t>Percentage point increase</t>
  </si>
  <si>
    <t>mean preference time rate</t>
  </si>
  <si>
    <t>two combined</t>
  </si>
  <si>
    <t>US Aid and democracy</t>
  </si>
  <si>
    <t>CHECK</t>
  </si>
  <si>
    <t>rate-of-return estimates</t>
  </si>
  <si>
    <t>R&amp;D and productivity in OECD firms and industries</t>
  </si>
  <si>
    <t>Ugur,∗, Eshref Trushinb, Edna Solomona, Francesco</t>
  </si>
  <si>
    <t>logarithmic odds ratio</t>
  </si>
  <si>
    <t>Coefficient (log-log)</t>
  </si>
  <si>
    <t>Mean difference</t>
  </si>
  <si>
    <t>VSL $</t>
  </si>
  <si>
    <t>flood risk</t>
  </si>
  <si>
    <t>relative house price differential</t>
  </si>
  <si>
    <t>eco status and well-being</t>
  </si>
  <si>
    <t>PhD Thesis</t>
  </si>
  <si>
    <t>Education on health</t>
  </si>
  <si>
    <t>Percentage change</t>
  </si>
  <si>
    <t>Read et al</t>
  </si>
  <si>
    <t>Effectuation and Business venturing</t>
  </si>
  <si>
    <t xml:space="preserve">Measurement matters—A meta-study of the determinants of corporate capital structure </t>
  </si>
  <si>
    <t>semi-elasticity</t>
  </si>
  <si>
    <t>Panel</t>
  </si>
  <si>
    <t>Removed</t>
  </si>
  <si>
    <t>Replaced by Geyer-Klingeberg et al. 2018. What do we really know about corporate hedging?
A meta-analytical study</t>
  </si>
  <si>
    <t>output elasticity</t>
  </si>
  <si>
    <t>standardised mean difference</t>
  </si>
  <si>
    <t>A meta-analysis of income and democracy</t>
  </si>
  <si>
    <t>level</t>
  </si>
  <si>
    <t>volatility</t>
  </si>
  <si>
    <t>Something wrong with this study</t>
  </si>
  <si>
    <t>COMMENT</t>
  </si>
  <si>
    <t>Nijkamp, P. and Poot, J. (2005). ‘The last word on the wage curve’, Journal of Economic Surveys, vol. 19(3), pp. 421 –50</t>
  </si>
  <si>
    <t>Replaced with</t>
  </si>
  <si>
    <r>
      <t>Arnold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Times New Roman"/>
        <family val="1"/>
      </rPr>
      <t xml:space="preserve">, M.M., Rathgeber, A.W., Stöckl, S. 2014. Determinants of corporate hedging: A (statistical) meta-analysis. </t>
    </r>
    <r>
      <rPr>
        <i/>
        <sz val="12"/>
        <color theme="1"/>
        <rFont val="Times New Roman"/>
        <family val="1"/>
      </rPr>
      <t>The Quarterly Review of Economics and Finance</t>
    </r>
    <r>
      <rPr>
        <sz val="12"/>
        <color theme="1"/>
        <rFont val="Times New Roman"/>
        <family val="1"/>
      </rPr>
      <t xml:space="preserve"> 54</t>
    </r>
    <r>
      <rPr>
        <sz val="12"/>
        <color rgb="FF231F20"/>
        <rFont val="Times New Roman"/>
        <family val="1"/>
      </rPr>
      <t xml:space="preserve">(4): 443-58.   </t>
    </r>
  </si>
  <si>
    <t>yes, but please check to line up from primary source</t>
  </si>
  <si>
    <t>Remittances and Economic Growth</t>
  </si>
  <si>
    <t>Rand</t>
  </si>
  <si>
    <t>Cooepration, fast and slow.</t>
  </si>
  <si>
    <t>Henriksson</t>
  </si>
  <si>
    <t>Hedge's g</t>
  </si>
  <si>
    <t>Stefan Roth • Thomas Robbert • Lennart Straus</t>
  </si>
  <si>
    <t>Business Research</t>
  </si>
  <si>
    <t>Sunk costs</t>
  </si>
  <si>
    <t>Blanken</t>
  </si>
  <si>
    <t>Moral licensing</t>
  </si>
  <si>
    <t xml:space="preserve">Belle, N., &amp; Cantarelli, P. </t>
  </si>
  <si>
    <t xml:space="preserve">What Causes Unethical Behavior? </t>
  </si>
  <si>
    <t>The Impact of Environmental Regulation on Firm and Country Competitiveness:</t>
  </si>
  <si>
    <t>response rate</t>
  </si>
  <si>
    <t>combined</t>
  </si>
  <si>
    <t>kg</t>
  </si>
  <si>
    <t>Meta-analysis of the impact of European Union Structural Funds on regional growth</t>
  </si>
  <si>
    <t>marginal effect</t>
  </si>
  <si>
    <r>
      <t xml:space="preserve">Dalhuisen, J.M., Florax, R.J.G.M., de Groot, H.L.F. and Nijkamp, P. 2003. Price and income elasticities of residential water demand: a meta-analysis. </t>
    </r>
    <r>
      <rPr>
        <i/>
        <sz val="12"/>
        <color theme="1"/>
        <rFont val="Times New Roman"/>
        <family val="1"/>
      </rPr>
      <t>Land Economics</t>
    </r>
    <r>
      <rPr>
        <sz val="12"/>
        <color theme="1"/>
        <rFont val="Times New Roman"/>
        <family val="1"/>
      </rPr>
      <t>, vol. 79(2), pp. 292–308.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</si>
  <si>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Havranek, T., Zuzana Irsova, and Tomas Vlach (2018), "Measuring the Income Elasticity of Water Demand: The Importance of Publication and Endogeneity Biases." </t>
    </r>
    <r>
      <rPr>
        <i/>
        <sz val="12"/>
        <color theme="1"/>
        <rFont val="Times New Roman"/>
        <family val="1"/>
      </rPr>
      <t>Land Economics</t>
    </r>
    <r>
      <rPr>
        <sz val="12"/>
        <color theme="1"/>
        <rFont val="Times New Roman"/>
        <family val="1"/>
      </rPr>
      <t xml:space="preserve"> 94(2): 259-283.</t>
    </r>
  </si>
  <si>
    <t>This replaces the income elasticities</t>
  </si>
  <si>
    <t>Paola Garronea, Luca Grillia, Riccardo Marzanob</t>
  </si>
  <si>
    <t>This updates the price elasticities but they use N rather than SE. So, we should stick to the Dalhuisen et al study</t>
  </si>
  <si>
    <t>Comment</t>
  </si>
  <si>
    <r>
      <t xml:space="preserve">de Dominicis, L., Florax, R.J.G.M. and de Groot, H.L.F. (2008). ‘A meta-analysis of the relationship between income inequality and economic growth’, </t>
    </r>
    <r>
      <rPr>
        <i/>
        <sz val="12"/>
        <color theme="1"/>
        <rFont val="Times New Roman"/>
        <family val="1"/>
      </rPr>
      <t>Scottish Journal of Political Economy</t>
    </r>
    <r>
      <rPr>
        <sz val="12"/>
        <color theme="1"/>
        <rFont val="Times New Roman"/>
        <family val="1"/>
      </rPr>
      <t>, vol. 55(5), pp. 654–82.</t>
    </r>
  </si>
  <si>
    <r>
      <t xml:space="preserve">Neves, </t>
    </r>
    <r>
      <rPr>
        <sz val="12"/>
        <color rgb="FF000000"/>
        <rFont val="Times New Roman"/>
        <family val="1"/>
      </rPr>
      <t xml:space="preserve">P.C., Afonso, O., Silva, S.T. 2016. </t>
    </r>
    <r>
      <rPr>
        <sz val="12"/>
        <color theme="1"/>
        <rFont val="Times New Roman"/>
        <family val="1"/>
      </rPr>
      <t xml:space="preserve">A meta-analytic reassessment of the effects of inequality on growth. </t>
    </r>
    <r>
      <rPr>
        <i/>
        <sz val="12"/>
        <color theme="1"/>
        <rFont val="Times New Roman"/>
        <family val="1"/>
      </rPr>
      <t>World Development</t>
    </r>
    <r>
      <rPr>
        <sz val="12"/>
        <color theme="1"/>
        <rFont val="Times New Roman"/>
        <family val="1"/>
      </rPr>
      <t xml:space="preserve"> 78: 386–400.</t>
    </r>
  </si>
  <si>
    <t>Hydropower externalities</t>
  </si>
  <si>
    <t>$ value</t>
  </si>
  <si>
    <t>share with N</t>
  </si>
  <si>
    <t>Share checked</t>
  </si>
  <si>
    <t>NOT YET CHECKED</t>
  </si>
  <si>
    <t xml:space="preserve">Who’s Biased? A Meta-Analysis of Buyer–Seller Differences in the Pricing of Lotteries. </t>
  </si>
  <si>
    <t xml:space="preserve">Technology adoption and employment in less </t>
  </si>
  <si>
    <t>Social capital of entrepreneurs and small firm performance</t>
  </si>
  <si>
    <t>Meta-regression book</t>
  </si>
  <si>
    <t>education</t>
  </si>
  <si>
    <t>percentage difference</t>
  </si>
  <si>
    <t>Capital-energy substitution and shifts in factor demand: a meta-analysis</t>
  </si>
  <si>
    <t>change in log of price</t>
  </si>
  <si>
    <t xml:space="preserve">. Efficiency wages, productivity </t>
  </si>
  <si>
    <t>I have panel and some sample</t>
  </si>
  <si>
    <t xml:space="preserve">The rebound effect in road transport: </t>
  </si>
  <si>
    <t>log Odds Ratio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</si>
  <si>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Chaikumbung, M., Doucouliagos, C. and Scarborough, H. 2016</t>
    </r>
    <r>
      <rPr>
        <sz val="8"/>
        <color theme="1"/>
        <rFont val="Calibri"/>
        <family val="2"/>
      </rPr>
      <t> </t>
    </r>
    <r>
      <rPr>
        <sz val="12"/>
        <color theme="1"/>
        <rFont val="Times New Roman"/>
        <family val="1"/>
      </rPr>
      <t xml:space="preserve">. The economic value of wetlands in developing countries: A meta-regression analysis. </t>
    </r>
    <r>
      <rPr>
        <i/>
        <sz val="12"/>
        <color theme="1"/>
        <rFont val="Times New Roman"/>
        <family val="1"/>
      </rPr>
      <t>Ecological Economics</t>
    </r>
    <r>
      <rPr>
        <sz val="12"/>
        <color theme="1"/>
        <rFont val="Times New Roman"/>
        <family val="1"/>
      </rPr>
      <t>. 124: 164-174.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</si>
  <si>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Dimitropoulos, A., Piet Rietveld and Jos N. van Ommeren. 2013. Consumer valuation of changes in driving range: A meta-analysis. </t>
    </r>
    <r>
      <rPr>
        <i/>
        <sz val="12"/>
        <color rgb="FF000000"/>
        <rFont val="Times New Roman"/>
        <family val="1"/>
      </rPr>
      <t>Transportation</t>
    </r>
    <r>
      <rPr>
        <sz val="8"/>
        <color theme="1"/>
        <rFont val="Calibri"/>
        <family val="2"/>
        <scheme val="minor"/>
      </rPr>
      <t> </t>
    </r>
    <r>
      <rPr>
        <i/>
        <sz val="12"/>
        <color rgb="FF000000"/>
        <rFont val="Times New Roman"/>
        <family val="1"/>
      </rPr>
      <t xml:space="preserve"> Research Part A: Policy and Practice </t>
    </r>
    <r>
      <rPr>
        <sz val="12"/>
        <color rgb="FF000000"/>
        <rFont val="Times New Roman"/>
        <family val="1"/>
      </rPr>
      <t>55: 27-45.</t>
    </r>
  </si>
  <si>
    <t>Published version says SE not available.</t>
  </si>
  <si>
    <t>Why do We Herd in Financial Contexts</t>
  </si>
  <si>
    <t>The Effects of Non‐tariff Measures on Agri‐food Trade</t>
  </si>
  <si>
    <t>share with panel</t>
  </si>
  <si>
    <t>standardized mean difference</t>
  </si>
  <si>
    <t>outcome</t>
  </si>
  <si>
    <t>panel data are available</t>
  </si>
  <si>
    <t>Calibration Factor</t>
  </si>
  <si>
    <t>discount rate</t>
  </si>
  <si>
    <r>
      <t>Nataraj, S., Perez-Arce, F., Kumar, K.B. 2014. The impact of labor market regulation on employment in low-income countries: A meta-analysis. </t>
    </r>
    <r>
      <rPr>
        <i/>
        <sz val="12"/>
        <color theme="1"/>
        <rFont val="Times New Roman"/>
        <family val="1"/>
      </rPr>
      <t>Journal of Economic Surveys,</t>
    </r>
    <r>
      <rPr>
        <sz val="12"/>
        <color theme="1"/>
        <rFont val="Times New Roman"/>
        <family val="1"/>
      </rPr>
      <t xml:space="preserve"> 28 (3), 551-572.</t>
    </r>
  </si>
  <si>
    <r>
      <t xml:space="preserve">Benos, N. and Zotou, S. 2014. Education and economic growth: a meta-regression analysis. </t>
    </r>
    <r>
      <rPr>
        <i/>
        <sz val="12"/>
        <color theme="1"/>
        <rFont val="Times New Roman"/>
        <family val="1"/>
      </rPr>
      <t>World Development</t>
    </r>
    <r>
      <rPr>
        <sz val="12"/>
        <color theme="1"/>
        <rFont val="Times New Roman"/>
        <family val="1"/>
      </rPr>
      <t xml:space="preserve"> 64(December): 669–89.</t>
    </r>
  </si>
  <si>
    <r>
      <t xml:space="preserve">Akgunduz, Y.E. and Plantenga, J. 2011. Child care prices and female labour force participation: a meta-analysis. </t>
    </r>
    <r>
      <rPr>
        <i/>
        <sz val="12"/>
        <color theme="1"/>
        <rFont val="Times New Roman"/>
        <family val="1"/>
      </rPr>
      <t>Journal of Economic Surveys</t>
    </r>
    <r>
      <rPr>
        <sz val="12"/>
        <color theme="1"/>
        <rFont val="Times New Roman"/>
        <family val="1"/>
      </rPr>
      <t xml:space="preserve"> 32(1): 118-33.</t>
    </r>
  </si>
  <si>
    <t>1.     Printezis, Iryna, Carola Grebitus, Stefan HirschID. 2019. The price is right!? A meta-regression analysis on willingness to pay for local food. PLOS ONE  https://doi.org/10.1371/journal.pone.0215847.</t>
  </si>
  <si>
    <t>Coefficient</t>
  </si>
  <si>
    <t>will need to do the no. authors</t>
  </si>
  <si>
    <t>Discrimination in the laboratory</t>
  </si>
  <si>
    <t>Employee ownership and firm performance</t>
  </si>
  <si>
    <t xml:space="preserve">A meta-analysis of the union-job satisfaction relationship. </t>
  </si>
  <si>
    <t>employmen</t>
  </si>
  <si>
    <t>wages</t>
  </si>
  <si>
    <t>Natural disasters’ impact, factors of resilience and development:</t>
  </si>
  <si>
    <t>Lodder1, How Hwee Ong2, Raoul P. P. P. Grasman3, &amp; Jelte M. Wicherts1</t>
  </si>
  <si>
    <t>Money priming</t>
  </si>
  <si>
    <t>Steiner et al</t>
  </si>
  <si>
    <t xml:space="preserve">Do saving promotion interventions increase household savings, consumption, and investments in Sub-Saharan Africa? </t>
  </si>
  <si>
    <t>financial literacy</t>
  </si>
  <si>
    <t>business investment</t>
  </si>
  <si>
    <t>assets</t>
  </si>
  <si>
    <t>food security</t>
  </si>
  <si>
    <t>business profits</t>
  </si>
  <si>
    <t>LR</t>
  </si>
  <si>
    <t>SR</t>
  </si>
  <si>
    <t>siblings</t>
  </si>
  <si>
    <t>Andres, Luis; et al</t>
  </si>
  <si>
    <t>Behaviors, Hygiene, Sanitation</t>
  </si>
  <si>
    <t>odds ratio</t>
  </si>
  <si>
    <t>Child Mortality, Growth, other Health Outcomes</t>
  </si>
  <si>
    <t>Water Quality, Treatment, and Access</t>
  </si>
  <si>
    <t>Diarrhea and Enteric Disease Reduction</t>
  </si>
  <si>
    <t>wage premium</t>
  </si>
  <si>
    <t>Information strategies and energy conservation behavior</t>
  </si>
  <si>
    <t>% reduction</t>
  </si>
  <si>
    <t>Getting teachers back to the classroom.</t>
  </si>
  <si>
    <t>standardised mean differences</t>
  </si>
  <si>
    <t>check</t>
  </si>
  <si>
    <t xml:space="preserve">d </t>
  </si>
  <si>
    <t>Meta-regression in  auditing research: evaluating the evidence on the big firm premium’,</t>
  </si>
  <si>
    <t>The own-wage elasticity of labor demand: a meta-regression analysis</t>
  </si>
  <si>
    <t>check lots of missing references</t>
  </si>
  <si>
    <t>yes but need to construct</t>
  </si>
  <si>
    <t>Substitution elasticities between GHG-polluting and nonpolluting inputs in agricultural production</t>
  </si>
  <si>
    <t>excess</t>
  </si>
  <si>
    <t>need to correct no. authors</t>
  </si>
  <si>
    <t>high school beta</t>
  </si>
  <si>
    <t>VR</t>
  </si>
  <si>
    <t>sigma</t>
  </si>
  <si>
    <t>yes, its available</t>
  </si>
  <si>
    <t>I need to construct panel</t>
  </si>
  <si>
    <t>yes, but I need to do</t>
  </si>
  <si>
    <t>please check no. authors</t>
  </si>
  <si>
    <t xml:space="preserve">The Truth About Lies: </t>
  </si>
  <si>
    <t>percentage</t>
  </si>
  <si>
    <t>negative</t>
  </si>
  <si>
    <t>positive</t>
  </si>
  <si>
    <t>average CAAR.</t>
  </si>
  <si>
    <t xml:space="preserve">Hubler, J., Louargant,C., Laroche, P., Ory, J-N. </t>
  </si>
  <si>
    <t>How do rating agencies’ decisions impact stock markets?</t>
  </si>
  <si>
    <t xml:space="preserve">Irrelevant quantity effects: a meta-analysis </t>
  </si>
  <si>
    <t xml:space="preserve">dividend smoothing coefficient d </t>
  </si>
  <si>
    <t>with N</t>
  </si>
  <si>
    <t>gamma</t>
  </si>
  <si>
    <t>. Influences on financial analyst forecast errors</t>
  </si>
  <si>
    <t>d</t>
  </si>
  <si>
    <t xml:space="preserve">Li </t>
  </si>
  <si>
    <t>Land tenure</t>
  </si>
  <si>
    <t>Subroy et al</t>
  </si>
  <si>
    <t>The worth of wildlife</t>
  </si>
  <si>
    <t>$ WTP</t>
  </si>
  <si>
    <t>social cost of carbon in USD per ton of carbon</t>
  </si>
  <si>
    <t>can calculate</t>
  </si>
  <si>
    <t>women enpowerment</t>
  </si>
  <si>
    <t>well being</t>
  </si>
  <si>
    <t>Dimos &amp; Pugh</t>
  </si>
  <si>
    <t>Effectivenesss of R&amp;D subsidies</t>
  </si>
  <si>
    <t>health</t>
  </si>
  <si>
    <t>growth</t>
  </si>
  <si>
    <t>van Essen</t>
  </si>
  <si>
    <t>Competition and Cooperation in Corporate Governance</t>
  </si>
  <si>
    <t>not yet given to Anthony</t>
  </si>
  <si>
    <t>Elvik</t>
  </si>
  <si>
    <t>Safety in numbers`</t>
  </si>
  <si>
    <t>Motor vehicles</t>
  </si>
  <si>
    <t>bicylces</t>
  </si>
  <si>
    <t>pedestrians</t>
  </si>
  <si>
    <t xml:space="preserve">Tingvall, P.G. and Ljungwall, </t>
  </si>
  <si>
    <t>Is China different? A meta-analysis of export-led growth.</t>
  </si>
  <si>
    <t>Is China different? A meta-analysis of China’s financial sector</t>
  </si>
  <si>
    <t>Track down sample size</t>
  </si>
  <si>
    <t>check sample here</t>
  </si>
  <si>
    <t>Dolgopolova, I. and Ramona Teuber</t>
  </si>
  <si>
    <t>Consumers’ Willingness to Pay for Health Benefits in Food Products</t>
  </si>
  <si>
    <t>MWTP</t>
  </si>
  <si>
    <t>Köbis, N.C., Bruno Verschuere, Yoella Bereby-Meyer, David Rand, and Sha</t>
  </si>
  <si>
    <t>Intuitive Honesty Versus Dishonesty</t>
  </si>
  <si>
    <t>not yet done</t>
  </si>
  <si>
    <t>Eddine, C.O.H., Shamsul Nahar Abdullah, Fatima Abdul Hamid and Dewan Mahboob Hossain.</t>
  </si>
  <si>
    <t>The determinants of intellectual capital disclosure: a meta-analysis review</t>
  </si>
  <si>
    <t>size</t>
  </si>
  <si>
    <t>leverage</t>
  </si>
  <si>
    <t>profitability</t>
  </si>
  <si>
    <t>age</t>
  </si>
  <si>
    <t>industry</t>
  </si>
  <si>
    <t>Ahmed, Chalmers, Khlif</t>
  </si>
  <si>
    <t>Meta-analysis of IFRS Adoption Effects</t>
  </si>
  <si>
    <t>Colen et al</t>
  </si>
  <si>
    <t>percentage points</t>
  </si>
  <si>
    <t>Price elasticity of demand of non-cigarette tobacco products</t>
  </si>
  <si>
    <t>British Medical Journal</t>
  </si>
  <si>
    <t>Does Gratitude Enhance Prosociality?</t>
  </si>
  <si>
    <t>Prosociality</t>
  </si>
  <si>
    <t>Prosociality trait</t>
  </si>
  <si>
    <t>Pride</t>
  </si>
  <si>
    <t>anger</t>
  </si>
  <si>
    <t>Tangible assets</t>
  </si>
  <si>
    <t>Non-debt tax shield</t>
  </si>
  <si>
    <t>Firm growth</t>
  </si>
  <si>
    <t>Growth opportunities</t>
  </si>
  <si>
    <t>Firm size</t>
  </si>
  <si>
    <t>Earnings volatility</t>
  </si>
  <si>
    <t>Profitability</t>
  </si>
  <si>
    <t>Age</t>
  </si>
  <si>
    <t>Liquidity</t>
  </si>
  <si>
    <t xml:space="preserve">Tax </t>
  </si>
  <si>
    <t>R&amp;D</t>
  </si>
  <si>
    <t>Dividends</t>
  </si>
  <si>
    <t>Neisser</t>
  </si>
  <si>
    <t>Elasticity of taxable income</t>
  </si>
  <si>
    <t>social influences</t>
  </si>
  <si>
    <t>Public Administration Review</t>
  </si>
  <si>
    <t>Overview and Meta-Analysis of Global Water, Sanitation, and Hygiene Impact Evaluations</t>
  </si>
  <si>
    <t>Determinants of Fin Development</t>
  </si>
  <si>
    <t>The effect of rising food prices on food consumption</t>
  </si>
  <si>
    <t>Foreign Capital and Domestic Productivity in the Czech Republic</t>
  </si>
  <si>
    <t>finance</t>
  </si>
  <si>
    <t>Meta-analyzing ownership concentration and firm performance in Asia</t>
  </si>
  <si>
    <t>international economics</t>
  </si>
  <si>
    <t>labour economics</t>
  </si>
  <si>
    <t>nelson</t>
  </si>
  <si>
    <t>gender and investment</t>
  </si>
  <si>
    <t>Cohen's d</t>
  </si>
  <si>
    <t>Jindal &amp; Chander</t>
  </si>
  <si>
    <t>Investors Rationality for IPOs</t>
  </si>
  <si>
    <t>Asia-Pacific Journal of Management</t>
  </si>
  <si>
    <t>Palluck et al</t>
  </si>
  <si>
    <t xml:space="preserve">Does exchange rate volatility discourage </t>
  </si>
  <si>
    <t>discretionary accrual and IFRS adoption</t>
  </si>
  <si>
    <t>earnings forecast accuracy</t>
  </si>
  <si>
    <t>food</t>
  </si>
  <si>
    <t>nutrient</t>
  </si>
  <si>
    <t>calorie</t>
  </si>
  <si>
    <t>Lilleholt</t>
  </si>
  <si>
    <t>Cognitive ability and risk aversion</t>
  </si>
  <si>
    <t>domain of gains</t>
  </si>
  <si>
    <t>mixed domain</t>
  </si>
  <si>
    <t>domain of losses</t>
  </si>
  <si>
    <t>self-justification</t>
  </si>
  <si>
    <t>moral reminders</t>
  </si>
  <si>
    <t>monitoring</t>
  </si>
  <si>
    <t>ego centrism</t>
  </si>
  <si>
    <t>greed</t>
  </si>
  <si>
    <t>self-control</t>
  </si>
  <si>
    <t>self-review</t>
  </si>
  <si>
    <t>Stevens</t>
  </si>
  <si>
    <t>Compact development</t>
  </si>
  <si>
    <t>Journal of the American Planning Association</t>
  </si>
  <si>
    <t>Household population</t>
  </si>
  <si>
    <t>Jobs</t>
  </si>
  <si>
    <t>Intersection density</t>
  </si>
  <si>
    <t>Distance to CBD</t>
  </si>
  <si>
    <t>Jobs by auto</t>
  </si>
  <si>
    <t>Land use mix</t>
  </si>
  <si>
    <t>Jobs balance</t>
  </si>
  <si>
    <t>Distance to transit</t>
  </si>
  <si>
    <t>Kuhberger</t>
  </si>
  <si>
    <t>From Tom</t>
  </si>
  <si>
    <t>The contact hypothesis</t>
  </si>
  <si>
    <t>Behavioural Public Policy</t>
  </si>
  <si>
    <t>Income elasticities food Africa</t>
  </si>
  <si>
    <t>Food Policy</t>
  </si>
  <si>
    <t>Long Term Target</t>
  </si>
  <si>
    <t>Nisa et al.</t>
  </si>
  <si>
    <t>Household action on climate change</t>
  </si>
  <si>
    <t>microeconomics</t>
  </si>
  <si>
    <t>Nature communications</t>
  </si>
  <si>
    <t>Billingsley et al</t>
  </si>
  <si>
    <t>religious cognition on Dictator Game transfers</t>
  </si>
  <si>
    <t>Nelson and Moran</t>
  </si>
  <si>
    <t>Effects of Alcohol Taxation on Prices</t>
  </si>
  <si>
    <t>The B.E. Journal of Economic Analysis &amp; Policy</t>
  </si>
  <si>
    <t>spirits</t>
  </si>
  <si>
    <t>pass through rate</t>
  </si>
  <si>
    <t>Feld et al</t>
  </si>
  <si>
    <t>Capital structure choice and company taxation</t>
  </si>
  <si>
    <t>Journal of Banking &amp; Finance</t>
  </si>
  <si>
    <t>marginal tax effect</t>
  </si>
  <si>
    <t>FDI AND TAXATION</t>
  </si>
  <si>
    <t>Feld and Heckemeyer</t>
  </si>
  <si>
    <t>value relevance and IFRS adoption, price, book value</t>
  </si>
  <si>
    <t>value relevance and IFRS adoption, price, earnings</t>
  </si>
  <si>
    <t>value relevance and IFRS adoption, price, book value, domestic</t>
  </si>
  <si>
    <t>value relevance and IFRS adoption, price, earnings, domestic</t>
  </si>
  <si>
    <t>value relevance and IFRS adoption, return, earnings</t>
  </si>
  <si>
    <t>value relevance and IFRS adoption, return, earnings, domestic</t>
  </si>
  <si>
    <t>Batteux E, Ferguson E, Tunney RJ (2019</t>
  </si>
  <si>
    <t>Do our risk preferences change when we make</t>
  </si>
  <si>
    <t xml:space="preserve">g </t>
  </si>
  <si>
    <t>The International Journal of Accounting</t>
  </si>
  <si>
    <t>Meckl and Röhrle</t>
  </si>
  <si>
    <t>DO M&amp;A DEALS CREATE OR DESTROY VALUE?</t>
  </si>
  <si>
    <t>European Journal of Business and Economics</t>
  </si>
  <si>
    <t>Proportion</t>
  </si>
  <si>
    <t>Cornelsen et al.</t>
  </si>
  <si>
    <t>impact of smoking bans in restaurants and bars</t>
  </si>
  <si>
    <t>Addiction</t>
  </si>
  <si>
    <t>absolute sales</t>
  </si>
  <si>
    <t>employment</t>
  </si>
  <si>
    <t>share of sales</t>
  </si>
  <si>
    <t>Pettifor et al.</t>
  </si>
  <si>
    <t>Social influence in the global diffusion of alternative fuel vehicles</t>
  </si>
  <si>
    <t>Journal of Transport Geography</t>
  </si>
  <si>
    <t>poverty</t>
  </si>
  <si>
    <t>Singh and Kumar</t>
  </si>
  <si>
    <t>Working capital management and firm profitability</t>
  </si>
  <si>
    <t>Accident analysis and prevention</t>
  </si>
  <si>
    <t>percentage-points</t>
  </si>
  <si>
    <t xml:space="preserve">Asia Pac J Manag </t>
  </si>
  <si>
    <t>had to guess</t>
  </si>
  <si>
    <t>Sokolova, Anna  and Todd Sorensen</t>
  </si>
  <si>
    <t>Monopsony in Labor Markets</t>
  </si>
  <si>
    <t>IZA</t>
  </si>
  <si>
    <t xml:space="preserve">elasticity of labor supply </t>
  </si>
  <si>
    <t>Demena* and Peter A. G. van Bergeijk</t>
  </si>
  <si>
    <t>A META-ANALYSIS OF FDI AND PRODUCTIVITY</t>
  </si>
  <si>
    <t xml:space="preserve">semi-elasticity of productivity </t>
  </si>
  <si>
    <r>
      <t>Journal of Macroeconomics</t>
    </r>
    <r>
      <rPr>
        <sz val="12"/>
        <color theme="1"/>
        <rFont val="Calibri"/>
        <family val="2"/>
        <scheme val="minor"/>
      </rPr>
      <t xml:space="preserve"> </t>
    </r>
  </si>
  <si>
    <r>
      <t>Journal of Economic Surveys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</si>
  <si>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Anderson, E., </t>
    </r>
    <r>
      <rPr>
        <sz val="12"/>
        <color rgb="FF000000"/>
        <rFont val="Calibri"/>
        <family val="2"/>
        <scheme val="minor"/>
      </rPr>
      <t>Maria Ana Jalles d’Orey, Maren Duvendack, Lucio Esposito</t>
    </r>
  </si>
  <si>
    <r>
      <t>World Development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</si>
  <si>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Anderson, E., </t>
    </r>
    <r>
      <rPr>
        <sz val="12"/>
        <color rgb="FF000000"/>
        <rFont val="Calibri"/>
        <family val="2"/>
        <scheme val="minor"/>
      </rPr>
      <t xml:space="preserve">Maria Ana Jalles d’Orey, Maren Duvendack, Lucio Esposito. </t>
    </r>
  </si>
  <si>
    <r>
      <t>Journal of Economic Surveys</t>
    </r>
    <r>
      <rPr>
        <sz val="12"/>
        <color rgb="FF000000"/>
        <rFont val="Calibri"/>
        <family val="2"/>
        <scheme val="minor"/>
      </rPr>
      <t xml:space="preserve"> </t>
    </r>
  </si>
  <si>
    <r>
      <t>1.</t>
    </r>
    <r>
      <rPr>
        <sz val="7"/>
        <color theme="1"/>
        <rFont val="Calibri"/>
        <family val="2"/>
        <scheme val="minor"/>
      </rPr>
      <t xml:space="preserve">     </t>
    </r>
    <r>
      <rPr>
        <sz val="12"/>
        <color theme="1"/>
        <rFont val="Calibri"/>
        <family val="2"/>
        <scheme val="minor"/>
      </rPr>
      <t>MAER-Colloquium, Athens.</t>
    </r>
  </si>
  <si>
    <r>
      <t>Journal of Policy Analysis and Management,</t>
    </r>
    <r>
      <rPr>
        <sz val="12"/>
        <color theme="1"/>
        <rFont val="Calibri"/>
        <family val="2"/>
        <scheme val="minor"/>
      </rPr>
      <t xml:space="preserve"> </t>
    </r>
  </si>
  <si>
    <r>
      <t>Beltrán</t>
    </r>
    <r>
      <rPr>
        <sz val="7"/>
        <color theme="1"/>
        <rFont val="Calibri"/>
        <family val="2"/>
        <scheme val="minor"/>
      </rPr>
      <t>a</t>
    </r>
    <r>
      <rPr>
        <sz val="10.5"/>
        <color theme="1"/>
        <rFont val="Calibri"/>
        <family val="2"/>
        <scheme val="minor"/>
      </rPr>
      <t>, A.., David Maddison</t>
    </r>
    <r>
      <rPr>
        <sz val="7"/>
        <color theme="1"/>
        <rFont val="Calibri"/>
        <family val="2"/>
        <scheme val="minor"/>
      </rPr>
      <t>b</t>
    </r>
    <r>
      <rPr>
        <sz val="10.5"/>
        <color theme="1"/>
        <rFont val="Calibri"/>
        <family val="2"/>
        <scheme val="minor"/>
      </rPr>
      <t>, Robert J R Elliott</t>
    </r>
    <r>
      <rPr>
        <sz val="7"/>
        <color theme="1"/>
        <rFont val="Calibri"/>
        <family val="2"/>
        <scheme val="minor"/>
      </rPr>
      <t xml:space="preserve">b </t>
    </r>
  </si>
  <si>
    <r>
      <t>Bessler, ThomasConlon</t>
    </r>
    <r>
      <rPr>
        <vertAlign val="superscript"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>XingHuan</t>
    </r>
    <r>
      <rPr>
        <vertAlign val="superscript"/>
        <sz val="12"/>
        <rFont val="Calibri"/>
        <family val="2"/>
        <scheme val="minor"/>
      </rPr>
      <t>c</t>
    </r>
  </si>
  <si>
    <r>
      <t>Journal of Business Venturing</t>
    </r>
    <r>
      <rPr>
        <sz val="12"/>
        <color rgb="FF231F20"/>
        <rFont val="Calibri"/>
        <family val="2"/>
        <scheme val="minor"/>
      </rPr>
      <t xml:space="preserve"> </t>
    </r>
  </si>
  <si>
    <r>
      <t>META-ANALYSIS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: EFFECT OF FX INTERVENTIONS ON THE EXCHANGE RATE.</t>
    </r>
  </si>
  <si>
    <r>
      <t>International Review of Financial Analysis</t>
    </r>
    <r>
      <rPr>
        <sz val="12"/>
        <color theme="1"/>
        <rFont val="Calibri"/>
        <family val="2"/>
        <scheme val="minor"/>
      </rPr>
      <t xml:space="preserve"> </t>
    </r>
  </si>
  <si>
    <r>
      <t>NBER Macroeconomics Annual</t>
    </r>
    <r>
      <rPr>
        <sz val="12"/>
        <color theme="1"/>
        <rFont val="Calibri"/>
        <family val="2"/>
        <scheme val="minor"/>
      </rPr>
      <t xml:space="preserve">, </t>
    </r>
  </si>
  <si>
    <r>
      <t>Journal of Development Studies</t>
    </r>
    <r>
      <rPr>
        <sz val="12"/>
        <color theme="1"/>
        <rFont val="Calibri"/>
        <family val="2"/>
        <scheme val="minor"/>
      </rPr>
      <t>,</t>
    </r>
  </si>
  <si>
    <t>Doucouliagos, C. and Stanley, T. D</t>
  </si>
  <si>
    <r>
      <t xml:space="preserve">Social Science and </t>
    </r>
    <r>
      <rPr>
        <sz val="12"/>
        <color theme="1"/>
        <rFont val="Calibri"/>
        <family val="2"/>
        <scheme val="minor"/>
      </rPr>
      <t> </t>
    </r>
    <r>
      <rPr>
        <i/>
        <sz val="12"/>
        <color rgb="FF000000"/>
        <rFont val="Calibri"/>
        <family val="2"/>
        <scheme val="minor"/>
      </rPr>
      <t>Medicine</t>
    </r>
  </si>
  <si>
    <r>
      <t>Green, Donald; Gerber, Alan S., 2019, "Get Out the Vote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</t>
    </r>
  </si>
  <si>
    <r>
      <t>Hamad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, R., Elser, H., Tran, D.C., Rehkopf, D.H., Goodman</t>
    </r>
  </si>
  <si>
    <r>
      <t>Business Strategy and the Environment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</si>
  <si>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Tuition Reduces Enrollment Less Than Commonly Thought". </t>
    </r>
    <r>
      <rPr>
        <i/>
        <sz val="12"/>
        <color theme="1"/>
        <rFont val="Calibri"/>
        <family val="2"/>
        <scheme val="minor"/>
      </rPr>
      <t>O</t>
    </r>
  </si>
  <si>
    <r>
      <t>Oxford Bulletin of Economics and Statistics</t>
    </r>
    <r>
      <rPr>
        <sz val="12"/>
        <color theme="1"/>
        <rFont val="Calibri"/>
        <family val="2"/>
        <scheme val="minor"/>
      </rPr>
      <t xml:space="preserve"> </t>
    </r>
  </si>
  <si>
    <r>
      <t>Land Economics</t>
    </r>
    <r>
      <rPr>
        <sz val="12"/>
        <color theme="1"/>
        <rFont val="Calibri"/>
        <family val="2"/>
        <scheme val="minor"/>
      </rPr>
      <t xml:space="preserve"> </t>
    </r>
  </si>
  <si>
    <r>
      <t>Huegens et</t>
    </r>
    <r>
      <rPr>
        <sz val="12"/>
        <color rgb="FFFF0000"/>
        <rFont val="Calibri"/>
        <family val="2"/>
        <scheme val="minor"/>
      </rPr>
      <t xml:space="preserve"> al </t>
    </r>
  </si>
  <si>
    <r>
      <t>The Elasticity of Substitution Between Capital and</t>
    </r>
    <r>
      <rPr>
        <sz val="12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Labour in the US Economy: A Meta-Regression Analysis</t>
    </r>
  </si>
  <si>
    <r>
      <t>The Growth Effects of R&amp;D Spending in the EU</t>
    </r>
    <r>
      <rPr>
        <sz val="12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: A Meta-Analysi</t>
    </r>
  </si>
  <si>
    <r>
      <t>Earthquake and house prices</t>
    </r>
    <r>
      <rPr>
        <sz val="8"/>
        <rFont val="Calibri"/>
        <family val="2"/>
        <scheme val="minor"/>
      </rPr>
      <t> </t>
    </r>
  </si>
  <si>
    <r>
      <t>Organizational Behavior and Human Decision Processes</t>
    </r>
    <r>
      <rPr>
        <sz val="12"/>
        <color theme="1"/>
        <rFont val="Calibri"/>
        <family val="2"/>
        <scheme val="minor"/>
      </rPr>
      <t xml:space="preserve"> </t>
    </r>
  </si>
  <si>
    <r>
      <t>Li, Q.</t>
    </r>
    <r>
      <rPr>
        <sz val="12"/>
        <color theme="1"/>
        <rFont val="Calibri"/>
        <family val="2"/>
        <scheme val="minor"/>
      </rPr>
      <t xml:space="preserve">, </t>
    </r>
    <r>
      <rPr>
        <u/>
        <sz val="12"/>
        <color rgb="FF0000FF"/>
        <rFont val="Calibri"/>
        <family val="2"/>
        <scheme val="minor"/>
      </rPr>
      <t>Owen, E.</t>
    </r>
    <r>
      <rPr>
        <sz val="12"/>
        <color theme="1"/>
        <rFont val="Calibri"/>
        <family val="2"/>
        <scheme val="minor"/>
      </rPr>
      <t xml:space="preserve">, </t>
    </r>
    <r>
      <rPr>
        <u/>
        <sz val="12"/>
        <color rgb="FF0000FF"/>
        <rFont val="Calibri"/>
        <family val="2"/>
        <scheme val="minor"/>
      </rPr>
      <t xml:space="preserve">Mitchell, A. </t>
    </r>
  </si>
  <si>
    <r>
      <t xml:space="preserve">. </t>
    </r>
    <r>
      <rPr>
        <i/>
        <sz val="12"/>
        <color theme="1"/>
        <rFont val="Calibri"/>
        <family val="2"/>
        <scheme val="minor"/>
      </rPr>
      <t>Journal of Geographical Systems</t>
    </r>
  </si>
  <si>
    <r>
      <t xml:space="preserve">Neves, </t>
    </r>
    <r>
      <rPr>
        <sz val="12"/>
        <color rgb="FF000000"/>
        <rFont val="Calibri"/>
        <family val="2"/>
        <scheme val="minor"/>
      </rPr>
      <t>PEDRO CUNHA, O´ SCAR AFONSO</t>
    </r>
    <r>
      <rPr>
        <sz val="12"/>
        <color rgb="FF0080AE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and SANDRA TAVARES SILVA.</t>
    </r>
  </si>
  <si>
    <r>
      <t>European Accounting Review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</si>
  <si>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Pursey P. M. A. R. Heugens </t>
    </r>
    <r>
      <rPr>
        <sz val="8"/>
        <color rgb="FF131413"/>
        <rFont val="Calibri"/>
        <family val="2"/>
        <scheme val="minor"/>
      </rPr>
      <t xml:space="preserve">&amp; </t>
    </r>
    <r>
      <rPr>
        <sz val="10"/>
        <color rgb="FF131413"/>
        <rFont val="Calibri"/>
        <family val="2"/>
        <scheme val="minor"/>
      </rPr>
      <t xml:space="preserve">Marc van Essen </t>
    </r>
    <r>
      <rPr>
        <sz val="8"/>
        <color rgb="FF131413"/>
        <rFont val="Calibri"/>
        <family val="2"/>
        <scheme val="minor"/>
      </rPr>
      <t xml:space="preserve">&amp; </t>
    </r>
    <r>
      <rPr>
        <sz val="10"/>
        <color rgb="FF131413"/>
        <rFont val="Calibri"/>
        <family val="2"/>
        <scheme val="minor"/>
      </rPr>
      <t>J. (Hans) van Oosterhout</t>
    </r>
  </si>
  <si>
    <r>
      <t>Journal of Business Venturing</t>
    </r>
    <r>
      <rPr>
        <sz val="12"/>
        <rFont val="Calibri"/>
        <family val="2"/>
        <scheme val="minor"/>
      </rPr>
      <t xml:space="preserve"> </t>
    </r>
  </si>
  <si>
    <t>Ugur, M., Churchill, S.A. and Solomon</t>
  </si>
  <si>
    <r>
      <t>Organization</t>
    </r>
    <r>
      <rPr>
        <b/>
        <sz val="16.5"/>
        <color rgb="FF9B9B9B"/>
        <rFont val="Calibri"/>
        <family val="2"/>
        <scheme val="minor"/>
      </rPr>
      <t xml:space="preserve"> Science</t>
    </r>
  </si>
  <si>
    <t>Floridi, Binyam Afewerk Demena, and Natascha Wagner</t>
  </si>
  <si>
    <t>meta-analysis of formalization interventions targeted</t>
  </si>
  <si>
    <t>Demena and Sylvanus Kwaku Afesorgbor</t>
  </si>
  <si>
    <t>The Effect of FDI on Environmental Emissions</t>
  </si>
  <si>
    <t>elasticity</t>
  </si>
  <si>
    <t>Abstract Victim</t>
  </si>
  <si>
    <t>Concrete victim</t>
  </si>
  <si>
    <t>Log Odds Ratio</t>
  </si>
  <si>
    <t>Standardized Mean Difference</t>
  </si>
  <si>
    <t>Abstract victim magnitude</t>
  </si>
  <si>
    <t>Publication Bias and the Cross-Section of Stock Returns</t>
  </si>
  <si>
    <t>Chen and Zimmerman</t>
  </si>
  <si>
    <t>mean return</t>
  </si>
  <si>
    <t xml:space="preserve">SCHEIBEHENNE et al. </t>
  </si>
  <si>
    <t>Can There Ever Be Too Many Options</t>
  </si>
  <si>
    <t>JOURNAL OF CONSUMER RESEARCH</t>
  </si>
  <si>
    <t>Flage</t>
  </si>
  <si>
    <t>Discrimination against gays</t>
  </si>
  <si>
    <t>odds ratios</t>
  </si>
  <si>
    <t>what to do with this?</t>
  </si>
  <si>
    <t>yes can put together</t>
  </si>
  <si>
    <t>Jin et al</t>
  </si>
  <si>
    <t>Entrepreneurial Team composition</t>
  </si>
  <si>
    <t>Homberg</t>
  </si>
  <si>
    <t>Public Service Motivation and Job Satisfaction</t>
  </si>
  <si>
    <t>Gerrish</t>
  </si>
  <si>
    <t>Performance Management on Performance</t>
  </si>
  <si>
    <t>Female representation on boards</t>
  </si>
  <si>
    <t>Pletzer et al</t>
  </si>
  <si>
    <t>Quillian, et al</t>
  </si>
  <si>
    <t>Do some countries discriminate more than others</t>
  </si>
  <si>
    <t>Sociological Science</t>
  </si>
  <si>
    <t xml:space="preserve">log response ratio </t>
  </si>
  <si>
    <t>Bradley et al</t>
  </si>
  <si>
    <t>Does observability affect prosociality</t>
  </si>
  <si>
    <t>Proc. R. Soc. B</t>
  </si>
  <si>
    <t>Watts et al</t>
  </si>
  <si>
    <t>Uncertainty avoidance moderates</t>
  </si>
  <si>
    <t>Journal of International Business Studies</t>
  </si>
  <si>
    <t xml:space="preserve">family firm performance over the business cycle </t>
  </si>
  <si>
    <t>Hansen et al</t>
  </si>
  <si>
    <t>not yet referenced nor processed. See folder</t>
  </si>
  <si>
    <t>Liston-Heyes</t>
  </si>
  <si>
    <t>Is There Evidence for Export-Led Adoption</t>
  </si>
  <si>
    <t>authos to be done</t>
  </si>
  <si>
    <t>File Name</t>
  </si>
  <si>
    <t>education and hypertension.xlsx</t>
  </si>
  <si>
    <t>13.Education &amp; Inequality journals.xlsx</t>
  </si>
  <si>
    <t>Macro</t>
  </si>
  <si>
    <t>1. Aid and Growth journals.xlsx</t>
  </si>
  <si>
    <t>macro</t>
  </si>
  <si>
    <t>10. Stian Inflation and Gov Popularity journal.xlsx</t>
  </si>
  <si>
    <t>105. Castellacci Lie 2015 Do the effects of R&amp;D tax credits vary across industries journals.xlsx</t>
  </si>
  <si>
    <t>micro</t>
  </si>
  <si>
    <t>106. Santeramo &amp; Shabnam 2015 The income-elasticity of calories journals.xlsx</t>
  </si>
  <si>
    <t>112. Sinnott Buckley Oâ€™Riordan Bradley Whelton 2013 Copayments for Prescriptions.xlsx</t>
  </si>
  <si>
    <t>12. Natural disasters authors.xlsx</t>
  </si>
  <si>
    <t>20192.xlsx</t>
  </si>
  <si>
    <t>22. POMEROY and  THORNTON Audit Committee Independence journal.xlsx</t>
  </si>
  <si>
    <t>23. Quisumbing gender differences in productivity journals.xlsx</t>
  </si>
  <si>
    <t>26. Kim, Stanley, Doucouliagos Market Efficiency authors.xlsx</t>
  </si>
  <si>
    <t>29. Wagner, Stimpert, Fubara, board composition and performance journals.xlsx</t>
  </si>
  <si>
    <t>30. Gallet and Doucouliagos Income Elasticity of Air Travel.xlsx</t>
  </si>
  <si>
    <t>31. Iamsiraroj Does FDI affect growth.xlsx</t>
  </si>
  <si>
    <t>32. Havranek  Irsova vertical spillovers from FDI authors.xlsx</t>
  </si>
  <si>
    <t>34. Cirera et al 2011. Impact of tariff reductions on employment and fiscal revenue in developing countries.xlsx</t>
  </si>
  <si>
    <t>35. Effect size D Hay_SORTED.xlsx</t>
  </si>
  <si>
    <t>population and growth</t>
  </si>
  <si>
    <t>36. Rhoades et al Board Leadership and Financial Performance journals.xlsx</t>
  </si>
  <si>
    <t>37. ASENSO-BOADI et al time preference author.xlsx</t>
  </si>
  <si>
    <t>38. Fleury and Giles intergenerational transmission of education journal.xlsx</t>
  </si>
  <si>
    <t>39. Moons economic diplomacy and international economic flows.xlsx</t>
  </si>
  <si>
    <t>41. Headey  Hodge population and growth authors.xlsx</t>
  </si>
  <si>
    <t>43. UK CEO Pay Douc-Haman-Stanley authors.xlsx</t>
  </si>
  <si>
    <t>5. Unions and capital.xlsx</t>
  </si>
  <si>
    <t>52. Clar_et_al Wage Flexibility and LabourMarket Institutions authors.xlsx</t>
  </si>
  <si>
    <t>53. Babecky_et_al Wage Curve authors.xlsx</t>
  </si>
  <si>
    <t>53. Karlin et al. Energy Conservation_With Authors.xlsx</t>
  </si>
  <si>
    <t>6. Unions and Intangilbe Capital (2).xlsx</t>
  </si>
  <si>
    <t>65. Rosenbusch, Brinckmann, Bausch Is innovation always beneficial.xlsx</t>
  </si>
  <si>
    <t>68. Ljungwall and Tingvall 2012a is china different export led growth.xlsx</t>
  </si>
  <si>
    <t>7. MA_Union&amp;Satisfaction_PL authors.xlsx</t>
  </si>
  <si>
    <t>70. Ljungwall and  Tingvall 2012b A Meta-Analysis of Chinaâ€™s Financial Sector.xlsx</t>
  </si>
  <si>
    <t>74.Laroche Corporate Social Responsibility authors.xlsx</t>
  </si>
  <si>
    <t>79. Duvendack et al microcredit.xlsx</t>
  </si>
  <si>
    <t>85. Stam et al  Social capital of entrepreneurs and small firm performance.xlsx</t>
  </si>
  <si>
    <t>90. GarcÄ±aMeca and Sanchez-Ballesta Analysts Forecast Errors Journal.xlsx</t>
  </si>
  <si>
    <t>93. Rosemary Green Food Consumption Elasticities.xlsx</t>
  </si>
  <si>
    <t>Abstract Victim Honesty - Magnitude.xlsx</t>
  </si>
  <si>
    <t>Abstract Victim Honesty.xlsx</t>
  </si>
  <si>
    <t>Adam et al globalization and capital taxation journals.xlsx</t>
  </si>
  <si>
    <t>Aid &amp; Investment.xlsx</t>
  </si>
  <si>
    <t>Aid &amp; Savings.xlsx</t>
  </si>
  <si>
    <t>aid and governance.xlsx</t>
  </si>
  <si>
    <t>Aid conditional medicine model.xlsx</t>
  </si>
  <si>
    <t>Aid Conditionality.xlsx</t>
  </si>
  <si>
    <t>Alcohol elasticity.xlsx</t>
  </si>
  <si>
    <t>Alternative fuel vehicles.xlsx</t>
  </si>
  <si>
    <t>Anger-Prosociality With Authors.xlsx</t>
  </si>
  <si>
    <t>Bank efficiency.xlsx</t>
  </si>
  <si>
    <t>Bassani et al Financial incentives and coverage of child health interventions.xlsx</t>
  </si>
  <si>
    <t>beer elasticity.xlsx</t>
  </si>
  <si>
    <t>Behaviors, Hygiene, Sanitation.xlsx</t>
  </si>
  <si>
    <t>Bel, Fageda, Warner Private vs Public Services.xlsx</t>
  </si>
  <si>
    <t>Belman-Wolfson Minimum wage encoded.xlsx</t>
  </si>
  <si>
    <t>Bom2014_JOES.xlsx</t>
  </si>
  <si>
    <t>border effects of trade.xlsx</t>
  </si>
  <si>
    <t>Busines planning and growth_With Authors.xlsx</t>
  </si>
  <si>
    <t>Business planning and profits_With Authors.xlsx</t>
  </si>
  <si>
    <t>Calorie elasticity.xlsx</t>
  </si>
  <si>
    <t>Cano et al Market Orientation authors_With Authors.xlsx</t>
  </si>
  <si>
    <t>Chetty et al Does indivisible labor explain the difference between micro and macro elasticitiesAuthor.xlsx</t>
  </si>
  <si>
    <t>Child Mortality, Growth, other Health Outcomes.xlsx</t>
  </si>
  <si>
    <t>Cognitive ability and risk aversion_With Authors domain of gains.xlsx</t>
  </si>
  <si>
    <t>Cognitive ability and risk aversion_With Authors mixed domain.xlsx</t>
  </si>
  <si>
    <t>Cognitive ability domain of losses With Authors.xlsx</t>
  </si>
  <si>
    <t>Collective Ownership.xlsx</t>
  </si>
  <si>
    <t>Competition and Cooperation in Corporate Governance.xlsx</t>
  </si>
  <si>
    <t>Concrete Victim Honesty.xlsx</t>
  </si>
  <si>
    <t>Conditional Cash Transfers and Attendance Rate.xlsx</t>
  </si>
  <si>
    <t>Conditional Cash Transfers and Education.xlsx</t>
  </si>
  <si>
    <t>Conditional Cash Transfers and Height for Age.xlsx</t>
  </si>
  <si>
    <t>Conditional Cash Transfers and Labor Force Participation.xlsx</t>
  </si>
  <si>
    <t>Conditional Cash Transfers and Labor Hours.xlsx</t>
  </si>
  <si>
    <t>Conditional Cash Transfers and Probability Unpaid Work.xlsx</t>
  </si>
  <si>
    <t>Conditional Cash Transfers and Test Scores.xlsx</t>
  </si>
  <si>
    <t>Consumersâ€™ Willingness to Pay for Health.xlsx</t>
  </si>
  <si>
    <t>Contact Hypothesis Re-evaluated_With Authors.xlsx</t>
  </si>
  <si>
    <t>Contract farming.xlsx</t>
  </si>
  <si>
    <t>Cooperation Fast and Slow_With Authors.xlsx</t>
  </si>
  <si>
    <t>Copy of 64. Sarooghi Libaers Burkemper Creativity and Innovation.xlsx</t>
  </si>
  <si>
    <t>Copy of 8. Stian Unemployment  Govt Popularity.xlsx</t>
  </si>
  <si>
    <t>Copy of 9. Stian Eco Expectations and Govt Popularity.xlsx</t>
  </si>
  <si>
    <t>Copy of armington_With Authors.xlsx</t>
  </si>
  <si>
    <t>Copy of Bruno and Cipollina impact of FDI on Economic Performance in the Enlarged Europe - Copy.xlsx</t>
  </si>
  <si>
    <t>Copy of Business Cycle Correlations 2019.xlsx</t>
  </si>
  <si>
    <t>Copy of Chletsos and Giotis Minimum Wage World Data.xlsx</t>
  </si>
  <si>
    <t>Copy of Corporate carbon and financial performance_With Authors.xlsx</t>
  </si>
  <si>
    <t>Copy of Data_Cazals-Mandon POLITICAL BUDGET CYCLES_With Authors.xlsx</t>
  </si>
  <si>
    <t>Copy of Deworming and nutrition_With Authors.xlsx</t>
  </si>
  <si>
    <t>Copy of Discount Rate_With Authors.xlsx</t>
  </si>
  <si>
    <t>Copy of Discrimination in the laboratory_With Authors.xlsx</t>
  </si>
  <si>
    <t>Copy of Disinflation and Central Bank Independence_With Authors.xlsx</t>
  </si>
  <si>
    <t>Copy of dst authors.xlsx</t>
  </si>
  <si>
    <t>Copy of Eco freedom and growth_With Authors.xlsx</t>
  </si>
  <si>
    <t>Copy of Eco freedom and investment_With Authors.xlsx</t>
  </si>
  <si>
    <t>Copy of Econ Status  Subjective Well-being_With Authors.xlsx</t>
  </si>
  <si>
    <t>Copy of Education and Economic Growth.xlsx</t>
  </si>
  <si>
    <t>Copy of Employee Ownership_With Authors.xlsx</t>
  </si>
  <si>
    <t>Copy of environmental performance and financial_With Authors.xlsx</t>
  </si>
  <si>
    <t>Copy of ethnic discrimination in housing markets_With Authors.xlsx</t>
  </si>
  <si>
    <t>Copy of Firm Size and returns_With Authors.xlsx</t>
  </si>
  <si>
    <t>Copy of FX Interventions_With Authors.xlsx</t>
  </si>
  <si>
    <t>Copy of Gender Differences in Negotiation Outcomes_With Authors.xlsx</t>
  </si>
  <si>
    <t>Copy of Get out to vote door to door_With Authors.xlsx</t>
  </si>
  <si>
    <t>Copy of government spending and inequality_With Authors.xlsx</t>
  </si>
  <si>
    <t>Copy of government spending and poverty_With Authors.xlsx</t>
  </si>
  <si>
    <t>Copy of govt education spending and growth_With Authors.xlsx</t>
  </si>
  <si>
    <t>Copy of govt size and per capita income_With Authors.xlsx</t>
  </si>
  <si>
    <t>Copy of Growth  RD in the EU_With Authors.xlsx</t>
  </si>
  <si>
    <t>Copy of HR-enhancing practices and.xlsx</t>
  </si>
  <si>
    <t>Copy of incentives in surveys Updated data.xlsx</t>
  </si>
  <si>
    <t>Copy of Income elasticity of water demand_With Authors.xlsx</t>
  </si>
  <si>
    <t>Copy of International tax avoidance_With Authors.xlsx</t>
  </si>
  <si>
    <t>Copy of Intrinsic Motivation and Performance_With Authors.xlsx</t>
  </si>
  <si>
    <t>Copy of J-curve_With Authors.xlsx</t>
  </si>
  <si>
    <t>Copy of Maidment et al household energy efficiency on health_With Authors.xlsx</t>
  </si>
  <si>
    <t>Copy of Master sheet 2019-22-01 Immigration and House Price Meta Data_With Authors.xlsx</t>
  </si>
  <si>
    <t>Copy of Meta-Analysis Data Set - Bessler Conlon  Huan 2018.xlsx</t>
  </si>
  <si>
    <t>Copy of MRA (profitability) April 12 2016 for book with leading.xlsx</t>
  </si>
  <si>
    <t>Copy of Natural Resources and Conflict_With Authors.xlsx</t>
  </si>
  <si>
    <t>Copy of ownership and managerial turnover_With Authors.xlsx</t>
  </si>
  <si>
    <t>Copy of paradox of plenty direct effects_With Authors.xlsx</t>
  </si>
  <si>
    <t>Copy of paradox of plenty indirect effects_With Authors.xlsx</t>
  </si>
  <si>
    <t>Copy of RD and productivity in OECD firms and industries_With Authors.xlsx</t>
  </si>
  <si>
    <t>Copy of Remittances and education_With Authors.xlsx</t>
  </si>
  <si>
    <t>world development</t>
  </si>
  <si>
    <t>Copy of remittances_With Authors.xlsx</t>
  </si>
  <si>
    <t>Copy of returns to education in China_With Authors.xlsx</t>
  </si>
  <si>
    <t>Copy of Sefa govt transfers and growth_With Authors.xlsx</t>
  </si>
  <si>
    <t>Copy of sheep skin effect_With Authors.xlsx</t>
  </si>
  <si>
    <t>Micro or Macro</t>
  </si>
  <si>
    <t>Copy of Soccer games and stock markets_With Authors.xlsx</t>
  </si>
  <si>
    <t>Copy of Social Cost of Carbon.xlsx</t>
  </si>
  <si>
    <t>Copy of Stake size in games_With Authors.xlsx</t>
  </si>
  <si>
    <t>Copy of substitution between K and L in US_With Authors.xlsx</t>
  </si>
  <si>
    <t>Copy of Venture capital data.xlsx</t>
  </si>
  <si>
    <t>Copy of Wage Effects of On-the-Job Training_With Authors.xlsx</t>
  </si>
  <si>
    <t>Data Capital Energy Substitution.xlsx</t>
  </si>
  <si>
    <t>Demena Meta-analysis-data_1986_2013_for_publication.xlsx</t>
  </si>
  <si>
    <t>Democracies and FDI.xlsx</t>
  </si>
  <si>
    <t>Density - HouseholdPopulation.xlsx</t>
  </si>
  <si>
    <t>Density - Job.xlsx</t>
  </si>
  <si>
    <t>Design - Intersection Density.xlsx</t>
  </si>
  <si>
    <t>DestinationAccessibility - Distance to CBD.xlsx</t>
  </si>
  <si>
    <t>DestinationAccessibility - Jobs by Auto.xlsx</t>
  </si>
  <si>
    <t>Deworming and Heamogoblin.xlsx</t>
  </si>
  <si>
    <t>Deworming and Height for Age.xlsx</t>
  </si>
  <si>
    <t>Deworming and Height.xlsx</t>
  </si>
  <si>
    <t>Dimitropoulos_Oueslati_Sintek-Meta-analysis_rebound_effect FUEL COST ELASTICITY.xlsx</t>
  </si>
  <si>
    <t>Dimitropoulos_Oueslati_Sintek-Meta-analysis_rebound_effect FUEL EFFICIENCY.xlsx</t>
  </si>
  <si>
    <t>Dimitropoulos_Oueslati_Sintek-Meta-analysis_rebound_effect FUEL PRICE.xlsx</t>
  </si>
  <si>
    <t>Discretionary accrual  IFRS adoption_With Authors.xlsx</t>
  </si>
  <si>
    <t>Discrimination against gays and lesbians.xlsx</t>
  </si>
  <si>
    <t>DistancetoTransit - Distance to Nearest Stop.xlsx</t>
  </si>
  <si>
    <t>Diversity - JobsHousing Balance.xlsx</t>
  </si>
  <si>
    <t>Dividend Smoothing Fernau_and_Hirsch (2019)_data_With Authors (002).xlsx</t>
  </si>
  <si>
    <t>do risk preferences change.xlsx</t>
  </si>
  <si>
    <t>Does growth attract FDI.xlsx</t>
  </si>
  <si>
    <t>Earnings Forecast Accuracy &amp; IFRS adoption_With Authors.xlsx</t>
  </si>
  <si>
    <t>earthquakes and house prices.xlsx</t>
  </si>
  <si>
    <t>education and mortality.xlsx</t>
  </si>
  <si>
    <t>education and obesity.xlsx</t>
  </si>
  <si>
    <t>education and smoking.xlsx</t>
  </si>
  <si>
    <t>obesity</t>
  </si>
  <si>
    <t>Effectiveness of African Integration.xlsx</t>
  </si>
  <si>
    <t>Effectuation and Venture Performance_With Authors.xlsx</t>
  </si>
  <si>
    <t>Egocentrism on unethical behavior_With Authors.xlsx</t>
  </si>
  <si>
    <t>Elasticity of taxable income.xlsx</t>
  </si>
  <si>
    <t>Entrepreneurial Team Composition.xlsx</t>
  </si>
  <si>
    <t>Environmental regulation and competitiveness.xlsx</t>
  </si>
  <si>
    <t>Escobar et al 2013 Tax on sugar sweetened beverages reduces the obesity rate.xlsx</t>
  </si>
  <si>
    <t>European Union Structural Funds on regional growth.xlsx</t>
  </si>
  <si>
    <t>FDI and taxation.xlsx</t>
  </si>
  <si>
    <t>FDI on Environmental Emissions.xlsx</t>
  </si>
  <si>
    <t>Feld_Heckemeyer_Overesch_data_Chris_12_2019.xlsx</t>
  </si>
  <si>
    <t>Female Representation on boards and firm performance.xlsx</t>
  </si>
  <si>
    <t>Financial crime and growth.xlsx</t>
  </si>
  <si>
    <t>Financial liberalisation and inequality.xlsx</t>
  </si>
  <si>
    <t>Flood risk.xlsx</t>
  </si>
  <si>
    <t>creditor protection private credit</t>
  </si>
  <si>
    <t>creditor protection stock market capitalization</t>
  </si>
  <si>
    <t>French law PC</t>
  </si>
  <si>
    <t>French law SMC</t>
  </si>
  <si>
    <t>institutional quality PC</t>
  </si>
  <si>
    <t>institutional quality SMC</t>
  </si>
  <si>
    <t>rule of law PC</t>
  </si>
  <si>
    <t>rule of law SMC</t>
  </si>
  <si>
    <t>governance PC</t>
  </si>
  <si>
    <t>governance SMC</t>
  </si>
  <si>
    <t>democracy PC</t>
  </si>
  <si>
    <t>democracy SMC</t>
  </si>
  <si>
    <t>remittances PC</t>
  </si>
  <si>
    <t>fin lib PC</t>
  </si>
  <si>
    <t>fin lib SMC</t>
  </si>
  <si>
    <t>trade op PC</t>
  </si>
  <si>
    <t>trade op SMC</t>
  </si>
  <si>
    <t>inflation PC</t>
  </si>
  <si>
    <t>inflation SMC</t>
  </si>
  <si>
    <t>Food elasticity.xlsx</t>
  </si>
  <si>
    <t>GamblingMeta.xlsx</t>
  </si>
  <si>
    <t>Get out to vote Direct Mail_With Authors.xlsx</t>
  </si>
  <si>
    <t>Get out to vote PHONE with Authors.xlsx</t>
  </si>
  <si>
    <t>Get out to vote TEXT_ With Authors.xlsx</t>
  </si>
  <si>
    <t>Getting teachers back to the classroom..xlsx</t>
  </si>
  <si>
    <t>Gratitude and Prosociality With Authors.xlsx</t>
  </si>
  <si>
    <t>Gratitude-Prosociality Trait Relationship With Authors.xlsx</t>
  </si>
  <si>
    <t>Greed on unethical behavior_With Authors.xlsx</t>
  </si>
  <si>
    <t>Growth as determinant of Aid.xlsx</t>
  </si>
  <si>
    <t>Habit Formation in Consumption authors.xlsx</t>
  </si>
  <si>
    <t>Hang et al Age With Authors.xlsx</t>
  </si>
  <si>
    <t>Hang et al Dividends With Authors.xlsx</t>
  </si>
  <si>
    <t>Hang et al Earnings Volatility With Authors.xlsx</t>
  </si>
  <si>
    <t>Hang et al Firm Growth With Authors.xlsx</t>
  </si>
  <si>
    <t>Hang et al Firm Size With Authors.xlsx</t>
  </si>
  <si>
    <t>Hang et al Growth Opportunities With Authors.xlsx</t>
  </si>
  <si>
    <t>Hang et al Liquidity With Authors.xlsx</t>
  </si>
  <si>
    <t>Hang et al Non-debt tax shield_With Authors.xlsx</t>
  </si>
  <si>
    <t>Hang et al Profitability With Authors.xlsx</t>
  </si>
  <si>
    <t>Hang et al RD With Authors.xlsx</t>
  </si>
  <si>
    <t>Hang et al Tangible Assets_With Authors.xlsx</t>
  </si>
  <si>
    <t>Hang et al Tax With Authors.xlsx</t>
  </si>
  <si>
    <t>Havranek Intertemporal Substitution authors.xlsx</t>
  </si>
  <si>
    <t>Havranek Rose effect authors.xlsx</t>
  </si>
  <si>
    <t>HavrÃ¡nek and Kokes 2015 Income elasticity of gasoline demand authors.xlsx</t>
  </si>
  <si>
    <t>How Responsive are Political Elites.xlsx</t>
  </si>
  <si>
    <t>Hydropower externalities.xlsx</t>
  </si>
  <si>
    <t>ICT &amp; Growth authors.xlsx</t>
  </si>
  <si>
    <t>Immigration &amp; Employment.xlsx</t>
  </si>
  <si>
    <t>Immigration &amp; Wage.xlsx</t>
  </si>
  <si>
    <t>impact of smoking bans absolute sales_With Authors.xlsx</t>
  </si>
  <si>
    <t>incidental anchors.xlsx</t>
  </si>
  <si>
    <t>income and democracy.xlsx</t>
  </si>
  <si>
    <t>Information Strageties and Energy Conservation.xlsx</t>
  </si>
  <si>
    <t>Institutions and Eco Performance.xlsx</t>
  </si>
  <si>
    <t>Intellectual capital disclosure and age.xlsx</t>
  </si>
  <si>
    <t>Intellectual capital disclosure and industry.xlsx</t>
  </si>
  <si>
    <t>Intellectual capital disclosure and leverage.xlsx</t>
  </si>
  <si>
    <t>Intellectual capital disclosure and profitability.xlsx</t>
  </si>
  <si>
    <t>Intellectual capital disclosure and size.xlsx</t>
  </si>
  <si>
    <t>Intergenerational transmission of education SIBLINGS.xlsx</t>
  </si>
  <si>
    <t>International Capital Mobility Yannick_Bineau.xlsx</t>
  </si>
  <si>
    <t>Investors Rationality for IPOs.xlsx</t>
  </si>
  <si>
    <t>Iwasaki and Tokunaga Macroeconomic Impacts of FDI in Transition Economies.xlsx</t>
  </si>
  <si>
    <t>JAE_2019_dataset.xlsx</t>
  </si>
  <si>
    <t>Koetse de Groot and Florax 2006 The impact of uncertainty on investment authors.xlsx</t>
  </si>
  <si>
    <t>Krassoi-Peach and Stanley Efficiency wages, productivity and simultaneity.xlsx</t>
  </si>
  <si>
    <t>Labor Market Policies_With Authors.xlsx</t>
  </si>
  <si>
    <t>Land tenure in China.xlsx</t>
  </si>
  <si>
    <t>The impact of land property rights interventions on investment and agricultural productivity</t>
  </si>
  <si>
    <t>Lawry property rights and productivity authors.xlsx</t>
  </si>
  <si>
    <t>Lawry property rights and investment authors..xlsx</t>
  </si>
  <si>
    <t>Leonard, Stanley, Doucouliagos Minimum Wage UK journals.xlsx</t>
  </si>
  <si>
    <t>Lye and Hirschberg Alcohol and Human Capital journals.xlsx</t>
  </si>
  <si>
    <t>Marriage wage premium.xlsx</t>
  </si>
  <si>
    <t>British Journal of Industrial Relations</t>
  </si>
  <si>
    <t>MetaMin May 2012 - Copy.xlsx</t>
  </si>
  <si>
    <t>microcredit and the poor - education.xlsx</t>
  </si>
  <si>
    <t>microcredit and the poor - health.xlsx</t>
  </si>
  <si>
    <t>microcredit and the poor - well being.xlsx</t>
  </si>
  <si>
    <t>microcredit and the poor - women.xlsx</t>
  </si>
  <si>
    <t>Microfinance and Profits.xlsx</t>
  </si>
  <si>
    <t>MoneyPrimingMetaAnalysis_Dataset_FINAL.xlsx</t>
  </si>
  <si>
    <t>Monitoring on unethical behavior_With Authors.xlsx</t>
  </si>
  <si>
    <t>Monopsony in Labour Markets.xlsx</t>
  </si>
  <si>
    <t>Moral Licensing_With Authors.xlsx</t>
  </si>
  <si>
    <t>Moral Reminders on unethical behavior_With Authors.xlsx</t>
  </si>
  <si>
    <t>Municipality efficiency.xlsx</t>
  </si>
  <si>
    <t>Natural Resources and economic growth.xlsx</t>
  </si>
  <si>
    <t>Negative Ratings.xlsx</t>
  </si>
  <si>
    <t>Neves et al. Inequality.xlsx</t>
  </si>
  <si>
    <t>Nisa household action on climate change_With Authors.xlsx</t>
  </si>
  <si>
    <t>Non-Cigarette Tobacco_With Authors.xlsx</t>
  </si>
  <si>
    <t>Nutrient elasticity.xlsx</t>
  </si>
  <si>
    <t>Dishonest behavior.xlsx</t>
  </si>
  <si>
    <t>Oil and democracy.xlsx</t>
  </si>
  <si>
    <t>Outcome_Assets_Rimport.xlsx</t>
  </si>
  <si>
    <t>Outcome_BusinessInvestment_Rimport.xlsx</t>
  </si>
  <si>
    <t>Outcome_BusinessProfits_Rimport.xlsx</t>
  </si>
  <si>
    <t>Outcome_Education_Rimport.xlsx</t>
  </si>
  <si>
    <t>Outcome_Financial Literacy_Rimport.xlsx</t>
  </si>
  <si>
    <t>Outcome_FoodSecuritybin&amp;con_Rimport.xlsx</t>
  </si>
  <si>
    <t>Outcome_Health_bin_con_Rimport.xlsx</t>
  </si>
  <si>
    <t>Outcome_Poverty_monetary_Rimport_new.xlsx</t>
  </si>
  <si>
    <t>Outcome_Savings_Rimport.xlsx</t>
  </si>
  <si>
    <t>Own price elasticity of labour with authors.xlsx</t>
  </si>
  <si>
    <t>Ownership and performance ABACUS sample.xlsx</t>
  </si>
  <si>
    <t>Ownership and performance JOES sample.xlsx</t>
  </si>
  <si>
    <t>ownership concentration and firm performance in Asia.xlsx</t>
  </si>
  <si>
    <t>Participation and Productivity Capitalist Firms.xlsx</t>
  </si>
  <si>
    <t>Participation and Productivity Labor Managed Firms.xlsx</t>
  </si>
  <si>
    <t>Pass through rate for beer.xlsx</t>
  </si>
  <si>
    <t>Pass through rate for spirits.xlsx</t>
  </si>
  <si>
    <t>Pass through rate for wine.xlsx</t>
  </si>
  <si>
    <t>Polluting CAPITAL.xlsx</t>
  </si>
  <si>
    <t>Polluting labor.xlsx</t>
  </si>
  <si>
    <t>Polluting LAND.xlsx</t>
  </si>
  <si>
    <t>Positive Ratings.xlsx</t>
  </si>
  <si>
    <t>Post-privatisation ownership and performance_With Authors.xlsx</t>
  </si>
  <si>
    <t>price elasticity of gasoline demand authors.xlsx</t>
  </si>
  <si>
    <t>Pride-Prosociality With Authors.xlsx</t>
  </si>
  <si>
    <t>Publication Bias and the Cross-Section of Stock Returns.xlsx</t>
  </si>
  <si>
    <t>r partiel January 2016 111 studies.xlsx</t>
  </si>
  <si>
    <t>Reciprocal trade agreements.xlsx</t>
  </si>
  <si>
    <t>Reed  Spillovers and Exports_With Authors.xlsx</t>
  </si>
  <si>
    <t>Religious conviction on Dictator transfers.xlsx</t>
  </si>
  <si>
    <t>g</t>
  </si>
  <si>
    <t>Residential water demand.xlsx</t>
  </si>
  <si>
    <t>Safety in numbers Bicycles.xlsx</t>
  </si>
  <si>
    <t>Safety in numbers Motor Vehicles.xlsx</t>
  </si>
  <si>
    <t>Safety in numbers Pedestrians.xlsx</t>
  </si>
  <si>
    <t>Sefa military and growth.xlsx</t>
  </si>
  <si>
    <t>Self-justification on unethical behavior_With Authors.xlsx</t>
  </si>
  <si>
    <t>Shedding light on the shadows of informality.xlsx</t>
  </si>
  <si>
    <t>Shen et al Hospital ownership and performance journals.xlsx</t>
  </si>
  <si>
    <t>Smoking bans  on employment With Authors.xlsx</t>
  </si>
  <si>
    <t>social influences on unethical behavior_With Authors.xlsx</t>
  </si>
  <si>
    <t>Spillovers in the production of knowledge: A meta-regression analysis</t>
  </si>
  <si>
    <t>Spillovers in the production of knowledge.xlsx</t>
  </si>
  <si>
    <t>spirits.xlsx</t>
  </si>
  <si>
    <t>Sridevi Yerrabati and Denise Donna Hawkes Copy of 2016-11_Data.xlsx</t>
  </si>
  <si>
    <t>sunk costs.xlsx</t>
  </si>
  <si>
    <t>Technological innovation and employment.xlsx</t>
  </si>
  <si>
    <t>The worth of wildlife.xlsx</t>
  </si>
  <si>
    <t>Tuition and demand for higher education.xlsx</t>
  </si>
  <si>
    <t>Ugur 2019 RD Spillovers and Productivity.xlsx</t>
  </si>
  <si>
    <t>Unions and Productivity Growth Feb 2016 (k=42).xlsx</t>
  </si>
  <si>
    <t>Value of Statistical Life with authors.xlsx</t>
  </si>
  <si>
    <t>Value relevance  IFRS adoption_Price Models_With Authors Book Value Domestic.xlsx</t>
  </si>
  <si>
    <t>Value relevance  IFRS adoption_Price Models_With Authors Book Value.xlsx</t>
  </si>
  <si>
    <t>Value relevance  IFRS adoption_Price Models_With Authors Earnings Domestic.xlsx</t>
  </si>
  <si>
    <t>Value relevance  IFRS adoption_Price Models_With Authors Earnings.xlsx</t>
  </si>
  <si>
    <t>Value relevance &amp; IFRS adoption_Return Models_With Authors Earnings domestic.xlsx</t>
  </si>
  <si>
    <t>Value relevance &amp; IFRS adoption_Return Models_With Authors Earnings.xlsx</t>
  </si>
  <si>
    <t>Wine elasticity.xlsx</t>
  </si>
  <si>
    <t>Wine Ratings.xlsx</t>
  </si>
  <si>
    <t>Working capital management.xlsx</t>
  </si>
  <si>
    <t>Yang and Stanley Microcredit and Income.xlsx</t>
  </si>
  <si>
    <t>Zigraiova Havranek Bank competition  stability with journals_With Authors.xlsx</t>
  </si>
  <si>
    <t>Abreu deGroot Florax BetaConvergence 2005_With Authors</t>
  </si>
  <si>
    <t>TAX and growth_With Authors</t>
  </si>
  <si>
    <t>Diarrhea and Enteric Disease Reduction_With Authors</t>
  </si>
  <si>
    <t>US Aid Allocations April 26 2019.xlsx</t>
  </si>
  <si>
    <t>Self-control on unethical behavior_With Authors</t>
  </si>
  <si>
    <t>Self-view on unethical behavior_With Authors</t>
  </si>
  <si>
    <t>Observability affect prosociality_With Authors</t>
  </si>
  <si>
    <t>microcredit and the poor - growth</t>
  </si>
  <si>
    <t>Smoking bans on sales With Authors</t>
  </si>
  <si>
    <t>Race to the Bottom Has Filter.xlsx</t>
  </si>
  <si>
    <t>Performance Management_With Authors</t>
  </si>
  <si>
    <t>discrepancies between selling and buying absolute prices.xlsx</t>
  </si>
  <si>
    <t>discrepancies between selling and buying prices.xlsx</t>
  </si>
  <si>
    <t>Reed Data FDI AND ENTREPRENEURSHIP.xlsx</t>
  </si>
  <si>
    <t>FDI and Chinese Growth.xlsx</t>
  </si>
  <si>
    <t>distance on trade</t>
  </si>
  <si>
    <t>Uncertainty avoidance moderates_With Authors</t>
  </si>
  <si>
    <t>tech adoption and employment</t>
  </si>
  <si>
    <t>Diversity - Land Use Mix</t>
  </si>
  <si>
    <t>Too Many Options_With Authors</t>
  </si>
  <si>
    <t>Do Some Countries Discriminate More than Others</t>
  </si>
  <si>
    <t>ownership concentration and firm performance in Asia</t>
  </si>
  <si>
    <t>Gender and Risk-Taking Economics, Evidence, and Why the Answer Matters</t>
  </si>
  <si>
    <t>M&amp;A DEALS CREATE OR DESTROY VALUE</t>
  </si>
  <si>
    <t>Export led adoption</t>
  </si>
  <si>
    <t>Effectiveness of RD subsidies</t>
  </si>
  <si>
    <t>Public service motivation</t>
  </si>
  <si>
    <t>authors to be done</t>
  </si>
  <si>
    <t>%</t>
  </si>
  <si>
    <t>unclear</t>
  </si>
  <si>
    <t>Zigraiova, Tomas Havranek, and Jiri Novak</t>
  </si>
  <si>
    <t>Forward premium puzzle</t>
  </si>
  <si>
    <t>Total consumption</t>
  </si>
  <si>
    <t>Govt size and per capita income GOVT spending</t>
  </si>
  <si>
    <t>Gov spending</t>
  </si>
  <si>
    <t>creditor protection stock market capitalization.xlsx</t>
  </si>
  <si>
    <t>French law SMC.xlsx</t>
  </si>
  <si>
    <t>French law PC.xlsx</t>
  </si>
  <si>
    <t>Institutional quality PC.xslx</t>
  </si>
  <si>
    <t>Institutional quality SMC.xslx</t>
  </si>
  <si>
    <t>Rule of law SMC.xslx</t>
  </si>
  <si>
    <t>Governance PC.xslx</t>
  </si>
  <si>
    <t>Governance SMC.xslx</t>
  </si>
  <si>
    <t>Democracy PC.xslx</t>
  </si>
  <si>
    <t>Democracy SMC.xslx</t>
  </si>
  <si>
    <t>Remittances PC.xslx</t>
  </si>
  <si>
    <t>Inflation PC.xslx</t>
  </si>
  <si>
    <t>Inflation SMC.xslx</t>
  </si>
  <si>
    <t>Rule of law PC.xslx</t>
  </si>
  <si>
    <t>Financial openness PC.xslx</t>
  </si>
  <si>
    <t>Trade openness PC.xslx</t>
  </si>
  <si>
    <t>Trade openness SMC.xslx</t>
  </si>
  <si>
    <t>Financial openness SMC.xslx</t>
  </si>
  <si>
    <t>Managerial ties_With Authors</t>
  </si>
  <si>
    <t>sensitivity of consumption to income</t>
  </si>
  <si>
    <t>Gender differences in investment</t>
  </si>
  <si>
    <t>The role of financial development on carbon emissions</t>
  </si>
  <si>
    <t>not referenced</t>
  </si>
  <si>
    <t>Gok</t>
  </si>
  <si>
    <t>Gok the role of financial development on carbon emissions</t>
  </si>
  <si>
    <t>31. Valickova, Havranek, Horvath  Financial Development and Economic Growth authors</t>
  </si>
  <si>
    <t>3 months</t>
  </si>
  <si>
    <t>% response</t>
  </si>
  <si>
    <t>not completed yet</t>
  </si>
  <si>
    <t>Gallet Health care elasticity authors.xlsx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</si>
</sst>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231F20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i/>
      <sz val="12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31F20"/>
      <name val="Calibri"/>
      <family val="2"/>
      <scheme val="minor"/>
    </font>
    <font>
      <i/>
      <sz val="12"/>
      <color rgb="FF231F2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.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1.5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2A2A2A"/>
      <name val="Calibri"/>
      <family val="2"/>
      <scheme val="minor"/>
    </font>
    <font>
      <sz val="8"/>
      <color rgb="FF2A2A2A"/>
      <name val="Calibri"/>
      <family val="2"/>
      <scheme val="minor"/>
    </font>
    <font>
      <sz val="12"/>
      <color rgb="FF0080AE"/>
      <name val="Calibri"/>
      <family val="2"/>
      <scheme val="minor"/>
    </font>
    <font>
      <sz val="10"/>
      <color rgb="FF131413"/>
      <name val="Calibri"/>
      <family val="2"/>
      <scheme val="minor"/>
    </font>
    <font>
      <sz val="8"/>
      <color rgb="FF131413"/>
      <name val="Calibri"/>
      <family val="2"/>
      <scheme val="minor"/>
    </font>
    <font>
      <sz val="13"/>
      <color rgb="FF131413"/>
      <name val="Calibri"/>
      <family val="2"/>
      <scheme val="minor"/>
    </font>
    <font>
      <i/>
      <sz val="12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b/>
      <sz val="16.5"/>
      <color rgb="FF9B9B9B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.5"/>
      <color rgb="FFFF0000"/>
      <name val="Calibri"/>
      <family val="2"/>
      <scheme val="minor"/>
    </font>
    <font>
      <sz val="13.5"/>
      <color rgb="FFFF0000"/>
      <name val="Calibri"/>
      <family val="2"/>
      <scheme val="minor"/>
    </font>
    <font>
      <sz val="12"/>
      <color rgb="FFFF0000"/>
      <name val="Times New Roman"/>
      <family val="1"/>
    </font>
    <font>
      <i/>
      <sz val="11.5"/>
      <color rgb="FFFF0000"/>
      <name val="Calibri"/>
      <family val="2"/>
      <scheme val="minor"/>
    </font>
    <font>
      <b/>
      <sz val="12"/>
      <color rgb="FF2A2A2A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9" fontId="22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justify" vertic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Border="1"/>
    <xf numFmtId="0" fontId="1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8" fillId="2" borderId="0" xfId="0" applyFont="1" applyFill="1" applyBorder="1"/>
    <xf numFmtId="0" fontId="19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0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0" fontId="9" fillId="0" borderId="1" xfId="0" applyFont="1" applyBorder="1"/>
    <xf numFmtId="0" fontId="0" fillId="0" borderId="0" xfId="0" applyFont="1" applyBorder="1" applyAlignment="1"/>
    <xf numFmtId="0" fontId="0" fillId="0" borderId="1" xfId="0" applyFont="1" applyBorder="1" applyAlignment="1"/>
    <xf numFmtId="0" fontId="18" fillId="2" borderId="1" xfId="0" applyFont="1" applyFill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4" fillId="0" borderId="1" xfId="0" applyFont="1" applyBorder="1" applyAlignment="1">
      <alignment horizontal="center"/>
    </xf>
    <xf numFmtId="0" fontId="1" fillId="2" borderId="0" xfId="0" applyFont="1" applyFill="1" applyBorder="1"/>
    <xf numFmtId="0" fontId="2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9" fontId="1" fillId="0" borderId="0" xfId="2" applyFont="1" applyAlignment="1">
      <alignment horizontal="center"/>
    </xf>
    <xf numFmtId="0" fontId="17" fillId="0" borderId="0" xfId="1" applyAlignment="1">
      <alignment vertical="center"/>
    </xf>
    <xf numFmtId="0" fontId="14" fillId="4" borderId="0" xfId="0" applyFont="1" applyFill="1" applyAlignment="1">
      <alignment horizontal="center"/>
    </xf>
    <xf numFmtId="0" fontId="17" fillId="0" borderId="0" xfId="1" applyAlignment="1">
      <alignment horizontal="justify" vertical="center"/>
    </xf>
    <xf numFmtId="0" fontId="16" fillId="0" borderId="0" xfId="0" applyFont="1" applyAlignment="1">
      <alignment vertical="center"/>
    </xf>
    <xf numFmtId="0" fontId="0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9" fillId="0" borderId="0" xfId="0" applyFont="1" applyBorder="1"/>
    <xf numFmtId="0" fontId="0" fillId="3" borderId="0" xfId="0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/>
    <xf numFmtId="0" fontId="21" fillId="5" borderId="2" xfId="0" applyFont="1" applyFill="1" applyBorder="1" applyAlignment="1">
      <alignment horizontal="center"/>
    </xf>
    <xf numFmtId="0" fontId="10" fillId="0" borderId="2" xfId="0" applyFont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2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3" fillId="0" borderId="2" xfId="0" applyFont="1" applyBorder="1"/>
    <xf numFmtId="0" fontId="0" fillId="8" borderId="0" xfId="0" applyFont="1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3" borderId="0" xfId="0" applyFont="1" applyFill="1" applyAlignment="1"/>
    <xf numFmtId="0" fontId="18" fillId="3" borderId="0" xfId="0" applyFont="1" applyFill="1"/>
    <xf numFmtId="0" fontId="21" fillId="3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3" xfId="0" applyFont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1" fillId="0" borderId="3" xfId="0" applyFont="1" applyBorder="1"/>
    <xf numFmtId="0" fontId="3" fillId="0" borderId="3" xfId="0" applyFont="1" applyBorder="1"/>
    <xf numFmtId="0" fontId="0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8" fillId="0" borderId="1" xfId="0" applyFont="1" applyBorder="1"/>
    <xf numFmtId="0" fontId="0" fillId="0" borderId="1" xfId="0" applyFont="1" applyBorder="1"/>
    <xf numFmtId="0" fontId="0" fillId="2" borderId="0" xfId="0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Font="1" applyBorder="1"/>
    <xf numFmtId="0" fontId="0" fillId="0" borderId="0" xfId="0" applyFont="1"/>
    <xf numFmtId="0" fontId="17" fillId="0" borderId="0" xfId="1" applyFont="1"/>
    <xf numFmtId="0" fontId="17" fillId="0" borderId="1" xfId="1" applyFont="1" applyBorder="1"/>
    <xf numFmtId="0" fontId="24" fillId="0" borderId="0" xfId="0" applyFo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8" fillId="0" borderId="0" xfId="0" applyFont="1" applyAlignment="1">
      <alignment horizontal="justify" vertical="center"/>
    </xf>
    <xf numFmtId="0" fontId="0" fillId="2" borderId="2" xfId="0" applyFont="1" applyFill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0" fillId="0" borderId="2" xfId="0" applyFont="1" applyBorder="1"/>
    <xf numFmtId="0" fontId="26" fillId="0" borderId="0" xfId="0" applyFont="1"/>
    <xf numFmtId="0" fontId="26" fillId="0" borderId="1" xfId="0" applyFont="1" applyBorder="1"/>
    <xf numFmtId="0" fontId="27" fillId="0" borderId="0" xfId="0" applyFont="1"/>
    <xf numFmtId="0" fontId="0" fillId="4" borderId="0" xfId="0" applyFont="1" applyFill="1" applyAlignment="1"/>
    <xf numFmtId="0" fontId="28" fillId="0" borderId="0" xfId="0" applyFont="1"/>
    <xf numFmtId="0" fontId="30" fillId="3" borderId="0" xfId="0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center"/>
    </xf>
    <xf numFmtId="0" fontId="31" fillId="0" borderId="1" xfId="0" applyFont="1" applyBorder="1"/>
    <xf numFmtId="0" fontId="32" fillId="0" borderId="1" xfId="0" applyFont="1" applyBorder="1"/>
    <xf numFmtId="0" fontId="31" fillId="0" borderId="0" xfId="0" applyFont="1"/>
    <xf numFmtId="0" fontId="32" fillId="0" borderId="0" xfId="0" applyFont="1"/>
    <xf numFmtId="0" fontId="33" fillId="0" borderId="1" xfId="0" applyFont="1" applyBorder="1"/>
    <xf numFmtId="0" fontId="33" fillId="0" borderId="0" xfId="0" applyFont="1" applyBorder="1"/>
    <xf numFmtId="0" fontId="33" fillId="0" borderId="0" xfId="0" applyFont="1"/>
    <xf numFmtId="0" fontId="19" fillId="0" borderId="0" xfId="0" applyFont="1"/>
    <xf numFmtId="0" fontId="0" fillId="3" borderId="0" xfId="0" applyFont="1" applyFill="1" applyAlignment="1"/>
    <xf numFmtId="0" fontId="28" fillId="0" borderId="1" xfId="0" applyFont="1" applyBorder="1"/>
    <xf numFmtId="0" fontId="0" fillId="0" borderId="0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4" fillId="2" borderId="0" xfId="0" applyFont="1" applyFill="1" applyAlignment="1">
      <alignment horizontal="center" vertical="center"/>
    </xf>
    <xf numFmtId="0" fontId="35" fillId="0" borderId="0" xfId="0" applyFont="1"/>
    <xf numFmtId="0" fontId="15" fillId="0" borderId="1" xfId="0" applyFont="1" applyBorder="1"/>
    <xf numFmtId="0" fontId="24" fillId="0" borderId="1" xfId="0" applyFont="1" applyBorder="1"/>
    <xf numFmtId="0" fontId="15" fillId="0" borderId="0" xfId="0" applyFont="1" applyBorder="1"/>
    <xf numFmtId="0" fontId="24" fillId="0" borderId="0" xfId="0" applyFont="1" applyBorder="1"/>
    <xf numFmtId="0" fontId="34" fillId="0" borderId="0" xfId="0" applyFont="1"/>
    <xf numFmtId="0" fontId="36" fillId="0" borderId="0" xfId="0" applyFont="1"/>
    <xf numFmtId="0" fontId="34" fillId="0" borderId="1" xfId="0" applyFont="1" applyBorder="1"/>
    <xf numFmtId="0" fontId="8" fillId="0" borderId="1" xfId="0" applyFont="1" applyBorder="1" applyAlignment="1">
      <alignment horizontal="justify" vertical="center"/>
    </xf>
    <xf numFmtId="0" fontId="37" fillId="0" borderId="0" xfId="0" applyFont="1"/>
    <xf numFmtId="0" fontId="33" fillId="0" borderId="2" xfId="0" applyFont="1" applyBorder="1"/>
    <xf numFmtId="0" fontId="38" fillId="0" borderId="0" xfId="0" applyFont="1"/>
    <xf numFmtId="0" fontId="0" fillId="6" borderId="0" xfId="0" applyFont="1" applyFill="1" applyBorder="1" applyAlignment="1"/>
    <xf numFmtId="0" fontId="39" fillId="0" borderId="0" xfId="0" applyFont="1"/>
    <xf numFmtId="0" fontId="40" fillId="0" borderId="0" xfId="0" applyFont="1"/>
    <xf numFmtId="0" fontId="0" fillId="3" borderId="0" xfId="0" applyFont="1" applyFill="1" applyBorder="1"/>
    <xf numFmtId="0" fontId="9" fillId="3" borderId="0" xfId="0" applyFont="1" applyFill="1" applyBorder="1"/>
    <xf numFmtId="0" fontId="15" fillId="0" borderId="0" xfId="0" applyFont="1" applyAlignment="1">
      <alignment horizontal="justify" vertical="center"/>
    </xf>
    <xf numFmtId="0" fontId="0" fillId="8" borderId="0" xfId="0" applyFont="1" applyFill="1" applyBorder="1" applyAlignment="1"/>
    <xf numFmtId="0" fontId="42" fillId="0" borderId="0" xfId="0" applyFont="1"/>
    <xf numFmtId="0" fontId="43" fillId="0" borderId="0" xfId="0" applyFont="1"/>
    <xf numFmtId="0" fontId="44" fillId="0" borderId="1" xfId="0" applyFont="1" applyBorder="1"/>
    <xf numFmtId="0" fontId="44" fillId="0" borderId="0" xfId="0" applyFont="1"/>
    <xf numFmtId="0" fontId="44" fillId="0" borderId="0" xfId="0" applyFont="1" applyBorder="1"/>
    <xf numFmtId="0" fontId="0" fillId="6" borderId="0" xfId="0" applyFont="1" applyFill="1" applyBorder="1" applyAlignment="1">
      <alignment horizontal="center"/>
    </xf>
    <xf numFmtId="0" fontId="45" fillId="0" borderId="0" xfId="0" applyFont="1"/>
    <xf numFmtId="0" fontId="46" fillId="0" borderId="0" xfId="0" applyFont="1"/>
    <xf numFmtId="0" fontId="45" fillId="0" borderId="1" xfId="0" applyFont="1" applyBorder="1"/>
    <xf numFmtId="0" fontId="46" fillId="0" borderId="1" xfId="0" applyFont="1" applyBorder="1"/>
    <xf numFmtId="0" fontId="0" fillId="2" borderId="0" xfId="0" applyFont="1" applyFill="1"/>
    <xf numFmtId="0" fontId="48" fillId="0" borderId="0" xfId="0" applyFont="1"/>
    <xf numFmtId="0" fontId="50" fillId="0" borderId="0" xfId="0" applyFont="1"/>
    <xf numFmtId="0" fontId="49" fillId="0" borderId="0" xfId="0" applyFont="1"/>
    <xf numFmtId="0" fontId="51" fillId="0" borderId="0" xfId="0" applyFont="1"/>
    <xf numFmtId="0" fontId="52" fillId="0" borderId="0" xfId="0" applyFont="1"/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8" fillId="0" borderId="3" xfId="0" applyFont="1" applyBorder="1"/>
    <xf numFmtId="0" fontId="0" fillId="0" borderId="3" xfId="0" applyFont="1" applyBorder="1"/>
    <xf numFmtId="0" fontId="19" fillId="0" borderId="1" xfId="0" applyFont="1" applyBorder="1"/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0" fontId="53" fillId="0" borderId="0" xfId="0" applyFont="1"/>
    <xf numFmtId="0" fontId="15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4" borderId="0" xfId="0" applyFont="1" applyFill="1"/>
    <xf numFmtId="0" fontId="0" fillId="3" borderId="2" xfId="0" applyFont="1" applyFill="1" applyBorder="1" applyAlignment="1"/>
    <xf numFmtId="0" fontId="21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9" fillId="3" borderId="1" xfId="0" applyFont="1" applyFill="1" applyBorder="1"/>
    <xf numFmtId="0" fontId="21" fillId="3" borderId="1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0" fillId="9" borderId="0" xfId="0" applyFont="1" applyFill="1" applyBorder="1" applyAlignment="1">
      <alignment horizontal="center"/>
    </xf>
    <xf numFmtId="0" fontId="55" fillId="0" borderId="1" xfId="0" applyFont="1" applyBorder="1" applyAlignment="1">
      <alignment wrapText="1"/>
    </xf>
    <xf numFmtId="0" fontId="21" fillId="0" borderId="0" xfId="0" applyFont="1"/>
    <xf numFmtId="0" fontId="30" fillId="0" borderId="0" xfId="0" applyFont="1"/>
    <xf numFmtId="0" fontId="30" fillId="0" borderId="1" xfId="0" applyFont="1" applyBorder="1"/>
    <xf numFmtId="0" fontId="30" fillId="0" borderId="0" xfId="0" applyFont="1" applyBorder="1"/>
    <xf numFmtId="0" fontId="56" fillId="0" borderId="0" xfId="0" applyFont="1"/>
    <xf numFmtId="0" fontId="56" fillId="0" borderId="1" xfId="0" applyFont="1" applyBorder="1"/>
    <xf numFmtId="0" fontId="21" fillId="0" borderId="1" xfId="0" applyFont="1" applyBorder="1"/>
    <xf numFmtId="0" fontId="30" fillId="0" borderId="0" xfId="0" applyFont="1" applyAlignment="1">
      <alignment vertical="center"/>
    </xf>
    <xf numFmtId="0" fontId="21" fillId="4" borderId="0" xfId="0" applyFont="1" applyFill="1"/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3" fillId="0" borderId="1" xfId="0" applyFont="1" applyBorder="1" applyAlignment="1">
      <alignment horizontal="center" wrapText="1"/>
    </xf>
    <xf numFmtId="0" fontId="38" fillId="4" borderId="0" xfId="0" applyFont="1" applyFill="1" applyAlignment="1">
      <alignment horizontal="center"/>
    </xf>
    <xf numFmtId="0" fontId="38" fillId="0" borderId="1" xfId="0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1" fillId="0" borderId="0" xfId="0" applyFont="1" applyAlignment="1">
      <alignment vertical="center"/>
    </xf>
    <xf numFmtId="0" fontId="21" fillId="5" borderId="0" xfId="0" applyFont="1" applyFill="1"/>
    <xf numFmtId="0" fontId="30" fillId="5" borderId="0" xfId="0" applyFont="1" applyFill="1"/>
    <xf numFmtId="0" fontId="8" fillId="5" borderId="0" xfId="0" applyFont="1" applyFill="1" applyAlignment="1">
      <alignment horizontal="center"/>
    </xf>
    <xf numFmtId="0" fontId="30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21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/>
    </xf>
    <xf numFmtId="0" fontId="59" fillId="5" borderId="0" xfId="0" applyFont="1" applyFill="1"/>
    <xf numFmtId="0" fontId="24" fillId="5" borderId="0" xfId="0" applyFont="1" applyFill="1" applyAlignment="1">
      <alignment horizontal="center"/>
    </xf>
    <xf numFmtId="0" fontId="40" fillId="3" borderId="0" xfId="0" applyFont="1" applyFill="1"/>
    <xf numFmtId="0" fontId="30" fillId="3" borderId="0" xfId="0" applyFont="1" applyFill="1" applyBorder="1"/>
    <xf numFmtId="0" fontId="58" fillId="3" borderId="0" xfId="0" applyFont="1" applyFill="1"/>
    <xf numFmtId="0" fontId="57" fillId="0" borderId="0" xfId="0" applyFont="1" applyFill="1"/>
    <xf numFmtId="0" fontId="21" fillId="0" borderId="0" xfId="0" applyFont="1" applyBorder="1"/>
    <xf numFmtId="0" fontId="30" fillId="2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Border="1" applyAlignment="1"/>
    <xf numFmtId="0" fontId="21" fillId="10" borderId="0" xfId="0" applyFont="1" applyFill="1" applyAlignment="1">
      <alignment horizontal="center"/>
    </xf>
    <xf numFmtId="0" fontId="8" fillId="10" borderId="0" xfId="0" applyFont="1" applyFill="1"/>
    <xf numFmtId="0" fontId="30" fillId="10" borderId="0" xfId="0" applyFont="1" applyFill="1"/>
    <xf numFmtId="0" fontId="0" fillId="10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idgrade.org/meta-analysis.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371/journal.pone.0215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6"/>
  <sheetViews>
    <sheetView tabSelected="1" topLeftCell="M1" zoomScale="85" zoomScaleNormal="85" workbookViewId="0">
      <pane ySplit="1160" topLeftCell="A234" activePane="bottomLeft"/>
      <selection activeCell="Q1" sqref="Q1:Q1048576"/>
      <selection pane="bottomLeft" activeCell="P250" sqref="P250"/>
    </sheetView>
  </sheetViews>
  <sheetFormatPr defaultRowHeight="15.5" x14ac:dyDescent="0.35"/>
  <cols>
    <col min="1" max="1" width="8.7265625" style="7"/>
    <col min="2" max="2" width="12.08984375" style="7" customWidth="1"/>
    <col min="3" max="3" width="11.54296875" style="7" customWidth="1"/>
    <col min="4" max="4" width="17.453125" style="73" customWidth="1"/>
    <col min="5" max="6" width="11.54296875" style="7" customWidth="1"/>
    <col min="7" max="7" width="11.54296875" style="7" hidden="1" customWidth="1"/>
    <col min="8" max="9" width="11.54296875" style="7" customWidth="1"/>
    <col min="10" max="10" width="18.81640625" style="7" customWidth="1"/>
    <col min="11" max="11" width="11.54296875" style="7" customWidth="1"/>
    <col min="12" max="12" width="24" style="7" customWidth="1"/>
    <col min="13" max="13" width="28.453125" style="80" customWidth="1"/>
    <col min="14" max="14" width="8.7265625" style="7"/>
    <col min="15" max="15" width="48.81640625" style="80" customWidth="1"/>
    <col min="16" max="16" width="68.81640625" style="170" customWidth="1"/>
    <col min="17" max="17" width="21.7265625" style="111" customWidth="1"/>
    <col min="18" max="18" width="30.81640625" style="80" customWidth="1"/>
    <col min="19" max="19" width="9.7265625" style="80" customWidth="1"/>
    <col min="20" max="16384" width="8.7265625" style="80"/>
  </cols>
  <sheetData>
    <row r="1" spans="1:26" s="20" customFormat="1" ht="29" x14ac:dyDescent="0.35">
      <c r="A1" s="19" t="s">
        <v>398</v>
      </c>
      <c r="B1" s="19" t="s">
        <v>67</v>
      </c>
      <c r="C1" s="19" t="s">
        <v>68</v>
      </c>
      <c r="D1" s="20" t="s">
        <v>464</v>
      </c>
      <c r="E1" s="19" t="s">
        <v>481</v>
      </c>
      <c r="F1" s="19"/>
      <c r="G1" s="19"/>
      <c r="H1" s="19" t="s">
        <v>460</v>
      </c>
      <c r="I1" s="19" t="s">
        <v>461</v>
      </c>
      <c r="J1" s="19" t="s">
        <v>467</v>
      </c>
      <c r="K1" s="19" t="s">
        <v>505</v>
      </c>
      <c r="L1" s="19" t="s">
        <v>514</v>
      </c>
      <c r="M1" s="20" t="s">
        <v>0</v>
      </c>
      <c r="N1" s="19" t="s">
        <v>1</v>
      </c>
      <c r="O1" s="20" t="s">
        <v>2</v>
      </c>
      <c r="P1" s="169" t="s">
        <v>889</v>
      </c>
      <c r="Q1" s="188" t="s">
        <v>1025</v>
      </c>
      <c r="R1" s="20" t="s">
        <v>66</v>
      </c>
      <c r="S1" s="20" t="s">
        <v>4</v>
      </c>
    </row>
    <row r="2" spans="1:26" s="4" customFormat="1" ht="22.5" customHeight="1" x14ac:dyDescent="0.35">
      <c r="A2" s="71">
        <v>1</v>
      </c>
      <c r="B2" s="5">
        <v>1</v>
      </c>
      <c r="C2" s="5">
        <v>0</v>
      </c>
      <c r="D2" s="28" t="s">
        <v>465</v>
      </c>
      <c r="E2" s="5" t="s">
        <v>459</v>
      </c>
      <c r="F2" s="5">
        <f>I2</f>
        <v>892</v>
      </c>
      <c r="G2" s="5">
        <f>F2</f>
        <v>892</v>
      </c>
      <c r="H2" s="5">
        <v>892</v>
      </c>
      <c r="I2" s="5">
        <v>892</v>
      </c>
      <c r="J2" s="5">
        <v>6</v>
      </c>
      <c r="K2" s="5" t="s">
        <v>459</v>
      </c>
      <c r="L2" s="5"/>
      <c r="M2" s="72" t="s">
        <v>69</v>
      </c>
      <c r="N2" s="5">
        <v>2015</v>
      </c>
      <c r="O2" s="72" t="s">
        <v>70</v>
      </c>
      <c r="P2" s="170" t="s">
        <v>891</v>
      </c>
      <c r="Q2" s="111" t="s">
        <v>892</v>
      </c>
      <c r="R2" s="8" t="s">
        <v>101</v>
      </c>
      <c r="S2" s="6" t="s">
        <v>5</v>
      </c>
    </row>
    <row r="3" spans="1:26" s="4" customFormat="1" ht="16.5" customHeight="1" x14ac:dyDescent="0.35">
      <c r="A3" s="71">
        <f t="shared" ref="A3:A48" si="0">A2+1</f>
        <v>2</v>
      </c>
      <c r="B3" s="5">
        <v>1</v>
      </c>
      <c r="C3" s="5">
        <v>0</v>
      </c>
      <c r="D3" s="28" t="s">
        <v>466</v>
      </c>
      <c r="E3" s="5" t="s">
        <v>459</v>
      </c>
      <c r="F3" s="5">
        <f>I3</f>
        <v>610</v>
      </c>
      <c r="G3" s="5">
        <f t="shared" ref="G3:G6" si="1">F3</f>
        <v>610</v>
      </c>
      <c r="H3" s="5">
        <v>610</v>
      </c>
      <c r="I3" s="5">
        <v>610</v>
      </c>
      <c r="J3" s="5">
        <v>3</v>
      </c>
      <c r="K3" s="5" t="s">
        <v>459</v>
      </c>
      <c r="L3" s="5"/>
      <c r="M3" s="72" t="s">
        <v>102</v>
      </c>
      <c r="N3" s="5">
        <v>2005</v>
      </c>
      <c r="O3" s="72" t="s">
        <v>106</v>
      </c>
      <c r="P3" s="171" t="s">
        <v>1233</v>
      </c>
      <c r="Q3" s="111" t="s">
        <v>892</v>
      </c>
      <c r="R3" s="8" t="s">
        <v>101</v>
      </c>
      <c r="S3" s="6" t="s">
        <v>5</v>
      </c>
    </row>
    <row r="4" spans="1:26" s="4" customFormat="1" ht="15.5" customHeight="1" x14ac:dyDescent="0.35">
      <c r="A4" s="71">
        <f t="shared" si="0"/>
        <v>3</v>
      </c>
      <c r="B4" s="5">
        <v>1</v>
      </c>
      <c r="C4" s="5">
        <v>0</v>
      </c>
      <c r="D4" s="73" t="s">
        <v>468</v>
      </c>
      <c r="E4" s="5" t="s">
        <v>459</v>
      </c>
      <c r="F4" s="5">
        <f>I4</f>
        <v>242</v>
      </c>
      <c r="G4" s="5">
        <f t="shared" si="1"/>
        <v>242</v>
      </c>
      <c r="H4" s="5">
        <v>253</v>
      </c>
      <c r="I4" s="5">
        <v>242</v>
      </c>
      <c r="J4" s="5">
        <v>3</v>
      </c>
      <c r="K4" s="35"/>
      <c r="L4" s="5"/>
      <c r="M4" s="72" t="s">
        <v>104</v>
      </c>
      <c r="N4" s="5">
        <v>2013</v>
      </c>
      <c r="O4" s="72" t="s">
        <v>107</v>
      </c>
      <c r="P4" s="170" t="s">
        <v>934</v>
      </c>
      <c r="Q4" s="111" t="s">
        <v>892</v>
      </c>
      <c r="R4" s="8" t="s">
        <v>103</v>
      </c>
      <c r="S4" s="6" t="s">
        <v>808</v>
      </c>
    </row>
    <row r="5" spans="1:26" s="4" customFormat="1" x14ac:dyDescent="0.35">
      <c r="A5" s="71">
        <f t="shared" si="0"/>
        <v>4</v>
      </c>
      <c r="B5" s="5">
        <v>1</v>
      </c>
      <c r="C5" s="5">
        <v>0</v>
      </c>
      <c r="D5" s="73" t="s">
        <v>468</v>
      </c>
      <c r="E5" s="5" t="s">
        <v>459</v>
      </c>
      <c r="F5" s="5">
        <f>I5</f>
        <v>123</v>
      </c>
      <c r="G5" s="5">
        <f t="shared" si="1"/>
        <v>123</v>
      </c>
      <c r="H5" s="5">
        <v>123</v>
      </c>
      <c r="I5" s="5">
        <v>123</v>
      </c>
      <c r="J5" s="5">
        <v>4</v>
      </c>
      <c r="K5" s="35"/>
      <c r="L5" s="5"/>
      <c r="M5" s="72" t="s">
        <v>105</v>
      </c>
      <c r="N5" s="5">
        <v>2013</v>
      </c>
      <c r="O5" s="72" t="s">
        <v>108</v>
      </c>
      <c r="P5" s="170" t="s">
        <v>1059</v>
      </c>
      <c r="Q5" s="111" t="s">
        <v>892</v>
      </c>
      <c r="R5" s="8" t="s">
        <v>103</v>
      </c>
      <c r="S5" s="72" t="s">
        <v>111</v>
      </c>
    </row>
    <row r="6" spans="1:26" s="23" customFormat="1" x14ac:dyDescent="0.35">
      <c r="A6" s="74">
        <f t="shared" si="0"/>
        <v>5</v>
      </c>
      <c r="B6" s="25">
        <v>1</v>
      </c>
      <c r="C6" s="25">
        <v>0</v>
      </c>
      <c r="D6" s="29" t="s">
        <v>465</v>
      </c>
      <c r="E6" s="25" t="s">
        <v>469</v>
      </c>
      <c r="F6" s="5">
        <f>I6</f>
        <v>246</v>
      </c>
      <c r="G6" s="5">
        <f t="shared" si="1"/>
        <v>246</v>
      </c>
      <c r="H6" s="25">
        <v>246</v>
      </c>
      <c r="I6" s="25">
        <v>246</v>
      </c>
      <c r="J6" s="25">
        <v>5</v>
      </c>
      <c r="K6" s="35"/>
      <c r="L6" s="25"/>
      <c r="M6" s="75" t="s">
        <v>109</v>
      </c>
      <c r="N6" s="25">
        <v>2014</v>
      </c>
      <c r="O6" s="75" t="s">
        <v>110</v>
      </c>
      <c r="P6" s="170" t="s">
        <v>1169</v>
      </c>
      <c r="Q6" s="110" t="s">
        <v>892</v>
      </c>
      <c r="R6" s="26" t="s">
        <v>101</v>
      </c>
      <c r="S6" s="27" t="s">
        <v>112</v>
      </c>
      <c r="T6" s="76"/>
    </row>
    <row r="7" spans="1:26" s="4" customFormat="1" x14ac:dyDescent="0.35">
      <c r="A7" s="77">
        <f t="shared" si="0"/>
        <v>6</v>
      </c>
      <c r="B7" s="5">
        <v>0</v>
      </c>
      <c r="C7" s="5">
        <v>1</v>
      </c>
      <c r="D7" s="32" t="s">
        <v>465</v>
      </c>
      <c r="E7" s="5" t="s">
        <v>459</v>
      </c>
      <c r="F7" s="5">
        <f t="shared" ref="F7:F14" si="2">I7</f>
        <v>47</v>
      </c>
      <c r="G7" s="5"/>
      <c r="H7" s="43">
        <v>47</v>
      </c>
      <c r="I7" s="43">
        <v>47</v>
      </c>
      <c r="J7" s="43">
        <v>4</v>
      </c>
      <c r="K7" s="35"/>
      <c r="L7" s="5"/>
      <c r="M7" s="78" t="s">
        <v>676</v>
      </c>
      <c r="N7" s="5">
        <v>2013</v>
      </c>
      <c r="O7" s="78" t="s">
        <v>677</v>
      </c>
      <c r="P7" s="170" t="s">
        <v>1223</v>
      </c>
      <c r="Q7" s="179" t="s">
        <v>897</v>
      </c>
      <c r="R7" s="10" t="s">
        <v>165</v>
      </c>
      <c r="S7" s="46" t="s">
        <v>780</v>
      </c>
      <c r="T7" s="79" t="s">
        <v>771</v>
      </c>
      <c r="Z7" s="170"/>
    </row>
    <row r="8" spans="1:26" s="4" customFormat="1" x14ac:dyDescent="0.35">
      <c r="A8" s="77">
        <f t="shared" si="0"/>
        <v>7</v>
      </c>
      <c r="B8" s="5">
        <v>0</v>
      </c>
      <c r="C8" s="5">
        <v>1</v>
      </c>
      <c r="D8" s="32" t="s">
        <v>465</v>
      </c>
      <c r="E8" s="5" t="s">
        <v>459</v>
      </c>
      <c r="F8" s="5">
        <f t="shared" ref="F8:F9" si="3">I8</f>
        <v>47</v>
      </c>
      <c r="G8" s="5"/>
      <c r="H8" s="43">
        <v>47</v>
      </c>
      <c r="I8" s="43">
        <v>47</v>
      </c>
      <c r="J8" s="43">
        <v>4</v>
      </c>
      <c r="K8" s="35"/>
      <c r="L8" s="5"/>
      <c r="M8" s="78" t="s">
        <v>676</v>
      </c>
      <c r="N8" s="5">
        <v>2013</v>
      </c>
      <c r="O8" s="78" t="s">
        <v>677</v>
      </c>
      <c r="P8" s="170" t="s">
        <v>1225</v>
      </c>
      <c r="Q8" s="179" t="s">
        <v>897</v>
      </c>
      <c r="R8" s="10" t="s">
        <v>165</v>
      </c>
      <c r="S8" s="46" t="s">
        <v>780</v>
      </c>
      <c r="T8" s="79" t="s">
        <v>772</v>
      </c>
      <c r="Z8" s="170"/>
    </row>
    <row r="9" spans="1:26" s="4" customFormat="1" x14ac:dyDescent="0.35">
      <c r="A9" s="77">
        <f t="shared" si="0"/>
        <v>8</v>
      </c>
      <c r="B9" s="5">
        <v>0</v>
      </c>
      <c r="C9" s="5">
        <v>1</v>
      </c>
      <c r="D9" s="32" t="s">
        <v>465</v>
      </c>
      <c r="E9" s="5" t="s">
        <v>459</v>
      </c>
      <c r="F9" s="5">
        <f t="shared" si="3"/>
        <v>47</v>
      </c>
      <c r="G9" s="5"/>
      <c r="H9" s="43">
        <v>47</v>
      </c>
      <c r="I9" s="43">
        <v>47</v>
      </c>
      <c r="J9" s="43">
        <v>4</v>
      </c>
      <c r="K9" s="35"/>
      <c r="L9" s="5"/>
      <c r="M9" s="78" t="s">
        <v>676</v>
      </c>
      <c r="N9" s="5">
        <v>2013</v>
      </c>
      <c r="O9" s="78" t="s">
        <v>677</v>
      </c>
      <c r="P9" s="170" t="s">
        <v>1222</v>
      </c>
      <c r="Q9" s="179" t="s">
        <v>897</v>
      </c>
      <c r="R9" s="10" t="s">
        <v>165</v>
      </c>
      <c r="S9" s="46" t="s">
        <v>780</v>
      </c>
      <c r="T9" s="79" t="s">
        <v>773</v>
      </c>
      <c r="Z9" s="170"/>
    </row>
    <row r="10" spans="1:26" s="4" customFormat="1" x14ac:dyDescent="0.35">
      <c r="A10" s="77">
        <f t="shared" si="0"/>
        <v>9</v>
      </c>
      <c r="B10" s="5">
        <v>0</v>
      </c>
      <c r="C10" s="5">
        <v>1</v>
      </c>
      <c r="D10" s="32" t="s">
        <v>465</v>
      </c>
      <c r="E10" s="5" t="s">
        <v>459</v>
      </c>
      <c r="F10" s="5">
        <f t="shared" ref="F10" si="4">I10</f>
        <v>47</v>
      </c>
      <c r="G10" s="5"/>
      <c r="H10" s="43">
        <v>47</v>
      </c>
      <c r="I10" s="43">
        <v>47</v>
      </c>
      <c r="J10" s="43">
        <v>4</v>
      </c>
      <c r="K10" s="35"/>
      <c r="L10" s="5"/>
      <c r="M10" s="78" t="s">
        <v>676</v>
      </c>
      <c r="N10" s="5">
        <v>2013</v>
      </c>
      <c r="O10" s="78" t="s">
        <v>677</v>
      </c>
      <c r="P10" s="170" t="s">
        <v>1224</v>
      </c>
      <c r="Q10" s="179" t="s">
        <v>897</v>
      </c>
      <c r="R10" s="10" t="s">
        <v>165</v>
      </c>
      <c r="S10" s="46" t="s">
        <v>780</v>
      </c>
      <c r="T10" s="79" t="s">
        <v>774</v>
      </c>
    </row>
    <row r="11" spans="1:26" s="4" customFormat="1" ht="15" customHeight="1" x14ac:dyDescent="0.35">
      <c r="A11" s="77">
        <f t="shared" si="0"/>
        <v>10</v>
      </c>
      <c r="B11" s="5">
        <v>0</v>
      </c>
      <c r="C11" s="5">
        <v>1</v>
      </c>
      <c r="D11" s="32" t="s">
        <v>465</v>
      </c>
      <c r="E11" s="5" t="s">
        <v>459</v>
      </c>
      <c r="F11" s="5">
        <f t="shared" si="2"/>
        <v>21</v>
      </c>
      <c r="G11" s="5"/>
      <c r="H11" s="43">
        <v>21</v>
      </c>
      <c r="I11" s="43">
        <v>21</v>
      </c>
      <c r="J11" s="43">
        <v>4</v>
      </c>
      <c r="K11" s="35"/>
      <c r="L11" s="5"/>
      <c r="M11" s="78" t="s">
        <v>676</v>
      </c>
      <c r="N11" s="5">
        <v>2013</v>
      </c>
      <c r="O11" s="78" t="s">
        <v>677</v>
      </c>
      <c r="P11" s="170" t="s">
        <v>1227</v>
      </c>
      <c r="Q11" s="179" t="s">
        <v>897</v>
      </c>
      <c r="R11" s="4" t="s">
        <v>165</v>
      </c>
      <c r="S11" s="46" t="s">
        <v>780</v>
      </c>
      <c r="T11" s="79" t="s">
        <v>775</v>
      </c>
    </row>
    <row r="12" spans="1:26" s="4" customFormat="1" ht="16" customHeight="1" x14ac:dyDescent="0.35">
      <c r="A12" s="77">
        <f t="shared" si="0"/>
        <v>11</v>
      </c>
      <c r="B12" s="5">
        <v>0</v>
      </c>
      <c r="C12" s="5">
        <v>1</v>
      </c>
      <c r="D12" s="32" t="s">
        <v>465</v>
      </c>
      <c r="E12" s="5" t="s">
        <v>459</v>
      </c>
      <c r="F12" s="5">
        <f t="shared" ref="F12" si="5">I12</f>
        <v>21</v>
      </c>
      <c r="G12" s="5"/>
      <c r="H12" s="43">
        <v>21</v>
      </c>
      <c r="I12" s="43">
        <v>21</v>
      </c>
      <c r="J12" s="43">
        <v>4</v>
      </c>
      <c r="K12" s="35"/>
      <c r="L12" s="5"/>
      <c r="M12" s="78" t="s">
        <v>676</v>
      </c>
      <c r="N12" s="5">
        <v>2013</v>
      </c>
      <c r="O12" s="78" t="s">
        <v>677</v>
      </c>
      <c r="P12" s="170" t="s">
        <v>1226</v>
      </c>
      <c r="Q12" s="179" t="s">
        <v>897</v>
      </c>
      <c r="R12" s="4" t="s">
        <v>165</v>
      </c>
      <c r="S12" s="46" t="s">
        <v>780</v>
      </c>
      <c r="T12" s="79" t="s">
        <v>776</v>
      </c>
    </row>
    <row r="13" spans="1:26" s="4" customFormat="1" x14ac:dyDescent="0.35">
      <c r="A13" s="77">
        <f t="shared" si="0"/>
        <v>12</v>
      </c>
      <c r="B13" s="5">
        <v>0</v>
      </c>
      <c r="C13" s="5">
        <v>1</v>
      </c>
      <c r="D13" s="32" t="s">
        <v>465</v>
      </c>
      <c r="E13" s="5" t="s">
        <v>459</v>
      </c>
      <c r="F13" s="5">
        <f t="shared" si="2"/>
        <v>29</v>
      </c>
      <c r="G13" s="5"/>
      <c r="H13" s="65">
        <v>29</v>
      </c>
      <c r="I13" s="65">
        <v>29</v>
      </c>
      <c r="J13" s="65">
        <v>4</v>
      </c>
      <c r="K13" s="35"/>
      <c r="L13" s="5"/>
      <c r="M13" s="78" t="s">
        <v>676</v>
      </c>
      <c r="N13" s="5">
        <v>2013</v>
      </c>
      <c r="O13" s="78" t="s">
        <v>677</v>
      </c>
      <c r="P13" s="170" t="s">
        <v>1046</v>
      </c>
      <c r="Q13" s="179" t="s">
        <v>897</v>
      </c>
      <c r="R13" s="4" t="s">
        <v>165</v>
      </c>
      <c r="S13" s="46" t="s">
        <v>780</v>
      </c>
      <c r="T13" s="79" t="s">
        <v>719</v>
      </c>
    </row>
    <row r="14" spans="1:26" s="23" customFormat="1" x14ac:dyDescent="0.35">
      <c r="A14" s="74">
        <f t="shared" si="0"/>
        <v>13</v>
      </c>
      <c r="B14" s="25">
        <v>0</v>
      </c>
      <c r="C14" s="25">
        <v>1</v>
      </c>
      <c r="D14" s="66" t="s">
        <v>465</v>
      </c>
      <c r="E14" s="25" t="s">
        <v>459</v>
      </c>
      <c r="F14" s="25">
        <f t="shared" si="2"/>
        <v>20</v>
      </c>
      <c r="G14" s="25"/>
      <c r="H14" s="53">
        <v>20</v>
      </c>
      <c r="I14" s="53">
        <v>20</v>
      </c>
      <c r="J14" s="53">
        <v>4</v>
      </c>
      <c r="K14" s="55"/>
      <c r="L14" s="25"/>
      <c r="M14" s="75" t="s">
        <v>676</v>
      </c>
      <c r="N14" s="25">
        <v>2013</v>
      </c>
      <c r="O14" s="75" t="s">
        <v>677</v>
      </c>
      <c r="P14" s="170" t="s">
        <v>1053</v>
      </c>
      <c r="Q14" s="110" t="s">
        <v>897</v>
      </c>
      <c r="R14" s="23" t="s">
        <v>165</v>
      </c>
      <c r="S14" s="27" t="s">
        <v>780</v>
      </c>
      <c r="T14" s="76" t="s">
        <v>720</v>
      </c>
    </row>
    <row r="15" spans="1:26" s="4" customFormat="1" x14ac:dyDescent="0.35">
      <c r="A15" s="77">
        <f t="shared" si="0"/>
        <v>14</v>
      </c>
      <c r="B15" s="7">
        <v>0</v>
      </c>
      <c r="C15" s="7">
        <v>1</v>
      </c>
      <c r="D15" s="80" t="s">
        <v>470</v>
      </c>
      <c r="E15" s="35"/>
      <c r="F15" s="35"/>
      <c r="G15" s="35"/>
      <c r="H15" s="7">
        <v>14</v>
      </c>
      <c r="I15" s="7">
        <v>14</v>
      </c>
      <c r="J15" s="7">
        <v>8</v>
      </c>
      <c r="K15" s="35"/>
      <c r="L15" s="7"/>
      <c r="M15" s="72" t="s">
        <v>311</v>
      </c>
      <c r="N15" s="5">
        <v>2019</v>
      </c>
      <c r="O15" s="72" t="s">
        <v>312</v>
      </c>
      <c r="P15" s="170" t="s">
        <v>963</v>
      </c>
      <c r="Q15" s="111" t="s">
        <v>897</v>
      </c>
      <c r="R15" s="16" t="s">
        <v>121</v>
      </c>
      <c r="S15" s="81" t="s">
        <v>313</v>
      </c>
      <c r="T15" s="80"/>
    </row>
    <row r="16" spans="1:26" s="4" customFormat="1" x14ac:dyDescent="0.35">
      <c r="A16" s="71">
        <f t="shared" si="0"/>
        <v>15</v>
      </c>
      <c r="B16" s="7">
        <v>0</v>
      </c>
      <c r="C16" s="7">
        <v>1</v>
      </c>
      <c r="D16" s="80" t="s">
        <v>471</v>
      </c>
      <c r="E16" s="35"/>
      <c r="F16" s="35"/>
      <c r="G16" s="35"/>
      <c r="H16" s="7">
        <v>43</v>
      </c>
      <c r="I16" s="7">
        <v>43</v>
      </c>
      <c r="J16" s="7">
        <v>8</v>
      </c>
      <c r="K16" s="35"/>
      <c r="L16" s="7"/>
      <c r="M16" s="72" t="s">
        <v>311</v>
      </c>
      <c r="N16" s="5">
        <v>2019</v>
      </c>
      <c r="O16" s="72" t="s">
        <v>314</v>
      </c>
      <c r="P16" s="170" t="s">
        <v>964</v>
      </c>
      <c r="Q16" s="111" t="s">
        <v>897</v>
      </c>
      <c r="R16" s="16" t="s">
        <v>121</v>
      </c>
      <c r="S16" s="81" t="s">
        <v>313</v>
      </c>
      <c r="T16" s="80"/>
    </row>
    <row r="17" spans="1:20" s="4" customFormat="1" x14ac:dyDescent="0.35">
      <c r="A17" s="71">
        <f t="shared" si="0"/>
        <v>16</v>
      </c>
      <c r="B17" s="7">
        <v>0</v>
      </c>
      <c r="C17" s="7">
        <v>1</v>
      </c>
      <c r="D17" s="80" t="s">
        <v>472</v>
      </c>
      <c r="E17" s="35"/>
      <c r="F17" s="35"/>
      <c r="G17" s="35"/>
      <c r="H17" s="7">
        <v>8</v>
      </c>
      <c r="I17" s="7">
        <v>8</v>
      </c>
      <c r="J17" s="7">
        <v>5</v>
      </c>
      <c r="K17" s="35"/>
      <c r="L17" s="7"/>
      <c r="M17" s="72" t="s">
        <v>311</v>
      </c>
      <c r="N17" s="5">
        <v>2019</v>
      </c>
      <c r="O17" s="72" t="s">
        <v>315</v>
      </c>
      <c r="P17" s="170" t="s">
        <v>965</v>
      </c>
      <c r="Q17" s="111" t="s">
        <v>897</v>
      </c>
      <c r="R17" s="16" t="s">
        <v>121</v>
      </c>
      <c r="S17" s="81" t="s">
        <v>313</v>
      </c>
      <c r="T17" s="80"/>
    </row>
    <row r="18" spans="1:20" s="4" customFormat="1" x14ac:dyDescent="0.35">
      <c r="A18" s="71">
        <f t="shared" si="0"/>
        <v>17</v>
      </c>
      <c r="B18" s="7">
        <v>0</v>
      </c>
      <c r="C18" s="7">
        <v>1</v>
      </c>
      <c r="D18" s="73" t="s">
        <v>473</v>
      </c>
      <c r="E18" s="35"/>
      <c r="F18" s="35"/>
      <c r="G18" s="35"/>
      <c r="H18" s="7">
        <v>18</v>
      </c>
      <c r="I18" s="7">
        <v>18</v>
      </c>
      <c r="J18" s="7">
        <v>8</v>
      </c>
      <c r="K18" s="35"/>
      <c r="L18" s="7"/>
      <c r="M18" s="72" t="s">
        <v>311</v>
      </c>
      <c r="N18" s="5">
        <v>2019</v>
      </c>
      <c r="O18" s="72" t="s">
        <v>316</v>
      </c>
      <c r="P18" s="170" t="s">
        <v>966</v>
      </c>
      <c r="Q18" s="111" t="s">
        <v>897</v>
      </c>
      <c r="R18" s="16" t="s">
        <v>121</v>
      </c>
      <c r="S18" s="81" t="s">
        <v>313</v>
      </c>
      <c r="T18" s="80"/>
    </row>
    <row r="19" spans="1:20" s="23" customFormat="1" x14ac:dyDescent="0.35">
      <c r="A19" s="74">
        <f t="shared" si="0"/>
        <v>18</v>
      </c>
      <c r="B19" s="25">
        <v>0</v>
      </c>
      <c r="C19" s="25">
        <v>1</v>
      </c>
      <c r="D19" s="80" t="s">
        <v>474</v>
      </c>
      <c r="E19" s="35"/>
      <c r="F19" s="35"/>
      <c r="G19" s="35"/>
      <c r="H19" s="25">
        <v>7</v>
      </c>
      <c r="I19" s="25">
        <v>7</v>
      </c>
      <c r="J19" s="25">
        <v>3</v>
      </c>
      <c r="K19" s="35"/>
      <c r="L19" s="25"/>
      <c r="M19" s="75" t="s">
        <v>311</v>
      </c>
      <c r="N19" s="25">
        <v>2019</v>
      </c>
      <c r="O19" s="75" t="s">
        <v>317</v>
      </c>
      <c r="P19" s="170" t="s">
        <v>967</v>
      </c>
      <c r="Q19" s="110" t="s">
        <v>897</v>
      </c>
      <c r="R19" s="30" t="s">
        <v>121</v>
      </c>
      <c r="S19" s="82" t="s">
        <v>313</v>
      </c>
      <c r="T19" s="76"/>
    </row>
    <row r="20" spans="1:20" s="4" customFormat="1" x14ac:dyDescent="0.35">
      <c r="A20" s="71">
        <f t="shared" si="0"/>
        <v>19</v>
      </c>
      <c r="B20" s="7">
        <v>0</v>
      </c>
      <c r="C20" s="7">
        <v>1</v>
      </c>
      <c r="D20" s="80" t="s">
        <v>473</v>
      </c>
      <c r="E20" s="35"/>
      <c r="F20" s="35"/>
      <c r="G20" s="35"/>
      <c r="H20" s="7">
        <v>5</v>
      </c>
      <c r="I20" s="7">
        <v>5</v>
      </c>
      <c r="J20" s="7">
        <v>8</v>
      </c>
      <c r="K20" s="35"/>
      <c r="L20" s="7"/>
      <c r="M20" s="72" t="s">
        <v>311</v>
      </c>
      <c r="N20" s="5">
        <v>2019</v>
      </c>
      <c r="O20" s="72" t="s">
        <v>318</v>
      </c>
      <c r="P20" s="170" t="s">
        <v>968</v>
      </c>
      <c r="Q20" s="111" t="s">
        <v>897</v>
      </c>
      <c r="R20" s="16" t="s">
        <v>121</v>
      </c>
      <c r="S20" s="81" t="s">
        <v>313</v>
      </c>
      <c r="T20" s="80"/>
    </row>
    <row r="21" spans="1:20" s="4" customFormat="1" x14ac:dyDescent="0.35">
      <c r="A21" s="71">
        <f t="shared" si="0"/>
        <v>20</v>
      </c>
      <c r="B21" s="7">
        <v>0</v>
      </c>
      <c r="C21" s="7">
        <v>1</v>
      </c>
      <c r="D21" s="80" t="s">
        <v>475</v>
      </c>
      <c r="E21" s="35"/>
      <c r="F21" s="35"/>
      <c r="G21" s="35"/>
      <c r="H21" s="7">
        <v>5</v>
      </c>
      <c r="I21" s="7">
        <v>5</v>
      </c>
      <c r="J21" s="7">
        <v>5</v>
      </c>
      <c r="K21" s="35"/>
      <c r="L21" s="7"/>
      <c r="M21" s="72" t="s">
        <v>311</v>
      </c>
      <c r="N21" s="5">
        <v>2019</v>
      </c>
      <c r="O21" s="72" t="s">
        <v>319</v>
      </c>
      <c r="P21" s="170" t="s">
        <v>969</v>
      </c>
      <c r="Q21" s="111" t="s">
        <v>897</v>
      </c>
      <c r="R21" s="16" t="s">
        <v>121</v>
      </c>
      <c r="S21" s="81" t="s">
        <v>313</v>
      </c>
      <c r="T21" s="80"/>
    </row>
    <row r="22" spans="1:20" s="4" customFormat="1" x14ac:dyDescent="0.35">
      <c r="A22" s="71">
        <f t="shared" si="0"/>
        <v>21</v>
      </c>
      <c r="B22" s="7">
        <v>0</v>
      </c>
      <c r="C22" s="7">
        <v>1</v>
      </c>
      <c r="D22" s="80" t="s">
        <v>476</v>
      </c>
      <c r="E22" s="35"/>
      <c r="F22" s="35"/>
      <c r="G22" s="35"/>
      <c r="H22" s="7">
        <v>17</v>
      </c>
      <c r="I22" s="7">
        <v>17</v>
      </c>
      <c r="J22" s="7">
        <v>7</v>
      </c>
      <c r="K22" s="35"/>
      <c r="L22" s="7"/>
      <c r="M22" s="72" t="s">
        <v>311</v>
      </c>
      <c r="N22" s="5">
        <v>2019</v>
      </c>
      <c r="O22" s="72" t="s">
        <v>320</v>
      </c>
      <c r="P22" s="170" t="s">
        <v>1042</v>
      </c>
      <c r="Q22" s="111" t="s">
        <v>897</v>
      </c>
      <c r="R22" s="16" t="s">
        <v>121</v>
      </c>
      <c r="S22" s="81" t="s">
        <v>313</v>
      </c>
      <c r="T22" s="80"/>
    </row>
    <row r="23" spans="1:20" s="4" customFormat="1" x14ac:dyDescent="0.35">
      <c r="A23" s="71">
        <f t="shared" si="0"/>
        <v>22</v>
      </c>
      <c r="B23" s="7">
        <v>0</v>
      </c>
      <c r="C23" s="7">
        <v>1</v>
      </c>
      <c r="D23" s="80" t="s">
        <v>477</v>
      </c>
      <c r="E23" s="35"/>
      <c r="F23" s="35"/>
      <c r="G23" s="35"/>
      <c r="H23" s="7">
        <v>14</v>
      </c>
      <c r="I23" s="7">
        <v>14</v>
      </c>
      <c r="J23" s="7">
        <v>6</v>
      </c>
      <c r="K23" s="35"/>
      <c r="L23" s="7"/>
      <c r="M23" s="72" t="s">
        <v>311</v>
      </c>
      <c r="N23" s="5">
        <v>2019</v>
      </c>
      <c r="O23" s="72" t="s">
        <v>321</v>
      </c>
      <c r="P23" s="170" t="s">
        <v>1041</v>
      </c>
      <c r="Q23" s="111" t="s">
        <v>897</v>
      </c>
      <c r="R23" s="16" t="s">
        <v>121</v>
      </c>
      <c r="S23" s="81" t="s">
        <v>313</v>
      </c>
      <c r="T23" s="80"/>
    </row>
    <row r="24" spans="1:20" s="23" customFormat="1" x14ac:dyDescent="0.35">
      <c r="A24" s="74">
        <f t="shared" si="0"/>
        <v>23</v>
      </c>
      <c r="B24" s="25">
        <v>0</v>
      </c>
      <c r="C24" s="25">
        <v>1</v>
      </c>
      <c r="D24" s="80" t="s">
        <v>478</v>
      </c>
      <c r="E24" s="35"/>
      <c r="F24" s="35"/>
      <c r="G24" s="35"/>
      <c r="H24" s="25">
        <v>15</v>
      </c>
      <c r="I24" s="25">
        <v>15</v>
      </c>
      <c r="J24" s="25">
        <v>11</v>
      </c>
      <c r="K24" s="35"/>
      <c r="L24" s="25"/>
      <c r="M24" s="75" t="s">
        <v>311</v>
      </c>
      <c r="N24" s="25">
        <v>2019</v>
      </c>
      <c r="O24" s="75" t="s">
        <v>322</v>
      </c>
      <c r="P24" s="170" t="s">
        <v>1040</v>
      </c>
      <c r="Q24" s="110" t="s">
        <v>897</v>
      </c>
      <c r="R24" s="30" t="s">
        <v>121</v>
      </c>
      <c r="S24" s="82" t="s">
        <v>313</v>
      </c>
      <c r="T24" s="76"/>
    </row>
    <row r="25" spans="1:20" s="4" customFormat="1" x14ac:dyDescent="0.35">
      <c r="A25" s="71">
        <f t="shared" si="0"/>
        <v>24</v>
      </c>
      <c r="B25" s="7">
        <v>0</v>
      </c>
      <c r="C25" s="7">
        <v>1</v>
      </c>
      <c r="D25" s="80" t="s">
        <v>479</v>
      </c>
      <c r="E25" s="35"/>
      <c r="F25" s="35"/>
      <c r="G25" s="35"/>
      <c r="H25" s="7">
        <v>5</v>
      </c>
      <c r="I25" s="7">
        <v>5</v>
      </c>
      <c r="J25" s="7">
        <v>6</v>
      </c>
      <c r="K25" s="35"/>
      <c r="L25" s="7"/>
      <c r="M25" s="72" t="s">
        <v>311</v>
      </c>
      <c r="N25" s="5">
        <v>2019</v>
      </c>
      <c r="O25" s="72" t="s">
        <v>323</v>
      </c>
      <c r="P25" s="170" t="s">
        <v>1155</v>
      </c>
      <c r="Q25" s="110" t="s">
        <v>897</v>
      </c>
      <c r="R25" s="16" t="s">
        <v>121</v>
      </c>
      <c r="S25" s="81" t="s">
        <v>313</v>
      </c>
      <c r="T25" s="80"/>
    </row>
    <row r="26" spans="1:20" s="4" customFormat="1" x14ac:dyDescent="0.35">
      <c r="A26" s="71">
        <f t="shared" si="0"/>
        <v>25</v>
      </c>
      <c r="B26" s="7">
        <v>0</v>
      </c>
      <c r="C26" s="7">
        <v>1</v>
      </c>
      <c r="D26" s="73" t="s">
        <v>480</v>
      </c>
      <c r="E26" s="7" t="s">
        <v>459</v>
      </c>
      <c r="F26" s="5">
        <f t="shared" ref="F26:F31" si="6">I26</f>
        <v>1165</v>
      </c>
      <c r="G26" s="5"/>
      <c r="H26" s="7">
        <v>1661</v>
      </c>
      <c r="I26" s="7">
        <v>1165</v>
      </c>
      <c r="J26" s="7">
        <v>5</v>
      </c>
      <c r="K26" s="7" t="s">
        <v>459</v>
      </c>
      <c r="L26" s="7"/>
      <c r="M26" s="72" t="s">
        <v>6</v>
      </c>
      <c r="N26" s="7">
        <v>2018</v>
      </c>
      <c r="O26" s="72" t="s">
        <v>7</v>
      </c>
      <c r="P26" s="170" t="s">
        <v>943</v>
      </c>
      <c r="Q26" s="111" t="s">
        <v>897</v>
      </c>
      <c r="R26" s="9" t="s">
        <v>148</v>
      </c>
      <c r="S26" s="6" t="s">
        <v>5</v>
      </c>
      <c r="T26" s="80"/>
    </row>
    <row r="27" spans="1:20" x14ac:dyDescent="0.35">
      <c r="A27" s="71">
        <f t="shared" si="0"/>
        <v>26</v>
      </c>
      <c r="B27" s="7">
        <v>0</v>
      </c>
      <c r="C27" s="7">
        <v>1</v>
      </c>
      <c r="D27" s="73" t="s">
        <v>480</v>
      </c>
      <c r="E27" s="7" t="s">
        <v>459</v>
      </c>
      <c r="F27" s="5">
        <f t="shared" si="6"/>
        <v>308</v>
      </c>
      <c r="G27" s="5"/>
      <c r="H27" s="7">
        <v>360</v>
      </c>
      <c r="I27" s="7">
        <v>308</v>
      </c>
      <c r="J27" s="7">
        <v>4</v>
      </c>
      <c r="K27" s="7" t="s">
        <v>459</v>
      </c>
      <c r="M27" s="72" t="s">
        <v>6</v>
      </c>
      <c r="N27" s="7">
        <v>2019</v>
      </c>
      <c r="O27" s="72" t="s">
        <v>3</v>
      </c>
      <c r="P27" s="170" t="s">
        <v>1161</v>
      </c>
      <c r="Q27" s="111" t="s">
        <v>897</v>
      </c>
      <c r="R27" s="9" t="s">
        <v>149</v>
      </c>
      <c r="S27" s="6" t="s">
        <v>809</v>
      </c>
    </row>
    <row r="28" spans="1:20" s="76" customFormat="1" x14ac:dyDescent="0.35">
      <c r="A28" s="74">
        <f>A27+1</f>
        <v>27</v>
      </c>
      <c r="B28" s="25">
        <v>0</v>
      </c>
      <c r="C28" s="25">
        <v>1</v>
      </c>
      <c r="D28" s="29" t="s">
        <v>483</v>
      </c>
      <c r="E28" s="25" t="s">
        <v>459</v>
      </c>
      <c r="F28" s="5">
        <f t="shared" si="6"/>
        <v>713</v>
      </c>
      <c r="G28" s="5"/>
      <c r="H28" s="25">
        <v>713</v>
      </c>
      <c r="I28" s="25">
        <v>713</v>
      </c>
      <c r="J28" s="25">
        <v>6</v>
      </c>
      <c r="K28" s="25" t="s">
        <v>459</v>
      </c>
      <c r="L28" s="25"/>
      <c r="M28" s="76" t="s">
        <v>407</v>
      </c>
      <c r="N28" s="25">
        <v>2018</v>
      </c>
      <c r="O28" s="75" t="s">
        <v>408</v>
      </c>
      <c r="P28" s="173" t="s">
        <v>1234</v>
      </c>
      <c r="Q28" s="111" t="s">
        <v>892</v>
      </c>
      <c r="R28" s="8" t="s">
        <v>101</v>
      </c>
      <c r="S28" s="27"/>
    </row>
    <row r="29" spans="1:20" x14ac:dyDescent="0.35">
      <c r="A29" s="71">
        <f t="shared" si="0"/>
        <v>28</v>
      </c>
      <c r="B29" s="5">
        <v>1</v>
      </c>
      <c r="C29" s="5">
        <v>0</v>
      </c>
      <c r="D29" s="32" t="s">
        <v>465</v>
      </c>
      <c r="E29" s="5" t="s">
        <v>459</v>
      </c>
      <c r="F29" s="5">
        <f t="shared" si="6"/>
        <v>82</v>
      </c>
      <c r="G29" s="5">
        <f>F29</f>
        <v>82</v>
      </c>
      <c r="H29" s="5">
        <v>82</v>
      </c>
      <c r="I29" s="5">
        <v>82</v>
      </c>
      <c r="J29" s="5">
        <v>5</v>
      </c>
      <c r="K29" s="35"/>
      <c r="L29" s="5"/>
      <c r="M29" s="72" t="s">
        <v>114</v>
      </c>
      <c r="N29" s="7">
        <v>2005</v>
      </c>
      <c r="O29" s="72" t="s">
        <v>115</v>
      </c>
      <c r="P29" s="170" t="s">
        <v>927</v>
      </c>
      <c r="Q29" s="111" t="s">
        <v>897</v>
      </c>
      <c r="R29" s="10" t="s">
        <v>165</v>
      </c>
      <c r="S29" s="6" t="s">
        <v>116</v>
      </c>
    </row>
    <row r="30" spans="1:20" x14ac:dyDescent="0.35">
      <c r="A30" s="71">
        <f t="shared" si="0"/>
        <v>29</v>
      </c>
      <c r="B30" s="7">
        <v>0</v>
      </c>
      <c r="C30" s="7">
        <v>1</v>
      </c>
      <c r="D30" s="32" t="s">
        <v>465</v>
      </c>
      <c r="E30" s="7" t="s">
        <v>459</v>
      </c>
      <c r="F30" s="5">
        <f t="shared" si="6"/>
        <v>169</v>
      </c>
      <c r="G30" s="5"/>
      <c r="H30" s="7">
        <v>169</v>
      </c>
      <c r="I30" s="7">
        <v>169</v>
      </c>
      <c r="J30" s="7">
        <v>4</v>
      </c>
      <c r="K30" s="35"/>
      <c r="M30" s="72" t="s">
        <v>810</v>
      </c>
      <c r="N30" s="7">
        <v>2018</v>
      </c>
      <c r="O30" s="72" t="s">
        <v>9</v>
      </c>
      <c r="P30" s="170" t="s">
        <v>1000</v>
      </c>
      <c r="Q30" s="111" t="s">
        <v>892</v>
      </c>
      <c r="R30" s="8" t="s">
        <v>101</v>
      </c>
      <c r="S30" s="6" t="s">
        <v>811</v>
      </c>
    </row>
    <row r="31" spans="1:20" s="76" customFormat="1" x14ac:dyDescent="0.35">
      <c r="A31" s="74">
        <f t="shared" si="0"/>
        <v>30</v>
      </c>
      <c r="B31" s="25">
        <v>0</v>
      </c>
      <c r="C31" s="25">
        <v>1</v>
      </c>
      <c r="D31" s="66" t="s">
        <v>465</v>
      </c>
      <c r="E31" s="25" t="s">
        <v>459</v>
      </c>
      <c r="F31" s="25">
        <f t="shared" si="6"/>
        <v>952</v>
      </c>
      <c r="G31" s="25"/>
      <c r="H31" s="25">
        <v>952</v>
      </c>
      <c r="I31" s="25">
        <v>952</v>
      </c>
      <c r="J31" s="25">
        <v>4</v>
      </c>
      <c r="K31" s="55"/>
      <c r="L31" s="25"/>
      <c r="M31" s="75" t="s">
        <v>812</v>
      </c>
      <c r="N31" s="25">
        <v>2017</v>
      </c>
      <c r="O31" s="75" t="s">
        <v>8</v>
      </c>
      <c r="P31" s="170" t="s">
        <v>999</v>
      </c>
      <c r="Q31" s="110" t="s">
        <v>892</v>
      </c>
      <c r="R31" s="26" t="s">
        <v>101</v>
      </c>
      <c r="S31" s="115" t="s">
        <v>813</v>
      </c>
    </row>
    <row r="32" spans="1:20" x14ac:dyDescent="0.35">
      <c r="A32" s="71">
        <f t="shared" si="0"/>
        <v>31</v>
      </c>
      <c r="B32" s="7">
        <v>0</v>
      </c>
      <c r="C32" s="7">
        <v>1</v>
      </c>
      <c r="D32" s="32" t="s">
        <v>599</v>
      </c>
      <c r="E32" s="35"/>
      <c r="F32" s="35"/>
      <c r="G32" s="35"/>
      <c r="H32" s="7">
        <v>15</v>
      </c>
      <c r="I32" s="7">
        <v>15</v>
      </c>
      <c r="J32" s="7">
        <v>7</v>
      </c>
      <c r="K32" s="35"/>
      <c r="M32" s="80" t="s">
        <v>597</v>
      </c>
      <c r="N32" s="7">
        <v>2018</v>
      </c>
      <c r="O32" s="72" t="s">
        <v>703</v>
      </c>
      <c r="P32" s="170" t="s">
        <v>946</v>
      </c>
      <c r="Q32" s="111" t="s">
        <v>897</v>
      </c>
      <c r="R32" s="16" t="s">
        <v>121</v>
      </c>
      <c r="S32" s="83"/>
      <c r="T32" s="80" t="s">
        <v>598</v>
      </c>
    </row>
    <row r="33" spans="1:20" x14ac:dyDescent="0.35">
      <c r="A33" s="71">
        <f t="shared" si="0"/>
        <v>32</v>
      </c>
      <c r="B33" s="7">
        <v>0</v>
      </c>
      <c r="C33" s="7">
        <v>1</v>
      </c>
      <c r="D33" s="32" t="s">
        <v>599</v>
      </c>
      <c r="E33" s="35"/>
      <c r="F33" s="35"/>
      <c r="G33" s="35"/>
      <c r="H33" s="7">
        <v>13</v>
      </c>
      <c r="I33" s="7">
        <v>13</v>
      </c>
      <c r="J33" s="7">
        <v>13</v>
      </c>
      <c r="K33" s="35"/>
      <c r="M33" s="80" t="s">
        <v>597</v>
      </c>
      <c r="N33" s="7">
        <v>2018</v>
      </c>
      <c r="O33" s="72" t="s">
        <v>703</v>
      </c>
      <c r="P33" s="170" t="s">
        <v>956</v>
      </c>
      <c r="Q33" s="111" t="s">
        <v>897</v>
      </c>
      <c r="R33" s="16" t="s">
        <v>121</v>
      </c>
      <c r="S33" s="83"/>
      <c r="T33" s="80" t="s">
        <v>600</v>
      </c>
    </row>
    <row r="34" spans="1:20" x14ac:dyDescent="0.35">
      <c r="A34" s="71">
        <f t="shared" si="0"/>
        <v>33</v>
      </c>
      <c r="B34" s="7">
        <v>0</v>
      </c>
      <c r="C34" s="7">
        <v>1</v>
      </c>
      <c r="D34" s="32" t="s">
        <v>599</v>
      </c>
      <c r="E34" s="35"/>
      <c r="F34" s="35"/>
      <c r="G34" s="35"/>
      <c r="H34" s="7">
        <v>24</v>
      </c>
      <c r="I34" s="7">
        <v>24</v>
      </c>
      <c r="J34" s="7">
        <v>10</v>
      </c>
      <c r="K34" s="35"/>
      <c r="M34" s="80" t="s">
        <v>597</v>
      </c>
      <c r="N34" s="7">
        <v>2018</v>
      </c>
      <c r="O34" s="72" t="s">
        <v>703</v>
      </c>
      <c r="P34" s="171" t="s">
        <v>601</v>
      </c>
      <c r="Q34" s="111" t="s">
        <v>897</v>
      </c>
      <c r="R34" s="16" t="s">
        <v>121</v>
      </c>
      <c r="S34" s="83"/>
      <c r="T34" s="80" t="s">
        <v>601</v>
      </c>
    </row>
    <row r="35" spans="1:20" s="76" customFormat="1" x14ac:dyDescent="0.35">
      <c r="A35" s="74">
        <f t="shared" si="0"/>
        <v>34</v>
      </c>
      <c r="B35" s="25">
        <v>0</v>
      </c>
      <c r="C35" s="25">
        <v>1</v>
      </c>
      <c r="D35" s="66" t="s">
        <v>599</v>
      </c>
      <c r="E35" s="55"/>
      <c r="F35" s="55"/>
      <c r="G35" s="55"/>
      <c r="H35" s="53">
        <v>72</v>
      </c>
      <c r="I35" s="53">
        <v>72</v>
      </c>
      <c r="J35" s="53">
        <v>15</v>
      </c>
      <c r="K35" s="55"/>
      <c r="L35" s="25"/>
      <c r="M35" s="76" t="s">
        <v>597</v>
      </c>
      <c r="N35" s="25">
        <v>2018</v>
      </c>
      <c r="O35" s="75" t="s">
        <v>703</v>
      </c>
      <c r="P35" s="172" t="s">
        <v>1235</v>
      </c>
      <c r="Q35" s="111" t="s">
        <v>897</v>
      </c>
      <c r="R35" s="30" t="s">
        <v>121</v>
      </c>
      <c r="S35" s="115"/>
      <c r="T35" s="76" t="s">
        <v>602</v>
      </c>
    </row>
    <row r="36" spans="1:20" x14ac:dyDescent="0.35">
      <c r="A36" s="71">
        <f t="shared" si="0"/>
        <v>35</v>
      </c>
      <c r="B36" s="5">
        <v>1</v>
      </c>
      <c r="C36" s="5">
        <v>0</v>
      </c>
      <c r="D36" s="28" t="s">
        <v>484</v>
      </c>
      <c r="E36" s="5" t="s">
        <v>459</v>
      </c>
      <c r="F36" s="5">
        <f>I36</f>
        <v>15</v>
      </c>
      <c r="G36" s="5">
        <f>F36</f>
        <v>15</v>
      </c>
      <c r="H36" s="5">
        <v>15</v>
      </c>
      <c r="I36" s="5">
        <v>15</v>
      </c>
      <c r="J36" s="5">
        <v>6</v>
      </c>
      <c r="K36" s="35"/>
      <c r="L36" s="5"/>
      <c r="M36" s="72" t="s">
        <v>118</v>
      </c>
      <c r="N36" s="7">
        <v>2008</v>
      </c>
      <c r="O36" s="72" t="s">
        <v>119</v>
      </c>
      <c r="P36" s="170" t="s">
        <v>913</v>
      </c>
      <c r="Q36" s="111" t="s">
        <v>897</v>
      </c>
      <c r="R36" s="9" t="s">
        <v>121</v>
      </c>
      <c r="S36" s="6" t="s">
        <v>120</v>
      </c>
    </row>
    <row r="37" spans="1:20" s="76" customFormat="1" x14ac:dyDescent="0.35">
      <c r="A37" s="74">
        <f t="shared" si="0"/>
        <v>36</v>
      </c>
      <c r="B37" s="25">
        <v>1</v>
      </c>
      <c r="C37" s="25">
        <v>0</v>
      </c>
      <c r="D37" s="29" t="s">
        <v>465</v>
      </c>
      <c r="E37" s="25" t="s">
        <v>459</v>
      </c>
      <c r="F37" s="5"/>
      <c r="G37" s="5"/>
      <c r="H37" s="25"/>
      <c r="I37" s="25"/>
      <c r="J37" s="25">
        <v>4</v>
      </c>
      <c r="K37" s="25" t="s">
        <v>459</v>
      </c>
      <c r="L37" s="25"/>
      <c r="M37" s="75" t="s">
        <v>117</v>
      </c>
      <c r="N37" s="25">
        <v>2013</v>
      </c>
      <c r="O37" s="75" t="s">
        <v>123</v>
      </c>
      <c r="P37" s="196" t="s">
        <v>937</v>
      </c>
      <c r="Q37" s="111" t="s">
        <v>892</v>
      </c>
      <c r="R37" s="26" t="s">
        <v>101</v>
      </c>
      <c r="S37" s="27" t="s">
        <v>122</v>
      </c>
      <c r="T37" s="76" t="s">
        <v>330</v>
      </c>
    </row>
    <row r="38" spans="1:20" x14ac:dyDescent="0.35">
      <c r="A38" s="71">
        <f t="shared" si="0"/>
        <v>37</v>
      </c>
      <c r="B38" s="5">
        <v>1</v>
      </c>
      <c r="C38" s="5">
        <v>0</v>
      </c>
      <c r="D38" s="28" t="s">
        <v>465</v>
      </c>
      <c r="E38" s="5" t="s">
        <v>459</v>
      </c>
      <c r="F38" s="5">
        <f>I38</f>
        <v>1139</v>
      </c>
      <c r="G38" s="5">
        <f>F38</f>
        <v>1139</v>
      </c>
      <c r="H38" s="5">
        <v>1139</v>
      </c>
      <c r="I38" s="5">
        <v>1139</v>
      </c>
      <c r="J38" s="5">
        <v>3</v>
      </c>
      <c r="K38" s="5" t="s">
        <v>459</v>
      </c>
      <c r="L38" s="5" t="s">
        <v>485</v>
      </c>
      <c r="M38" s="72" t="s">
        <v>117</v>
      </c>
      <c r="N38" s="7">
        <v>2013</v>
      </c>
      <c r="O38" s="72" t="s">
        <v>123</v>
      </c>
      <c r="P38" s="196" t="s">
        <v>937</v>
      </c>
      <c r="Q38" s="111" t="s">
        <v>892</v>
      </c>
      <c r="R38" s="8" t="s">
        <v>101</v>
      </c>
      <c r="S38" s="6" t="s">
        <v>122</v>
      </c>
      <c r="T38" s="80" t="s">
        <v>331</v>
      </c>
    </row>
    <row r="39" spans="1:20" x14ac:dyDescent="0.35">
      <c r="A39" s="71">
        <f t="shared" si="0"/>
        <v>38</v>
      </c>
      <c r="B39" s="7">
        <v>0</v>
      </c>
      <c r="C39" s="7">
        <v>1</v>
      </c>
      <c r="D39" s="32" t="s">
        <v>465</v>
      </c>
      <c r="E39" s="7" t="s">
        <v>459</v>
      </c>
      <c r="F39" s="5">
        <f>I39</f>
        <v>396</v>
      </c>
      <c r="G39" s="5"/>
      <c r="H39" s="7">
        <v>396</v>
      </c>
      <c r="I39" s="7">
        <v>396</v>
      </c>
      <c r="J39" s="7">
        <v>4</v>
      </c>
      <c r="K39" s="7" t="s">
        <v>459</v>
      </c>
      <c r="M39" s="72" t="s">
        <v>117</v>
      </c>
      <c r="N39" s="7">
        <v>2020</v>
      </c>
      <c r="O39" s="80" t="s">
        <v>10</v>
      </c>
      <c r="P39" s="170" t="s">
        <v>1019</v>
      </c>
      <c r="Q39" s="111" t="s">
        <v>897</v>
      </c>
      <c r="R39" s="16" t="s">
        <v>121</v>
      </c>
      <c r="S39" s="6" t="s">
        <v>1020</v>
      </c>
    </row>
    <row r="40" spans="1:20" x14ac:dyDescent="0.35">
      <c r="A40" s="71">
        <f t="shared" si="0"/>
        <v>39</v>
      </c>
      <c r="B40" s="7">
        <v>0</v>
      </c>
      <c r="C40" s="7">
        <v>1</v>
      </c>
      <c r="D40" s="32" t="s">
        <v>465</v>
      </c>
      <c r="E40" s="7" t="s">
        <v>459</v>
      </c>
      <c r="H40" s="85"/>
      <c r="I40" s="85"/>
      <c r="J40" s="85">
        <v>3</v>
      </c>
      <c r="K40" s="85"/>
      <c r="L40" s="85" t="s">
        <v>487</v>
      </c>
      <c r="M40" s="72" t="s">
        <v>365</v>
      </c>
      <c r="N40" s="7">
        <v>2019</v>
      </c>
      <c r="O40" s="80" t="s">
        <v>486</v>
      </c>
      <c r="P40" s="195" t="s">
        <v>1236</v>
      </c>
      <c r="Q40" s="111" t="s">
        <v>892</v>
      </c>
      <c r="R40" s="8" t="s">
        <v>101</v>
      </c>
      <c r="S40" s="6" t="s">
        <v>13</v>
      </c>
    </row>
    <row r="41" spans="1:20" x14ac:dyDescent="0.35">
      <c r="A41" s="71">
        <f t="shared" si="0"/>
        <v>40</v>
      </c>
      <c r="B41" s="7">
        <v>0</v>
      </c>
      <c r="C41" s="7">
        <v>1</v>
      </c>
      <c r="D41" s="32" t="s">
        <v>468</v>
      </c>
      <c r="E41" s="7" t="s">
        <v>459</v>
      </c>
      <c r="F41" s="5">
        <f t="shared" ref="F41:F50" si="7">I41</f>
        <v>1740</v>
      </c>
      <c r="G41" s="5"/>
      <c r="H41" s="7">
        <v>1752</v>
      </c>
      <c r="I41" s="7">
        <v>1740</v>
      </c>
      <c r="J41" s="7">
        <v>4</v>
      </c>
      <c r="K41" s="35"/>
      <c r="M41" s="72" t="s">
        <v>11</v>
      </c>
      <c r="N41" s="7">
        <v>2017</v>
      </c>
      <c r="O41" s="72" t="s">
        <v>12</v>
      </c>
      <c r="P41" s="170" t="s">
        <v>995</v>
      </c>
      <c r="Q41" s="111" t="s">
        <v>897</v>
      </c>
      <c r="R41" s="9" t="s">
        <v>148</v>
      </c>
      <c r="S41" s="6" t="s">
        <v>13</v>
      </c>
    </row>
    <row r="42" spans="1:20" s="76" customFormat="1" x14ac:dyDescent="0.35">
      <c r="A42" s="74">
        <f t="shared" si="0"/>
        <v>41</v>
      </c>
      <c r="B42" s="25">
        <v>0</v>
      </c>
      <c r="C42" s="25">
        <v>1</v>
      </c>
      <c r="D42" s="29" t="s">
        <v>465</v>
      </c>
      <c r="E42" s="25" t="s">
        <v>459</v>
      </c>
      <c r="F42" s="5">
        <f t="shared" si="7"/>
        <v>71</v>
      </c>
      <c r="G42" s="5"/>
      <c r="H42" s="25">
        <v>71</v>
      </c>
      <c r="I42" s="25">
        <v>71</v>
      </c>
      <c r="J42" s="25">
        <v>4</v>
      </c>
      <c r="K42" s="35"/>
      <c r="L42" s="25"/>
      <c r="M42" s="75" t="s">
        <v>247</v>
      </c>
      <c r="N42" s="25">
        <v>2019</v>
      </c>
      <c r="O42" s="76" t="s">
        <v>248</v>
      </c>
      <c r="P42" s="170" t="s">
        <v>994</v>
      </c>
      <c r="Q42" s="111" t="s">
        <v>897</v>
      </c>
      <c r="R42" s="16" t="s">
        <v>121</v>
      </c>
      <c r="S42" s="27" t="s">
        <v>14</v>
      </c>
    </row>
    <row r="43" spans="1:20" ht="19" customHeight="1" x14ac:dyDescent="0.35">
      <c r="A43" s="71">
        <f t="shared" si="0"/>
        <v>42</v>
      </c>
      <c r="B43" s="5">
        <v>1</v>
      </c>
      <c r="C43" s="5">
        <v>0</v>
      </c>
      <c r="D43" s="28" t="s">
        <v>491</v>
      </c>
      <c r="E43" s="35"/>
      <c r="F43" s="5">
        <f t="shared" si="7"/>
        <v>363</v>
      </c>
      <c r="G43" s="5">
        <f>F43</f>
        <v>363</v>
      </c>
      <c r="H43" s="5">
        <v>363</v>
      </c>
      <c r="I43" s="5">
        <v>363</v>
      </c>
      <c r="J43" s="5">
        <v>11</v>
      </c>
      <c r="K43" s="35"/>
      <c r="L43" s="5"/>
      <c r="M43" s="72" t="s">
        <v>246</v>
      </c>
      <c r="N43" s="7">
        <v>2014</v>
      </c>
      <c r="O43" s="72" t="s">
        <v>124</v>
      </c>
      <c r="P43" s="170" t="s">
        <v>1005</v>
      </c>
      <c r="Q43" s="111" t="s">
        <v>897</v>
      </c>
      <c r="R43" s="9" t="s">
        <v>121</v>
      </c>
      <c r="S43" s="86" t="s">
        <v>814</v>
      </c>
    </row>
    <row r="44" spans="1:20" x14ac:dyDescent="0.35">
      <c r="A44" s="71">
        <f t="shared" si="0"/>
        <v>43</v>
      </c>
      <c r="B44" s="5">
        <v>1</v>
      </c>
      <c r="C44" s="5">
        <v>0</v>
      </c>
      <c r="D44" s="32" t="s">
        <v>492</v>
      </c>
      <c r="E44" s="7" t="s">
        <v>459</v>
      </c>
      <c r="F44" s="5">
        <f t="shared" si="7"/>
        <v>1441</v>
      </c>
      <c r="G44" s="5">
        <f>F44</f>
        <v>1441</v>
      </c>
      <c r="H44" s="5">
        <v>1442</v>
      </c>
      <c r="I44" s="5">
        <v>1441</v>
      </c>
      <c r="J44" s="5">
        <v>7</v>
      </c>
      <c r="K44" s="5" t="s">
        <v>459</v>
      </c>
      <c r="L44" s="5"/>
      <c r="M44" s="72" t="s">
        <v>125</v>
      </c>
      <c r="N44" s="7">
        <v>2008</v>
      </c>
      <c r="O44" s="72" t="s">
        <v>126</v>
      </c>
      <c r="P44" s="170" t="s">
        <v>920</v>
      </c>
      <c r="Q44" s="111" t="s">
        <v>892</v>
      </c>
      <c r="R44" s="9" t="s">
        <v>113</v>
      </c>
      <c r="S44" s="72" t="s">
        <v>127</v>
      </c>
    </row>
    <row r="45" spans="1:20" x14ac:dyDescent="0.35">
      <c r="A45" s="71">
        <f t="shared" si="0"/>
        <v>44</v>
      </c>
      <c r="B45" s="7">
        <v>0</v>
      </c>
      <c r="C45" s="7">
        <v>1</v>
      </c>
      <c r="D45" s="32" t="s">
        <v>482</v>
      </c>
      <c r="E45" s="7" t="s">
        <v>459</v>
      </c>
      <c r="F45" s="5">
        <f t="shared" si="7"/>
        <v>3524</v>
      </c>
      <c r="G45" s="5"/>
      <c r="H45" s="7">
        <v>3524</v>
      </c>
      <c r="I45" s="7">
        <v>3524</v>
      </c>
      <c r="J45" s="7">
        <v>6</v>
      </c>
      <c r="K45" s="35"/>
      <c r="M45" s="80" t="s">
        <v>132</v>
      </c>
      <c r="N45" s="7">
        <v>2019</v>
      </c>
      <c r="O45" s="80" t="s">
        <v>15</v>
      </c>
      <c r="P45" s="170" t="s">
        <v>977</v>
      </c>
      <c r="Q45" s="111" t="s">
        <v>892</v>
      </c>
      <c r="R45" s="9" t="s">
        <v>103</v>
      </c>
      <c r="S45" s="6" t="s">
        <v>13</v>
      </c>
    </row>
    <row r="46" spans="1:20" x14ac:dyDescent="0.35">
      <c r="A46" s="71">
        <f t="shared" si="0"/>
        <v>45</v>
      </c>
      <c r="B46" s="5">
        <v>1</v>
      </c>
      <c r="C46" s="5">
        <v>0</v>
      </c>
      <c r="D46" s="32" t="s">
        <v>493</v>
      </c>
      <c r="E46" s="35"/>
      <c r="F46" s="5">
        <f t="shared" si="7"/>
        <v>80</v>
      </c>
      <c r="G46" s="5">
        <f>F46</f>
        <v>80</v>
      </c>
      <c r="H46" s="5">
        <v>80</v>
      </c>
      <c r="I46" s="5">
        <v>80</v>
      </c>
      <c r="J46" s="5">
        <v>10</v>
      </c>
      <c r="K46" s="31"/>
      <c r="L46" s="85" t="s">
        <v>487</v>
      </c>
      <c r="M46" s="72" t="s">
        <v>128</v>
      </c>
      <c r="N46" s="7">
        <v>2013</v>
      </c>
      <c r="O46" s="72" t="s">
        <v>129</v>
      </c>
      <c r="P46" s="170" t="s">
        <v>944</v>
      </c>
      <c r="Q46" s="111" t="s">
        <v>897</v>
      </c>
      <c r="R46" s="9" t="s">
        <v>121</v>
      </c>
      <c r="S46" s="6" t="s">
        <v>130</v>
      </c>
    </row>
    <row r="47" spans="1:20" x14ac:dyDescent="0.35">
      <c r="A47" s="71">
        <f t="shared" si="0"/>
        <v>46</v>
      </c>
      <c r="B47" s="5">
        <v>1</v>
      </c>
      <c r="C47" s="5">
        <v>0</v>
      </c>
      <c r="D47" s="32" t="s">
        <v>779</v>
      </c>
      <c r="E47" s="25" t="s">
        <v>459</v>
      </c>
      <c r="F47" s="5">
        <f t="shared" ref="F47" si="8">I47</f>
        <v>78</v>
      </c>
      <c r="G47" s="5"/>
      <c r="H47" s="5">
        <v>78</v>
      </c>
      <c r="I47" s="5">
        <v>78</v>
      </c>
      <c r="J47" s="7">
        <v>6</v>
      </c>
      <c r="K47" s="35"/>
      <c r="M47" s="72" t="s">
        <v>777</v>
      </c>
      <c r="N47" s="7">
        <v>2019</v>
      </c>
      <c r="O47" s="72" t="s">
        <v>778</v>
      </c>
      <c r="P47" s="170" t="s">
        <v>1051</v>
      </c>
      <c r="Q47" s="111" t="s">
        <v>897</v>
      </c>
      <c r="R47" s="9" t="s">
        <v>121</v>
      </c>
      <c r="S47" s="6" t="s">
        <v>203</v>
      </c>
    </row>
    <row r="48" spans="1:20" s="76" customFormat="1" x14ac:dyDescent="0.35">
      <c r="A48" s="71">
        <f t="shared" si="0"/>
        <v>47</v>
      </c>
      <c r="B48" s="25">
        <v>0</v>
      </c>
      <c r="C48" s="25">
        <v>1</v>
      </c>
      <c r="D48" s="29" t="s">
        <v>482</v>
      </c>
      <c r="E48" s="25" t="s">
        <v>459</v>
      </c>
      <c r="F48" s="5">
        <f t="shared" si="7"/>
        <v>434</v>
      </c>
      <c r="G48" s="5"/>
      <c r="H48" s="25">
        <v>434</v>
      </c>
      <c r="I48" s="25">
        <v>434</v>
      </c>
      <c r="J48" s="25">
        <v>3</v>
      </c>
      <c r="K48" s="25"/>
      <c r="L48" s="25"/>
      <c r="M48" s="75" t="s">
        <v>131</v>
      </c>
      <c r="N48" s="25">
        <v>2019</v>
      </c>
      <c r="O48" s="75" t="s">
        <v>16</v>
      </c>
      <c r="P48" s="170" t="s">
        <v>1007</v>
      </c>
      <c r="Q48" s="111" t="s">
        <v>892</v>
      </c>
      <c r="R48" s="26" t="s">
        <v>103</v>
      </c>
      <c r="S48" s="27" t="s">
        <v>17</v>
      </c>
    </row>
    <row r="49" spans="1:20" s="76" customFormat="1" x14ac:dyDescent="0.35">
      <c r="A49" s="74">
        <f t="shared" ref="A49:A155" si="9">A48+1</f>
        <v>48</v>
      </c>
      <c r="B49" s="25">
        <v>1</v>
      </c>
      <c r="C49" s="25">
        <v>0</v>
      </c>
      <c r="D49" s="29" t="s">
        <v>465</v>
      </c>
      <c r="E49" s="48" t="s">
        <v>459</v>
      </c>
      <c r="F49" s="25">
        <f t="shared" si="7"/>
        <v>45</v>
      </c>
      <c r="G49" s="25">
        <f>F49</f>
        <v>45</v>
      </c>
      <c r="H49" s="48">
        <v>45</v>
      </c>
      <c r="I49" s="48">
        <v>45</v>
      </c>
      <c r="J49" s="48"/>
      <c r="K49" s="48"/>
      <c r="L49" s="48"/>
      <c r="M49" s="75" t="s">
        <v>133</v>
      </c>
      <c r="N49" s="25">
        <v>2010</v>
      </c>
      <c r="O49" s="75" t="s">
        <v>134</v>
      </c>
      <c r="P49" s="170" t="s">
        <v>947</v>
      </c>
      <c r="Q49" s="156" t="s">
        <v>897</v>
      </c>
      <c r="R49" s="26" t="s">
        <v>149</v>
      </c>
      <c r="S49" s="27" t="s">
        <v>815</v>
      </c>
    </row>
    <row r="50" spans="1:20" s="90" customFormat="1" x14ac:dyDescent="0.35">
      <c r="A50" s="87">
        <f t="shared" si="9"/>
        <v>49</v>
      </c>
      <c r="B50" s="49">
        <v>1</v>
      </c>
      <c r="C50" s="49">
        <v>0</v>
      </c>
      <c r="D50" s="50" t="s">
        <v>494</v>
      </c>
      <c r="E50" s="49" t="s">
        <v>459</v>
      </c>
      <c r="F50" s="49">
        <f t="shared" si="7"/>
        <v>39</v>
      </c>
      <c r="G50" s="49">
        <f>F50</f>
        <v>39</v>
      </c>
      <c r="H50" s="49">
        <v>39</v>
      </c>
      <c r="I50" s="49">
        <v>39</v>
      </c>
      <c r="J50" s="49">
        <v>3</v>
      </c>
      <c r="K50" s="51"/>
      <c r="L50" s="49"/>
      <c r="M50" s="88" t="s">
        <v>135</v>
      </c>
      <c r="N50" s="49">
        <v>2009</v>
      </c>
      <c r="O50" s="88" t="s">
        <v>136</v>
      </c>
      <c r="P50" s="170" t="s">
        <v>1221</v>
      </c>
      <c r="Q50" s="156" t="s">
        <v>897</v>
      </c>
      <c r="R50" s="52" t="s">
        <v>121</v>
      </c>
      <c r="S50" s="89" t="s">
        <v>137</v>
      </c>
    </row>
    <row r="51" spans="1:20" x14ac:dyDescent="0.35">
      <c r="A51" s="71">
        <f t="shared" si="9"/>
        <v>50</v>
      </c>
      <c r="B51" s="43">
        <v>0</v>
      </c>
      <c r="C51" s="43">
        <v>1</v>
      </c>
      <c r="D51" s="47" t="s">
        <v>523</v>
      </c>
      <c r="E51" s="43" t="s">
        <v>459</v>
      </c>
      <c r="F51" s="43">
        <f t="shared" ref="F51" si="10">I51</f>
        <v>34</v>
      </c>
      <c r="G51" s="43"/>
      <c r="H51" s="43">
        <v>34</v>
      </c>
      <c r="I51" s="43">
        <v>34</v>
      </c>
      <c r="J51" s="43">
        <v>7</v>
      </c>
      <c r="K51" s="35"/>
      <c r="L51" s="5"/>
      <c r="M51" s="91" t="s">
        <v>529</v>
      </c>
      <c r="N51" s="7">
        <v>2017</v>
      </c>
      <c r="O51" s="91" t="s">
        <v>530</v>
      </c>
      <c r="P51" s="170" t="s">
        <v>1210</v>
      </c>
      <c r="Q51" s="156" t="s">
        <v>897</v>
      </c>
      <c r="R51" s="9" t="s">
        <v>121</v>
      </c>
      <c r="S51" s="6" t="s">
        <v>702</v>
      </c>
      <c r="T51" s="6" t="s">
        <v>701</v>
      </c>
    </row>
    <row r="52" spans="1:20" x14ac:dyDescent="0.35">
      <c r="A52" s="71">
        <f t="shared" si="9"/>
        <v>51</v>
      </c>
      <c r="B52" s="43">
        <v>0</v>
      </c>
      <c r="C52" s="43">
        <v>1</v>
      </c>
      <c r="D52" s="47" t="s">
        <v>523</v>
      </c>
      <c r="E52" s="43" t="s">
        <v>459</v>
      </c>
      <c r="F52" s="43">
        <f t="shared" ref="F52" si="11">I52</f>
        <v>13</v>
      </c>
      <c r="G52" s="43"/>
      <c r="H52" s="43">
        <v>13</v>
      </c>
      <c r="I52" s="43">
        <v>13</v>
      </c>
      <c r="J52" s="43">
        <v>4</v>
      </c>
      <c r="K52" s="35"/>
      <c r="L52" s="5"/>
      <c r="M52" s="91" t="s">
        <v>529</v>
      </c>
      <c r="N52" s="7">
        <v>2017</v>
      </c>
      <c r="O52" s="91" t="s">
        <v>530</v>
      </c>
      <c r="P52" s="170" t="s">
        <v>1206</v>
      </c>
      <c r="Q52" s="156" t="s">
        <v>897</v>
      </c>
      <c r="R52" s="9" t="s">
        <v>121</v>
      </c>
      <c r="S52" s="6" t="s">
        <v>702</v>
      </c>
      <c r="T52" s="80" t="s">
        <v>729</v>
      </c>
    </row>
    <row r="53" spans="1:20" x14ac:dyDescent="0.35">
      <c r="A53" s="71">
        <f t="shared" si="9"/>
        <v>52</v>
      </c>
      <c r="B53" s="43">
        <v>0</v>
      </c>
      <c r="C53" s="43">
        <v>1</v>
      </c>
      <c r="D53" s="47" t="s">
        <v>523</v>
      </c>
      <c r="E53" s="43" t="s">
        <v>459</v>
      </c>
      <c r="F53" s="43">
        <f t="shared" ref="F53" si="12">I53</f>
        <v>15</v>
      </c>
      <c r="G53" s="43"/>
      <c r="H53" s="43">
        <v>15</v>
      </c>
      <c r="I53" s="43">
        <v>15</v>
      </c>
      <c r="J53" s="43">
        <v>5</v>
      </c>
      <c r="K53" s="35"/>
      <c r="L53" s="5"/>
      <c r="M53" s="91" t="s">
        <v>529</v>
      </c>
      <c r="N53" s="7">
        <v>2017</v>
      </c>
      <c r="O53" s="91" t="s">
        <v>530</v>
      </c>
      <c r="P53" s="170" t="s">
        <v>1160</v>
      </c>
      <c r="Q53" s="156" t="s">
        <v>897</v>
      </c>
      <c r="R53" s="9" t="s">
        <v>121</v>
      </c>
      <c r="S53" s="6" t="s">
        <v>702</v>
      </c>
      <c r="T53" s="80" t="s">
        <v>730</v>
      </c>
    </row>
    <row r="54" spans="1:20" x14ac:dyDescent="0.35">
      <c r="A54" s="71">
        <f t="shared" si="9"/>
        <v>53</v>
      </c>
      <c r="B54" s="43">
        <v>0</v>
      </c>
      <c r="C54" s="43">
        <v>1</v>
      </c>
      <c r="D54" s="47" t="s">
        <v>523</v>
      </c>
      <c r="E54" s="43" t="s">
        <v>459</v>
      </c>
      <c r="F54" s="43">
        <f t="shared" ref="F54" si="13">I54</f>
        <v>19</v>
      </c>
      <c r="G54" s="43"/>
      <c r="H54" s="43">
        <v>19</v>
      </c>
      <c r="I54" s="43">
        <v>19</v>
      </c>
      <c r="J54" s="43">
        <v>5</v>
      </c>
      <c r="K54" s="35"/>
      <c r="L54" s="5"/>
      <c r="M54" s="91" t="s">
        <v>529</v>
      </c>
      <c r="N54" s="7">
        <v>2017</v>
      </c>
      <c r="O54" s="91" t="s">
        <v>530</v>
      </c>
      <c r="P54" s="170" t="s">
        <v>1157</v>
      </c>
      <c r="Q54" s="156" t="s">
        <v>897</v>
      </c>
      <c r="R54" s="9" t="s">
        <v>121</v>
      </c>
      <c r="S54" s="6" t="s">
        <v>702</v>
      </c>
      <c r="T54" s="80" t="s">
        <v>731</v>
      </c>
    </row>
    <row r="55" spans="1:20" x14ac:dyDescent="0.35">
      <c r="A55" s="71">
        <f t="shared" si="9"/>
        <v>54</v>
      </c>
      <c r="B55" s="43">
        <v>0</v>
      </c>
      <c r="C55" s="43">
        <v>1</v>
      </c>
      <c r="D55" s="47" t="s">
        <v>523</v>
      </c>
      <c r="E55" s="43" t="s">
        <v>459</v>
      </c>
      <c r="F55" s="43">
        <f t="shared" ref="F55" si="14">I55</f>
        <v>20</v>
      </c>
      <c r="G55" s="43"/>
      <c r="H55" s="43">
        <v>20</v>
      </c>
      <c r="I55" s="43">
        <v>20</v>
      </c>
      <c r="J55" s="43">
        <v>4</v>
      </c>
      <c r="K55" s="35"/>
      <c r="L55" s="5"/>
      <c r="M55" s="91" t="s">
        <v>529</v>
      </c>
      <c r="N55" s="7">
        <v>2017</v>
      </c>
      <c r="O55" s="91" t="s">
        <v>530</v>
      </c>
      <c r="P55" s="170" t="s">
        <v>1061</v>
      </c>
      <c r="Q55" s="156" t="s">
        <v>897</v>
      </c>
      <c r="R55" s="9" t="s">
        <v>121</v>
      </c>
      <c r="S55" s="6" t="s">
        <v>702</v>
      </c>
      <c r="T55" s="80" t="s">
        <v>732</v>
      </c>
    </row>
    <row r="56" spans="1:20" x14ac:dyDescent="0.35">
      <c r="A56" s="71">
        <f t="shared" si="9"/>
        <v>55</v>
      </c>
      <c r="B56" s="43">
        <v>0</v>
      </c>
      <c r="C56" s="43">
        <v>1</v>
      </c>
      <c r="D56" s="47" t="s">
        <v>523</v>
      </c>
      <c r="E56" s="43" t="s">
        <v>459</v>
      </c>
      <c r="F56" s="43">
        <f t="shared" ref="F56" si="15">I56</f>
        <v>26</v>
      </c>
      <c r="G56" s="43"/>
      <c r="H56" s="43">
        <v>26</v>
      </c>
      <c r="I56" s="43">
        <v>26</v>
      </c>
      <c r="J56" s="43">
        <v>4</v>
      </c>
      <c r="K56" s="35"/>
      <c r="L56" s="5"/>
      <c r="M56" s="91" t="s">
        <v>529</v>
      </c>
      <c r="N56" s="7">
        <v>2017</v>
      </c>
      <c r="O56" s="91" t="s">
        <v>530</v>
      </c>
      <c r="P56" s="170" t="s">
        <v>1101</v>
      </c>
      <c r="Q56" s="156" t="s">
        <v>897</v>
      </c>
      <c r="R56" s="9" t="s">
        <v>121</v>
      </c>
      <c r="S56" s="6" t="s">
        <v>702</v>
      </c>
      <c r="T56" s="80" t="s">
        <v>733</v>
      </c>
    </row>
    <row r="57" spans="1:20" x14ac:dyDescent="0.35">
      <c r="A57" s="71">
        <f t="shared" si="9"/>
        <v>56</v>
      </c>
      <c r="B57" s="43">
        <v>0</v>
      </c>
      <c r="C57" s="43">
        <v>1</v>
      </c>
      <c r="D57" s="47" t="s">
        <v>523</v>
      </c>
      <c r="E57" s="43" t="s">
        <v>459</v>
      </c>
      <c r="F57" s="43">
        <f t="shared" ref="F57" si="16">I57</f>
        <v>8</v>
      </c>
      <c r="G57" s="43"/>
      <c r="H57" s="43">
        <v>8</v>
      </c>
      <c r="I57" s="43">
        <v>8</v>
      </c>
      <c r="J57" s="43">
        <v>5</v>
      </c>
      <c r="K57" s="35"/>
      <c r="L57" s="5"/>
      <c r="M57" s="91" t="s">
        <v>529</v>
      </c>
      <c r="N57" s="7">
        <v>2017</v>
      </c>
      <c r="O57" s="91" t="s">
        <v>530</v>
      </c>
      <c r="P57" s="174" t="s">
        <v>1237</v>
      </c>
      <c r="Q57" s="156" t="s">
        <v>897</v>
      </c>
      <c r="R57" s="9" t="s">
        <v>121</v>
      </c>
      <c r="S57" s="6" t="s">
        <v>702</v>
      </c>
      <c r="T57" s="80" t="s">
        <v>734</v>
      </c>
    </row>
    <row r="58" spans="1:20" s="76" customFormat="1" x14ac:dyDescent="0.35">
      <c r="A58" s="74">
        <f t="shared" si="9"/>
        <v>57</v>
      </c>
      <c r="B58" s="53">
        <v>0</v>
      </c>
      <c r="C58" s="53">
        <v>1</v>
      </c>
      <c r="D58" s="54" t="s">
        <v>523</v>
      </c>
      <c r="E58" s="53" t="s">
        <v>459</v>
      </c>
      <c r="F58" s="53">
        <f t="shared" ref="F58" si="17">I58</f>
        <v>12</v>
      </c>
      <c r="G58" s="53"/>
      <c r="H58" s="53">
        <v>12</v>
      </c>
      <c r="I58" s="53">
        <v>12</v>
      </c>
      <c r="J58" s="53">
        <v>5</v>
      </c>
      <c r="K58" s="55"/>
      <c r="L58" s="25"/>
      <c r="M58" s="92" t="s">
        <v>529</v>
      </c>
      <c r="N58" s="25">
        <v>2017</v>
      </c>
      <c r="O58" s="92" t="s">
        <v>530</v>
      </c>
      <c r="P58" s="175" t="s">
        <v>1238</v>
      </c>
      <c r="Q58" s="156" t="s">
        <v>897</v>
      </c>
      <c r="R58" s="26" t="s">
        <v>121</v>
      </c>
      <c r="S58" s="27" t="s">
        <v>702</v>
      </c>
      <c r="T58" s="76" t="s">
        <v>735</v>
      </c>
    </row>
    <row r="59" spans="1:20" x14ac:dyDescent="0.35">
      <c r="A59" s="71">
        <f t="shared" si="9"/>
        <v>58</v>
      </c>
      <c r="B59" s="5">
        <v>1</v>
      </c>
      <c r="C59" s="5">
        <v>0</v>
      </c>
      <c r="D59" s="32" t="s">
        <v>482</v>
      </c>
      <c r="E59" s="5" t="s">
        <v>459</v>
      </c>
      <c r="F59" s="5">
        <f>I59</f>
        <v>430</v>
      </c>
      <c r="G59" s="5">
        <f>F59</f>
        <v>430</v>
      </c>
      <c r="H59" s="5">
        <v>448</v>
      </c>
      <c r="I59" s="5">
        <v>430</v>
      </c>
      <c r="J59" s="5">
        <v>3</v>
      </c>
      <c r="K59" s="35"/>
      <c r="L59" s="5"/>
      <c r="M59" s="72" t="s">
        <v>359</v>
      </c>
      <c r="N59" s="7">
        <v>2014</v>
      </c>
      <c r="O59" s="72"/>
      <c r="P59" s="170" t="s">
        <v>948</v>
      </c>
      <c r="Q59" s="156" t="s">
        <v>897</v>
      </c>
      <c r="R59" s="9" t="s">
        <v>113</v>
      </c>
      <c r="S59" s="6"/>
    </row>
    <row r="60" spans="1:20" x14ac:dyDescent="0.35">
      <c r="A60" s="71">
        <f t="shared" si="9"/>
        <v>59</v>
      </c>
      <c r="B60" s="7">
        <v>0</v>
      </c>
      <c r="C60" s="7">
        <v>1</v>
      </c>
      <c r="D60" s="73" t="s">
        <v>496</v>
      </c>
      <c r="E60" s="7" t="s">
        <v>459</v>
      </c>
      <c r="F60" s="5">
        <f>I60</f>
        <v>349</v>
      </c>
      <c r="G60" s="5"/>
      <c r="H60" s="7">
        <v>349</v>
      </c>
      <c r="I60" s="7">
        <v>349</v>
      </c>
      <c r="J60" s="7">
        <v>4</v>
      </c>
      <c r="K60" s="35"/>
      <c r="L60" s="5"/>
      <c r="M60" s="93" t="s">
        <v>816</v>
      </c>
      <c r="N60" s="7">
        <v>2018</v>
      </c>
      <c r="O60" s="72" t="s">
        <v>495</v>
      </c>
      <c r="P60" s="170" t="s">
        <v>1073</v>
      </c>
      <c r="Q60" s="156" t="s">
        <v>897</v>
      </c>
      <c r="R60" s="9" t="s">
        <v>121</v>
      </c>
      <c r="S60" s="6"/>
    </row>
    <row r="61" spans="1:20" s="76" customFormat="1" x14ac:dyDescent="0.35">
      <c r="A61" s="74">
        <f t="shared" si="9"/>
        <v>60</v>
      </c>
      <c r="B61" s="25">
        <v>1</v>
      </c>
      <c r="C61" s="25">
        <v>0</v>
      </c>
      <c r="D61" s="29" t="s">
        <v>468</v>
      </c>
      <c r="E61" s="35"/>
      <c r="F61" s="35"/>
      <c r="G61" s="5"/>
      <c r="H61" s="25">
        <v>989</v>
      </c>
      <c r="I61" s="25">
        <v>989</v>
      </c>
      <c r="J61" s="25">
        <v>4</v>
      </c>
      <c r="K61" s="35"/>
      <c r="L61" s="25"/>
      <c r="M61" s="75" t="s">
        <v>138</v>
      </c>
      <c r="N61" s="25">
        <v>2014</v>
      </c>
      <c r="O61" s="75" t="s">
        <v>139</v>
      </c>
      <c r="P61" s="170" t="s">
        <v>991</v>
      </c>
      <c r="Q61" s="110" t="s">
        <v>892</v>
      </c>
      <c r="R61" s="26" t="s">
        <v>101</v>
      </c>
      <c r="S61" s="27" t="s">
        <v>100</v>
      </c>
    </row>
    <row r="62" spans="1:20" ht="17.5" x14ac:dyDescent="0.35">
      <c r="A62" s="71">
        <f t="shared" si="9"/>
        <v>61</v>
      </c>
      <c r="B62" s="7">
        <v>0</v>
      </c>
      <c r="C62" s="7">
        <v>1</v>
      </c>
      <c r="D62" s="29" t="s">
        <v>465</v>
      </c>
      <c r="E62" s="85"/>
      <c r="F62" s="85"/>
      <c r="G62" s="85"/>
      <c r="H62" s="85"/>
      <c r="I62" s="85"/>
      <c r="J62" s="85"/>
      <c r="K62" s="85"/>
      <c r="L62" s="85"/>
      <c r="M62" s="95" t="s">
        <v>817</v>
      </c>
      <c r="N62" s="7">
        <v>2019</v>
      </c>
      <c r="O62" s="72" t="s">
        <v>140</v>
      </c>
      <c r="P62" s="170" t="s">
        <v>1012</v>
      </c>
      <c r="Q62" s="111" t="s">
        <v>897</v>
      </c>
      <c r="R62" s="9" t="s">
        <v>150</v>
      </c>
      <c r="S62" s="80" t="s">
        <v>141</v>
      </c>
    </row>
    <row r="63" spans="1:20" s="64" customFormat="1" x14ac:dyDescent="0.35">
      <c r="A63" s="71">
        <f t="shared" si="9"/>
        <v>62</v>
      </c>
      <c r="B63" s="7">
        <v>0</v>
      </c>
      <c r="C63" s="7">
        <v>1</v>
      </c>
      <c r="D63" s="62" t="s">
        <v>1200</v>
      </c>
      <c r="E63" s="35"/>
      <c r="F63" s="35"/>
      <c r="G63" s="61"/>
      <c r="H63" s="44">
        <v>9</v>
      </c>
      <c r="I63" s="44">
        <v>9</v>
      </c>
      <c r="J63" s="44">
        <v>3</v>
      </c>
      <c r="K63" s="55"/>
      <c r="L63" s="61"/>
      <c r="M63" s="96" t="s">
        <v>758</v>
      </c>
      <c r="N63" s="61">
        <v>2018</v>
      </c>
      <c r="O63" s="96" t="s">
        <v>759</v>
      </c>
      <c r="P63" s="170" t="s">
        <v>1199</v>
      </c>
      <c r="Q63" s="111" t="s">
        <v>897</v>
      </c>
      <c r="R63" s="63" t="s">
        <v>121</v>
      </c>
    </row>
    <row r="64" spans="1:20" s="76" customFormat="1" x14ac:dyDescent="0.35">
      <c r="A64" s="74">
        <f t="shared" si="9"/>
        <v>63</v>
      </c>
      <c r="B64" s="25">
        <v>0</v>
      </c>
      <c r="C64" s="25">
        <v>1</v>
      </c>
      <c r="D64" s="29" t="s">
        <v>468</v>
      </c>
      <c r="E64" s="55"/>
      <c r="F64" s="55"/>
      <c r="G64" s="55"/>
      <c r="H64" s="25">
        <v>1384</v>
      </c>
      <c r="I64" s="25">
        <v>1244</v>
      </c>
      <c r="J64" s="25">
        <v>3</v>
      </c>
      <c r="K64" s="55"/>
      <c r="L64" s="25"/>
      <c r="M64" s="75" t="s">
        <v>142</v>
      </c>
      <c r="N64" s="25">
        <v>2010</v>
      </c>
      <c r="O64" s="75" t="s">
        <v>143</v>
      </c>
      <c r="P64" s="170" t="s">
        <v>1135</v>
      </c>
      <c r="Q64" s="111" t="s">
        <v>892</v>
      </c>
      <c r="R64" s="26" t="s">
        <v>103</v>
      </c>
      <c r="S64" s="27" t="s">
        <v>144</v>
      </c>
    </row>
    <row r="65" spans="1:20" s="90" customFormat="1" x14ac:dyDescent="0.35">
      <c r="A65" s="87">
        <f t="shared" si="9"/>
        <v>64</v>
      </c>
      <c r="B65" s="49">
        <v>0</v>
      </c>
      <c r="C65" s="49">
        <v>1</v>
      </c>
      <c r="D65" s="160" t="s">
        <v>713</v>
      </c>
      <c r="E65" s="154" t="s">
        <v>459</v>
      </c>
      <c r="F65" s="154">
        <f>I65</f>
        <v>91</v>
      </c>
      <c r="G65" s="161"/>
      <c r="H65" s="154">
        <v>91</v>
      </c>
      <c r="I65" s="154">
        <v>91</v>
      </c>
      <c r="J65" s="154">
        <v>7</v>
      </c>
      <c r="K65" s="51"/>
      <c r="L65" s="49"/>
      <c r="M65" s="88" t="s">
        <v>527</v>
      </c>
      <c r="N65" s="49"/>
      <c r="O65" s="88" t="s">
        <v>528</v>
      </c>
      <c r="P65" s="170" t="s">
        <v>1159</v>
      </c>
      <c r="Q65" s="111" t="s">
        <v>897</v>
      </c>
      <c r="R65" s="52" t="s">
        <v>121</v>
      </c>
      <c r="S65" s="89"/>
    </row>
    <row r="66" spans="1:20" x14ac:dyDescent="0.35">
      <c r="A66" s="71"/>
      <c r="B66" s="98">
        <v>0</v>
      </c>
      <c r="C66" s="98">
        <v>1</v>
      </c>
      <c r="D66" s="97"/>
      <c r="E66" s="98"/>
      <c r="F66" s="98"/>
      <c r="G66" s="98"/>
      <c r="H66" s="98"/>
      <c r="I66" s="98"/>
      <c r="J66" s="98"/>
      <c r="K66" s="98"/>
      <c r="L66" s="98" t="s">
        <v>863</v>
      </c>
      <c r="M66" s="80" t="s">
        <v>434</v>
      </c>
      <c r="O66" s="72" t="s">
        <v>565</v>
      </c>
      <c r="P66" s="197"/>
      <c r="Q66" s="198"/>
      <c r="R66" s="9" t="s">
        <v>150</v>
      </c>
      <c r="S66" s="6"/>
    </row>
    <row r="67" spans="1:20" x14ac:dyDescent="0.35">
      <c r="A67" s="71">
        <f>A65+1</f>
        <v>65</v>
      </c>
      <c r="B67" s="5">
        <v>1</v>
      </c>
      <c r="C67" s="5">
        <v>0</v>
      </c>
      <c r="D67" s="28" t="s">
        <v>508</v>
      </c>
      <c r="E67" s="35"/>
      <c r="F67" s="35"/>
      <c r="G67" s="5"/>
      <c r="H67" s="5">
        <v>578</v>
      </c>
      <c r="I67" s="5">
        <v>578</v>
      </c>
      <c r="J67" s="5">
        <v>4</v>
      </c>
      <c r="K67" s="35"/>
      <c r="L67" s="5"/>
      <c r="M67" s="72" t="s">
        <v>145</v>
      </c>
      <c r="N67" s="7">
        <v>2014</v>
      </c>
      <c r="O67" s="72" t="s">
        <v>146</v>
      </c>
      <c r="P67" s="170" t="s">
        <v>949</v>
      </c>
      <c r="Q67" s="111" t="s">
        <v>892</v>
      </c>
      <c r="R67" s="9" t="s">
        <v>147</v>
      </c>
      <c r="S67" s="6" t="s">
        <v>5</v>
      </c>
    </row>
    <row r="68" spans="1:20" x14ac:dyDescent="0.35">
      <c r="A68" s="71">
        <f t="shared" si="9"/>
        <v>66</v>
      </c>
      <c r="B68" s="7">
        <v>0</v>
      </c>
      <c r="C68" s="7">
        <v>1</v>
      </c>
      <c r="D68" s="32" t="s">
        <v>465</v>
      </c>
      <c r="E68" s="25" t="s">
        <v>459</v>
      </c>
      <c r="F68" s="65">
        <f>I68</f>
        <v>134</v>
      </c>
      <c r="G68" s="65"/>
      <c r="H68" s="65">
        <v>134</v>
      </c>
      <c r="I68" s="65">
        <v>134</v>
      </c>
      <c r="J68" s="65">
        <v>6</v>
      </c>
      <c r="K68" s="35"/>
      <c r="L68" s="5"/>
      <c r="M68" s="72" t="s">
        <v>877</v>
      </c>
      <c r="N68" s="7">
        <v>2018</v>
      </c>
      <c r="O68" s="72" t="s">
        <v>878</v>
      </c>
      <c r="P68" s="171" t="s">
        <v>1239</v>
      </c>
      <c r="Q68" s="182" t="s">
        <v>897</v>
      </c>
      <c r="R68" s="52" t="s">
        <v>121</v>
      </c>
      <c r="S68" s="6" t="s">
        <v>879</v>
      </c>
    </row>
    <row r="69" spans="1:20" s="76" customFormat="1" x14ac:dyDescent="0.35">
      <c r="A69" s="71">
        <f t="shared" si="9"/>
        <v>67</v>
      </c>
      <c r="B69" s="25">
        <v>0</v>
      </c>
      <c r="C69" s="25">
        <v>1</v>
      </c>
      <c r="D69" s="29" t="s">
        <v>509</v>
      </c>
      <c r="E69" s="25" t="s">
        <v>459</v>
      </c>
      <c r="F69" s="5">
        <f>I69</f>
        <v>9</v>
      </c>
      <c r="G69" s="5"/>
      <c r="H69" s="25">
        <v>9</v>
      </c>
      <c r="I69" s="25">
        <v>9</v>
      </c>
      <c r="J69" s="25">
        <v>5</v>
      </c>
      <c r="K69" s="35"/>
      <c r="L69" s="25"/>
      <c r="M69" s="99" t="s">
        <v>18</v>
      </c>
      <c r="N69" s="25">
        <v>2010</v>
      </c>
      <c r="O69" s="99" t="s">
        <v>19</v>
      </c>
      <c r="P69" s="170" t="s">
        <v>952</v>
      </c>
      <c r="Q69" s="182" t="s">
        <v>897</v>
      </c>
      <c r="R69" s="23" t="s">
        <v>165</v>
      </c>
      <c r="S69" s="100" t="s">
        <v>818</v>
      </c>
      <c r="T69" s="76" t="s">
        <v>337</v>
      </c>
    </row>
    <row r="70" spans="1:20" x14ac:dyDescent="0.35">
      <c r="A70" s="71">
        <f t="shared" si="9"/>
        <v>68</v>
      </c>
      <c r="B70" s="7">
        <v>0</v>
      </c>
      <c r="C70" s="7">
        <v>1</v>
      </c>
      <c r="D70" s="32" t="s">
        <v>509</v>
      </c>
      <c r="E70" s="7" t="s">
        <v>459</v>
      </c>
      <c r="F70" s="5">
        <f>I70</f>
        <v>36</v>
      </c>
      <c r="G70" s="5"/>
      <c r="H70" s="7">
        <v>36</v>
      </c>
      <c r="I70" s="7">
        <v>36</v>
      </c>
      <c r="J70" s="7">
        <v>9</v>
      </c>
      <c r="K70" s="35"/>
      <c r="M70" s="101" t="s">
        <v>18</v>
      </c>
      <c r="N70" s="7">
        <v>2010</v>
      </c>
      <c r="O70" s="101" t="s">
        <v>19</v>
      </c>
      <c r="P70" s="170" t="s">
        <v>951</v>
      </c>
      <c r="Q70" s="182" t="s">
        <v>897</v>
      </c>
      <c r="R70" s="10" t="s">
        <v>165</v>
      </c>
      <c r="S70" s="102" t="s">
        <v>818</v>
      </c>
      <c r="T70" s="80" t="s">
        <v>338</v>
      </c>
    </row>
    <row r="71" spans="1:20" x14ac:dyDescent="0.35">
      <c r="A71" s="71">
        <f t="shared" si="9"/>
        <v>69</v>
      </c>
      <c r="B71" s="7">
        <v>0</v>
      </c>
      <c r="C71" s="7">
        <v>1</v>
      </c>
      <c r="D71" s="32" t="s">
        <v>465</v>
      </c>
      <c r="E71" s="7" t="s">
        <v>459</v>
      </c>
      <c r="F71" s="5">
        <f>I71</f>
        <v>492</v>
      </c>
      <c r="G71" s="5"/>
      <c r="H71" s="7">
        <v>492</v>
      </c>
      <c r="I71" s="7">
        <v>492</v>
      </c>
      <c r="J71" s="7">
        <v>4</v>
      </c>
      <c r="K71" s="35"/>
      <c r="M71" s="72" t="s">
        <v>449</v>
      </c>
      <c r="N71" s="7">
        <v>2018</v>
      </c>
      <c r="O71" s="72" t="s">
        <v>510</v>
      </c>
      <c r="P71" s="170" t="s">
        <v>1126</v>
      </c>
      <c r="Q71" s="111" t="s">
        <v>892</v>
      </c>
      <c r="R71" s="10" t="s">
        <v>101</v>
      </c>
      <c r="S71" s="102"/>
    </row>
    <row r="72" spans="1:20" ht="21" customHeight="1" x14ac:dyDescent="0.35">
      <c r="A72" s="71">
        <f t="shared" si="9"/>
        <v>70</v>
      </c>
      <c r="B72" s="7">
        <v>0</v>
      </c>
      <c r="C72" s="7">
        <v>1</v>
      </c>
      <c r="D72" s="32" t="s">
        <v>465</v>
      </c>
      <c r="E72" s="35"/>
      <c r="F72" s="35"/>
      <c r="G72" s="35"/>
      <c r="H72" s="7">
        <v>13</v>
      </c>
      <c r="I72" s="7">
        <v>13</v>
      </c>
      <c r="J72" s="7">
        <v>3</v>
      </c>
      <c r="K72" s="35"/>
      <c r="L72" s="85" t="s">
        <v>513</v>
      </c>
      <c r="M72" s="80" t="s">
        <v>309</v>
      </c>
      <c r="N72" s="7">
        <v>2019</v>
      </c>
      <c r="O72" s="10" t="s">
        <v>819</v>
      </c>
      <c r="P72" s="170" t="s">
        <v>996</v>
      </c>
      <c r="Q72" s="111" t="s">
        <v>892</v>
      </c>
      <c r="R72" s="10" t="s">
        <v>103</v>
      </c>
      <c r="S72" s="102" t="s">
        <v>310</v>
      </c>
      <c r="T72" s="80" t="s">
        <v>511</v>
      </c>
    </row>
    <row r="73" spans="1:20" ht="21" customHeight="1" x14ac:dyDescent="0.35">
      <c r="A73" s="71">
        <f t="shared" si="9"/>
        <v>71</v>
      </c>
      <c r="B73" s="7">
        <v>0</v>
      </c>
      <c r="C73" s="7">
        <v>1</v>
      </c>
      <c r="D73" s="32" t="s">
        <v>465</v>
      </c>
      <c r="E73" s="35"/>
      <c r="F73" s="35"/>
      <c r="G73" s="35"/>
      <c r="H73" s="7">
        <v>17</v>
      </c>
      <c r="I73" s="7">
        <v>17</v>
      </c>
      <c r="J73" s="7">
        <v>3</v>
      </c>
      <c r="K73" s="35"/>
      <c r="L73" s="85" t="s">
        <v>513</v>
      </c>
      <c r="M73" s="80" t="s">
        <v>309</v>
      </c>
      <c r="N73" s="7">
        <v>2019</v>
      </c>
      <c r="O73" s="10" t="s">
        <v>819</v>
      </c>
      <c r="P73" s="170" t="s">
        <v>996</v>
      </c>
      <c r="Q73" s="111" t="s">
        <v>892</v>
      </c>
      <c r="R73" s="10" t="s">
        <v>103</v>
      </c>
      <c r="S73" s="102" t="s">
        <v>310</v>
      </c>
      <c r="T73" s="80" t="s">
        <v>512</v>
      </c>
    </row>
    <row r="74" spans="1:20" x14ac:dyDescent="0.35">
      <c r="A74" s="71">
        <f t="shared" si="9"/>
        <v>72</v>
      </c>
      <c r="B74" s="7">
        <v>0</v>
      </c>
      <c r="C74" s="7">
        <v>1</v>
      </c>
      <c r="D74" s="32" t="s">
        <v>465</v>
      </c>
      <c r="E74" s="7" t="s">
        <v>459</v>
      </c>
      <c r="F74" s="5">
        <f>I74</f>
        <v>68</v>
      </c>
      <c r="G74" s="5"/>
      <c r="H74" s="7">
        <v>68</v>
      </c>
      <c r="I74" s="7">
        <v>68</v>
      </c>
      <c r="J74" s="7">
        <v>4</v>
      </c>
      <c r="K74" s="35"/>
      <c r="M74" s="80" t="s">
        <v>20</v>
      </c>
      <c r="N74" s="7">
        <v>2017</v>
      </c>
      <c r="O74" s="80" t="s">
        <v>21</v>
      </c>
      <c r="P74" s="170" t="s">
        <v>981</v>
      </c>
      <c r="Q74" s="111" t="s">
        <v>897</v>
      </c>
      <c r="R74" s="9" t="s">
        <v>165</v>
      </c>
      <c r="S74" s="2" t="s">
        <v>22</v>
      </c>
    </row>
    <row r="75" spans="1:20" s="76" customFormat="1" ht="15" customHeight="1" x14ac:dyDescent="0.35">
      <c r="A75" s="74">
        <f t="shared" si="9"/>
        <v>73</v>
      </c>
      <c r="B75" s="25">
        <v>0</v>
      </c>
      <c r="C75" s="25">
        <v>1</v>
      </c>
      <c r="D75" s="29" t="s">
        <v>465</v>
      </c>
      <c r="E75" s="25" t="s">
        <v>459</v>
      </c>
      <c r="F75" s="5">
        <f>I75</f>
        <v>3015</v>
      </c>
      <c r="G75" s="5"/>
      <c r="H75" s="25">
        <v>3015</v>
      </c>
      <c r="I75" s="25">
        <v>3015</v>
      </c>
      <c r="J75" s="25">
        <v>4</v>
      </c>
      <c r="K75" s="35"/>
      <c r="L75" s="25"/>
      <c r="M75" s="75" t="s">
        <v>23</v>
      </c>
      <c r="N75" s="25">
        <v>2019</v>
      </c>
      <c r="O75" s="75" t="s">
        <v>24</v>
      </c>
      <c r="P75" s="170" t="s">
        <v>979</v>
      </c>
      <c r="Q75" s="110" t="s">
        <v>892</v>
      </c>
      <c r="R75" s="103" t="s">
        <v>103</v>
      </c>
      <c r="S75" s="27" t="s">
        <v>820</v>
      </c>
    </row>
    <row r="76" spans="1:20" ht="15" customHeight="1" x14ac:dyDescent="0.35">
      <c r="A76" s="71">
        <f t="shared" si="9"/>
        <v>74</v>
      </c>
      <c r="B76" s="7">
        <v>1</v>
      </c>
      <c r="C76" s="7">
        <v>0</v>
      </c>
      <c r="D76" s="32" t="s">
        <v>465</v>
      </c>
      <c r="E76" s="7" t="s">
        <v>459</v>
      </c>
      <c r="F76" s="5">
        <f>I76</f>
        <v>47</v>
      </c>
      <c r="G76" s="5">
        <f>F76</f>
        <v>47</v>
      </c>
      <c r="H76" s="7">
        <v>47</v>
      </c>
      <c r="I76" s="7">
        <v>47</v>
      </c>
      <c r="J76" s="7">
        <v>7</v>
      </c>
      <c r="K76" s="35"/>
      <c r="M76" s="72" t="s">
        <v>251</v>
      </c>
      <c r="N76" s="5">
        <v>2004</v>
      </c>
      <c r="O76" s="72" t="s">
        <v>252</v>
      </c>
      <c r="P76" s="170" t="s">
        <v>954</v>
      </c>
      <c r="Q76" s="111" t="s">
        <v>897</v>
      </c>
      <c r="R76" s="104" t="s">
        <v>165</v>
      </c>
      <c r="S76" s="6" t="s">
        <v>253</v>
      </c>
    </row>
    <row r="77" spans="1:20" ht="15" customHeight="1" x14ac:dyDescent="0.35">
      <c r="A77" s="71">
        <f t="shared" si="9"/>
        <v>75</v>
      </c>
      <c r="B77" s="7">
        <v>1</v>
      </c>
      <c r="C77" s="7">
        <v>0</v>
      </c>
      <c r="D77" s="107" t="s">
        <v>482</v>
      </c>
      <c r="E77" s="37" t="s">
        <v>518</v>
      </c>
      <c r="F77" s="37"/>
      <c r="G77" s="37"/>
      <c r="H77" s="85"/>
      <c r="I77" s="85"/>
      <c r="J77" s="85"/>
      <c r="K77" s="85"/>
      <c r="L77" s="85"/>
      <c r="M77" s="72" t="s">
        <v>254</v>
      </c>
      <c r="N77" s="5">
        <v>2015</v>
      </c>
      <c r="O77" s="72" t="s">
        <v>255</v>
      </c>
      <c r="P77" s="170" t="s">
        <v>896</v>
      </c>
      <c r="Q77" s="111" t="s">
        <v>897</v>
      </c>
      <c r="R77" s="104" t="s">
        <v>121</v>
      </c>
      <c r="S77" s="6" t="s">
        <v>256</v>
      </c>
    </row>
    <row r="78" spans="1:20" ht="15" customHeight="1" x14ac:dyDescent="0.35">
      <c r="A78" s="71">
        <f t="shared" si="9"/>
        <v>76</v>
      </c>
      <c r="B78" s="7">
        <v>0</v>
      </c>
      <c r="C78" s="7">
        <v>1</v>
      </c>
      <c r="D78" s="32" t="s">
        <v>465</v>
      </c>
      <c r="E78" s="7" t="s">
        <v>459</v>
      </c>
      <c r="F78" s="5">
        <f>I78</f>
        <v>490</v>
      </c>
      <c r="G78" s="5"/>
      <c r="H78" s="7">
        <v>490</v>
      </c>
      <c r="I78" s="7">
        <v>490</v>
      </c>
      <c r="J78" s="7">
        <v>6</v>
      </c>
      <c r="K78" s="7" t="s">
        <v>459</v>
      </c>
      <c r="M78" s="80" t="s">
        <v>440</v>
      </c>
      <c r="N78" s="5"/>
      <c r="O78" s="72" t="s">
        <v>519</v>
      </c>
      <c r="P78" s="170" t="s">
        <v>1021</v>
      </c>
      <c r="Q78" s="111" t="s">
        <v>892</v>
      </c>
      <c r="R78" s="104" t="s">
        <v>101</v>
      </c>
      <c r="S78" s="6"/>
      <c r="T78" s="80" t="s">
        <v>594</v>
      </c>
    </row>
    <row r="79" spans="1:20" ht="15" customHeight="1" x14ac:dyDescent="0.35">
      <c r="A79" s="71">
        <f t="shared" si="9"/>
        <v>77</v>
      </c>
      <c r="B79" s="7">
        <v>0</v>
      </c>
      <c r="C79" s="7">
        <v>1</v>
      </c>
      <c r="D79" s="32" t="s">
        <v>465</v>
      </c>
      <c r="E79" s="7" t="s">
        <v>459</v>
      </c>
      <c r="F79" s="5">
        <f>I79</f>
        <v>48</v>
      </c>
      <c r="G79" s="5"/>
      <c r="H79" s="7">
        <v>48</v>
      </c>
      <c r="I79" s="7">
        <v>48</v>
      </c>
      <c r="J79" s="7">
        <v>6</v>
      </c>
      <c r="K79" s="7" t="s">
        <v>459</v>
      </c>
      <c r="M79" s="80" t="s">
        <v>440</v>
      </c>
      <c r="N79" s="5"/>
      <c r="O79" s="72" t="s">
        <v>519</v>
      </c>
      <c r="P79" s="170" t="s">
        <v>1021</v>
      </c>
      <c r="Q79" s="111" t="s">
        <v>892</v>
      </c>
      <c r="R79" s="104" t="s">
        <v>101</v>
      </c>
      <c r="S79" s="6"/>
      <c r="T79" s="80" t="s">
        <v>595</v>
      </c>
    </row>
    <row r="80" spans="1:20" ht="15.5" customHeight="1" x14ac:dyDescent="0.35">
      <c r="A80" s="71">
        <f t="shared" si="9"/>
        <v>78</v>
      </c>
      <c r="B80" s="7">
        <v>0</v>
      </c>
      <c r="C80" s="7">
        <v>1</v>
      </c>
      <c r="D80" s="73" t="s">
        <v>465</v>
      </c>
      <c r="E80" s="7" t="s">
        <v>459</v>
      </c>
      <c r="F80" s="5">
        <f>I80</f>
        <v>183</v>
      </c>
      <c r="G80" s="5"/>
      <c r="H80" s="7">
        <v>184</v>
      </c>
      <c r="I80" s="7">
        <v>183</v>
      </c>
      <c r="J80" s="7">
        <v>5</v>
      </c>
      <c r="K80" s="35"/>
      <c r="M80" s="72" t="s">
        <v>25</v>
      </c>
      <c r="N80" s="7">
        <v>2014</v>
      </c>
      <c r="O80" s="72" t="s">
        <v>26</v>
      </c>
      <c r="P80" s="170" t="s">
        <v>1008</v>
      </c>
      <c r="Q80" s="111" t="s">
        <v>897</v>
      </c>
      <c r="R80" s="105" t="s">
        <v>121</v>
      </c>
      <c r="S80" s="72" t="s">
        <v>27</v>
      </c>
    </row>
    <row r="81" spans="1:21" ht="15.5" customHeight="1" x14ac:dyDescent="0.35">
      <c r="A81" s="71">
        <f t="shared" si="9"/>
        <v>79</v>
      </c>
      <c r="B81" s="7">
        <v>0</v>
      </c>
      <c r="C81" s="7">
        <v>1</v>
      </c>
      <c r="D81" s="73" t="s">
        <v>856</v>
      </c>
      <c r="E81" s="7" t="s">
        <v>459</v>
      </c>
      <c r="F81" s="5">
        <f>I81</f>
        <v>156</v>
      </c>
      <c r="G81" s="5"/>
      <c r="H81" s="7">
        <v>156</v>
      </c>
      <c r="I81" s="7">
        <v>156</v>
      </c>
      <c r="J81" s="71"/>
      <c r="K81" s="35"/>
      <c r="M81" s="72" t="s">
        <v>855</v>
      </c>
      <c r="O81" s="72" t="s">
        <v>854</v>
      </c>
      <c r="P81" s="170" t="s">
        <v>1195</v>
      </c>
      <c r="Q81" s="111" t="s">
        <v>897</v>
      </c>
      <c r="R81" s="105"/>
      <c r="S81" s="72"/>
    </row>
    <row r="82" spans="1:21" ht="15.5" customHeight="1" x14ac:dyDescent="0.35">
      <c r="A82" s="71">
        <f t="shared" si="9"/>
        <v>80</v>
      </c>
      <c r="B82" s="7">
        <v>1</v>
      </c>
      <c r="C82" s="7">
        <v>0</v>
      </c>
      <c r="D82" s="73" t="s">
        <v>482</v>
      </c>
      <c r="E82" s="35"/>
      <c r="F82" s="35"/>
      <c r="G82" s="35"/>
      <c r="H82" s="7">
        <v>15</v>
      </c>
      <c r="I82" s="7">
        <v>15</v>
      </c>
      <c r="J82" s="7">
        <v>3</v>
      </c>
      <c r="K82" s="35"/>
      <c r="M82" s="72" t="s">
        <v>339</v>
      </c>
      <c r="N82" s="7">
        <v>2012</v>
      </c>
      <c r="O82" s="72" t="s">
        <v>340</v>
      </c>
      <c r="P82" s="170" t="s">
        <v>955</v>
      </c>
      <c r="Q82" s="111" t="s">
        <v>892</v>
      </c>
      <c r="R82" s="10" t="s">
        <v>113</v>
      </c>
      <c r="S82" s="6" t="s">
        <v>821</v>
      </c>
    </row>
    <row r="83" spans="1:21" ht="15.5" customHeight="1" x14ac:dyDescent="0.35">
      <c r="A83" s="71">
        <f t="shared" si="9"/>
        <v>81</v>
      </c>
      <c r="B83" s="7">
        <v>1</v>
      </c>
      <c r="C83" s="7">
        <v>0</v>
      </c>
      <c r="D83" s="73" t="s">
        <v>482</v>
      </c>
      <c r="E83" s="35"/>
      <c r="F83" s="35"/>
      <c r="G83" s="35"/>
      <c r="H83" s="7">
        <v>1521</v>
      </c>
      <c r="I83" s="7">
        <v>1521</v>
      </c>
      <c r="J83" s="7">
        <v>4</v>
      </c>
      <c r="K83" s="7" t="s">
        <v>459</v>
      </c>
      <c r="M83" s="95" t="s">
        <v>257</v>
      </c>
      <c r="N83" s="14">
        <v>2015</v>
      </c>
      <c r="O83" s="95" t="s">
        <v>258</v>
      </c>
      <c r="P83" s="170" t="s">
        <v>980</v>
      </c>
      <c r="Q83" s="111" t="s">
        <v>897</v>
      </c>
      <c r="R83" s="10" t="s">
        <v>113</v>
      </c>
      <c r="S83" s="6" t="s">
        <v>259</v>
      </c>
    </row>
    <row r="84" spans="1:21" ht="15.5" customHeight="1" x14ac:dyDescent="0.35">
      <c r="A84" s="71">
        <f t="shared" si="9"/>
        <v>82</v>
      </c>
      <c r="B84" s="84">
        <v>1</v>
      </c>
      <c r="C84" s="84">
        <v>0</v>
      </c>
      <c r="D84" s="107" t="s">
        <v>465</v>
      </c>
      <c r="E84" s="84" t="s">
        <v>459</v>
      </c>
      <c r="F84" s="43">
        <f t="shared" ref="F84:F90" si="18">I84</f>
        <v>24</v>
      </c>
      <c r="G84" s="5">
        <f t="shared" ref="G84:G88" si="19">F84</f>
        <v>24</v>
      </c>
      <c r="H84" s="84">
        <v>24</v>
      </c>
      <c r="I84" s="84">
        <v>24</v>
      </c>
      <c r="J84" s="84">
        <v>8</v>
      </c>
      <c r="K84" s="35"/>
      <c r="M84" s="95" t="s">
        <v>272</v>
      </c>
      <c r="N84" s="14">
        <v>2014</v>
      </c>
      <c r="O84" s="95" t="s">
        <v>273</v>
      </c>
      <c r="P84" s="170" t="s">
        <v>1151</v>
      </c>
      <c r="Q84" s="183" t="s">
        <v>897</v>
      </c>
      <c r="R84" s="10" t="s">
        <v>101</v>
      </c>
      <c r="S84" s="6" t="s">
        <v>194</v>
      </c>
      <c r="T84" s="80" t="s">
        <v>554</v>
      </c>
    </row>
    <row r="85" spans="1:21" ht="15.5" customHeight="1" x14ac:dyDescent="0.35">
      <c r="A85" s="71">
        <f t="shared" si="9"/>
        <v>83</v>
      </c>
      <c r="B85" s="84">
        <v>1</v>
      </c>
      <c r="C85" s="84">
        <v>0</v>
      </c>
      <c r="D85" s="107" t="s">
        <v>465</v>
      </c>
      <c r="E85" s="84" t="s">
        <v>459</v>
      </c>
      <c r="F85" s="43">
        <f t="shared" si="18"/>
        <v>26</v>
      </c>
      <c r="G85" s="5">
        <f t="shared" si="19"/>
        <v>26</v>
      </c>
      <c r="H85" s="84">
        <v>26</v>
      </c>
      <c r="I85" s="84">
        <v>26</v>
      </c>
      <c r="J85" s="84">
        <v>8</v>
      </c>
      <c r="K85" s="35"/>
      <c r="M85" s="95" t="s">
        <v>272</v>
      </c>
      <c r="N85" s="14"/>
      <c r="O85" s="95" t="s">
        <v>273</v>
      </c>
      <c r="P85" s="170" t="s">
        <v>1154</v>
      </c>
      <c r="Q85" s="183" t="s">
        <v>897</v>
      </c>
      <c r="R85" s="10" t="s">
        <v>101</v>
      </c>
      <c r="S85" s="6" t="s">
        <v>194</v>
      </c>
      <c r="T85" s="80" t="s">
        <v>644</v>
      </c>
    </row>
    <row r="86" spans="1:21" s="76" customFormat="1" ht="15.5" customHeight="1" x14ac:dyDescent="0.35">
      <c r="A86" s="71">
        <f t="shared" si="9"/>
        <v>84</v>
      </c>
      <c r="B86" s="84">
        <v>1</v>
      </c>
      <c r="C86" s="84">
        <v>0</v>
      </c>
      <c r="D86" s="107" t="s">
        <v>465</v>
      </c>
      <c r="E86" s="84" t="s">
        <v>459</v>
      </c>
      <c r="F86" s="43">
        <f t="shared" si="18"/>
        <v>62</v>
      </c>
      <c r="G86" s="5">
        <f t="shared" si="19"/>
        <v>62</v>
      </c>
      <c r="H86" s="84">
        <v>62</v>
      </c>
      <c r="I86" s="84">
        <v>62</v>
      </c>
      <c r="J86" s="84">
        <v>6</v>
      </c>
      <c r="K86" s="35"/>
      <c r="L86" s="7"/>
      <c r="M86" s="108" t="s">
        <v>272</v>
      </c>
      <c r="N86" s="33"/>
      <c r="O86" s="95" t="s">
        <v>273</v>
      </c>
      <c r="P86" s="170" t="s">
        <v>1153</v>
      </c>
      <c r="Q86" s="183" t="s">
        <v>897</v>
      </c>
      <c r="R86" s="10" t="s">
        <v>101</v>
      </c>
      <c r="S86" s="6" t="s">
        <v>194</v>
      </c>
      <c r="T86" s="76" t="s">
        <v>645</v>
      </c>
    </row>
    <row r="87" spans="1:21" ht="15.5" customHeight="1" x14ac:dyDescent="0.35">
      <c r="A87" s="71">
        <f t="shared" si="9"/>
        <v>85</v>
      </c>
      <c r="B87" s="84">
        <v>1</v>
      </c>
      <c r="C87" s="84">
        <v>0</v>
      </c>
      <c r="D87" s="107" t="s">
        <v>465</v>
      </c>
      <c r="E87" s="84" t="s">
        <v>459</v>
      </c>
      <c r="F87" s="43">
        <f t="shared" si="18"/>
        <v>42</v>
      </c>
      <c r="G87" s="5">
        <f t="shared" si="19"/>
        <v>42</v>
      </c>
      <c r="H87" s="84">
        <v>42</v>
      </c>
      <c r="I87" s="84">
        <v>42</v>
      </c>
      <c r="J87" s="84">
        <v>6</v>
      </c>
      <c r="K87" s="35"/>
      <c r="M87" s="95" t="s">
        <v>272</v>
      </c>
      <c r="N87" s="14"/>
      <c r="O87" s="95" t="s">
        <v>273</v>
      </c>
      <c r="P87" s="170" t="s">
        <v>1152</v>
      </c>
      <c r="Q87" s="183" t="s">
        <v>897</v>
      </c>
      <c r="R87" s="10" t="s">
        <v>101</v>
      </c>
      <c r="S87" s="6" t="s">
        <v>194</v>
      </c>
      <c r="T87" s="109" t="s">
        <v>648</v>
      </c>
    </row>
    <row r="88" spans="1:21" ht="15.5" customHeight="1" x14ac:dyDescent="0.35">
      <c r="A88" s="71">
        <f t="shared" si="9"/>
        <v>86</v>
      </c>
      <c r="B88" s="84">
        <v>1</v>
      </c>
      <c r="C88" s="84">
        <v>0</v>
      </c>
      <c r="D88" s="107" t="s">
        <v>465</v>
      </c>
      <c r="E88" s="84" t="s">
        <v>459</v>
      </c>
      <c r="F88" s="43">
        <f t="shared" si="18"/>
        <v>34</v>
      </c>
      <c r="G88" s="5">
        <f t="shared" si="19"/>
        <v>34</v>
      </c>
      <c r="H88" s="84">
        <v>34</v>
      </c>
      <c r="I88" s="84">
        <v>34</v>
      </c>
      <c r="J88" s="84">
        <v>6</v>
      </c>
      <c r="K88" s="35"/>
      <c r="M88" s="95" t="s">
        <v>272</v>
      </c>
      <c r="N88" s="14"/>
      <c r="O88" s="95" t="s">
        <v>273</v>
      </c>
      <c r="P88" s="171" t="s">
        <v>1240</v>
      </c>
      <c r="Q88" s="183" t="s">
        <v>897</v>
      </c>
      <c r="R88" s="10" t="s">
        <v>101</v>
      </c>
      <c r="S88" s="6" t="s">
        <v>194</v>
      </c>
      <c r="T88" s="109" t="s">
        <v>649</v>
      </c>
    </row>
    <row r="89" spans="1:21" ht="15.5" customHeight="1" x14ac:dyDescent="0.35">
      <c r="A89" s="71">
        <f t="shared" si="9"/>
        <v>87</v>
      </c>
      <c r="B89" s="7">
        <v>0</v>
      </c>
      <c r="C89" s="7">
        <v>1</v>
      </c>
      <c r="D89" s="73" t="s">
        <v>465</v>
      </c>
      <c r="E89" s="7" t="s">
        <v>459</v>
      </c>
      <c r="F89" s="5">
        <f t="shared" si="18"/>
        <v>149</v>
      </c>
      <c r="G89" s="5"/>
      <c r="H89" s="7">
        <v>149</v>
      </c>
      <c r="I89" s="7">
        <v>149</v>
      </c>
      <c r="J89" s="7">
        <v>4</v>
      </c>
      <c r="K89" s="35"/>
      <c r="M89" s="80" t="s">
        <v>260</v>
      </c>
      <c r="N89" s="7">
        <v>2017</v>
      </c>
      <c r="O89" s="72" t="s">
        <v>30</v>
      </c>
      <c r="P89" s="170" t="s">
        <v>1023</v>
      </c>
      <c r="Q89" s="111" t="s">
        <v>892</v>
      </c>
      <c r="R89" s="105" t="s">
        <v>101</v>
      </c>
      <c r="S89" s="80" t="s">
        <v>154</v>
      </c>
    </row>
    <row r="90" spans="1:21" ht="15.5" customHeight="1" x14ac:dyDescent="0.35">
      <c r="A90" s="71">
        <f t="shared" si="9"/>
        <v>88</v>
      </c>
      <c r="B90" s="7">
        <v>0</v>
      </c>
      <c r="C90" s="7">
        <v>1</v>
      </c>
      <c r="D90" s="73" t="s">
        <v>465</v>
      </c>
      <c r="E90" s="7" t="s">
        <v>459</v>
      </c>
      <c r="F90" s="5">
        <f t="shared" si="18"/>
        <v>237</v>
      </c>
      <c r="G90" s="5"/>
      <c r="H90" s="7">
        <v>237</v>
      </c>
      <c r="I90" s="7">
        <v>237</v>
      </c>
      <c r="J90" s="7">
        <v>4</v>
      </c>
      <c r="K90" s="35"/>
      <c r="M90" s="95" t="s">
        <v>159</v>
      </c>
      <c r="N90" s="14">
        <v>2017</v>
      </c>
      <c r="O90" s="95" t="s">
        <v>31</v>
      </c>
      <c r="P90" s="170" t="s">
        <v>1001</v>
      </c>
      <c r="Q90" s="183" t="s">
        <v>892</v>
      </c>
      <c r="R90" s="105" t="s">
        <v>101</v>
      </c>
      <c r="S90" s="72" t="s">
        <v>32</v>
      </c>
    </row>
    <row r="91" spans="1:21" s="76" customFormat="1" ht="14.5" customHeight="1" x14ac:dyDescent="0.35">
      <c r="A91" s="74">
        <f t="shared" si="9"/>
        <v>89</v>
      </c>
      <c r="B91" s="25">
        <v>0</v>
      </c>
      <c r="C91" s="25">
        <v>1</v>
      </c>
      <c r="D91" s="73" t="s">
        <v>465</v>
      </c>
      <c r="E91" s="35"/>
      <c r="F91" s="35"/>
      <c r="G91" s="48"/>
      <c r="H91" s="53">
        <v>411</v>
      </c>
      <c r="I91" s="53">
        <v>411</v>
      </c>
      <c r="J91" s="53">
        <v>3</v>
      </c>
      <c r="K91" s="35"/>
      <c r="L91" s="7"/>
      <c r="M91" s="76" t="s">
        <v>157</v>
      </c>
      <c r="N91" s="25">
        <v>2017</v>
      </c>
      <c r="O91" s="76" t="s">
        <v>33</v>
      </c>
      <c r="P91" s="170" t="s">
        <v>1002</v>
      </c>
      <c r="Q91" s="110" t="s">
        <v>892</v>
      </c>
      <c r="R91" s="23" t="s">
        <v>101</v>
      </c>
      <c r="S91" s="76" t="s">
        <v>34</v>
      </c>
      <c r="U91" s="76" t="s">
        <v>1265</v>
      </c>
    </row>
    <row r="92" spans="1:21" s="79" customFormat="1" ht="14.5" customHeight="1" x14ac:dyDescent="0.35">
      <c r="A92" s="74">
        <f t="shared" si="9"/>
        <v>90</v>
      </c>
      <c r="B92" s="25">
        <v>0</v>
      </c>
      <c r="C92" s="25">
        <v>1</v>
      </c>
      <c r="D92" s="73" t="s">
        <v>465</v>
      </c>
      <c r="E92" s="35"/>
      <c r="F92" s="35"/>
      <c r="G92" s="31"/>
      <c r="H92" s="43">
        <v>388</v>
      </c>
      <c r="I92" s="43">
        <v>388</v>
      </c>
      <c r="J92" s="43">
        <v>3</v>
      </c>
      <c r="K92" s="35"/>
      <c r="L92" s="7"/>
      <c r="M92" s="76" t="s">
        <v>157</v>
      </c>
      <c r="N92" s="25">
        <v>2017</v>
      </c>
      <c r="O92" s="76" t="s">
        <v>33</v>
      </c>
      <c r="P92" s="170" t="s">
        <v>1266</v>
      </c>
      <c r="Q92" s="110" t="s">
        <v>892</v>
      </c>
      <c r="R92" s="23" t="s">
        <v>101</v>
      </c>
      <c r="S92" s="76" t="s">
        <v>34</v>
      </c>
      <c r="T92" s="76"/>
      <c r="U92" s="79" t="s">
        <v>1267</v>
      </c>
    </row>
    <row r="93" spans="1:21" ht="14.5" customHeight="1" x14ac:dyDescent="0.35">
      <c r="A93" s="74">
        <f t="shared" si="9"/>
        <v>91</v>
      </c>
      <c r="B93" s="7">
        <v>0</v>
      </c>
      <c r="C93" s="7">
        <v>1</v>
      </c>
      <c r="D93" s="73" t="s">
        <v>465</v>
      </c>
      <c r="E93" s="7" t="s">
        <v>459</v>
      </c>
      <c r="F93" s="5">
        <f>I93</f>
        <v>272</v>
      </c>
      <c r="G93" s="5"/>
      <c r="H93" s="7">
        <v>272</v>
      </c>
      <c r="I93" s="7">
        <v>272</v>
      </c>
      <c r="J93" s="7">
        <v>3</v>
      </c>
      <c r="K93" s="35"/>
      <c r="M93" s="80" t="s">
        <v>462</v>
      </c>
      <c r="N93" s="7">
        <v>2018</v>
      </c>
      <c r="O93" s="95" t="s">
        <v>463</v>
      </c>
      <c r="P93" s="170" t="s">
        <v>1205</v>
      </c>
      <c r="Q93" s="183" t="s">
        <v>892</v>
      </c>
      <c r="R93" s="10" t="s">
        <v>101</v>
      </c>
    </row>
    <row r="94" spans="1:21" x14ac:dyDescent="0.35">
      <c r="A94" s="71">
        <f t="shared" si="9"/>
        <v>92</v>
      </c>
      <c r="B94" s="7">
        <v>0</v>
      </c>
      <c r="C94" s="7">
        <v>1</v>
      </c>
      <c r="D94" s="73" t="s">
        <v>465</v>
      </c>
      <c r="E94" s="7" t="s">
        <v>459</v>
      </c>
      <c r="F94" s="5">
        <f>I94</f>
        <v>979</v>
      </c>
      <c r="G94" s="5"/>
      <c r="H94" s="7">
        <v>979</v>
      </c>
      <c r="I94" s="7">
        <v>979</v>
      </c>
      <c r="J94" s="7">
        <v>5</v>
      </c>
      <c r="K94" s="35"/>
      <c r="M94" s="72" t="s">
        <v>158</v>
      </c>
      <c r="N94" s="7">
        <v>2018</v>
      </c>
      <c r="O94" s="72" t="s">
        <v>28</v>
      </c>
      <c r="P94" s="170" t="s">
        <v>1022</v>
      </c>
      <c r="Q94" s="111" t="s">
        <v>897</v>
      </c>
      <c r="R94" s="105" t="s">
        <v>113</v>
      </c>
      <c r="S94" s="2" t="s">
        <v>29</v>
      </c>
    </row>
    <row r="95" spans="1:21" x14ac:dyDescent="0.35">
      <c r="A95" s="71">
        <f t="shared" si="9"/>
        <v>93</v>
      </c>
      <c r="B95" s="7">
        <v>0</v>
      </c>
      <c r="C95" s="7">
        <v>1</v>
      </c>
      <c r="D95" s="73" t="s">
        <v>465</v>
      </c>
      <c r="E95" s="7" t="s">
        <v>459</v>
      </c>
      <c r="F95" s="5">
        <f>I95</f>
        <v>1639</v>
      </c>
      <c r="G95" s="98"/>
      <c r="H95" s="98">
        <v>1639</v>
      </c>
      <c r="I95" s="98">
        <v>1639</v>
      </c>
      <c r="J95" s="85"/>
      <c r="K95" s="35"/>
      <c r="L95" s="98" t="s">
        <v>1260</v>
      </c>
      <c r="M95" s="72" t="s">
        <v>261</v>
      </c>
      <c r="N95" s="7">
        <v>2018</v>
      </c>
      <c r="O95" s="72" t="s">
        <v>262</v>
      </c>
      <c r="P95" s="170" t="s">
        <v>978</v>
      </c>
      <c r="Q95" s="111" t="s">
        <v>892</v>
      </c>
      <c r="R95" s="105" t="s">
        <v>103</v>
      </c>
      <c r="S95" s="80" t="s">
        <v>232</v>
      </c>
    </row>
    <row r="96" spans="1:21" x14ac:dyDescent="0.35">
      <c r="A96" s="71">
        <f t="shared" si="9"/>
        <v>94</v>
      </c>
      <c r="B96" s="7">
        <v>1</v>
      </c>
      <c r="C96" s="7">
        <v>0</v>
      </c>
      <c r="D96" s="107" t="s">
        <v>634</v>
      </c>
      <c r="E96" s="35"/>
      <c r="F96" s="35"/>
      <c r="G96" s="98"/>
      <c r="H96" s="84">
        <v>1827</v>
      </c>
      <c r="I96" s="84">
        <v>1827</v>
      </c>
      <c r="J96" s="85"/>
      <c r="K96" s="35"/>
      <c r="L96" s="98" t="s">
        <v>1260</v>
      </c>
      <c r="M96" s="72" t="s">
        <v>263</v>
      </c>
      <c r="N96" s="7">
        <v>2010</v>
      </c>
      <c r="O96" s="72" t="s">
        <v>264</v>
      </c>
      <c r="P96" s="170" t="s">
        <v>1197</v>
      </c>
      <c r="Q96" s="111" t="s">
        <v>892</v>
      </c>
      <c r="R96" s="105" t="s">
        <v>103</v>
      </c>
      <c r="S96" s="6" t="s">
        <v>265</v>
      </c>
    </row>
    <row r="97" spans="1:21" s="76" customFormat="1" x14ac:dyDescent="0.35">
      <c r="A97" s="74">
        <f t="shared" si="9"/>
        <v>95</v>
      </c>
      <c r="B97" s="25">
        <v>1</v>
      </c>
      <c r="C97" s="25">
        <v>0</v>
      </c>
      <c r="D97" s="29" t="s">
        <v>468</v>
      </c>
      <c r="E97" s="35"/>
      <c r="F97" s="35"/>
      <c r="G97" s="35"/>
      <c r="H97" s="25">
        <v>97</v>
      </c>
      <c r="I97" s="25">
        <v>97</v>
      </c>
      <c r="J97" s="25">
        <v>7</v>
      </c>
      <c r="K97" s="35"/>
      <c r="L97" s="25"/>
      <c r="M97" s="75" t="s">
        <v>266</v>
      </c>
      <c r="N97" s="110">
        <v>2011</v>
      </c>
      <c r="O97" s="75" t="s">
        <v>267</v>
      </c>
      <c r="P97" s="170" t="s">
        <v>909</v>
      </c>
      <c r="Q97" s="110" t="s">
        <v>894</v>
      </c>
      <c r="R97" s="103" t="s">
        <v>103</v>
      </c>
      <c r="S97" s="27" t="s">
        <v>268</v>
      </c>
    </row>
    <row r="98" spans="1:21" x14ac:dyDescent="0.35">
      <c r="A98" s="71">
        <f t="shared" si="9"/>
        <v>96</v>
      </c>
      <c r="B98" s="7">
        <v>1</v>
      </c>
      <c r="C98" s="7">
        <v>0</v>
      </c>
      <c r="D98" s="73" t="s">
        <v>482</v>
      </c>
      <c r="E98" s="35"/>
      <c r="F98" s="35"/>
      <c r="G98" s="35"/>
      <c r="H98" s="7">
        <v>608</v>
      </c>
      <c r="I98" s="7">
        <v>363</v>
      </c>
      <c r="J98" s="7">
        <v>4</v>
      </c>
      <c r="K98" s="35"/>
      <c r="M98" s="72" t="s">
        <v>269</v>
      </c>
      <c r="N98" s="111">
        <v>2007</v>
      </c>
      <c r="O98" s="72" t="s">
        <v>270</v>
      </c>
      <c r="P98" s="170" t="s">
        <v>919</v>
      </c>
      <c r="Q98" s="110" t="s">
        <v>894</v>
      </c>
      <c r="R98" s="105" t="s">
        <v>113</v>
      </c>
      <c r="S98" s="6" t="s">
        <v>271</v>
      </c>
    </row>
    <row r="99" spans="1:21" s="76" customFormat="1" x14ac:dyDescent="0.35">
      <c r="A99" s="74">
        <f t="shared" si="9"/>
        <v>97</v>
      </c>
      <c r="B99" s="25">
        <v>0</v>
      </c>
      <c r="C99" s="25">
        <v>1</v>
      </c>
      <c r="D99" s="29" t="s">
        <v>465</v>
      </c>
      <c r="E99" s="55"/>
      <c r="F99" s="55"/>
      <c r="G99" s="55"/>
      <c r="H99" s="25">
        <v>68</v>
      </c>
      <c r="I99" s="25">
        <v>68</v>
      </c>
      <c r="J99" s="25">
        <v>5</v>
      </c>
      <c r="K99" s="55"/>
      <c r="L99" s="25"/>
      <c r="M99" s="75" t="s">
        <v>427</v>
      </c>
      <c r="N99" s="110">
        <v>2017</v>
      </c>
      <c r="O99" s="75" t="s">
        <v>531</v>
      </c>
      <c r="P99" s="170" t="s">
        <v>1064</v>
      </c>
      <c r="Q99" s="110" t="s">
        <v>897</v>
      </c>
      <c r="R99" s="103"/>
      <c r="S99" s="27"/>
    </row>
    <row r="100" spans="1:21" x14ac:dyDescent="0.35">
      <c r="A100" s="71">
        <f t="shared" si="9"/>
        <v>98</v>
      </c>
      <c r="B100" s="7">
        <v>0</v>
      </c>
      <c r="C100" s="7">
        <v>1</v>
      </c>
      <c r="D100" s="73" t="s">
        <v>482</v>
      </c>
      <c r="E100" s="7" t="s">
        <v>459</v>
      </c>
      <c r="F100" s="5">
        <f>I100</f>
        <v>43</v>
      </c>
      <c r="G100" s="5"/>
      <c r="H100" s="84">
        <v>159</v>
      </c>
      <c r="I100" s="84">
        <v>43</v>
      </c>
      <c r="J100" s="84">
        <v>2</v>
      </c>
      <c r="K100" s="48" t="s">
        <v>864</v>
      </c>
      <c r="M100" s="72" t="s">
        <v>678</v>
      </c>
      <c r="N100" s="111">
        <v>2018</v>
      </c>
      <c r="O100" s="72" t="s">
        <v>751</v>
      </c>
      <c r="P100" s="170" t="s">
        <v>1093</v>
      </c>
      <c r="Q100" s="110" t="s">
        <v>897</v>
      </c>
      <c r="R100" s="10" t="s">
        <v>121</v>
      </c>
      <c r="S100" s="6" t="s">
        <v>752</v>
      </c>
      <c r="U100" s="80" t="s">
        <v>721</v>
      </c>
    </row>
    <row r="101" spans="1:21" x14ac:dyDescent="0.35">
      <c r="A101" s="71">
        <f t="shared" si="9"/>
        <v>99</v>
      </c>
      <c r="B101" s="7">
        <v>0</v>
      </c>
      <c r="C101" s="7">
        <v>1</v>
      </c>
      <c r="D101" s="73" t="s">
        <v>482</v>
      </c>
      <c r="E101" s="7" t="s">
        <v>459</v>
      </c>
      <c r="F101" s="5">
        <f>I101</f>
        <v>273</v>
      </c>
      <c r="G101" s="5"/>
      <c r="H101" s="84">
        <v>1824</v>
      </c>
      <c r="I101" s="84">
        <v>273</v>
      </c>
      <c r="J101" s="84">
        <v>3</v>
      </c>
      <c r="K101" s="48" t="s">
        <v>864</v>
      </c>
      <c r="M101" s="72" t="s">
        <v>678</v>
      </c>
      <c r="N101" s="111">
        <v>2018</v>
      </c>
      <c r="O101" s="72" t="s">
        <v>751</v>
      </c>
      <c r="P101" s="170" t="s">
        <v>1167</v>
      </c>
      <c r="Q101" s="110" t="s">
        <v>897</v>
      </c>
      <c r="R101" s="10" t="s">
        <v>121</v>
      </c>
      <c r="S101" s="6" t="s">
        <v>752</v>
      </c>
      <c r="U101" s="80" t="s">
        <v>722</v>
      </c>
    </row>
    <row r="102" spans="1:21" s="76" customFormat="1" x14ac:dyDescent="0.35">
      <c r="A102" s="74">
        <f t="shared" si="9"/>
        <v>100</v>
      </c>
      <c r="B102" s="25">
        <v>0</v>
      </c>
      <c r="C102" s="25">
        <v>1</v>
      </c>
      <c r="D102" s="29" t="s">
        <v>482</v>
      </c>
      <c r="E102" s="7" t="s">
        <v>459</v>
      </c>
      <c r="F102" s="5">
        <f>I102</f>
        <v>79</v>
      </c>
      <c r="G102" s="25"/>
      <c r="H102" s="53">
        <v>118</v>
      </c>
      <c r="I102" s="53">
        <v>79</v>
      </c>
      <c r="J102" s="53">
        <v>6</v>
      </c>
      <c r="K102" s="48" t="s">
        <v>864</v>
      </c>
      <c r="L102" s="25"/>
      <c r="M102" s="75" t="s">
        <v>678</v>
      </c>
      <c r="N102" s="110">
        <v>2018</v>
      </c>
      <c r="O102" s="75" t="s">
        <v>751</v>
      </c>
      <c r="P102" s="170" t="s">
        <v>953</v>
      </c>
      <c r="Q102" s="110" t="s">
        <v>897</v>
      </c>
      <c r="R102" s="23" t="s">
        <v>121</v>
      </c>
      <c r="S102" s="27" t="s">
        <v>752</v>
      </c>
      <c r="U102" s="76" t="s">
        <v>723</v>
      </c>
    </row>
    <row r="103" spans="1:21" x14ac:dyDescent="0.35">
      <c r="A103" s="71">
        <f t="shared" si="9"/>
        <v>101</v>
      </c>
      <c r="B103" s="7">
        <v>0</v>
      </c>
      <c r="C103" s="7">
        <v>1</v>
      </c>
      <c r="D103" s="73" t="s">
        <v>798</v>
      </c>
      <c r="E103" s="35"/>
      <c r="F103" s="35"/>
      <c r="G103" s="5"/>
      <c r="H103" s="84">
        <v>39</v>
      </c>
      <c r="I103" s="84">
        <v>39</v>
      </c>
      <c r="J103" s="84">
        <v>6</v>
      </c>
      <c r="K103" s="35"/>
      <c r="M103" s="80" t="s">
        <v>785</v>
      </c>
      <c r="N103" s="111">
        <v>2014</v>
      </c>
      <c r="O103" s="80" t="s">
        <v>786</v>
      </c>
      <c r="P103" s="170" t="s">
        <v>1124</v>
      </c>
      <c r="Q103" s="111" t="s">
        <v>897</v>
      </c>
      <c r="R103" s="10" t="s">
        <v>121</v>
      </c>
      <c r="S103" s="6" t="s">
        <v>787</v>
      </c>
      <c r="U103" s="80" t="s">
        <v>788</v>
      </c>
    </row>
    <row r="104" spans="1:21" x14ac:dyDescent="0.35">
      <c r="A104" s="71">
        <f t="shared" si="9"/>
        <v>102</v>
      </c>
      <c r="B104" s="7">
        <v>0</v>
      </c>
      <c r="C104" s="7">
        <v>1</v>
      </c>
      <c r="D104" s="73" t="str">
        <f>D103</f>
        <v>percentage-points</v>
      </c>
      <c r="E104" s="35"/>
      <c r="F104" s="35"/>
      <c r="G104" s="5"/>
      <c r="H104" s="84">
        <v>38</v>
      </c>
      <c r="I104" s="84">
        <v>38</v>
      </c>
      <c r="J104" s="84">
        <v>5</v>
      </c>
      <c r="K104" s="35"/>
      <c r="M104" s="80" t="s">
        <v>785</v>
      </c>
      <c r="N104" s="111">
        <v>2014</v>
      </c>
      <c r="O104" s="80" t="s">
        <v>786</v>
      </c>
      <c r="P104" s="170" t="s">
        <v>1209</v>
      </c>
      <c r="Q104" s="111" t="s">
        <v>897</v>
      </c>
      <c r="R104" s="10" t="s">
        <v>121</v>
      </c>
      <c r="S104" s="6" t="s">
        <v>787</v>
      </c>
      <c r="U104" s="80" t="s">
        <v>789</v>
      </c>
    </row>
    <row r="105" spans="1:21" s="76" customFormat="1" x14ac:dyDescent="0.35">
      <c r="A105" s="74">
        <f t="shared" si="9"/>
        <v>103</v>
      </c>
      <c r="B105" s="25">
        <v>0</v>
      </c>
      <c r="C105" s="25">
        <v>1</v>
      </c>
      <c r="D105" s="29" t="str">
        <f>D104</f>
        <v>percentage-points</v>
      </c>
      <c r="E105" s="35"/>
      <c r="F105" s="35"/>
      <c r="G105" s="25"/>
      <c r="H105" s="53">
        <v>52</v>
      </c>
      <c r="I105" s="53">
        <v>52</v>
      </c>
      <c r="J105" s="53">
        <v>7</v>
      </c>
      <c r="K105" s="35"/>
      <c r="L105" s="25"/>
      <c r="M105" s="76" t="s">
        <v>785</v>
      </c>
      <c r="N105" s="110">
        <v>2014</v>
      </c>
      <c r="O105" s="76" t="s">
        <v>786</v>
      </c>
      <c r="P105" s="176" t="s">
        <v>1241</v>
      </c>
      <c r="Q105" s="111" t="s">
        <v>897</v>
      </c>
      <c r="R105" s="23" t="s">
        <v>121</v>
      </c>
      <c r="S105" s="27" t="s">
        <v>787</v>
      </c>
      <c r="U105" s="76" t="s">
        <v>790</v>
      </c>
    </row>
    <row r="106" spans="1:21" x14ac:dyDescent="0.35">
      <c r="A106" s="71">
        <f t="shared" si="9"/>
        <v>104</v>
      </c>
      <c r="B106" s="7">
        <v>0</v>
      </c>
      <c r="C106" s="7">
        <v>1</v>
      </c>
      <c r="D106" s="73" t="s">
        <v>532</v>
      </c>
      <c r="E106" s="7" t="s">
        <v>459</v>
      </c>
      <c r="F106" s="5">
        <f>I106</f>
        <v>41</v>
      </c>
      <c r="G106" s="5"/>
      <c r="H106" s="7">
        <v>41</v>
      </c>
      <c r="I106" s="7">
        <v>41</v>
      </c>
      <c r="J106" s="7">
        <v>4</v>
      </c>
      <c r="K106" s="35"/>
      <c r="L106" s="18" t="s">
        <v>356</v>
      </c>
      <c r="M106" s="18" t="s">
        <v>422</v>
      </c>
      <c r="N106" s="111">
        <v>2017</v>
      </c>
      <c r="O106" s="13" t="s">
        <v>423</v>
      </c>
      <c r="P106" s="170" t="s">
        <v>1119</v>
      </c>
      <c r="Q106" s="110" t="s">
        <v>897</v>
      </c>
      <c r="R106" s="105" t="s">
        <v>149</v>
      </c>
      <c r="S106" s="6"/>
    </row>
    <row r="107" spans="1:21" x14ac:dyDescent="0.35">
      <c r="A107" s="71">
        <f t="shared" si="9"/>
        <v>105</v>
      </c>
      <c r="B107" s="7">
        <v>1</v>
      </c>
      <c r="C107" s="7">
        <v>0</v>
      </c>
      <c r="D107" s="73" t="s">
        <v>465</v>
      </c>
      <c r="E107" s="7" t="s">
        <v>459</v>
      </c>
      <c r="F107" s="5">
        <f>I107</f>
        <v>0</v>
      </c>
      <c r="G107" s="5"/>
      <c r="L107" s="25" t="s">
        <v>533</v>
      </c>
      <c r="M107" s="72" t="s">
        <v>274</v>
      </c>
      <c r="N107" s="111">
        <v>2014</v>
      </c>
      <c r="O107" s="72" t="s">
        <v>275</v>
      </c>
      <c r="P107" s="201" t="s">
        <v>1242</v>
      </c>
      <c r="Q107" s="198" t="s">
        <v>892</v>
      </c>
      <c r="R107" s="105" t="s">
        <v>149</v>
      </c>
      <c r="S107" s="6" t="s">
        <v>122</v>
      </c>
    </row>
    <row r="108" spans="1:21" s="76" customFormat="1" x14ac:dyDescent="0.35">
      <c r="A108" s="74">
        <f t="shared" si="9"/>
        <v>106</v>
      </c>
      <c r="B108" s="25">
        <v>1</v>
      </c>
      <c r="C108" s="25">
        <v>0</v>
      </c>
      <c r="D108" s="29" t="s">
        <v>465</v>
      </c>
      <c r="E108" s="25" t="s">
        <v>459</v>
      </c>
      <c r="F108" s="5">
        <f>I108</f>
        <v>1345</v>
      </c>
      <c r="G108" s="5">
        <f>F108</f>
        <v>1345</v>
      </c>
      <c r="H108" s="25">
        <v>1345</v>
      </c>
      <c r="I108" s="25">
        <v>1345</v>
      </c>
      <c r="J108" s="25">
        <v>3</v>
      </c>
      <c r="K108" s="25" t="s">
        <v>459</v>
      </c>
      <c r="L108" s="25" t="s">
        <v>533</v>
      </c>
      <c r="M108" s="75" t="s">
        <v>274</v>
      </c>
      <c r="N108" s="110">
        <v>2015</v>
      </c>
      <c r="O108" s="75" t="s">
        <v>276</v>
      </c>
      <c r="P108" s="201" t="s">
        <v>1242</v>
      </c>
      <c r="Q108" s="200" t="s">
        <v>892</v>
      </c>
      <c r="R108" s="103" t="s">
        <v>149</v>
      </c>
      <c r="S108" s="27" t="s">
        <v>277</v>
      </c>
    </row>
    <row r="109" spans="1:21" x14ac:dyDescent="0.35">
      <c r="A109" s="71">
        <f t="shared" si="9"/>
        <v>107</v>
      </c>
      <c r="B109" s="7">
        <v>0</v>
      </c>
      <c r="C109" s="7">
        <v>1</v>
      </c>
      <c r="D109" s="32" t="s">
        <v>534</v>
      </c>
      <c r="E109" s="35"/>
      <c r="F109" s="35"/>
      <c r="G109" s="35"/>
      <c r="H109" s="7">
        <v>22</v>
      </c>
      <c r="I109" s="7">
        <v>22</v>
      </c>
      <c r="J109" s="7">
        <v>24</v>
      </c>
      <c r="K109" s="35"/>
      <c r="M109" s="72" t="s">
        <v>35</v>
      </c>
      <c r="N109" s="7">
        <v>2016</v>
      </c>
      <c r="O109" s="72" t="s">
        <v>36</v>
      </c>
      <c r="P109" s="170" t="s">
        <v>983</v>
      </c>
      <c r="Q109" s="111" t="s">
        <v>897</v>
      </c>
      <c r="R109" s="105" t="s">
        <v>101</v>
      </c>
      <c r="S109" s="80" t="s">
        <v>37</v>
      </c>
    </row>
    <row r="110" spans="1:21" x14ac:dyDescent="0.35">
      <c r="A110" s="71">
        <f t="shared" si="9"/>
        <v>108</v>
      </c>
      <c r="B110" s="7">
        <v>1</v>
      </c>
      <c r="C110" s="7">
        <v>0</v>
      </c>
      <c r="D110" s="107" t="s">
        <v>482</v>
      </c>
      <c r="E110" s="84" t="s">
        <v>459</v>
      </c>
      <c r="F110" s="43">
        <f>I110</f>
        <v>196</v>
      </c>
      <c r="G110" s="5">
        <f>F110</f>
        <v>196</v>
      </c>
      <c r="H110" s="84">
        <v>314</v>
      </c>
      <c r="I110" s="84">
        <v>196</v>
      </c>
      <c r="J110" s="7">
        <v>4</v>
      </c>
      <c r="K110" s="84" t="s">
        <v>459</v>
      </c>
      <c r="L110" s="84"/>
      <c r="M110" s="72" t="s">
        <v>281</v>
      </c>
      <c r="N110" s="5">
        <v>2003</v>
      </c>
      <c r="O110" s="72" t="s">
        <v>282</v>
      </c>
      <c r="P110" s="170" t="s">
        <v>1201</v>
      </c>
      <c r="Q110" s="111" t="s">
        <v>897</v>
      </c>
      <c r="R110" s="10"/>
      <c r="S110" s="6" t="s">
        <v>283</v>
      </c>
      <c r="T110" s="79"/>
    </row>
    <row r="111" spans="1:21" x14ac:dyDescent="0.35">
      <c r="A111" s="71">
        <f t="shared" si="9"/>
        <v>109</v>
      </c>
      <c r="B111" s="7">
        <v>1</v>
      </c>
      <c r="C111" s="7">
        <v>0</v>
      </c>
      <c r="D111" s="73" t="s">
        <v>536</v>
      </c>
      <c r="E111" s="7" t="s">
        <v>459</v>
      </c>
      <c r="F111" s="5">
        <f>I111</f>
        <v>333</v>
      </c>
      <c r="G111" s="5">
        <f>F111</f>
        <v>333</v>
      </c>
      <c r="H111" s="7">
        <v>333</v>
      </c>
      <c r="I111" s="7">
        <v>333</v>
      </c>
      <c r="J111" s="7">
        <v>4</v>
      </c>
      <c r="K111" s="7" t="s">
        <v>459</v>
      </c>
      <c r="M111" s="72" t="s">
        <v>439</v>
      </c>
      <c r="N111" s="5">
        <v>2017</v>
      </c>
      <c r="O111" s="72" t="s">
        <v>535</v>
      </c>
      <c r="P111" s="170" t="s">
        <v>1066</v>
      </c>
      <c r="Q111" s="110" t="s">
        <v>894</v>
      </c>
      <c r="R111" s="10"/>
      <c r="S111" s="6"/>
      <c r="T111" s="79"/>
    </row>
    <row r="112" spans="1:21" x14ac:dyDescent="0.35">
      <c r="A112" s="71">
        <f>A111+1</f>
        <v>110</v>
      </c>
      <c r="B112" s="7">
        <v>0</v>
      </c>
      <c r="C112" s="7">
        <v>1</v>
      </c>
      <c r="D112" s="73" t="s">
        <v>465</v>
      </c>
      <c r="E112" s="7" t="s">
        <v>459</v>
      </c>
      <c r="F112" s="5">
        <f>I112</f>
        <v>1405</v>
      </c>
      <c r="G112" s="5"/>
      <c r="H112" s="7">
        <v>1405</v>
      </c>
      <c r="I112" s="7">
        <v>1405</v>
      </c>
      <c r="J112" s="7">
        <v>4</v>
      </c>
      <c r="K112" s="7" t="s">
        <v>459</v>
      </c>
      <c r="M112" s="78" t="s">
        <v>38</v>
      </c>
      <c r="N112" s="5">
        <v>2017</v>
      </c>
      <c r="O112" s="78" t="s">
        <v>39</v>
      </c>
      <c r="P112" s="170" t="s">
        <v>1016</v>
      </c>
      <c r="Q112" s="110" t="s">
        <v>894</v>
      </c>
      <c r="R112" s="10" t="s">
        <v>101</v>
      </c>
      <c r="S112" s="12" t="s">
        <v>40</v>
      </c>
      <c r="T112" s="80" t="s">
        <v>278</v>
      </c>
    </row>
    <row r="113" spans="1:20" s="76" customFormat="1" x14ac:dyDescent="0.35">
      <c r="A113" s="74">
        <f t="shared" si="9"/>
        <v>111</v>
      </c>
      <c r="B113" s="25">
        <v>0</v>
      </c>
      <c r="C113" s="25">
        <v>1</v>
      </c>
      <c r="D113" s="29" t="s">
        <v>465</v>
      </c>
      <c r="E113" s="7" t="s">
        <v>459</v>
      </c>
      <c r="F113" s="5">
        <f>I113</f>
        <v>430</v>
      </c>
      <c r="G113" s="5"/>
      <c r="H113" s="25">
        <v>430</v>
      </c>
      <c r="I113" s="25">
        <v>430</v>
      </c>
      <c r="J113" s="25">
        <v>3</v>
      </c>
      <c r="K113" s="25" t="s">
        <v>459</v>
      </c>
      <c r="L113" s="25"/>
      <c r="M113" s="75" t="s">
        <v>38</v>
      </c>
      <c r="N113" s="25">
        <v>2017</v>
      </c>
      <c r="O113" s="75" t="s">
        <v>39</v>
      </c>
      <c r="P113" s="170" t="s">
        <v>1017</v>
      </c>
      <c r="Q113" s="110" t="s">
        <v>894</v>
      </c>
      <c r="R113" s="23" t="s">
        <v>101</v>
      </c>
      <c r="S113" s="24" t="s">
        <v>40</v>
      </c>
      <c r="T113" s="76" t="s">
        <v>279</v>
      </c>
    </row>
    <row r="114" spans="1:20" x14ac:dyDescent="0.35">
      <c r="A114" s="74">
        <f t="shared" si="9"/>
        <v>112</v>
      </c>
      <c r="B114" s="7">
        <v>0</v>
      </c>
      <c r="C114" s="7">
        <v>1</v>
      </c>
      <c r="D114" s="73" t="s">
        <v>465</v>
      </c>
      <c r="E114" s="7" t="s">
        <v>459</v>
      </c>
      <c r="F114" s="5">
        <f t="shared" ref="F114:F125" si="20">I114</f>
        <v>107</v>
      </c>
      <c r="G114" s="98"/>
      <c r="H114" s="98">
        <v>107</v>
      </c>
      <c r="I114" s="98">
        <v>107</v>
      </c>
      <c r="J114" s="98"/>
      <c r="K114" s="25" t="s">
        <v>459</v>
      </c>
      <c r="L114" s="98"/>
      <c r="M114" s="72" t="s">
        <v>453</v>
      </c>
      <c r="N114" s="5">
        <v>2020</v>
      </c>
      <c r="O114" s="72" t="s">
        <v>704</v>
      </c>
      <c r="P114" s="209" t="s">
        <v>1074</v>
      </c>
      <c r="Q114" s="110" t="s">
        <v>894</v>
      </c>
      <c r="R114" s="10" t="s">
        <v>101</v>
      </c>
      <c r="S114" s="6"/>
      <c r="T114" s="79" t="s">
        <v>1074</v>
      </c>
    </row>
    <row r="115" spans="1:20" x14ac:dyDescent="0.35">
      <c r="A115" s="74">
        <f t="shared" si="9"/>
        <v>113</v>
      </c>
      <c r="B115" s="7">
        <v>0</v>
      </c>
      <c r="C115" s="7">
        <v>1</v>
      </c>
      <c r="D115" s="73" t="s">
        <v>465</v>
      </c>
      <c r="E115" s="7" t="s">
        <v>459</v>
      </c>
      <c r="F115" s="5">
        <f t="shared" si="20"/>
        <v>17</v>
      </c>
      <c r="G115" s="98"/>
      <c r="H115" s="98">
        <v>17</v>
      </c>
      <c r="I115" s="98">
        <v>17</v>
      </c>
      <c r="J115" s="98"/>
      <c r="K115" s="25" t="s">
        <v>459</v>
      </c>
      <c r="L115" s="98"/>
      <c r="M115" s="72" t="s">
        <v>453</v>
      </c>
      <c r="N115" s="5">
        <v>2020</v>
      </c>
      <c r="O115" s="72" t="s">
        <v>704</v>
      </c>
      <c r="P115" s="209" t="s">
        <v>1268</v>
      </c>
      <c r="Q115" s="110" t="s">
        <v>894</v>
      </c>
      <c r="R115" s="10" t="s">
        <v>101</v>
      </c>
      <c r="S115" s="6"/>
      <c r="T115" s="79" t="s">
        <v>1075</v>
      </c>
    </row>
    <row r="116" spans="1:20" x14ac:dyDescent="0.35">
      <c r="A116" s="74">
        <f t="shared" si="9"/>
        <v>114</v>
      </c>
      <c r="B116" s="7">
        <v>0</v>
      </c>
      <c r="C116" s="7">
        <v>1</v>
      </c>
      <c r="D116" s="73" t="s">
        <v>465</v>
      </c>
      <c r="E116" s="7" t="s">
        <v>459</v>
      </c>
      <c r="F116" s="5">
        <f t="shared" si="20"/>
        <v>70</v>
      </c>
      <c r="G116" s="98"/>
      <c r="H116" s="98">
        <v>70</v>
      </c>
      <c r="I116" s="98">
        <v>70</v>
      </c>
      <c r="J116" s="98"/>
      <c r="K116" s="25" t="s">
        <v>459</v>
      </c>
      <c r="L116" s="98"/>
      <c r="M116" s="72" t="s">
        <v>453</v>
      </c>
      <c r="N116" s="5">
        <v>2020</v>
      </c>
      <c r="O116" s="72" t="s">
        <v>704</v>
      </c>
      <c r="P116" s="209" t="s">
        <v>1270</v>
      </c>
      <c r="Q116" s="110" t="s">
        <v>894</v>
      </c>
      <c r="R116" s="10" t="s">
        <v>101</v>
      </c>
      <c r="S116" s="6"/>
      <c r="T116" s="79" t="s">
        <v>1076</v>
      </c>
    </row>
    <row r="117" spans="1:20" x14ac:dyDescent="0.35">
      <c r="A117" s="74">
        <f t="shared" si="9"/>
        <v>115</v>
      </c>
      <c r="B117" s="7">
        <v>0</v>
      </c>
      <c r="C117" s="7">
        <v>1</v>
      </c>
      <c r="D117" s="73" t="s">
        <v>465</v>
      </c>
      <c r="E117" s="7" t="s">
        <v>459</v>
      </c>
      <c r="F117" s="5">
        <f t="shared" si="20"/>
        <v>22</v>
      </c>
      <c r="G117" s="98"/>
      <c r="H117" s="98">
        <v>22</v>
      </c>
      <c r="I117" s="98">
        <v>22</v>
      </c>
      <c r="J117" s="98"/>
      <c r="K117" s="25" t="s">
        <v>459</v>
      </c>
      <c r="L117" s="98"/>
      <c r="M117" s="72" t="s">
        <v>453</v>
      </c>
      <c r="N117" s="5">
        <v>2020</v>
      </c>
      <c r="O117" s="72" t="s">
        <v>704</v>
      </c>
      <c r="P117" s="209" t="s">
        <v>1269</v>
      </c>
      <c r="Q117" s="110" t="s">
        <v>894</v>
      </c>
      <c r="R117" s="10" t="s">
        <v>101</v>
      </c>
      <c r="S117" s="6"/>
      <c r="T117" s="79" t="s">
        <v>1077</v>
      </c>
    </row>
    <row r="118" spans="1:20" x14ac:dyDescent="0.35">
      <c r="A118" s="74">
        <f t="shared" si="9"/>
        <v>116</v>
      </c>
      <c r="B118" s="7">
        <v>0</v>
      </c>
      <c r="C118" s="7">
        <v>1</v>
      </c>
      <c r="D118" s="73" t="s">
        <v>465</v>
      </c>
      <c r="E118" s="7" t="s">
        <v>459</v>
      </c>
      <c r="F118" s="5">
        <f t="shared" si="20"/>
        <v>80</v>
      </c>
      <c r="G118" s="98"/>
      <c r="H118" s="98">
        <v>80</v>
      </c>
      <c r="I118" s="98">
        <v>80</v>
      </c>
      <c r="J118" s="98"/>
      <c r="K118" s="25" t="s">
        <v>459</v>
      </c>
      <c r="L118" s="98"/>
      <c r="M118" s="72" t="s">
        <v>453</v>
      </c>
      <c r="N118" s="5">
        <v>2020</v>
      </c>
      <c r="O118" s="72" t="s">
        <v>704</v>
      </c>
      <c r="P118" s="209" t="s">
        <v>1271</v>
      </c>
      <c r="Q118" s="110" t="s">
        <v>894</v>
      </c>
      <c r="R118" s="10" t="s">
        <v>101</v>
      </c>
      <c r="S118" s="6"/>
      <c r="T118" s="79" t="s">
        <v>1078</v>
      </c>
    </row>
    <row r="119" spans="1:20" x14ac:dyDescent="0.35">
      <c r="A119" s="74">
        <f t="shared" si="9"/>
        <v>117</v>
      </c>
      <c r="B119" s="7">
        <v>0</v>
      </c>
      <c r="C119" s="7">
        <v>1</v>
      </c>
      <c r="D119" s="73" t="s">
        <v>465</v>
      </c>
      <c r="E119" s="7" t="s">
        <v>459</v>
      </c>
      <c r="F119" s="5">
        <f t="shared" si="20"/>
        <v>41</v>
      </c>
      <c r="G119" s="98"/>
      <c r="H119" s="98">
        <v>41</v>
      </c>
      <c r="I119" s="98">
        <v>41</v>
      </c>
      <c r="J119" s="98"/>
      <c r="K119" s="25" t="s">
        <v>459</v>
      </c>
      <c r="L119" s="98"/>
      <c r="M119" s="72" t="s">
        <v>453</v>
      </c>
      <c r="N119" s="5">
        <v>2020</v>
      </c>
      <c r="O119" s="72" t="s">
        <v>704</v>
      </c>
      <c r="P119" s="209" t="s">
        <v>1272</v>
      </c>
      <c r="Q119" s="110" t="s">
        <v>894</v>
      </c>
      <c r="R119" s="10" t="s">
        <v>101</v>
      </c>
      <c r="S119" s="6"/>
      <c r="T119" s="79" t="s">
        <v>1079</v>
      </c>
    </row>
    <row r="120" spans="1:20" x14ac:dyDescent="0.35">
      <c r="A120" s="74">
        <f t="shared" si="9"/>
        <v>118</v>
      </c>
      <c r="B120" s="7">
        <v>0</v>
      </c>
      <c r="C120" s="7">
        <v>1</v>
      </c>
      <c r="D120" s="73" t="s">
        <v>465</v>
      </c>
      <c r="E120" s="7" t="s">
        <v>459</v>
      </c>
      <c r="F120" s="5">
        <f t="shared" si="20"/>
        <v>34</v>
      </c>
      <c r="G120" s="98"/>
      <c r="H120" s="98">
        <v>34</v>
      </c>
      <c r="I120" s="98">
        <v>34</v>
      </c>
      <c r="J120" s="98"/>
      <c r="K120" s="25" t="s">
        <v>459</v>
      </c>
      <c r="L120" s="98"/>
      <c r="M120" s="72" t="s">
        <v>453</v>
      </c>
      <c r="N120" s="5">
        <v>2020</v>
      </c>
      <c r="O120" s="72" t="s">
        <v>704</v>
      </c>
      <c r="P120" s="209" t="s">
        <v>1281</v>
      </c>
      <c r="Q120" s="110" t="s">
        <v>894</v>
      </c>
      <c r="R120" s="10" t="s">
        <v>101</v>
      </c>
      <c r="S120" s="6"/>
      <c r="T120" s="79" t="s">
        <v>1080</v>
      </c>
    </row>
    <row r="121" spans="1:20" x14ac:dyDescent="0.35">
      <c r="A121" s="74">
        <f t="shared" si="9"/>
        <v>119</v>
      </c>
      <c r="B121" s="7">
        <v>0</v>
      </c>
      <c r="C121" s="7">
        <v>1</v>
      </c>
      <c r="D121" s="73" t="s">
        <v>465</v>
      </c>
      <c r="E121" s="7" t="s">
        <v>459</v>
      </c>
      <c r="F121" s="5">
        <f t="shared" si="20"/>
        <v>24</v>
      </c>
      <c r="G121" s="98"/>
      <c r="H121" s="98">
        <v>24</v>
      </c>
      <c r="I121" s="98">
        <v>24</v>
      </c>
      <c r="J121" s="98"/>
      <c r="K121" s="25" t="s">
        <v>459</v>
      </c>
      <c r="L121" s="98"/>
      <c r="M121" s="72" t="s">
        <v>453</v>
      </c>
      <c r="N121" s="5">
        <v>2020</v>
      </c>
      <c r="O121" s="72" t="s">
        <v>704</v>
      </c>
      <c r="P121" s="209" t="s">
        <v>1273</v>
      </c>
      <c r="Q121" s="110" t="s">
        <v>894</v>
      </c>
      <c r="R121" s="10" t="s">
        <v>101</v>
      </c>
      <c r="S121" s="6"/>
      <c r="T121" s="79" t="s">
        <v>1081</v>
      </c>
    </row>
    <row r="122" spans="1:20" x14ac:dyDescent="0.35">
      <c r="A122" s="74">
        <f t="shared" si="9"/>
        <v>120</v>
      </c>
      <c r="B122" s="7">
        <v>0</v>
      </c>
      <c r="C122" s="7">
        <v>1</v>
      </c>
      <c r="D122" s="73" t="s">
        <v>465</v>
      </c>
      <c r="E122" s="7" t="s">
        <v>459</v>
      </c>
      <c r="F122" s="5">
        <f t="shared" si="20"/>
        <v>47</v>
      </c>
      <c r="G122" s="98"/>
      <c r="H122" s="98">
        <v>47</v>
      </c>
      <c r="I122" s="98">
        <v>47</v>
      </c>
      <c r="J122" s="98"/>
      <c r="K122" s="25" t="s">
        <v>459</v>
      </c>
      <c r="L122" s="98"/>
      <c r="M122" s="72" t="s">
        <v>453</v>
      </c>
      <c r="N122" s="5">
        <v>2020</v>
      </c>
      <c r="O122" s="72" t="s">
        <v>704</v>
      </c>
      <c r="P122" s="96" t="s">
        <v>1274</v>
      </c>
      <c r="Q122" s="110" t="s">
        <v>894</v>
      </c>
      <c r="R122" s="10" t="s">
        <v>101</v>
      </c>
      <c r="S122" s="6"/>
      <c r="T122" s="79" t="s">
        <v>1082</v>
      </c>
    </row>
    <row r="123" spans="1:20" x14ac:dyDescent="0.35">
      <c r="A123" s="74">
        <f t="shared" si="9"/>
        <v>121</v>
      </c>
      <c r="B123" s="7">
        <v>0</v>
      </c>
      <c r="C123" s="7">
        <v>1</v>
      </c>
      <c r="D123" s="73" t="s">
        <v>465</v>
      </c>
      <c r="E123" s="7" t="s">
        <v>459</v>
      </c>
      <c r="F123" s="5">
        <f t="shared" si="20"/>
        <v>28</v>
      </c>
      <c r="G123" s="98"/>
      <c r="H123" s="98">
        <v>28</v>
      </c>
      <c r="I123" s="98">
        <v>28</v>
      </c>
      <c r="J123" s="98"/>
      <c r="K123" s="25" t="s">
        <v>459</v>
      </c>
      <c r="L123" s="98"/>
      <c r="M123" s="72" t="s">
        <v>453</v>
      </c>
      <c r="N123" s="5">
        <v>2020</v>
      </c>
      <c r="O123" s="72" t="s">
        <v>704</v>
      </c>
      <c r="P123" s="96" t="s">
        <v>1275</v>
      </c>
      <c r="Q123" s="110" t="s">
        <v>894</v>
      </c>
      <c r="R123" s="10" t="s">
        <v>101</v>
      </c>
      <c r="S123" s="6"/>
      <c r="T123" s="79" t="s">
        <v>1083</v>
      </c>
    </row>
    <row r="124" spans="1:20" x14ac:dyDescent="0.35">
      <c r="A124" s="74">
        <f t="shared" si="9"/>
        <v>122</v>
      </c>
      <c r="B124" s="7">
        <v>0</v>
      </c>
      <c r="C124" s="7">
        <v>1</v>
      </c>
      <c r="D124" s="73" t="s">
        <v>465</v>
      </c>
      <c r="E124" s="7" t="s">
        <v>459</v>
      </c>
      <c r="F124" s="5">
        <f t="shared" si="20"/>
        <v>78</v>
      </c>
      <c r="G124" s="98"/>
      <c r="H124" s="98">
        <v>78</v>
      </c>
      <c r="I124" s="98">
        <v>78</v>
      </c>
      <c r="J124" s="98"/>
      <c r="K124" s="25" t="s">
        <v>459</v>
      </c>
      <c r="L124" s="98"/>
      <c r="M124" s="72" t="s">
        <v>453</v>
      </c>
      <c r="N124" s="5">
        <v>2020</v>
      </c>
      <c r="O124" s="72" t="s">
        <v>704</v>
      </c>
      <c r="P124" s="96" t="s">
        <v>1276</v>
      </c>
      <c r="Q124" s="110" t="s">
        <v>894</v>
      </c>
      <c r="R124" s="10" t="s">
        <v>101</v>
      </c>
      <c r="S124" s="6"/>
      <c r="T124" s="109" t="s">
        <v>1084</v>
      </c>
    </row>
    <row r="125" spans="1:20" x14ac:dyDescent="0.35">
      <c r="A125" s="74">
        <f t="shared" si="9"/>
        <v>123</v>
      </c>
      <c r="B125" s="7">
        <v>0</v>
      </c>
      <c r="C125" s="7">
        <v>1</v>
      </c>
      <c r="D125" s="73" t="s">
        <v>465</v>
      </c>
      <c r="E125" s="7" t="s">
        <v>459</v>
      </c>
      <c r="F125" s="5">
        <f t="shared" si="20"/>
        <v>48</v>
      </c>
      <c r="G125" s="98"/>
      <c r="H125" s="98">
        <v>48</v>
      </c>
      <c r="I125" s="98">
        <v>48</v>
      </c>
      <c r="J125" s="98"/>
      <c r="K125" s="25" t="s">
        <v>459</v>
      </c>
      <c r="L125" s="98"/>
      <c r="M125" s="72" t="s">
        <v>453</v>
      </c>
      <c r="N125" s="5">
        <v>2020</v>
      </c>
      <c r="O125" s="72" t="s">
        <v>704</v>
      </c>
      <c r="P125" s="96" t="s">
        <v>1277</v>
      </c>
      <c r="Q125" s="110" t="s">
        <v>894</v>
      </c>
      <c r="R125" s="10" t="s">
        <v>101</v>
      </c>
      <c r="S125" s="6"/>
      <c r="T125" s="79" t="s">
        <v>1085</v>
      </c>
    </row>
    <row r="126" spans="1:20" x14ac:dyDescent="0.35">
      <c r="A126" s="74">
        <f t="shared" si="9"/>
        <v>124</v>
      </c>
      <c r="B126" s="7">
        <v>0</v>
      </c>
      <c r="C126" s="7">
        <v>1</v>
      </c>
      <c r="D126" s="73" t="s">
        <v>465</v>
      </c>
      <c r="E126" s="7" t="s">
        <v>459</v>
      </c>
      <c r="F126" s="5">
        <f t="shared" ref="F126:F127" si="21">I126</f>
        <v>69</v>
      </c>
      <c r="G126" s="98"/>
      <c r="H126" s="98">
        <v>69</v>
      </c>
      <c r="I126" s="98">
        <v>69</v>
      </c>
      <c r="J126" s="98"/>
      <c r="K126" s="25" t="s">
        <v>459</v>
      </c>
      <c r="L126" s="98"/>
      <c r="M126" s="72" t="s">
        <v>453</v>
      </c>
      <c r="N126" s="5">
        <v>2020</v>
      </c>
      <c r="O126" s="72" t="s">
        <v>704</v>
      </c>
      <c r="P126" s="96" t="s">
        <v>1278</v>
      </c>
      <c r="Q126" s="110" t="s">
        <v>894</v>
      </c>
      <c r="R126" s="10" t="s">
        <v>101</v>
      </c>
      <c r="S126" s="6"/>
      <c r="T126" s="79" t="s">
        <v>1086</v>
      </c>
    </row>
    <row r="127" spans="1:20" x14ac:dyDescent="0.35">
      <c r="A127" s="74">
        <f t="shared" si="9"/>
        <v>125</v>
      </c>
      <c r="B127" s="7">
        <v>0</v>
      </c>
      <c r="C127" s="7">
        <v>1</v>
      </c>
      <c r="D127" s="73" t="s">
        <v>465</v>
      </c>
      <c r="E127" s="7" t="s">
        <v>459</v>
      </c>
      <c r="F127" s="5">
        <f t="shared" si="21"/>
        <v>260</v>
      </c>
      <c r="G127" s="98"/>
      <c r="H127" s="98">
        <v>260</v>
      </c>
      <c r="I127" s="98">
        <v>260</v>
      </c>
      <c r="J127" s="98"/>
      <c r="K127" s="25" t="s">
        <v>459</v>
      </c>
      <c r="L127" s="98"/>
      <c r="M127" s="72" t="s">
        <v>453</v>
      </c>
      <c r="N127" s="5">
        <v>2020</v>
      </c>
      <c r="O127" s="72" t="s">
        <v>704</v>
      </c>
      <c r="P127" s="96" t="s">
        <v>1282</v>
      </c>
      <c r="Q127" s="110" t="s">
        <v>894</v>
      </c>
      <c r="R127" s="10" t="s">
        <v>101</v>
      </c>
      <c r="S127" s="6"/>
      <c r="T127" s="79" t="s">
        <v>1087</v>
      </c>
    </row>
    <row r="128" spans="1:20" x14ac:dyDescent="0.35">
      <c r="A128" s="74">
        <f t="shared" si="9"/>
        <v>126</v>
      </c>
      <c r="B128" s="7">
        <v>0</v>
      </c>
      <c r="C128" s="7">
        <v>1</v>
      </c>
      <c r="D128" s="73" t="s">
        <v>465</v>
      </c>
      <c r="E128" s="7" t="s">
        <v>459</v>
      </c>
      <c r="F128" s="5">
        <f t="shared" ref="F128:F129" si="22">I128</f>
        <v>102</v>
      </c>
      <c r="G128" s="98"/>
      <c r="H128" s="98">
        <v>102</v>
      </c>
      <c r="I128" s="98">
        <v>102</v>
      </c>
      <c r="J128" s="98"/>
      <c r="K128" s="25" t="s">
        <v>459</v>
      </c>
      <c r="L128" s="98"/>
      <c r="M128" s="72" t="s">
        <v>453</v>
      </c>
      <c r="N128" s="5">
        <v>2020</v>
      </c>
      <c r="O128" s="72" t="s">
        <v>704</v>
      </c>
      <c r="P128" s="96" t="s">
        <v>1285</v>
      </c>
      <c r="Q128" s="110" t="s">
        <v>894</v>
      </c>
      <c r="R128" s="10" t="s">
        <v>101</v>
      </c>
      <c r="S128" s="6"/>
      <c r="T128" s="79" t="s">
        <v>1088</v>
      </c>
    </row>
    <row r="129" spans="1:20" x14ac:dyDescent="0.35">
      <c r="A129" s="74">
        <f t="shared" si="9"/>
        <v>127</v>
      </c>
      <c r="B129" s="7">
        <v>0</v>
      </c>
      <c r="C129" s="7">
        <v>1</v>
      </c>
      <c r="D129" s="73" t="s">
        <v>465</v>
      </c>
      <c r="E129" s="7" t="s">
        <v>459</v>
      </c>
      <c r="F129" s="5">
        <f t="shared" si="22"/>
        <v>231</v>
      </c>
      <c r="G129" s="98"/>
      <c r="H129" s="98">
        <v>231</v>
      </c>
      <c r="I129" s="98">
        <v>231</v>
      </c>
      <c r="J129" s="98"/>
      <c r="K129" s="25" t="s">
        <v>459</v>
      </c>
      <c r="L129" s="98"/>
      <c r="M129" s="72" t="s">
        <v>453</v>
      </c>
      <c r="N129" s="5">
        <v>2020</v>
      </c>
      <c r="O129" s="72" t="s">
        <v>704</v>
      </c>
      <c r="P129" s="96" t="s">
        <v>1283</v>
      </c>
      <c r="Q129" s="110" t="s">
        <v>894</v>
      </c>
      <c r="R129" s="10" t="s">
        <v>101</v>
      </c>
      <c r="S129" s="6"/>
      <c r="T129" s="79" t="s">
        <v>1089</v>
      </c>
    </row>
    <row r="130" spans="1:20" x14ac:dyDescent="0.35">
      <c r="A130" s="74">
        <f t="shared" si="9"/>
        <v>128</v>
      </c>
      <c r="B130" s="7">
        <v>0</v>
      </c>
      <c r="C130" s="7">
        <v>1</v>
      </c>
      <c r="D130" s="73" t="s">
        <v>465</v>
      </c>
      <c r="E130" s="7" t="s">
        <v>459</v>
      </c>
      <c r="F130" s="5">
        <f t="shared" ref="F130" si="23">I130</f>
        <v>112</v>
      </c>
      <c r="G130" s="98"/>
      <c r="H130" s="98">
        <v>112</v>
      </c>
      <c r="I130" s="98">
        <v>112</v>
      </c>
      <c r="J130" s="98"/>
      <c r="K130" s="25" t="s">
        <v>459</v>
      </c>
      <c r="L130" s="98"/>
      <c r="M130" s="72" t="s">
        <v>453</v>
      </c>
      <c r="N130" s="5">
        <v>2020</v>
      </c>
      <c r="O130" s="72" t="s">
        <v>704</v>
      </c>
      <c r="P130" s="96" t="s">
        <v>1284</v>
      </c>
      <c r="Q130" s="110" t="s">
        <v>894</v>
      </c>
      <c r="R130" s="10" t="s">
        <v>101</v>
      </c>
      <c r="S130" s="6"/>
      <c r="T130" s="79" t="s">
        <v>1090</v>
      </c>
    </row>
    <row r="131" spans="1:20" x14ac:dyDescent="0.35">
      <c r="A131" s="74">
        <f t="shared" si="9"/>
        <v>129</v>
      </c>
      <c r="B131" s="7">
        <v>0</v>
      </c>
      <c r="C131" s="7">
        <v>1</v>
      </c>
      <c r="D131" s="73" t="s">
        <v>465</v>
      </c>
      <c r="E131" s="7" t="s">
        <v>459</v>
      </c>
      <c r="F131" s="5">
        <f t="shared" ref="F131:F132" si="24">I131</f>
        <v>256</v>
      </c>
      <c r="G131" s="98"/>
      <c r="H131" s="98">
        <v>256</v>
      </c>
      <c r="I131" s="98">
        <v>256</v>
      </c>
      <c r="J131" s="98"/>
      <c r="K131" s="25" t="s">
        <v>459</v>
      </c>
      <c r="L131" s="98"/>
      <c r="M131" s="72" t="s">
        <v>453</v>
      </c>
      <c r="N131" s="5">
        <v>2020</v>
      </c>
      <c r="O131" s="72" t="s">
        <v>704</v>
      </c>
      <c r="P131" s="96" t="s">
        <v>1279</v>
      </c>
      <c r="Q131" s="110" t="s">
        <v>894</v>
      </c>
      <c r="R131" s="10" t="s">
        <v>101</v>
      </c>
      <c r="S131" s="6"/>
      <c r="T131" s="79" t="s">
        <v>1091</v>
      </c>
    </row>
    <row r="132" spans="1:20" x14ac:dyDescent="0.35">
      <c r="A132" s="74">
        <f t="shared" si="9"/>
        <v>130</v>
      </c>
      <c r="B132" s="7">
        <v>0</v>
      </c>
      <c r="C132" s="7">
        <v>1</v>
      </c>
      <c r="D132" s="73" t="s">
        <v>465</v>
      </c>
      <c r="E132" s="7" t="s">
        <v>459</v>
      </c>
      <c r="F132" s="5">
        <f t="shared" si="24"/>
        <v>49</v>
      </c>
      <c r="G132" s="98"/>
      <c r="H132" s="98">
        <v>49</v>
      </c>
      <c r="I132" s="98">
        <v>49</v>
      </c>
      <c r="J132" s="98"/>
      <c r="K132" s="25" t="s">
        <v>459</v>
      </c>
      <c r="L132" s="98"/>
      <c r="M132" s="72" t="s">
        <v>453</v>
      </c>
      <c r="N132" s="5">
        <v>2020</v>
      </c>
      <c r="O132" s="72" t="s">
        <v>704</v>
      </c>
      <c r="P132" s="96" t="s">
        <v>1280</v>
      </c>
      <c r="Q132" s="110" t="s">
        <v>894</v>
      </c>
      <c r="R132" s="10" t="s">
        <v>101</v>
      </c>
      <c r="S132" s="6"/>
      <c r="T132" s="79" t="s">
        <v>1092</v>
      </c>
    </row>
    <row r="133" spans="1:20" x14ac:dyDescent="0.35">
      <c r="A133" s="71">
        <f t="shared" si="9"/>
        <v>131</v>
      </c>
      <c r="B133" s="7">
        <v>1</v>
      </c>
      <c r="C133" s="7">
        <v>0</v>
      </c>
      <c r="D133" s="73" t="s">
        <v>603</v>
      </c>
      <c r="E133" s="7" t="s">
        <v>459</v>
      </c>
      <c r="F133" s="5">
        <f>I133</f>
        <v>661</v>
      </c>
      <c r="G133" s="5">
        <f t="shared" ref="G133:G134" si="25">F133</f>
        <v>661</v>
      </c>
      <c r="H133" s="7">
        <v>661</v>
      </c>
      <c r="I133" s="7">
        <v>661</v>
      </c>
      <c r="J133" s="7">
        <v>3</v>
      </c>
      <c r="K133" s="7" t="s">
        <v>459</v>
      </c>
      <c r="M133" s="72" t="s">
        <v>360</v>
      </c>
      <c r="N133" s="5">
        <v>2015</v>
      </c>
      <c r="O133" s="72" t="s">
        <v>361</v>
      </c>
      <c r="P133" s="170" t="s">
        <v>1148</v>
      </c>
      <c r="Q133" s="111" t="s">
        <v>897</v>
      </c>
      <c r="R133" s="10" t="s">
        <v>113</v>
      </c>
      <c r="S133" s="6" t="s">
        <v>1149</v>
      </c>
      <c r="T133" s="79"/>
    </row>
    <row r="134" spans="1:20" s="76" customFormat="1" x14ac:dyDescent="0.35">
      <c r="A134" s="74">
        <f t="shared" si="9"/>
        <v>132</v>
      </c>
      <c r="B134" s="25">
        <v>1</v>
      </c>
      <c r="C134" s="25">
        <v>0</v>
      </c>
      <c r="D134" s="29" t="s">
        <v>465</v>
      </c>
      <c r="E134" s="25" t="s">
        <v>459</v>
      </c>
      <c r="F134" s="5">
        <f>I134</f>
        <v>710</v>
      </c>
      <c r="G134" s="5">
        <f t="shared" si="25"/>
        <v>710</v>
      </c>
      <c r="H134" s="25">
        <v>710</v>
      </c>
      <c r="I134" s="25">
        <v>710</v>
      </c>
      <c r="J134" s="25">
        <v>3</v>
      </c>
      <c r="K134" s="25" t="s">
        <v>459</v>
      </c>
      <c r="L134" s="25"/>
      <c r="M134" s="75" t="s">
        <v>249</v>
      </c>
      <c r="N134" s="25">
        <v>2014</v>
      </c>
      <c r="O134" s="75" t="s">
        <v>250</v>
      </c>
      <c r="P134" s="170" t="s">
        <v>1146</v>
      </c>
      <c r="Q134" s="111" t="s">
        <v>897</v>
      </c>
      <c r="R134" s="23" t="s">
        <v>113</v>
      </c>
      <c r="S134" s="6" t="s">
        <v>1149</v>
      </c>
    </row>
    <row r="135" spans="1:20" x14ac:dyDescent="0.35">
      <c r="A135" s="71">
        <f t="shared" si="9"/>
        <v>133</v>
      </c>
      <c r="B135" s="7">
        <v>0</v>
      </c>
      <c r="C135" s="7">
        <v>1</v>
      </c>
      <c r="D135" s="32" t="s">
        <v>605</v>
      </c>
      <c r="E135" s="7" t="s">
        <v>459</v>
      </c>
      <c r="F135" s="5">
        <f>I135</f>
        <v>27</v>
      </c>
      <c r="G135" s="5"/>
      <c r="H135" s="7">
        <v>156</v>
      </c>
      <c r="I135" s="7">
        <v>27</v>
      </c>
      <c r="J135" s="7">
        <v>6</v>
      </c>
      <c r="K135" s="35"/>
      <c r="L135" s="112" t="s">
        <v>355</v>
      </c>
      <c r="M135" s="15" t="s">
        <v>417</v>
      </c>
      <c r="N135" s="5">
        <v>2013</v>
      </c>
      <c r="O135" s="15" t="s">
        <v>604</v>
      </c>
      <c r="P135" s="170" t="s">
        <v>1127</v>
      </c>
      <c r="Q135" s="111" t="s">
        <v>897</v>
      </c>
      <c r="R135" s="10" t="s">
        <v>121</v>
      </c>
      <c r="S135" s="83"/>
      <c r="T135" s="79"/>
    </row>
    <row r="136" spans="1:20" x14ac:dyDescent="0.35">
      <c r="A136" s="71">
        <f t="shared" si="9"/>
        <v>134</v>
      </c>
      <c r="B136" s="7">
        <v>0</v>
      </c>
      <c r="C136" s="7">
        <v>1</v>
      </c>
      <c r="D136" s="32" t="s">
        <v>807</v>
      </c>
      <c r="E136" s="7" t="s">
        <v>459</v>
      </c>
      <c r="F136" s="5">
        <f>I136</f>
        <v>1450</v>
      </c>
      <c r="G136" s="5"/>
      <c r="H136" s="7">
        <v>1450</v>
      </c>
      <c r="I136" s="7">
        <v>1450</v>
      </c>
      <c r="J136" s="5">
        <v>4</v>
      </c>
      <c r="K136" s="7" t="s">
        <v>459</v>
      </c>
      <c r="M136" s="15" t="s">
        <v>805</v>
      </c>
      <c r="N136" s="5">
        <v>2017</v>
      </c>
      <c r="O136" s="15" t="s">
        <v>806</v>
      </c>
      <c r="P136" s="170" t="s">
        <v>1033</v>
      </c>
      <c r="Q136" s="156" t="s">
        <v>892</v>
      </c>
      <c r="R136" s="10" t="s">
        <v>103</v>
      </c>
      <c r="S136" s="83" t="s">
        <v>5</v>
      </c>
      <c r="T136" s="79"/>
    </row>
    <row r="137" spans="1:20" x14ac:dyDescent="0.35">
      <c r="A137" s="71">
        <f t="shared" si="9"/>
        <v>135</v>
      </c>
      <c r="B137" s="7">
        <v>0</v>
      </c>
      <c r="C137" s="7">
        <v>1</v>
      </c>
      <c r="D137" s="32" t="s">
        <v>848</v>
      </c>
      <c r="E137" s="7" t="s">
        <v>459</v>
      </c>
      <c r="F137" s="5">
        <f>I137</f>
        <v>1123</v>
      </c>
      <c r="G137" s="5"/>
      <c r="H137" s="7">
        <v>1228</v>
      </c>
      <c r="I137" s="7">
        <v>1123</v>
      </c>
      <c r="J137" s="5">
        <v>5</v>
      </c>
      <c r="K137" s="7" t="s">
        <v>459</v>
      </c>
      <c r="M137" s="15" t="s">
        <v>846</v>
      </c>
      <c r="N137" s="5">
        <v>2019</v>
      </c>
      <c r="O137" s="15" t="s">
        <v>847</v>
      </c>
      <c r="P137" s="170" t="s">
        <v>1068</v>
      </c>
      <c r="Q137" s="156" t="s">
        <v>892</v>
      </c>
      <c r="R137" s="10" t="s">
        <v>103</v>
      </c>
      <c r="S137" s="83"/>
      <c r="T137" s="79"/>
    </row>
    <row r="138" spans="1:20" ht="17.5" x14ac:dyDescent="0.4">
      <c r="A138" s="71">
        <f t="shared" si="9"/>
        <v>136</v>
      </c>
      <c r="B138" s="7">
        <v>0</v>
      </c>
      <c r="C138" s="7">
        <v>1</v>
      </c>
      <c r="D138" s="32" t="s">
        <v>848</v>
      </c>
      <c r="E138" s="98"/>
      <c r="F138" s="98"/>
      <c r="G138" s="98"/>
      <c r="H138" s="98">
        <v>454</v>
      </c>
      <c r="I138" s="98">
        <v>263</v>
      </c>
      <c r="J138" s="85"/>
      <c r="K138" s="98" t="s">
        <v>459</v>
      </c>
      <c r="L138" s="98" t="s">
        <v>662</v>
      </c>
      <c r="M138" s="15" t="s">
        <v>411</v>
      </c>
      <c r="N138" s="7">
        <v>2018</v>
      </c>
      <c r="O138" s="113" t="s">
        <v>560</v>
      </c>
      <c r="P138" s="170" t="s">
        <v>1044</v>
      </c>
      <c r="Q138" s="111" t="s">
        <v>897</v>
      </c>
      <c r="R138" s="10" t="s">
        <v>121</v>
      </c>
      <c r="S138" s="83"/>
      <c r="T138" s="21" t="s">
        <v>412</v>
      </c>
    </row>
    <row r="139" spans="1:20" ht="17.5" x14ac:dyDescent="0.4">
      <c r="A139" s="71">
        <f t="shared" si="9"/>
        <v>137</v>
      </c>
      <c r="B139" s="7">
        <v>0</v>
      </c>
      <c r="C139" s="7">
        <v>1</v>
      </c>
      <c r="D139" s="32" t="s">
        <v>848</v>
      </c>
      <c r="E139" s="98"/>
      <c r="F139" s="98"/>
      <c r="G139" s="98"/>
      <c r="H139" s="98"/>
      <c r="I139" s="98"/>
      <c r="J139" s="85"/>
      <c r="K139" s="98"/>
      <c r="L139" s="98" t="s">
        <v>662</v>
      </c>
      <c r="M139" s="15" t="s">
        <v>411</v>
      </c>
      <c r="N139" s="7">
        <v>2018</v>
      </c>
      <c r="O139" s="113" t="s">
        <v>560</v>
      </c>
      <c r="P139" s="170" t="s">
        <v>1043</v>
      </c>
      <c r="Q139" s="111" t="s">
        <v>897</v>
      </c>
      <c r="R139" s="10" t="s">
        <v>121</v>
      </c>
      <c r="S139" s="83"/>
      <c r="T139" s="34" t="s">
        <v>413</v>
      </c>
    </row>
    <row r="140" spans="1:20" s="76" customFormat="1" ht="17.5" x14ac:dyDescent="0.4">
      <c r="A140" s="74">
        <f t="shared" si="9"/>
        <v>138</v>
      </c>
      <c r="B140" s="25">
        <v>0</v>
      </c>
      <c r="C140" s="25">
        <v>1</v>
      </c>
      <c r="D140" s="32" t="s">
        <v>848</v>
      </c>
      <c r="E140" s="5" t="s">
        <v>459</v>
      </c>
      <c r="F140" s="5">
        <f>I140</f>
        <v>329</v>
      </c>
      <c r="G140" s="5"/>
      <c r="H140" s="25">
        <v>475</v>
      </c>
      <c r="I140" s="25">
        <v>329</v>
      </c>
      <c r="J140" s="85"/>
      <c r="K140" s="25" t="s">
        <v>459</v>
      </c>
      <c r="L140" s="98" t="s">
        <v>662</v>
      </c>
      <c r="M140" s="114" t="s">
        <v>411</v>
      </c>
      <c r="N140" s="25">
        <v>2018</v>
      </c>
      <c r="O140" s="113" t="s">
        <v>560</v>
      </c>
      <c r="P140" s="170" t="s">
        <v>1045</v>
      </c>
      <c r="Q140" s="111" t="s">
        <v>897</v>
      </c>
      <c r="R140" s="10" t="s">
        <v>121</v>
      </c>
      <c r="S140" s="115"/>
      <c r="T140" s="21" t="s">
        <v>414</v>
      </c>
    </row>
    <row r="141" spans="1:20" s="79" customFormat="1" ht="17.5" x14ac:dyDescent="0.4">
      <c r="A141" s="74">
        <f t="shared" si="9"/>
        <v>139</v>
      </c>
      <c r="B141" s="5">
        <v>0</v>
      </c>
      <c r="C141" s="5">
        <v>1</v>
      </c>
      <c r="D141" s="28" t="s">
        <v>465</v>
      </c>
      <c r="E141" s="5" t="s">
        <v>459</v>
      </c>
      <c r="F141" s="5">
        <f>I141</f>
        <v>921</v>
      </c>
      <c r="G141" s="5"/>
      <c r="H141" s="5">
        <v>921</v>
      </c>
      <c r="I141" s="5">
        <v>921</v>
      </c>
      <c r="J141" s="5">
        <v>4</v>
      </c>
      <c r="K141" s="5" t="s">
        <v>459</v>
      </c>
      <c r="L141" s="5"/>
      <c r="M141" s="116" t="s">
        <v>646</v>
      </c>
      <c r="N141" s="5">
        <v>2016</v>
      </c>
      <c r="O141" s="113" t="s">
        <v>647</v>
      </c>
      <c r="P141" s="208" t="s">
        <v>1258</v>
      </c>
      <c r="Q141" s="111" t="s">
        <v>897</v>
      </c>
      <c r="R141" s="10" t="s">
        <v>121</v>
      </c>
      <c r="S141" s="117"/>
      <c r="T141" s="34"/>
    </row>
    <row r="142" spans="1:20" x14ac:dyDescent="0.35">
      <c r="A142" s="74">
        <f t="shared" si="9"/>
        <v>140</v>
      </c>
      <c r="B142" s="7">
        <v>1</v>
      </c>
      <c r="C142" s="7">
        <v>0</v>
      </c>
      <c r="D142" s="97" t="s">
        <v>468</v>
      </c>
      <c r="E142" s="5" t="s">
        <v>459</v>
      </c>
      <c r="F142" s="5">
        <f>I142</f>
        <v>1257</v>
      </c>
      <c r="G142" s="5"/>
      <c r="H142" s="98">
        <v>1467</v>
      </c>
      <c r="I142" s="98">
        <v>1257</v>
      </c>
      <c r="J142" s="85"/>
      <c r="K142" s="85"/>
      <c r="L142" s="98" t="s">
        <v>1296</v>
      </c>
      <c r="M142" s="78" t="s">
        <v>284</v>
      </c>
      <c r="N142" s="5">
        <v>2008</v>
      </c>
      <c r="O142" s="78" t="s">
        <v>285</v>
      </c>
      <c r="P142" s="170" t="s">
        <v>1248</v>
      </c>
      <c r="Q142" s="156" t="s">
        <v>892</v>
      </c>
      <c r="R142" s="118" t="s">
        <v>103</v>
      </c>
      <c r="S142" s="117" t="s">
        <v>286</v>
      </c>
      <c r="T142" s="79"/>
    </row>
    <row r="143" spans="1:20" ht="19.5" x14ac:dyDescent="0.45">
      <c r="A143" s="74">
        <f t="shared" si="9"/>
        <v>141</v>
      </c>
      <c r="B143" s="7">
        <v>0</v>
      </c>
      <c r="C143" s="7">
        <v>1</v>
      </c>
      <c r="D143" s="7" t="s">
        <v>665</v>
      </c>
      <c r="E143" s="35"/>
      <c r="F143" s="35"/>
      <c r="G143" s="35"/>
      <c r="H143" s="84">
        <v>84</v>
      </c>
      <c r="I143" s="84">
        <v>84</v>
      </c>
      <c r="J143" s="84">
        <v>5</v>
      </c>
      <c r="K143" s="35"/>
      <c r="M143" s="72" t="s">
        <v>663</v>
      </c>
      <c r="N143" s="5">
        <v>2018</v>
      </c>
      <c r="O143" s="119" t="s">
        <v>664</v>
      </c>
      <c r="P143" s="170" t="s">
        <v>970</v>
      </c>
      <c r="Q143" s="111" t="s">
        <v>897</v>
      </c>
      <c r="R143" s="118"/>
      <c r="S143" s="117"/>
      <c r="T143" s="79"/>
    </row>
    <row r="144" spans="1:20" x14ac:dyDescent="0.35">
      <c r="A144" s="74">
        <f t="shared" si="9"/>
        <v>142</v>
      </c>
      <c r="B144" s="7">
        <v>1</v>
      </c>
      <c r="C144" s="7">
        <v>0</v>
      </c>
      <c r="D144" s="73" t="s">
        <v>465</v>
      </c>
      <c r="E144" s="7" t="s">
        <v>459</v>
      </c>
      <c r="F144" s="5">
        <f t="shared" ref="F144:F150" si="26">I144</f>
        <v>11</v>
      </c>
      <c r="G144" s="5">
        <f t="shared" ref="G144:G148" si="27">F144</f>
        <v>11</v>
      </c>
      <c r="H144" s="7">
        <v>11</v>
      </c>
      <c r="I144" s="7">
        <v>11</v>
      </c>
      <c r="J144" s="7">
        <v>4</v>
      </c>
      <c r="K144" s="35"/>
      <c r="M144" s="78" t="s">
        <v>399</v>
      </c>
      <c r="N144" s="5">
        <v>1995</v>
      </c>
      <c r="O144" s="78"/>
      <c r="P144" s="170" t="s">
        <v>1184</v>
      </c>
      <c r="Q144" s="179" t="s">
        <v>897</v>
      </c>
      <c r="R144" s="118" t="s">
        <v>113</v>
      </c>
      <c r="S144" s="117" t="s">
        <v>400</v>
      </c>
      <c r="T144" s="79" t="s">
        <v>404</v>
      </c>
    </row>
    <row r="145" spans="1:20" x14ac:dyDescent="0.35">
      <c r="A145" s="71">
        <f t="shared" si="9"/>
        <v>143</v>
      </c>
      <c r="B145" s="7">
        <v>1</v>
      </c>
      <c r="C145" s="7">
        <v>0</v>
      </c>
      <c r="D145" s="73" t="s">
        <v>465</v>
      </c>
      <c r="E145" s="7" t="s">
        <v>459</v>
      </c>
      <c r="F145" s="5">
        <f t="shared" si="26"/>
        <v>15</v>
      </c>
      <c r="G145" s="5">
        <f t="shared" si="27"/>
        <v>15</v>
      </c>
      <c r="H145" s="7">
        <v>15</v>
      </c>
      <c r="I145" s="7">
        <v>15</v>
      </c>
      <c r="J145" s="7">
        <v>3</v>
      </c>
      <c r="K145" s="35"/>
      <c r="M145" s="78" t="s">
        <v>399</v>
      </c>
      <c r="N145" s="5">
        <v>1995</v>
      </c>
      <c r="O145" s="78"/>
      <c r="P145" s="170" t="s">
        <v>1183</v>
      </c>
      <c r="Q145" s="179" t="s">
        <v>897</v>
      </c>
      <c r="R145" s="118" t="s">
        <v>113</v>
      </c>
      <c r="S145" s="117" t="s">
        <v>400</v>
      </c>
      <c r="T145" s="79" t="s">
        <v>401</v>
      </c>
    </row>
    <row r="146" spans="1:20" x14ac:dyDescent="0.35">
      <c r="A146" s="71">
        <f t="shared" si="9"/>
        <v>144</v>
      </c>
      <c r="B146" s="7">
        <v>1</v>
      </c>
      <c r="C146" s="7">
        <v>0</v>
      </c>
      <c r="D146" s="73" t="s">
        <v>465</v>
      </c>
      <c r="E146" s="7" t="s">
        <v>459</v>
      </c>
      <c r="F146" s="5">
        <f t="shared" si="26"/>
        <v>5</v>
      </c>
      <c r="G146" s="5">
        <f t="shared" si="27"/>
        <v>5</v>
      </c>
      <c r="H146" s="7">
        <v>5</v>
      </c>
      <c r="I146" s="7">
        <v>5</v>
      </c>
      <c r="J146" s="7">
        <v>4</v>
      </c>
      <c r="K146" s="35"/>
      <c r="M146" s="78" t="s">
        <v>399</v>
      </c>
      <c r="N146" s="5">
        <v>1995</v>
      </c>
      <c r="O146" s="78"/>
      <c r="P146" s="170" t="s">
        <v>960</v>
      </c>
      <c r="Q146" s="179" t="s">
        <v>897</v>
      </c>
      <c r="R146" s="118" t="s">
        <v>113</v>
      </c>
      <c r="S146" s="117" t="s">
        <v>400</v>
      </c>
      <c r="T146" s="79" t="s">
        <v>405</v>
      </c>
    </row>
    <row r="147" spans="1:20" s="76" customFormat="1" x14ac:dyDescent="0.35">
      <c r="A147" s="74">
        <f t="shared" si="9"/>
        <v>145</v>
      </c>
      <c r="B147" s="25">
        <v>1</v>
      </c>
      <c r="C147" s="25">
        <v>0</v>
      </c>
      <c r="D147" s="29" t="s">
        <v>504</v>
      </c>
      <c r="E147" s="25" t="s">
        <v>459</v>
      </c>
      <c r="F147" s="5">
        <f t="shared" si="26"/>
        <v>129</v>
      </c>
      <c r="G147" s="5">
        <f t="shared" si="27"/>
        <v>129</v>
      </c>
      <c r="H147" s="25">
        <v>129</v>
      </c>
      <c r="I147" s="25">
        <v>129</v>
      </c>
      <c r="J147" s="25">
        <v>4</v>
      </c>
      <c r="K147" s="35"/>
      <c r="L147" s="25"/>
      <c r="M147" s="75" t="s">
        <v>287</v>
      </c>
      <c r="N147" s="25">
        <v>2006</v>
      </c>
      <c r="O147" s="75" t="s">
        <v>288</v>
      </c>
      <c r="P147" s="170" t="s">
        <v>935</v>
      </c>
      <c r="Q147" s="110" t="s">
        <v>894</v>
      </c>
      <c r="R147" s="120" t="s">
        <v>101</v>
      </c>
      <c r="S147" s="115" t="s">
        <v>271</v>
      </c>
      <c r="T147" s="76" t="s">
        <v>362</v>
      </c>
    </row>
    <row r="148" spans="1:20" x14ac:dyDescent="0.35">
      <c r="A148" s="71">
        <f t="shared" si="9"/>
        <v>146</v>
      </c>
      <c r="B148" s="7">
        <v>1</v>
      </c>
      <c r="C148" s="7">
        <v>0</v>
      </c>
      <c r="D148" s="73" t="s">
        <v>504</v>
      </c>
      <c r="E148" s="7" t="s">
        <v>459</v>
      </c>
      <c r="F148" s="5">
        <f t="shared" si="26"/>
        <v>89</v>
      </c>
      <c r="G148" s="5">
        <f t="shared" si="27"/>
        <v>89</v>
      </c>
      <c r="H148" s="7">
        <v>89</v>
      </c>
      <c r="I148" s="7">
        <v>89</v>
      </c>
      <c r="J148" s="7">
        <v>5</v>
      </c>
      <c r="K148" s="35"/>
      <c r="M148" s="72" t="s">
        <v>287</v>
      </c>
      <c r="N148" s="7">
        <v>2006</v>
      </c>
      <c r="O148" s="72" t="s">
        <v>288</v>
      </c>
      <c r="P148" s="170" t="s">
        <v>936</v>
      </c>
      <c r="Q148" s="110" t="s">
        <v>894</v>
      </c>
      <c r="R148" s="118" t="s">
        <v>101</v>
      </c>
      <c r="S148" s="83" t="s">
        <v>271</v>
      </c>
      <c r="T148" s="80" t="s">
        <v>363</v>
      </c>
    </row>
    <row r="149" spans="1:20" x14ac:dyDescent="0.35">
      <c r="A149" s="71">
        <f t="shared" si="9"/>
        <v>147</v>
      </c>
      <c r="B149" s="7">
        <v>1</v>
      </c>
      <c r="C149" s="7">
        <v>0</v>
      </c>
      <c r="D149" s="73" t="s">
        <v>465</v>
      </c>
      <c r="E149" s="7" t="s">
        <v>459</v>
      </c>
      <c r="F149" s="5">
        <f t="shared" si="26"/>
        <v>232</v>
      </c>
      <c r="G149" s="85"/>
      <c r="H149" s="84">
        <v>232</v>
      </c>
      <c r="I149" s="84">
        <v>232</v>
      </c>
      <c r="J149" s="7">
        <v>5</v>
      </c>
      <c r="K149" s="35"/>
      <c r="M149" s="72" t="s">
        <v>287</v>
      </c>
      <c r="N149" s="7">
        <v>2010</v>
      </c>
      <c r="O149" s="72" t="s">
        <v>445</v>
      </c>
      <c r="P149" s="170" t="s">
        <v>939</v>
      </c>
      <c r="Q149" s="110" t="s">
        <v>894</v>
      </c>
      <c r="R149" s="118" t="s">
        <v>101</v>
      </c>
      <c r="S149" s="83"/>
      <c r="T149" s="80" t="s">
        <v>446</v>
      </c>
    </row>
    <row r="150" spans="1:20" x14ac:dyDescent="0.35">
      <c r="A150" s="71">
        <f t="shared" si="9"/>
        <v>148</v>
      </c>
      <c r="B150" s="7">
        <v>1</v>
      </c>
      <c r="C150" s="7">
        <v>0</v>
      </c>
      <c r="D150" s="73" t="s">
        <v>465</v>
      </c>
      <c r="E150" s="7" t="s">
        <v>459</v>
      </c>
      <c r="F150" s="5">
        <f t="shared" si="26"/>
        <v>115</v>
      </c>
      <c r="G150" s="85"/>
      <c r="H150" s="84">
        <v>115</v>
      </c>
      <c r="I150" s="84">
        <v>115</v>
      </c>
      <c r="J150" s="84">
        <v>5</v>
      </c>
      <c r="K150" s="35"/>
      <c r="M150" s="72" t="s">
        <v>287</v>
      </c>
      <c r="N150" s="7">
        <v>2010</v>
      </c>
      <c r="O150" s="72" t="s">
        <v>445</v>
      </c>
      <c r="P150" s="170" t="s">
        <v>938</v>
      </c>
      <c r="Q150" s="111" t="s">
        <v>894</v>
      </c>
      <c r="R150" s="118" t="s">
        <v>101</v>
      </c>
      <c r="S150" s="83"/>
      <c r="T150" s="80" t="s">
        <v>447</v>
      </c>
    </row>
    <row r="151" spans="1:20" x14ac:dyDescent="0.35">
      <c r="A151" s="71">
        <f t="shared" si="9"/>
        <v>149</v>
      </c>
      <c r="B151" s="84">
        <v>1</v>
      </c>
      <c r="C151" s="84">
        <v>0</v>
      </c>
      <c r="D151" s="107" t="s">
        <v>465</v>
      </c>
      <c r="E151" s="84" t="s">
        <v>459</v>
      </c>
      <c r="F151" s="43">
        <f t="shared" ref="F151:F161" si="28">I151</f>
        <v>211</v>
      </c>
      <c r="G151" s="5">
        <f>F151</f>
        <v>211</v>
      </c>
      <c r="H151" s="84">
        <v>211</v>
      </c>
      <c r="I151" s="84">
        <v>211</v>
      </c>
      <c r="J151" s="84">
        <v>2</v>
      </c>
      <c r="K151" s="84" t="s">
        <v>459</v>
      </c>
      <c r="M151" s="72" t="s">
        <v>287</v>
      </c>
      <c r="O151" s="72" t="s">
        <v>448</v>
      </c>
      <c r="P151" s="170" t="s">
        <v>1102</v>
      </c>
      <c r="Q151" s="111" t="s">
        <v>894</v>
      </c>
      <c r="R151" s="118" t="s">
        <v>101</v>
      </c>
      <c r="S151" s="83"/>
    </row>
    <row r="152" spans="1:20" s="76" customFormat="1" x14ac:dyDescent="0.35">
      <c r="A152" s="74">
        <f t="shared" si="9"/>
        <v>150</v>
      </c>
      <c r="B152" s="25">
        <v>1</v>
      </c>
      <c r="C152" s="25">
        <v>0</v>
      </c>
      <c r="D152" s="29" t="s">
        <v>465</v>
      </c>
      <c r="E152" s="84" t="s">
        <v>459</v>
      </c>
      <c r="F152" s="43">
        <f t="shared" si="28"/>
        <v>1778</v>
      </c>
      <c r="G152" s="5">
        <f>F152</f>
        <v>1778</v>
      </c>
      <c r="H152" s="84">
        <v>1779</v>
      </c>
      <c r="I152" s="84">
        <v>1778</v>
      </c>
      <c r="J152" s="84">
        <v>4</v>
      </c>
      <c r="K152" s="84" t="s">
        <v>459</v>
      </c>
      <c r="L152" s="84"/>
      <c r="M152" s="75" t="s">
        <v>292</v>
      </c>
      <c r="N152" s="25">
        <v>2013</v>
      </c>
      <c r="O152" s="75" t="s">
        <v>293</v>
      </c>
      <c r="P152" s="170" t="s">
        <v>893</v>
      </c>
      <c r="Q152" s="110" t="s">
        <v>894</v>
      </c>
      <c r="R152" s="120" t="s">
        <v>101</v>
      </c>
      <c r="S152" s="27" t="s">
        <v>822</v>
      </c>
    </row>
    <row r="153" spans="1:20" x14ac:dyDescent="0.35">
      <c r="A153" s="71">
        <f t="shared" si="9"/>
        <v>151</v>
      </c>
      <c r="B153" s="7">
        <v>0</v>
      </c>
      <c r="C153" s="7">
        <v>1</v>
      </c>
      <c r="D153" s="73" t="s">
        <v>465</v>
      </c>
      <c r="E153" s="25" t="s">
        <v>459</v>
      </c>
      <c r="F153" s="5">
        <f t="shared" si="28"/>
        <v>148</v>
      </c>
      <c r="G153" s="5"/>
      <c r="H153" s="84">
        <v>148</v>
      </c>
      <c r="I153" s="84">
        <v>148</v>
      </c>
      <c r="J153" s="84">
        <v>3</v>
      </c>
      <c r="K153" s="35"/>
      <c r="M153" s="116" t="s">
        <v>41</v>
      </c>
      <c r="N153" s="5">
        <v>2006</v>
      </c>
      <c r="O153" s="116" t="s">
        <v>42</v>
      </c>
      <c r="P153" s="170" t="s">
        <v>988</v>
      </c>
      <c r="Q153" s="185" t="s">
        <v>892</v>
      </c>
      <c r="R153" s="105" t="s">
        <v>101</v>
      </c>
      <c r="S153" s="79" t="s">
        <v>43</v>
      </c>
      <c r="T153" s="80" t="s">
        <v>338</v>
      </c>
    </row>
    <row r="154" spans="1:20" x14ac:dyDescent="0.35">
      <c r="A154" s="71">
        <f t="shared" si="9"/>
        <v>152</v>
      </c>
      <c r="B154" s="7">
        <v>0</v>
      </c>
      <c r="C154" s="7">
        <v>1</v>
      </c>
      <c r="D154" s="73" t="s">
        <v>465</v>
      </c>
      <c r="E154" s="25" t="s">
        <v>459</v>
      </c>
      <c r="F154" s="5">
        <f t="shared" si="28"/>
        <v>10</v>
      </c>
      <c r="G154" s="5"/>
      <c r="H154" s="84">
        <v>10</v>
      </c>
      <c r="I154" s="84">
        <v>10</v>
      </c>
      <c r="J154" s="84">
        <v>2</v>
      </c>
      <c r="K154" s="35"/>
      <c r="M154" s="15" t="s">
        <v>41</v>
      </c>
      <c r="N154" s="7">
        <v>2006</v>
      </c>
      <c r="O154" s="15" t="s">
        <v>42</v>
      </c>
      <c r="P154" s="170" t="s">
        <v>989</v>
      </c>
      <c r="Q154" s="156" t="s">
        <v>892</v>
      </c>
      <c r="R154" s="105" t="s">
        <v>101</v>
      </c>
      <c r="S154" s="80" t="s">
        <v>43</v>
      </c>
      <c r="T154" s="80" t="s">
        <v>362</v>
      </c>
    </row>
    <row r="155" spans="1:20" ht="31" x14ac:dyDescent="0.35">
      <c r="A155" s="71">
        <f t="shared" si="9"/>
        <v>153</v>
      </c>
      <c r="B155" s="7">
        <v>1</v>
      </c>
      <c r="C155" s="7">
        <v>1</v>
      </c>
      <c r="D155" s="73" t="s">
        <v>465</v>
      </c>
      <c r="E155" s="25" t="s">
        <v>459</v>
      </c>
      <c r="F155" s="5">
        <f t="shared" si="28"/>
        <v>718</v>
      </c>
      <c r="G155" s="5">
        <f>F155</f>
        <v>718</v>
      </c>
      <c r="H155" s="84">
        <v>718</v>
      </c>
      <c r="I155" s="84">
        <v>718</v>
      </c>
      <c r="J155" s="84">
        <v>4</v>
      </c>
      <c r="K155" s="48"/>
      <c r="L155" s="48"/>
      <c r="M155" s="86" t="s">
        <v>166</v>
      </c>
      <c r="N155" s="7">
        <v>2017</v>
      </c>
      <c r="O155" s="80" t="s">
        <v>167</v>
      </c>
      <c r="P155" s="170" t="s">
        <v>1196</v>
      </c>
      <c r="Q155" s="110" t="s">
        <v>897</v>
      </c>
      <c r="R155" s="10" t="s">
        <v>113</v>
      </c>
      <c r="S155" s="80" t="s">
        <v>168</v>
      </c>
      <c r="T155" s="4" t="s">
        <v>169</v>
      </c>
    </row>
    <row r="156" spans="1:20" ht="31" x14ac:dyDescent="0.35">
      <c r="A156" s="71">
        <f t="shared" ref="A156:A196" si="29">A155+1</f>
        <v>154</v>
      </c>
      <c r="B156" s="7">
        <v>1</v>
      </c>
      <c r="C156" s="7">
        <v>1</v>
      </c>
      <c r="D156" s="73" t="s">
        <v>465</v>
      </c>
      <c r="E156" s="25" t="s">
        <v>459</v>
      </c>
      <c r="F156" s="5">
        <f t="shared" si="28"/>
        <v>268</v>
      </c>
      <c r="G156" s="5">
        <f>F156</f>
        <v>268</v>
      </c>
      <c r="H156" s="84">
        <v>269</v>
      </c>
      <c r="I156" s="84">
        <v>268</v>
      </c>
      <c r="J156" s="48"/>
      <c r="K156" s="48"/>
      <c r="L156" s="48"/>
      <c r="M156" s="86" t="s">
        <v>166</v>
      </c>
      <c r="N156" s="7">
        <v>2017</v>
      </c>
      <c r="O156" s="80" t="s">
        <v>167</v>
      </c>
      <c r="P156" s="170" t="s">
        <v>1220</v>
      </c>
      <c r="Q156" s="110" t="s">
        <v>897</v>
      </c>
      <c r="R156" s="10" t="s">
        <v>113</v>
      </c>
      <c r="S156" s="80" t="s">
        <v>168</v>
      </c>
      <c r="T156" s="4" t="s">
        <v>170</v>
      </c>
    </row>
    <row r="157" spans="1:20" s="76" customFormat="1" ht="31" x14ac:dyDescent="0.35">
      <c r="A157" s="74">
        <f t="shared" si="29"/>
        <v>155</v>
      </c>
      <c r="B157" s="25">
        <v>1</v>
      </c>
      <c r="C157" s="25">
        <v>1</v>
      </c>
      <c r="D157" s="73" t="s">
        <v>465</v>
      </c>
      <c r="E157" s="25" t="s">
        <v>459</v>
      </c>
      <c r="F157" s="5">
        <f t="shared" si="28"/>
        <v>344</v>
      </c>
      <c r="G157" s="5">
        <f>F157</f>
        <v>344</v>
      </c>
      <c r="H157" s="84">
        <v>344</v>
      </c>
      <c r="I157" s="84">
        <v>344</v>
      </c>
      <c r="J157" s="84">
        <v>4</v>
      </c>
      <c r="K157" s="84" t="s">
        <v>459</v>
      </c>
      <c r="L157" s="84"/>
      <c r="M157" s="121" t="s">
        <v>166</v>
      </c>
      <c r="N157" s="25">
        <v>2017</v>
      </c>
      <c r="O157" s="76" t="s">
        <v>167</v>
      </c>
      <c r="P157" s="170" t="s">
        <v>918</v>
      </c>
      <c r="Q157" s="110" t="s">
        <v>897</v>
      </c>
      <c r="R157" s="23" t="s">
        <v>113</v>
      </c>
      <c r="S157" s="76" t="s">
        <v>168</v>
      </c>
      <c r="T157" s="23" t="s">
        <v>280</v>
      </c>
    </row>
    <row r="158" spans="1:20" ht="31" x14ac:dyDescent="0.35">
      <c r="A158" s="71">
        <f t="shared" si="29"/>
        <v>156</v>
      </c>
      <c r="B158" s="7">
        <v>1</v>
      </c>
      <c r="C158" s="7">
        <v>1</v>
      </c>
      <c r="D158" s="73" t="s">
        <v>465</v>
      </c>
      <c r="E158" s="25" t="s">
        <v>459</v>
      </c>
      <c r="F158" s="98">
        <f t="shared" si="28"/>
        <v>208</v>
      </c>
      <c r="G158" s="5">
        <f t="shared" ref="G158:G161" si="30">F158</f>
        <v>208</v>
      </c>
      <c r="H158" s="98">
        <v>208</v>
      </c>
      <c r="I158" s="98">
        <v>208</v>
      </c>
      <c r="J158" s="98">
        <v>3</v>
      </c>
      <c r="K158" s="98" t="s">
        <v>459</v>
      </c>
      <c r="L158" s="85" t="s">
        <v>661</v>
      </c>
      <c r="M158" s="86" t="s">
        <v>166</v>
      </c>
      <c r="N158" s="7">
        <v>2017</v>
      </c>
      <c r="O158" s="80" t="s">
        <v>167</v>
      </c>
      <c r="P158" s="170" t="s">
        <v>922</v>
      </c>
      <c r="Q158" s="111" t="s">
        <v>897</v>
      </c>
      <c r="R158" s="10" t="s">
        <v>113</v>
      </c>
      <c r="S158" s="80" t="s">
        <v>168</v>
      </c>
      <c r="T158" s="4" t="s">
        <v>364</v>
      </c>
    </row>
    <row r="159" spans="1:20" ht="31" x14ac:dyDescent="0.35">
      <c r="A159" s="71">
        <f t="shared" si="29"/>
        <v>157</v>
      </c>
      <c r="B159" s="7">
        <v>1</v>
      </c>
      <c r="C159" s="7">
        <v>1</v>
      </c>
      <c r="D159" s="73" t="s">
        <v>465</v>
      </c>
      <c r="E159" s="25" t="s">
        <v>459</v>
      </c>
      <c r="F159" s="5">
        <f t="shared" si="28"/>
        <v>482</v>
      </c>
      <c r="G159" s="5">
        <f t="shared" si="30"/>
        <v>482</v>
      </c>
      <c r="H159" s="84">
        <v>492</v>
      </c>
      <c r="I159" s="84">
        <v>482</v>
      </c>
      <c r="J159" s="84">
        <v>4</v>
      </c>
      <c r="K159" s="84" t="s">
        <v>459</v>
      </c>
      <c r="L159" s="84"/>
      <c r="M159" s="86" t="s">
        <v>166</v>
      </c>
      <c r="N159" s="7">
        <v>2017</v>
      </c>
      <c r="O159" s="80" t="s">
        <v>167</v>
      </c>
      <c r="P159" s="170" t="s">
        <v>1013</v>
      </c>
      <c r="Q159" s="111" t="s">
        <v>897</v>
      </c>
      <c r="R159" s="10" t="s">
        <v>113</v>
      </c>
      <c r="S159" s="80" t="s">
        <v>168</v>
      </c>
      <c r="T159" s="4" t="s">
        <v>337</v>
      </c>
    </row>
    <row r="160" spans="1:20" x14ac:dyDescent="0.35">
      <c r="A160" s="71">
        <f t="shared" si="29"/>
        <v>158</v>
      </c>
      <c r="B160" s="7">
        <v>1</v>
      </c>
      <c r="C160" s="7">
        <v>0</v>
      </c>
      <c r="D160" s="73" t="s">
        <v>465</v>
      </c>
      <c r="E160" s="84" t="s">
        <v>459</v>
      </c>
      <c r="F160" s="43">
        <f t="shared" si="28"/>
        <v>511</v>
      </c>
      <c r="G160" s="5">
        <f t="shared" si="30"/>
        <v>511</v>
      </c>
      <c r="H160" s="84">
        <v>511</v>
      </c>
      <c r="I160" s="84">
        <v>511</v>
      </c>
      <c r="J160" s="84">
        <v>4</v>
      </c>
      <c r="K160" s="84" t="s">
        <v>459</v>
      </c>
      <c r="L160" s="85" t="s">
        <v>652</v>
      </c>
      <c r="M160" s="72" t="s">
        <v>289</v>
      </c>
      <c r="N160" s="7">
        <v>2012</v>
      </c>
      <c r="O160" s="72" t="s">
        <v>290</v>
      </c>
      <c r="P160" s="170" t="s">
        <v>917</v>
      </c>
      <c r="Q160" s="111" t="s">
        <v>897</v>
      </c>
      <c r="R160" s="10" t="s">
        <v>113</v>
      </c>
      <c r="S160" s="80" t="s">
        <v>291</v>
      </c>
      <c r="T160" s="4"/>
    </row>
    <row r="161" spans="1:20" x14ac:dyDescent="0.35">
      <c r="A161" s="71">
        <f t="shared" si="29"/>
        <v>159</v>
      </c>
      <c r="B161" s="7">
        <v>1</v>
      </c>
      <c r="C161" s="7">
        <v>0</v>
      </c>
      <c r="D161" s="73" t="s">
        <v>482</v>
      </c>
      <c r="E161" s="84" t="s">
        <v>459</v>
      </c>
      <c r="F161" s="43">
        <f t="shared" si="28"/>
        <v>1478</v>
      </c>
      <c r="G161" s="5">
        <f t="shared" si="30"/>
        <v>1478</v>
      </c>
      <c r="H161" s="84">
        <v>1599</v>
      </c>
      <c r="I161" s="84">
        <v>1478</v>
      </c>
      <c r="J161" s="84">
        <v>3</v>
      </c>
      <c r="K161" s="84" t="s">
        <v>459</v>
      </c>
      <c r="L161" s="84"/>
      <c r="M161" s="15" t="s">
        <v>823</v>
      </c>
      <c r="N161" s="7">
        <v>2009</v>
      </c>
      <c r="O161" s="15" t="s">
        <v>294</v>
      </c>
      <c r="P161" s="170" t="s">
        <v>1150</v>
      </c>
      <c r="Q161" s="111" t="s">
        <v>897</v>
      </c>
      <c r="R161" s="10" t="s">
        <v>113</v>
      </c>
      <c r="S161" s="80" t="s">
        <v>152</v>
      </c>
      <c r="T161" s="4"/>
    </row>
    <row r="162" spans="1:20" s="76" customFormat="1" x14ac:dyDescent="0.35">
      <c r="A162" s="74">
        <f t="shared" si="29"/>
        <v>160</v>
      </c>
      <c r="B162" s="25">
        <v>1</v>
      </c>
      <c r="C162" s="25">
        <v>0</v>
      </c>
      <c r="D162" s="29" t="s">
        <v>609</v>
      </c>
      <c r="E162" s="35"/>
      <c r="F162" s="35"/>
      <c r="G162" s="5"/>
      <c r="H162" s="25">
        <v>17</v>
      </c>
      <c r="I162" s="25">
        <v>17</v>
      </c>
      <c r="J162" s="25">
        <v>9</v>
      </c>
      <c r="K162" s="35"/>
      <c r="L162" s="25"/>
      <c r="M162" s="75" t="s">
        <v>295</v>
      </c>
      <c r="N162" s="25">
        <v>2014</v>
      </c>
      <c r="O162" s="75" t="s">
        <v>296</v>
      </c>
      <c r="P162" s="170" t="s">
        <v>928</v>
      </c>
      <c r="Q162" s="110" t="s">
        <v>897</v>
      </c>
      <c r="R162" s="23" t="s">
        <v>101</v>
      </c>
      <c r="S162" s="27" t="s">
        <v>297</v>
      </c>
      <c r="T162" s="23"/>
    </row>
    <row r="163" spans="1:20" x14ac:dyDescent="0.35">
      <c r="A163" s="71">
        <f t="shared" si="29"/>
        <v>161</v>
      </c>
      <c r="B163" s="7">
        <v>0</v>
      </c>
      <c r="C163" s="7">
        <v>1</v>
      </c>
      <c r="D163" s="32" t="s">
        <v>465</v>
      </c>
      <c r="E163" s="7" t="s">
        <v>459</v>
      </c>
      <c r="F163" s="5">
        <f>I163</f>
        <v>3359</v>
      </c>
      <c r="G163" s="5"/>
      <c r="H163" s="84">
        <v>3359</v>
      </c>
      <c r="I163" s="84">
        <v>3359</v>
      </c>
      <c r="J163" s="84">
        <v>4</v>
      </c>
      <c r="K163" s="84" t="s">
        <v>459</v>
      </c>
      <c r="L163" s="85" t="s">
        <v>652</v>
      </c>
      <c r="M163" s="122" t="s">
        <v>307</v>
      </c>
      <c r="N163" s="7">
        <v>2019</v>
      </c>
      <c r="O163" s="122" t="s">
        <v>308</v>
      </c>
      <c r="P163" s="170" t="s">
        <v>1198</v>
      </c>
      <c r="Q163" s="187" t="s">
        <v>892</v>
      </c>
      <c r="R163" s="10" t="s">
        <v>103</v>
      </c>
      <c r="S163" s="6" t="s">
        <v>13</v>
      </c>
      <c r="T163" s="4"/>
    </row>
    <row r="164" spans="1:20" x14ac:dyDescent="0.35">
      <c r="A164" s="71">
        <f t="shared" si="29"/>
        <v>162</v>
      </c>
      <c r="B164" s="7">
        <v>0</v>
      </c>
      <c r="C164" s="7">
        <v>1</v>
      </c>
      <c r="D164" s="32" t="s">
        <v>465</v>
      </c>
      <c r="E164" s="7" t="s">
        <v>459</v>
      </c>
      <c r="F164" s="5">
        <f t="shared" ref="F164:F168" si="31">I164</f>
        <v>18</v>
      </c>
      <c r="G164" s="5"/>
      <c r="H164" s="84">
        <v>18</v>
      </c>
      <c r="I164" s="84">
        <v>18</v>
      </c>
      <c r="J164" s="84">
        <v>4</v>
      </c>
      <c r="K164" s="35"/>
      <c r="L164" s="84"/>
      <c r="M164" s="72" t="s">
        <v>669</v>
      </c>
      <c r="N164" s="7">
        <v>2015</v>
      </c>
      <c r="O164" s="72" t="s">
        <v>670</v>
      </c>
      <c r="P164" s="170" t="s">
        <v>1133</v>
      </c>
      <c r="Q164" s="110" t="s">
        <v>897</v>
      </c>
      <c r="R164" s="10" t="s">
        <v>165</v>
      </c>
      <c r="S164" s="6"/>
      <c r="T164" s="4" t="s">
        <v>671</v>
      </c>
    </row>
    <row r="165" spans="1:20" x14ac:dyDescent="0.35">
      <c r="A165" s="71">
        <f t="shared" si="29"/>
        <v>163</v>
      </c>
      <c r="B165" s="7">
        <v>0</v>
      </c>
      <c r="C165" s="7">
        <v>1</v>
      </c>
      <c r="D165" s="32" t="s">
        <v>465</v>
      </c>
      <c r="E165" s="7" t="s">
        <v>459</v>
      </c>
      <c r="F165" s="5">
        <f t="shared" si="31"/>
        <v>11</v>
      </c>
      <c r="G165" s="5"/>
      <c r="H165" s="44">
        <v>11</v>
      </c>
      <c r="I165" s="45">
        <v>11</v>
      </c>
      <c r="J165" s="45">
        <v>4</v>
      </c>
      <c r="K165" s="35"/>
      <c r="L165" s="84"/>
      <c r="M165" s="72" t="s">
        <v>669</v>
      </c>
      <c r="N165" s="7">
        <v>2015</v>
      </c>
      <c r="O165" s="72" t="s">
        <v>670</v>
      </c>
      <c r="P165" s="170" t="s">
        <v>1131</v>
      </c>
      <c r="Q165" s="110" t="s">
        <v>897</v>
      </c>
      <c r="R165" s="10" t="s">
        <v>165</v>
      </c>
      <c r="S165" s="6"/>
      <c r="T165" s="4" t="s">
        <v>672</v>
      </c>
    </row>
    <row r="166" spans="1:20" x14ac:dyDescent="0.35">
      <c r="A166" s="71">
        <f t="shared" si="29"/>
        <v>164</v>
      </c>
      <c r="B166" s="7">
        <v>0</v>
      </c>
      <c r="C166" s="7">
        <v>1</v>
      </c>
      <c r="D166" s="32" t="s">
        <v>465</v>
      </c>
      <c r="E166" s="7" t="s">
        <v>459</v>
      </c>
      <c r="F166" s="5">
        <f t="shared" ref="F166:F167" si="32">I166</f>
        <v>11</v>
      </c>
      <c r="G166" s="5"/>
      <c r="H166" s="44">
        <v>11</v>
      </c>
      <c r="I166" s="45">
        <v>11</v>
      </c>
      <c r="J166" s="45">
        <v>4</v>
      </c>
      <c r="K166" s="35"/>
      <c r="L166" s="84"/>
      <c r="M166" s="72" t="s">
        <v>669</v>
      </c>
      <c r="N166" s="7">
        <v>2015</v>
      </c>
      <c r="O166" s="72" t="s">
        <v>670</v>
      </c>
      <c r="P166" s="170" t="s">
        <v>1132</v>
      </c>
      <c r="Q166" s="110" t="s">
        <v>897</v>
      </c>
      <c r="R166" s="10" t="s">
        <v>165</v>
      </c>
      <c r="S166" s="6"/>
      <c r="T166" s="4" t="s">
        <v>673</v>
      </c>
    </row>
    <row r="167" spans="1:20" x14ac:dyDescent="0.35">
      <c r="A167" s="71">
        <f t="shared" si="29"/>
        <v>165</v>
      </c>
      <c r="B167" s="7">
        <v>0</v>
      </c>
      <c r="C167" s="7">
        <v>1</v>
      </c>
      <c r="D167" s="32" t="s">
        <v>465</v>
      </c>
      <c r="E167" s="7" t="s">
        <v>459</v>
      </c>
      <c r="F167" s="5">
        <f t="shared" si="32"/>
        <v>9</v>
      </c>
      <c r="G167" s="5"/>
      <c r="H167" s="44">
        <v>9</v>
      </c>
      <c r="I167" s="45">
        <v>9</v>
      </c>
      <c r="J167" s="45">
        <v>4</v>
      </c>
      <c r="K167" s="35"/>
      <c r="L167" s="84"/>
      <c r="M167" s="72" t="s">
        <v>669</v>
      </c>
      <c r="N167" s="7">
        <v>2015</v>
      </c>
      <c r="O167" s="72" t="s">
        <v>670</v>
      </c>
      <c r="P167" s="170" t="s">
        <v>1129</v>
      </c>
      <c r="Q167" s="110" t="s">
        <v>897</v>
      </c>
      <c r="R167" s="10" t="s">
        <v>165</v>
      </c>
      <c r="S167" s="6"/>
      <c r="T167" s="4" t="s">
        <v>674</v>
      </c>
    </row>
    <row r="168" spans="1:20" x14ac:dyDescent="0.35">
      <c r="A168" s="71">
        <f t="shared" si="29"/>
        <v>166</v>
      </c>
      <c r="B168" s="7">
        <v>0</v>
      </c>
      <c r="C168" s="7">
        <v>1</v>
      </c>
      <c r="D168" s="32" t="s">
        <v>465</v>
      </c>
      <c r="E168" s="7" t="s">
        <v>459</v>
      </c>
      <c r="F168" s="5">
        <f t="shared" si="31"/>
        <v>7</v>
      </c>
      <c r="G168" s="5"/>
      <c r="H168" s="44">
        <v>7</v>
      </c>
      <c r="I168" s="45">
        <v>7</v>
      </c>
      <c r="J168" s="45">
        <v>4</v>
      </c>
      <c r="K168" s="35"/>
      <c r="L168" s="84"/>
      <c r="M168" s="72" t="s">
        <v>669</v>
      </c>
      <c r="N168" s="7">
        <v>2015</v>
      </c>
      <c r="O168" s="72" t="s">
        <v>670</v>
      </c>
      <c r="P168" s="170" t="s">
        <v>1130</v>
      </c>
      <c r="Q168" s="110" t="s">
        <v>897</v>
      </c>
      <c r="R168" s="10" t="s">
        <v>165</v>
      </c>
      <c r="S168" s="6"/>
      <c r="T168" s="4" t="s">
        <v>675</v>
      </c>
    </row>
    <row r="169" spans="1:20" s="76" customFormat="1" x14ac:dyDescent="0.35">
      <c r="A169" s="74">
        <f t="shared" si="29"/>
        <v>167</v>
      </c>
      <c r="B169" s="25">
        <v>1</v>
      </c>
      <c r="C169" s="25">
        <v>0</v>
      </c>
      <c r="D169" s="29" t="s">
        <v>465</v>
      </c>
      <c r="E169" s="25" t="s">
        <v>459</v>
      </c>
      <c r="F169" s="25">
        <f>I169</f>
        <v>112</v>
      </c>
      <c r="G169" s="25">
        <f>F169</f>
        <v>112</v>
      </c>
      <c r="H169" s="25">
        <v>112</v>
      </c>
      <c r="I169" s="25">
        <v>112</v>
      </c>
      <c r="J169" s="48"/>
      <c r="K169" s="55"/>
      <c r="L169" s="48"/>
      <c r="M169" s="75" t="s">
        <v>298</v>
      </c>
      <c r="N169" s="25">
        <v>2011</v>
      </c>
      <c r="O169" s="75" t="s">
        <v>299</v>
      </c>
      <c r="P169" s="170" t="s">
        <v>1128</v>
      </c>
      <c r="Q169" s="110" t="s">
        <v>892</v>
      </c>
      <c r="R169" s="23" t="s">
        <v>101</v>
      </c>
      <c r="S169" s="27" t="s">
        <v>43</v>
      </c>
      <c r="T169" s="23"/>
    </row>
    <row r="170" spans="1:20" x14ac:dyDescent="0.35">
      <c r="A170" s="71">
        <f t="shared" si="29"/>
        <v>168</v>
      </c>
      <c r="B170" s="7">
        <v>0</v>
      </c>
      <c r="C170" s="7">
        <v>1</v>
      </c>
      <c r="D170" s="73" t="s">
        <v>468</v>
      </c>
      <c r="E170" s="35"/>
      <c r="F170" s="5"/>
      <c r="G170" s="5"/>
      <c r="H170" s="7">
        <v>75</v>
      </c>
      <c r="I170" s="7">
        <v>74</v>
      </c>
      <c r="J170" s="43">
        <v>11</v>
      </c>
      <c r="K170" s="35"/>
      <c r="L170" s="43"/>
      <c r="M170" s="72" t="s">
        <v>653</v>
      </c>
      <c r="N170" s="7">
        <v>2019</v>
      </c>
      <c r="O170" s="72" t="s">
        <v>654</v>
      </c>
      <c r="P170" s="170" t="s">
        <v>1203</v>
      </c>
      <c r="Q170" s="111" t="s">
        <v>897</v>
      </c>
      <c r="R170" s="10" t="s">
        <v>121</v>
      </c>
      <c r="S170" s="6" t="s">
        <v>797</v>
      </c>
      <c r="T170" s="4" t="s">
        <v>655</v>
      </c>
    </row>
    <row r="171" spans="1:20" x14ac:dyDescent="0.35">
      <c r="A171" s="71">
        <f t="shared" si="29"/>
        <v>169</v>
      </c>
      <c r="B171" s="7">
        <v>0</v>
      </c>
      <c r="C171" s="7">
        <v>1</v>
      </c>
      <c r="D171" s="73" t="s">
        <v>468</v>
      </c>
      <c r="E171" s="35"/>
      <c r="F171" s="5"/>
      <c r="G171" s="5"/>
      <c r="H171" s="7">
        <v>42</v>
      </c>
      <c r="I171" s="7">
        <v>41</v>
      </c>
      <c r="J171" s="43">
        <v>11</v>
      </c>
      <c r="K171" s="35"/>
      <c r="L171" s="43"/>
      <c r="M171" s="72" t="s">
        <v>653</v>
      </c>
      <c r="N171" s="7">
        <v>2019</v>
      </c>
      <c r="O171" s="72" t="s">
        <v>654</v>
      </c>
      <c r="P171" s="170" t="s">
        <v>1202</v>
      </c>
      <c r="Q171" s="111" t="s">
        <v>897</v>
      </c>
      <c r="R171" s="10" t="s">
        <v>121</v>
      </c>
      <c r="S171" s="6" t="str">
        <f>S170</f>
        <v>Accident analysis and prevention</v>
      </c>
      <c r="T171" s="4" t="s">
        <v>656</v>
      </c>
    </row>
    <row r="172" spans="1:20" s="76" customFormat="1" x14ac:dyDescent="0.35">
      <c r="A172" s="74">
        <f t="shared" si="29"/>
        <v>170</v>
      </c>
      <c r="B172" s="25">
        <v>0</v>
      </c>
      <c r="C172" s="25">
        <v>1</v>
      </c>
      <c r="D172" s="29" t="s">
        <v>468</v>
      </c>
      <c r="E172" s="55"/>
      <c r="F172" s="25"/>
      <c r="G172" s="25"/>
      <c r="H172" s="25">
        <v>37</v>
      </c>
      <c r="I172" s="25">
        <v>36</v>
      </c>
      <c r="J172" s="53">
        <v>11</v>
      </c>
      <c r="K172" s="55"/>
      <c r="L172" s="53"/>
      <c r="M172" s="75" t="s">
        <v>653</v>
      </c>
      <c r="N172" s="25">
        <v>2019</v>
      </c>
      <c r="O172" s="75" t="s">
        <v>654</v>
      </c>
      <c r="P172" s="170" t="s">
        <v>1204</v>
      </c>
      <c r="Q172" s="111" t="s">
        <v>897</v>
      </c>
      <c r="R172" s="23" t="s">
        <v>121</v>
      </c>
      <c r="S172" s="27" t="str">
        <f>S171</f>
        <v>Accident analysis and prevention</v>
      </c>
      <c r="T172" s="23" t="s">
        <v>657</v>
      </c>
    </row>
    <row r="173" spans="1:20" x14ac:dyDescent="0.35">
      <c r="A173" s="71">
        <f t="shared" si="29"/>
        <v>171</v>
      </c>
      <c r="B173" s="7">
        <v>1</v>
      </c>
      <c r="C173" s="7">
        <v>0</v>
      </c>
      <c r="D173" s="73" t="s">
        <v>482</v>
      </c>
      <c r="E173" s="35"/>
      <c r="F173" s="35"/>
      <c r="G173" s="5"/>
      <c r="H173" s="84">
        <v>10</v>
      </c>
      <c r="I173" s="84">
        <v>10</v>
      </c>
      <c r="J173" s="84">
        <v>7</v>
      </c>
      <c r="K173" s="35"/>
      <c r="L173" s="84"/>
      <c r="M173" s="72" t="s">
        <v>300</v>
      </c>
      <c r="N173" s="7">
        <v>2013</v>
      </c>
      <c r="O173" s="72" t="s">
        <v>301</v>
      </c>
      <c r="P173" s="170" t="s">
        <v>1065</v>
      </c>
      <c r="Q173" s="111" t="s">
        <v>897</v>
      </c>
      <c r="R173" s="10" t="s">
        <v>121</v>
      </c>
      <c r="S173" s="6" t="s">
        <v>130</v>
      </c>
      <c r="T173" s="4"/>
    </row>
    <row r="174" spans="1:20" x14ac:dyDescent="0.35">
      <c r="A174" s="71">
        <f t="shared" si="29"/>
        <v>172</v>
      </c>
      <c r="B174" s="7">
        <v>0</v>
      </c>
      <c r="C174" s="7">
        <v>1</v>
      </c>
      <c r="D174" s="73" t="s">
        <v>465</v>
      </c>
      <c r="E174" s="7" t="s">
        <v>459</v>
      </c>
      <c r="F174" s="5">
        <f>I174</f>
        <v>41</v>
      </c>
      <c r="G174" s="5"/>
      <c r="H174" s="7">
        <v>41</v>
      </c>
      <c r="I174" s="7">
        <v>41</v>
      </c>
      <c r="J174" s="7">
        <v>6</v>
      </c>
      <c r="K174" s="35"/>
      <c r="M174" s="72" t="s">
        <v>366</v>
      </c>
      <c r="O174" s="72" t="s">
        <v>44</v>
      </c>
      <c r="P174" s="210" t="s">
        <v>1286</v>
      </c>
      <c r="Q174" s="111" t="s">
        <v>897</v>
      </c>
      <c r="R174" s="105" t="s">
        <v>150</v>
      </c>
      <c r="S174" s="72" t="s">
        <v>45</v>
      </c>
    </row>
    <row r="175" spans="1:20" s="76" customFormat="1" x14ac:dyDescent="0.35">
      <c r="A175" s="74">
        <f t="shared" si="29"/>
        <v>173</v>
      </c>
      <c r="B175" s="25">
        <v>0</v>
      </c>
      <c r="C175" s="25">
        <v>1</v>
      </c>
      <c r="D175" s="29" t="s">
        <v>632</v>
      </c>
      <c r="E175" s="35"/>
      <c r="F175" s="35"/>
      <c r="G175" s="35"/>
      <c r="H175" s="25">
        <v>998</v>
      </c>
      <c r="I175" s="25">
        <v>998</v>
      </c>
      <c r="J175" s="25">
        <v>4</v>
      </c>
      <c r="K175" s="35"/>
      <c r="L175" s="25"/>
      <c r="M175" s="75" t="s">
        <v>46</v>
      </c>
      <c r="N175" s="25">
        <v>2019</v>
      </c>
      <c r="O175" s="75" t="s">
        <v>47</v>
      </c>
      <c r="P175" s="170" t="s">
        <v>1050</v>
      </c>
      <c r="Q175" s="110" t="s">
        <v>897</v>
      </c>
      <c r="R175" s="103" t="s">
        <v>150</v>
      </c>
      <c r="S175" s="27" t="s">
        <v>820</v>
      </c>
    </row>
    <row r="176" spans="1:20" s="76" customFormat="1" x14ac:dyDescent="0.35">
      <c r="A176" s="74">
        <f t="shared" ref="A176:A181" si="33">A175+1</f>
        <v>174</v>
      </c>
      <c r="B176" s="25">
        <v>1</v>
      </c>
      <c r="C176" s="25">
        <v>0</v>
      </c>
      <c r="D176" s="66" t="s">
        <v>768</v>
      </c>
      <c r="E176" s="25" t="s">
        <v>459</v>
      </c>
      <c r="F176" s="25">
        <f>I176</f>
        <v>1220</v>
      </c>
      <c r="G176" s="55"/>
      <c r="H176" s="25">
        <v>1220</v>
      </c>
      <c r="I176" s="25">
        <v>1220</v>
      </c>
      <c r="J176" s="25">
        <v>4</v>
      </c>
      <c r="K176" s="55"/>
      <c r="L176" s="25"/>
      <c r="M176" s="75" t="s">
        <v>765</v>
      </c>
      <c r="N176" s="25">
        <v>2013</v>
      </c>
      <c r="O176" s="75" t="s">
        <v>766</v>
      </c>
      <c r="P176" s="170" t="s">
        <v>1069</v>
      </c>
      <c r="Q176" s="110" t="s">
        <v>897</v>
      </c>
      <c r="R176" s="103" t="s">
        <v>150</v>
      </c>
      <c r="S176" s="27" t="s">
        <v>767</v>
      </c>
    </row>
    <row r="177" spans="1:20" s="90" customFormat="1" x14ac:dyDescent="0.35">
      <c r="A177" s="87">
        <f t="shared" si="33"/>
        <v>175</v>
      </c>
      <c r="B177" s="49">
        <v>1</v>
      </c>
      <c r="C177" s="49">
        <v>0</v>
      </c>
      <c r="D177" s="50" t="s">
        <v>504</v>
      </c>
      <c r="E177" s="49" t="s">
        <v>459</v>
      </c>
      <c r="F177" s="49">
        <f>I177</f>
        <v>734</v>
      </c>
      <c r="G177" s="51"/>
      <c r="H177" s="49">
        <v>735</v>
      </c>
      <c r="I177" s="49">
        <v>734</v>
      </c>
      <c r="J177" s="49">
        <v>4</v>
      </c>
      <c r="K177" s="51"/>
      <c r="L177" s="49"/>
      <c r="M177" s="88" t="s">
        <v>770</v>
      </c>
      <c r="N177" s="49">
        <v>2011</v>
      </c>
      <c r="O177" s="88" t="s">
        <v>769</v>
      </c>
      <c r="P177" s="170" t="s">
        <v>1067</v>
      </c>
      <c r="Q177" s="184" t="s">
        <v>894</v>
      </c>
      <c r="R177" s="123"/>
      <c r="S177" s="89" t="s">
        <v>5</v>
      </c>
    </row>
    <row r="178" spans="1:20" s="79" customFormat="1" x14ac:dyDescent="0.35">
      <c r="A178" s="87">
        <f t="shared" si="33"/>
        <v>176</v>
      </c>
      <c r="B178" s="7">
        <v>0</v>
      </c>
      <c r="C178" s="7">
        <v>1</v>
      </c>
      <c r="D178" s="32" t="s">
        <v>862</v>
      </c>
      <c r="E178" s="35"/>
      <c r="F178" s="35"/>
      <c r="G178" s="165"/>
      <c r="H178" s="77"/>
      <c r="I178" s="77"/>
      <c r="J178" s="77"/>
      <c r="K178" s="165"/>
      <c r="L178" s="5"/>
      <c r="M178" s="78" t="s">
        <v>860</v>
      </c>
      <c r="N178" s="5"/>
      <c r="O178" s="78" t="s">
        <v>861</v>
      </c>
      <c r="P178" s="170" t="s">
        <v>1047</v>
      </c>
      <c r="Q178" s="179" t="s">
        <v>897</v>
      </c>
      <c r="R178" s="104"/>
      <c r="S178" s="46"/>
    </row>
    <row r="179" spans="1:20" x14ac:dyDescent="0.35">
      <c r="A179" s="87">
        <f t="shared" si="33"/>
        <v>177</v>
      </c>
      <c r="B179" s="7">
        <v>0</v>
      </c>
      <c r="C179" s="7">
        <v>1</v>
      </c>
      <c r="D179" s="32" t="s">
        <v>468</v>
      </c>
      <c r="E179" s="35"/>
      <c r="F179" s="35"/>
      <c r="G179" s="35"/>
      <c r="H179" s="84">
        <v>876</v>
      </c>
      <c r="I179" s="84">
        <v>876</v>
      </c>
      <c r="J179" s="84">
        <v>4</v>
      </c>
      <c r="K179" s="35"/>
      <c r="L179" s="84"/>
      <c r="M179" s="72" t="s">
        <v>302</v>
      </c>
      <c r="N179" s="7">
        <v>2018</v>
      </c>
      <c r="O179" s="72" t="s">
        <v>303</v>
      </c>
      <c r="P179" s="170" t="s">
        <v>914</v>
      </c>
      <c r="Q179" s="179" t="s">
        <v>897</v>
      </c>
      <c r="R179" s="105" t="s">
        <v>113</v>
      </c>
      <c r="S179" s="6" t="s">
        <v>304</v>
      </c>
    </row>
    <row r="180" spans="1:20" x14ac:dyDescent="0.35">
      <c r="A180" s="74">
        <f t="shared" si="33"/>
        <v>178</v>
      </c>
      <c r="B180" s="7">
        <v>0</v>
      </c>
      <c r="C180" s="7">
        <v>1</v>
      </c>
      <c r="D180" s="32" t="s">
        <v>465</v>
      </c>
      <c r="E180" s="7" t="s">
        <v>459</v>
      </c>
      <c r="F180" s="5">
        <f t="shared" ref="F180" si="34">I180</f>
        <v>860</v>
      </c>
      <c r="G180" s="35"/>
      <c r="H180" s="84">
        <v>878</v>
      </c>
      <c r="I180" s="84">
        <v>860</v>
      </c>
      <c r="J180" s="84">
        <v>7</v>
      </c>
      <c r="K180" s="35"/>
      <c r="L180" s="84"/>
      <c r="M180" s="72" t="s">
        <v>844</v>
      </c>
      <c r="N180" s="7">
        <v>2019</v>
      </c>
      <c r="O180" s="72" t="s">
        <v>845</v>
      </c>
      <c r="P180" s="170" t="s">
        <v>1207</v>
      </c>
      <c r="Q180" s="111" t="s">
        <v>897</v>
      </c>
      <c r="R180" s="105"/>
      <c r="S180" s="6" t="s">
        <v>13</v>
      </c>
    </row>
    <row r="181" spans="1:20" x14ac:dyDescent="0.35">
      <c r="A181" s="74">
        <f t="shared" si="33"/>
        <v>179</v>
      </c>
      <c r="B181" s="7">
        <v>1</v>
      </c>
      <c r="C181" s="7">
        <v>0</v>
      </c>
      <c r="D181" s="73" t="s">
        <v>482</v>
      </c>
      <c r="E181" s="7" t="s">
        <v>459</v>
      </c>
      <c r="F181" s="5">
        <f t="shared" ref="F181:F186" si="35">I181</f>
        <v>424</v>
      </c>
      <c r="G181" s="5">
        <f>F181</f>
        <v>424</v>
      </c>
      <c r="H181" s="7">
        <v>532</v>
      </c>
      <c r="I181" s="7">
        <v>424</v>
      </c>
      <c r="J181" s="7">
        <v>4</v>
      </c>
      <c r="K181" s="35"/>
      <c r="M181" s="72" t="s">
        <v>51</v>
      </c>
      <c r="O181" s="72" t="s">
        <v>368</v>
      </c>
      <c r="P181" s="170" t="s">
        <v>906</v>
      </c>
      <c r="Q181" s="111" t="s">
        <v>897</v>
      </c>
      <c r="R181" s="105" t="s">
        <v>121</v>
      </c>
      <c r="S181" s="6"/>
    </row>
    <row r="182" spans="1:20" x14ac:dyDescent="0.35">
      <c r="A182" s="71">
        <f t="shared" si="29"/>
        <v>180</v>
      </c>
      <c r="B182" s="7">
        <v>0</v>
      </c>
      <c r="C182" s="7">
        <v>1</v>
      </c>
      <c r="D182" s="73" t="s">
        <v>482</v>
      </c>
      <c r="E182" s="7" t="s">
        <v>459</v>
      </c>
      <c r="F182" s="5">
        <f t="shared" si="35"/>
        <v>0</v>
      </c>
      <c r="G182" s="5"/>
      <c r="J182" s="7">
        <v>6</v>
      </c>
      <c r="K182" s="85" t="s">
        <v>622</v>
      </c>
      <c r="M182" s="72" t="s">
        <v>51</v>
      </c>
      <c r="N182" s="7">
        <v>2017</v>
      </c>
      <c r="O182" s="15" t="s">
        <v>52</v>
      </c>
      <c r="P182" s="197" t="s">
        <v>1297</v>
      </c>
      <c r="Q182" s="202" t="s">
        <v>894</v>
      </c>
      <c r="R182" s="118" t="s">
        <v>149</v>
      </c>
      <c r="S182" s="83" t="s">
        <v>824</v>
      </c>
      <c r="T182" s="80" t="s">
        <v>424</v>
      </c>
    </row>
    <row r="183" spans="1:20" x14ac:dyDescent="0.35">
      <c r="A183" s="71">
        <f t="shared" si="29"/>
        <v>181</v>
      </c>
      <c r="B183" s="7">
        <v>0</v>
      </c>
      <c r="C183" s="7">
        <v>1</v>
      </c>
      <c r="D183" s="73" t="s">
        <v>482</v>
      </c>
      <c r="E183" s="7" t="s">
        <v>459</v>
      </c>
      <c r="F183" s="5">
        <f t="shared" si="35"/>
        <v>888</v>
      </c>
      <c r="G183" s="5"/>
      <c r="H183" s="7">
        <v>888</v>
      </c>
      <c r="I183" s="7">
        <v>888</v>
      </c>
      <c r="J183" s="7">
        <v>6</v>
      </c>
      <c r="K183" s="85" t="s">
        <v>622</v>
      </c>
      <c r="L183" s="7" t="s">
        <v>485</v>
      </c>
      <c r="M183" s="72" t="s">
        <v>51</v>
      </c>
      <c r="N183" s="7">
        <v>2017</v>
      </c>
      <c r="O183" s="15" t="s">
        <v>52</v>
      </c>
      <c r="P183" s="197" t="s">
        <v>1297</v>
      </c>
      <c r="Q183" s="202" t="s">
        <v>892</v>
      </c>
      <c r="R183" s="118" t="s">
        <v>149</v>
      </c>
      <c r="S183" s="83" t="s">
        <v>824</v>
      </c>
      <c r="T183" s="80" t="s">
        <v>425</v>
      </c>
    </row>
    <row r="184" spans="1:20" s="76" customFormat="1" x14ac:dyDescent="0.35">
      <c r="A184" s="74">
        <f t="shared" si="29"/>
        <v>182</v>
      </c>
      <c r="B184" s="25">
        <v>0</v>
      </c>
      <c r="C184" s="25">
        <v>1</v>
      </c>
      <c r="D184" s="29" t="s">
        <v>482</v>
      </c>
      <c r="E184" s="25" t="s">
        <v>459</v>
      </c>
      <c r="F184" s="5">
        <f t="shared" si="35"/>
        <v>75</v>
      </c>
      <c r="G184" s="5"/>
      <c r="H184" s="25">
        <v>189</v>
      </c>
      <c r="I184" s="25">
        <v>75</v>
      </c>
      <c r="J184" s="48"/>
      <c r="K184" s="35"/>
      <c r="L184" s="25" t="s">
        <v>623</v>
      </c>
      <c r="M184" s="75" t="s">
        <v>48</v>
      </c>
      <c r="N184" s="25">
        <v>2015</v>
      </c>
      <c r="O184" s="75" t="s">
        <v>49</v>
      </c>
      <c r="P184" s="170" t="s">
        <v>1094</v>
      </c>
      <c r="Q184" s="110" t="s">
        <v>897</v>
      </c>
      <c r="R184" s="103" t="s">
        <v>121</v>
      </c>
      <c r="S184" s="27" t="s">
        <v>50</v>
      </c>
    </row>
    <row r="185" spans="1:20" x14ac:dyDescent="0.35">
      <c r="A185" s="71">
        <f t="shared" si="29"/>
        <v>183</v>
      </c>
      <c r="B185" s="7">
        <v>1</v>
      </c>
      <c r="C185" s="7">
        <v>0</v>
      </c>
      <c r="D185" s="32" t="s">
        <v>465</v>
      </c>
      <c r="E185" s="7" t="s">
        <v>459</v>
      </c>
      <c r="F185" s="5">
        <f t="shared" si="35"/>
        <v>26</v>
      </c>
      <c r="G185" s="5">
        <f>F185</f>
        <v>26</v>
      </c>
      <c r="H185" s="7">
        <v>26</v>
      </c>
      <c r="I185" s="7">
        <v>26</v>
      </c>
      <c r="J185" s="7">
        <v>3</v>
      </c>
      <c r="K185" s="35"/>
      <c r="M185" s="72" t="s">
        <v>367</v>
      </c>
      <c r="O185" s="72" t="s">
        <v>635</v>
      </c>
      <c r="P185" s="170" t="s">
        <v>930</v>
      </c>
      <c r="Q185" s="111" t="s">
        <v>897</v>
      </c>
      <c r="R185" s="105" t="s">
        <v>150</v>
      </c>
      <c r="S185" s="6"/>
    </row>
    <row r="186" spans="1:20" x14ac:dyDescent="0.35">
      <c r="A186" s="71">
        <f t="shared" si="29"/>
        <v>184</v>
      </c>
      <c r="B186" s="7">
        <v>0</v>
      </c>
      <c r="C186" s="7">
        <v>1</v>
      </c>
      <c r="D186" s="32" t="s">
        <v>636</v>
      </c>
      <c r="E186" s="84" t="s">
        <v>459</v>
      </c>
      <c r="F186" s="84">
        <f t="shared" si="35"/>
        <v>33</v>
      </c>
      <c r="G186" s="84"/>
      <c r="H186" s="84">
        <v>33</v>
      </c>
      <c r="I186" s="84">
        <v>33</v>
      </c>
      <c r="J186" s="84">
        <v>4</v>
      </c>
      <c r="K186" s="35"/>
      <c r="L186" s="84"/>
      <c r="M186" s="72" t="s">
        <v>426</v>
      </c>
      <c r="N186" s="7">
        <v>2019</v>
      </c>
      <c r="O186" s="72" t="s">
        <v>624</v>
      </c>
      <c r="P186" s="170" t="s">
        <v>1168</v>
      </c>
      <c r="Q186" s="111" t="s">
        <v>897</v>
      </c>
      <c r="R186" s="105" t="s">
        <v>121</v>
      </c>
      <c r="S186" s="6"/>
    </row>
    <row r="187" spans="1:20" x14ac:dyDescent="0.35">
      <c r="A187" s="71">
        <f t="shared" si="29"/>
        <v>185</v>
      </c>
      <c r="B187" s="7">
        <v>0</v>
      </c>
      <c r="C187" s="7">
        <v>1</v>
      </c>
      <c r="D187" s="32" t="s">
        <v>465</v>
      </c>
      <c r="E187" s="35"/>
      <c r="F187" s="35"/>
      <c r="G187" s="71"/>
      <c r="H187" s="84">
        <v>49</v>
      </c>
      <c r="I187" s="84">
        <v>49</v>
      </c>
      <c r="J187" s="84">
        <v>9</v>
      </c>
      <c r="K187" s="35"/>
      <c r="L187" s="84"/>
      <c r="M187" s="72" t="s">
        <v>869</v>
      </c>
      <c r="N187" s="7">
        <v>2016</v>
      </c>
      <c r="O187" s="167" t="s">
        <v>870</v>
      </c>
      <c r="P187" s="177" t="s">
        <v>1243</v>
      </c>
      <c r="Q187" s="111" t="s">
        <v>897</v>
      </c>
      <c r="R187" s="105"/>
      <c r="S187" s="6"/>
    </row>
    <row r="188" spans="1:20" x14ac:dyDescent="0.35">
      <c r="A188" s="71">
        <f t="shared" si="29"/>
        <v>186</v>
      </c>
      <c r="B188" s="7">
        <v>0</v>
      </c>
      <c r="C188" s="7">
        <v>1</v>
      </c>
      <c r="D188" s="73" t="s">
        <v>625</v>
      </c>
      <c r="E188" s="35"/>
      <c r="F188" s="35"/>
      <c r="G188" s="35"/>
      <c r="H188" s="7">
        <v>1126</v>
      </c>
      <c r="I188" s="7">
        <v>1126</v>
      </c>
      <c r="J188" s="48"/>
      <c r="K188" s="35"/>
      <c r="L188" s="25" t="s">
        <v>623</v>
      </c>
      <c r="M188" s="72" t="s">
        <v>53</v>
      </c>
      <c r="N188" s="7">
        <v>2018</v>
      </c>
      <c r="O188" s="72" t="s">
        <v>54</v>
      </c>
      <c r="P188" s="170" t="s">
        <v>1026</v>
      </c>
      <c r="Q188" s="111" t="s">
        <v>897</v>
      </c>
      <c r="R188" s="105" t="s">
        <v>121</v>
      </c>
      <c r="S188" s="11" t="s">
        <v>29</v>
      </c>
    </row>
    <row r="189" spans="1:20" x14ac:dyDescent="0.35">
      <c r="A189" s="98"/>
      <c r="B189" s="98">
        <v>0</v>
      </c>
      <c r="C189" s="98">
        <v>1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72" t="s">
        <v>53</v>
      </c>
      <c r="N189" s="7">
        <v>2019</v>
      </c>
      <c r="O189" s="72" t="s">
        <v>187</v>
      </c>
      <c r="P189" s="197"/>
      <c r="Q189" s="197" t="s">
        <v>897</v>
      </c>
      <c r="R189" s="72" t="s">
        <v>150</v>
      </c>
      <c r="S189" s="72" t="s">
        <v>55</v>
      </c>
    </row>
    <row r="190" spans="1:20" s="216" customFormat="1" x14ac:dyDescent="0.35">
      <c r="A190" s="211">
        <f>A188+1</f>
        <v>187</v>
      </c>
      <c r="B190" s="211">
        <v>0</v>
      </c>
      <c r="C190" s="211">
        <v>1</v>
      </c>
      <c r="D190" s="212" t="s">
        <v>465</v>
      </c>
      <c r="E190" s="211" t="s">
        <v>459</v>
      </c>
      <c r="F190" s="211">
        <f t="shared" ref="F190" si="36">I190</f>
        <v>275</v>
      </c>
      <c r="G190" s="211"/>
      <c r="H190" s="211">
        <v>275</v>
      </c>
      <c r="I190" s="211">
        <v>275</v>
      </c>
      <c r="J190" s="211">
        <v>6</v>
      </c>
      <c r="K190" s="213"/>
      <c r="L190" s="211" t="s">
        <v>1290</v>
      </c>
      <c r="M190" s="214" t="s">
        <v>1291</v>
      </c>
      <c r="N190" s="211">
        <v>2020</v>
      </c>
      <c r="O190" s="214" t="s">
        <v>1289</v>
      </c>
      <c r="P190" s="215" t="s">
        <v>1292</v>
      </c>
      <c r="Q190" s="215" t="s">
        <v>892</v>
      </c>
      <c r="R190" s="214"/>
      <c r="S190" s="214"/>
    </row>
    <row r="191" spans="1:20" s="76" customFormat="1" x14ac:dyDescent="0.35">
      <c r="A191" s="74">
        <f>A190+1</f>
        <v>188</v>
      </c>
      <c r="B191" s="25">
        <v>1</v>
      </c>
      <c r="C191" s="25">
        <v>0</v>
      </c>
      <c r="D191" s="29" t="s">
        <v>482</v>
      </c>
      <c r="E191" s="25" t="s">
        <v>459</v>
      </c>
      <c r="F191" s="5">
        <f>I191</f>
        <v>430</v>
      </c>
      <c r="G191" s="5">
        <f>F191</f>
        <v>430</v>
      </c>
      <c r="H191" s="25">
        <v>3481</v>
      </c>
      <c r="I191" s="25">
        <v>430</v>
      </c>
      <c r="J191" s="48"/>
      <c r="K191" s="35"/>
      <c r="L191" s="25" t="s">
        <v>578</v>
      </c>
      <c r="M191" s="75" t="s">
        <v>357</v>
      </c>
      <c r="N191" s="25">
        <v>2013</v>
      </c>
      <c r="O191" s="72" t="s">
        <v>705</v>
      </c>
      <c r="P191" s="170" t="s">
        <v>931</v>
      </c>
      <c r="Q191" s="111" t="s">
        <v>897</v>
      </c>
      <c r="R191" s="75" t="s">
        <v>121</v>
      </c>
      <c r="S191" s="75"/>
    </row>
    <row r="192" spans="1:20" x14ac:dyDescent="0.35">
      <c r="A192" s="74">
        <f>A191+1</f>
        <v>189</v>
      </c>
      <c r="B192" s="7">
        <v>0</v>
      </c>
      <c r="C192" s="7">
        <v>1</v>
      </c>
      <c r="D192" s="73" t="s">
        <v>577</v>
      </c>
      <c r="E192" s="35"/>
      <c r="F192" s="35"/>
      <c r="G192" s="35"/>
      <c r="H192" s="7">
        <v>108</v>
      </c>
      <c r="I192" s="7">
        <v>108</v>
      </c>
      <c r="J192" s="7">
        <v>5</v>
      </c>
      <c r="K192" s="35"/>
      <c r="M192" s="80" t="s">
        <v>825</v>
      </c>
      <c r="N192" s="7">
        <v>2019</v>
      </c>
      <c r="O192" s="72" t="s">
        <v>324</v>
      </c>
      <c r="P192" s="170" t="s">
        <v>1095</v>
      </c>
      <c r="Q192" s="111" t="s">
        <v>897</v>
      </c>
      <c r="R192" s="105" t="s">
        <v>149</v>
      </c>
      <c r="S192" s="72" t="s">
        <v>325</v>
      </c>
      <c r="T192" s="72" t="s">
        <v>326</v>
      </c>
    </row>
    <row r="193" spans="1:23" x14ac:dyDescent="0.35">
      <c r="A193" s="71">
        <f t="shared" si="29"/>
        <v>190</v>
      </c>
      <c r="B193" s="7">
        <v>0</v>
      </c>
      <c r="C193" s="7">
        <v>1</v>
      </c>
      <c r="D193" s="73" t="s">
        <v>577</v>
      </c>
      <c r="E193" s="35"/>
      <c r="F193" s="35"/>
      <c r="G193" s="35"/>
      <c r="H193" s="7">
        <v>56</v>
      </c>
      <c r="I193" s="7">
        <v>56</v>
      </c>
      <c r="J193" s="7">
        <v>3</v>
      </c>
      <c r="K193" s="35"/>
      <c r="M193" s="80" t="s">
        <v>825</v>
      </c>
      <c r="N193" s="7">
        <v>2019</v>
      </c>
      <c r="O193" s="72" t="s">
        <v>324</v>
      </c>
      <c r="P193" s="170" t="s">
        <v>998</v>
      </c>
      <c r="Q193" s="111" t="s">
        <v>897</v>
      </c>
      <c r="R193" s="105" t="s">
        <v>149</v>
      </c>
      <c r="S193" s="72" t="s">
        <v>325</v>
      </c>
      <c r="T193" s="72" t="s">
        <v>327</v>
      </c>
      <c r="V193" s="170"/>
    </row>
    <row r="194" spans="1:23" x14ac:dyDescent="0.35">
      <c r="A194" s="71">
        <f t="shared" si="29"/>
        <v>191</v>
      </c>
      <c r="B194" s="7">
        <v>0</v>
      </c>
      <c r="C194" s="7">
        <v>1</v>
      </c>
      <c r="D194" s="73" t="s">
        <v>577</v>
      </c>
      <c r="E194" s="35"/>
      <c r="F194" s="35"/>
      <c r="G194" s="35"/>
      <c r="H194" s="84">
        <v>61</v>
      </c>
      <c r="I194" s="84">
        <v>61</v>
      </c>
      <c r="J194" s="84">
        <v>4</v>
      </c>
      <c r="K194" s="35"/>
      <c r="M194" s="80" t="s">
        <v>825</v>
      </c>
      <c r="N194" s="7">
        <v>2019</v>
      </c>
      <c r="O194" s="72" t="s">
        <v>324</v>
      </c>
      <c r="P194" s="170" t="s">
        <v>1096</v>
      </c>
      <c r="Q194" s="111" t="s">
        <v>897</v>
      </c>
      <c r="R194" s="105" t="s">
        <v>149</v>
      </c>
      <c r="S194" s="72" t="s">
        <v>325</v>
      </c>
      <c r="T194" s="72" t="s">
        <v>328</v>
      </c>
    </row>
    <row r="195" spans="1:23" x14ac:dyDescent="0.35">
      <c r="A195" s="71">
        <f t="shared" si="29"/>
        <v>192</v>
      </c>
      <c r="B195" s="7">
        <v>0</v>
      </c>
      <c r="C195" s="7">
        <v>1</v>
      </c>
      <c r="D195" s="73" t="s">
        <v>577</v>
      </c>
      <c r="E195" s="35"/>
      <c r="F195" s="35"/>
      <c r="G195" s="35"/>
      <c r="H195" s="84">
        <v>11</v>
      </c>
      <c r="I195" s="84">
        <v>11</v>
      </c>
      <c r="J195" s="84">
        <v>3</v>
      </c>
      <c r="K195" s="35"/>
      <c r="M195" s="80" t="s">
        <v>825</v>
      </c>
      <c r="N195" s="7">
        <v>2019</v>
      </c>
      <c r="O195" s="72" t="s">
        <v>324</v>
      </c>
      <c r="P195" s="170" t="s">
        <v>1097</v>
      </c>
      <c r="Q195" s="111" t="s">
        <v>897</v>
      </c>
      <c r="R195" s="105" t="s">
        <v>149</v>
      </c>
      <c r="S195" s="72" t="s">
        <v>325</v>
      </c>
      <c r="T195" s="72" t="s">
        <v>329</v>
      </c>
    </row>
    <row r="196" spans="1:23" s="76" customFormat="1" x14ac:dyDescent="0.35">
      <c r="A196" s="71">
        <f t="shared" si="29"/>
        <v>193</v>
      </c>
      <c r="B196" s="25">
        <v>1</v>
      </c>
      <c r="C196" s="25">
        <v>0</v>
      </c>
      <c r="D196" s="80" t="s">
        <v>607</v>
      </c>
      <c r="E196" s="35"/>
      <c r="F196" s="35"/>
      <c r="G196" s="5"/>
      <c r="H196" s="25">
        <v>6</v>
      </c>
      <c r="I196" s="25">
        <v>6</v>
      </c>
      <c r="J196" s="25">
        <v>3</v>
      </c>
      <c r="K196" s="35"/>
      <c r="L196" s="25"/>
      <c r="M196" s="75" t="s">
        <v>358</v>
      </c>
      <c r="N196" s="25">
        <v>2013</v>
      </c>
      <c r="O196" s="72" t="s">
        <v>606</v>
      </c>
      <c r="P196" s="196" t="s">
        <v>1098</v>
      </c>
      <c r="Q196" s="111" t="s">
        <v>897</v>
      </c>
      <c r="R196" s="103" t="s">
        <v>121</v>
      </c>
      <c r="S196" s="75"/>
      <c r="T196" s="75" t="s">
        <v>395</v>
      </c>
    </row>
    <row r="197" spans="1:23" x14ac:dyDescent="0.35">
      <c r="A197" s="71">
        <f t="shared" ref="A197:A268" si="37">A196+1</f>
        <v>194</v>
      </c>
      <c r="B197" s="7">
        <v>1</v>
      </c>
      <c r="C197" s="7">
        <v>0</v>
      </c>
      <c r="D197" s="80" t="s">
        <v>607</v>
      </c>
      <c r="E197" s="35"/>
      <c r="F197" s="35"/>
      <c r="G197" s="5"/>
      <c r="H197" s="7">
        <v>6</v>
      </c>
      <c r="I197" s="7">
        <v>6</v>
      </c>
      <c r="J197" s="7">
        <v>3</v>
      </c>
      <c r="K197" s="35"/>
      <c r="M197" s="72" t="s">
        <v>358</v>
      </c>
      <c r="N197" s="7">
        <v>2013</v>
      </c>
      <c r="O197" s="72" t="s">
        <v>606</v>
      </c>
      <c r="P197" s="196" t="s">
        <v>1098</v>
      </c>
      <c r="Q197" s="111" t="s">
        <v>897</v>
      </c>
      <c r="R197" s="105" t="s">
        <v>121</v>
      </c>
      <c r="S197" s="72"/>
      <c r="T197" s="72" t="s">
        <v>396</v>
      </c>
    </row>
    <row r="198" spans="1:23" x14ac:dyDescent="0.35">
      <c r="A198" s="71">
        <f t="shared" si="37"/>
        <v>195</v>
      </c>
      <c r="B198" s="7">
        <v>1</v>
      </c>
      <c r="C198" s="7">
        <v>0</v>
      </c>
      <c r="D198" s="73" t="s">
        <v>465</v>
      </c>
      <c r="E198" s="7" t="s">
        <v>459</v>
      </c>
      <c r="F198" s="5">
        <f>I198</f>
        <v>280</v>
      </c>
      <c r="G198" s="5">
        <f t="shared" ref="G198" si="38">F198</f>
        <v>280</v>
      </c>
      <c r="H198" s="7">
        <v>280</v>
      </c>
      <c r="I198" s="7">
        <v>280</v>
      </c>
      <c r="J198" s="7">
        <v>4</v>
      </c>
      <c r="K198" s="7" t="s">
        <v>459</v>
      </c>
      <c r="M198" s="124" t="s">
        <v>332</v>
      </c>
      <c r="N198" s="7">
        <v>2017</v>
      </c>
      <c r="O198" s="124" t="s">
        <v>333</v>
      </c>
      <c r="P198" s="170" t="s">
        <v>1247</v>
      </c>
      <c r="Q198" s="187" t="s">
        <v>894</v>
      </c>
      <c r="R198" s="105" t="s">
        <v>101</v>
      </c>
      <c r="S198" s="72" t="s">
        <v>100</v>
      </c>
      <c r="T198" s="72"/>
    </row>
    <row r="199" spans="1:23" x14ac:dyDescent="0.35">
      <c r="A199" s="71">
        <f t="shared" si="37"/>
        <v>196</v>
      </c>
      <c r="B199" s="7">
        <v>0</v>
      </c>
      <c r="C199" s="7">
        <v>1</v>
      </c>
      <c r="D199" s="73" t="s">
        <v>555</v>
      </c>
      <c r="E199" s="35"/>
      <c r="F199" s="35"/>
      <c r="G199" s="35"/>
      <c r="H199" s="7">
        <v>42</v>
      </c>
      <c r="I199" s="7">
        <v>42</v>
      </c>
      <c r="J199" s="7">
        <v>3</v>
      </c>
      <c r="K199" s="35"/>
      <c r="M199" s="72" t="s">
        <v>56</v>
      </c>
      <c r="N199" s="7">
        <v>2012</v>
      </c>
      <c r="O199" s="72" t="s">
        <v>57</v>
      </c>
      <c r="P199" s="170" t="s">
        <v>1031</v>
      </c>
      <c r="Q199" s="111" t="s">
        <v>897</v>
      </c>
      <c r="R199" s="105" t="s">
        <v>113</v>
      </c>
      <c r="S199" s="2" t="s">
        <v>152</v>
      </c>
    </row>
    <row r="200" spans="1:23" x14ac:dyDescent="0.35">
      <c r="A200" s="98"/>
      <c r="B200" s="98"/>
      <c r="C200" s="98"/>
      <c r="D200" s="97"/>
      <c r="E200" s="98"/>
      <c r="F200" s="98"/>
      <c r="G200" s="98"/>
      <c r="H200" s="98"/>
      <c r="I200" s="98"/>
      <c r="J200" s="98"/>
      <c r="K200" s="98"/>
      <c r="L200" s="98"/>
      <c r="M200" s="72" t="s">
        <v>369</v>
      </c>
      <c r="O200" s="72" t="s">
        <v>718</v>
      </c>
      <c r="P200" s="197"/>
      <c r="Q200" s="198"/>
      <c r="R200" s="105" t="s">
        <v>103</v>
      </c>
      <c r="S200" s="2"/>
    </row>
    <row r="201" spans="1:23" x14ac:dyDescent="0.35">
      <c r="A201" s="71">
        <f>A199+1</f>
        <v>197</v>
      </c>
      <c r="B201" s="7">
        <v>0</v>
      </c>
      <c r="C201" s="7">
        <v>1</v>
      </c>
      <c r="D201" s="73" t="s">
        <v>500</v>
      </c>
      <c r="E201" s="35"/>
      <c r="F201" s="35"/>
      <c r="G201" s="35"/>
      <c r="H201" s="7">
        <v>10</v>
      </c>
      <c r="I201" s="7">
        <v>10</v>
      </c>
      <c r="J201" s="7">
        <v>3</v>
      </c>
      <c r="K201" s="35"/>
      <c r="M201" s="72" t="s">
        <v>826</v>
      </c>
      <c r="O201" s="75" t="s">
        <v>499</v>
      </c>
      <c r="P201" s="170" t="s">
        <v>890</v>
      </c>
      <c r="Q201" s="111" t="s">
        <v>897</v>
      </c>
      <c r="R201" s="105" t="s">
        <v>121</v>
      </c>
      <c r="S201" s="2"/>
      <c r="T201" s="80" t="s">
        <v>456</v>
      </c>
      <c r="W201"/>
    </row>
    <row r="202" spans="1:23" x14ac:dyDescent="0.35">
      <c r="A202" s="71">
        <f t="shared" si="37"/>
        <v>198</v>
      </c>
      <c r="B202" s="7">
        <v>0</v>
      </c>
      <c r="C202" s="7">
        <v>1</v>
      </c>
      <c r="D202" s="73" t="s">
        <v>500</v>
      </c>
      <c r="E202" s="35"/>
      <c r="F202" s="35"/>
      <c r="G202" s="35"/>
      <c r="H202" s="7">
        <v>17</v>
      </c>
      <c r="I202" s="7">
        <v>17</v>
      </c>
      <c r="J202" s="7">
        <v>3</v>
      </c>
      <c r="K202" s="35"/>
      <c r="M202" s="72" t="s">
        <v>826</v>
      </c>
      <c r="O202" s="75" t="s">
        <v>499</v>
      </c>
      <c r="P202" s="170" t="s">
        <v>1057</v>
      </c>
      <c r="Q202" s="111" t="s">
        <v>897</v>
      </c>
      <c r="R202" s="105" t="s">
        <v>121</v>
      </c>
      <c r="S202" s="2"/>
      <c r="T202" s="80" t="s">
        <v>457</v>
      </c>
    </row>
    <row r="203" spans="1:23" x14ac:dyDescent="0.35">
      <c r="A203" s="71">
        <f t="shared" si="37"/>
        <v>199</v>
      </c>
      <c r="B203" s="7">
        <v>0</v>
      </c>
      <c r="C203" s="7">
        <v>1</v>
      </c>
      <c r="D203" s="73" t="s">
        <v>500</v>
      </c>
      <c r="E203" s="35"/>
      <c r="F203" s="35"/>
      <c r="G203" s="35"/>
      <c r="H203" s="7">
        <v>11</v>
      </c>
      <c r="I203" s="7">
        <v>11</v>
      </c>
      <c r="J203" s="7">
        <v>3</v>
      </c>
      <c r="K203" s="35"/>
      <c r="M203" s="72" t="s">
        <v>826</v>
      </c>
      <c r="O203" s="75" t="s">
        <v>499</v>
      </c>
      <c r="P203" s="170" t="s">
        <v>1055</v>
      </c>
      <c r="Q203" s="111" t="s">
        <v>897</v>
      </c>
      <c r="R203" s="105" t="s">
        <v>121</v>
      </c>
      <c r="S203" s="2"/>
      <c r="T203" s="80" t="s">
        <v>424</v>
      </c>
    </row>
    <row r="204" spans="1:23" x14ac:dyDescent="0.35">
      <c r="A204" s="71">
        <f t="shared" si="37"/>
        <v>200</v>
      </c>
      <c r="B204" s="7">
        <v>0</v>
      </c>
      <c r="C204" s="7">
        <v>1</v>
      </c>
      <c r="D204" s="73" t="s">
        <v>500</v>
      </c>
      <c r="E204" s="35"/>
      <c r="F204" s="35"/>
      <c r="G204" s="35"/>
      <c r="H204" s="7">
        <v>13</v>
      </c>
      <c r="I204" s="7">
        <v>13</v>
      </c>
      <c r="J204" s="7">
        <v>3</v>
      </c>
      <c r="K204" s="35"/>
      <c r="M204" s="72" t="s">
        <v>826</v>
      </c>
      <c r="O204" s="75" t="s">
        <v>499</v>
      </c>
      <c r="P204" s="170" t="s">
        <v>1056</v>
      </c>
      <c r="Q204" s="111" t="s">
        <v>897</v>
      </c>
      <c r="R204" s="105" t="s">
        <v>121</v>
      </c>
      <c r="S204" s="2"/>
      <c r="T204" s="80" t="s">
        <v>1058</v>
      </c>
    </row>
    <row r="205" spans="1:23" x14ac:dyDescent="0.35">
      <c r="A205" s="98"/>
      <c r="B205" s="98"/>
      <c r="C205" s="98"/>
      <c r="D205" s="97"/>
      <c r="E205" s="98"/>
      <c r="F205" s="98"/>
      <c r="G205" s="98"/>
      <c r="H205" s="98"/>
      <c r="I205" s="98"/>
      <c r="J205" s="98"/>
      <c r="K205" s="98"/>
      <c r="L205" s="98"/>
      <c r="M205" s="72" t="s">
        <v>370</v>
      </c>
      <c r="O205" s="72" t="s">
        <v>706</v>
      </c>
      <c r="P205" s="197"/>
      <c r="Q205" s="198"/>
      <c r="R205" s="105" t="s">
        <v>103</v>
      </c>
      <c r="S205" s="2"/>
    </row>
    <row r="206" spans="1:23" s="76" customFormat="1" x14ac:dyDescent="0.35">
      <c r="A206" s="74">
        <f>A204+1</f>
        <v>201</v>
      </c>
      <c r="B206" s="25">
        <v>0</v>
      </c>
      <c r="C206" s="25">
        <v>1</v>
      </c>
      <c r="D206" s="29" t="s">
        <v>465</v>
      </c>
      <c r="E206" s="25" t="s">
        <v>459</v>
      </c>
      <c r="F206" s="5">
        <f t="shared" ref="F206:F224" si="39">I206</f>
        <v>893</v>
      </c>
      <c r="G206" s="5"/>
      <c r="H206" s="25">
        <v>893</v>
      </c>
      <c r="I206" s="25">
        <v>893</v>
      </c>
      <c r="J206" s="25">
        <v>6</v>
      </c>
      <c r="K206" s="35"/>
      <c r="L206" s="25"/>
      <c r="M206" s="75" t="s">
        <v>58</v>
      </c>
      <c r="N206" s="25">
        <v>2018</v>
      </c>
      <c r="O206" s="75" t="s">
        <v>59</v>
      </c>
      <c r="P206" s="170" t="s">
        <v>993</v>
      </c>
      <c r="Q206" s="110" t="s">
        <v>897</v>
      </c>
      <c r="R206" s="26" t="s">
        <v>165</v>
      </c>
      <c r="S206" s="27" t="s">
        <v>827</v>
      </c>
    </row>
    <row r="207" spans="1:23" x14ac:dyDescent="0.35">
      <c r="A207" s="71">
        <f t="shared" si="37"/>
        <v>202</v>
      </c>
      <c r="B207" s="84">
        <v>0</v>
      </c>
      <c r="C207" s="84">
        <v>1</v>
      </c>
      <c r="D207" s="47" t="s">
        <v>465</v>
      </c>
      <c r="E207" s="53" t="s">
        <v>459</v>
      </c>
      <c r="F207" s="43">
        <f t="shared" si="39"/>
        <v>786</v>
      </c>
      <c r="G207" s="43"/>
      <c r="H207" s="84">
        <v>786</v>
      </c>
      <c r="I207" s="84">
        <v>786</v>
      </c>
      <c r="J207" s="84">
        <v>4</v>
      </c>
      <c r="K207" s="35"/>
      <c r="L207" s="25"/>
      <c r="M207" s="80" t="s">
        <v>60</v>
      </c>
      <c r="N207" s="7">
        <v>2018</v>
      </c>
      <c r="O207" s="80" t="s">
        <v>503</v>
      </c>
      <c r="P207" s="170" t="s">
        <v>1114</v>
      </c>
      <c r="Q207" s="111" t="s">
        <v>897</v>
      </c>
      <c r="R207" s="9" t="s">
        <v>165</v>
      </c>
      <c r="S207" s="2" t="s">
        <v>61</v>
      </c>
      <c r="T207" s="109" t="s">
        <v>687</v>
      </c>
    </row>
    <row r="208" spans="1:23" x14ac:dyDescent="0.35">
      <c r="A208" s="71">
        <f t="shared" si="37"/>
        <v>203</v>
      </c>
      <c r="B208" s="84">
        <v>0</v>
      </c>
      <c r="C208" s="84">
        <v>1</v>
      </c>
      <c r="D208" s="47" t="s">
        <v>465</v>
      </c>
      <c r="E208" s="53" t="s">
        <v>459</v>
      </c>
      <c r="F208" s="43">
        <f t="shared" si="39"/>
        <v>299</v>
      </c>
      <c r="G208" s="43"/>
      <c r="H208" s="84">
        <v>299</v>
      </c>
      <c r="I208" s="84">
        <v>299</v>
      </c>
      <c r="J208" s="84">
        <v>4</v>
      </c>
      <c r="K208" s="35"/>
      <c r="L208" s="25"/>
      <c r="M208" s="80" t="str">
        <f>M207</f>
        <v>Hang, M., Geyer‐Klingeberg, J., A.W. Rathgeber, and Stöckl</v>
      </c>
      <c r="N208" s="7">
        <f t="shared" ref="N208:O218" si="40">N207</f>
        <v>2018</v>
      </c>
      <c r="O208" s="80" t="str">
        <f t="shared" si="40"/>
        <v xml:space="preserve">Measurement matters—A meta-study of the determinants of corporate capital structure </v>
      </c>
      <c r="P208" s="170" t="s">
        <v>1111</v>
      </c>
      <c r="Q208" s="111" t="s">
        <v>897</v>
      </c>
      <c r="R208" s="9" t="s">
        <v>165</v>
      </c>
      <c r="S208" s="2"/>
      <c r="T208" s="109" t="s">
        <v>688</v>
      </c>
    </row>
    <row r="209" spans="1:20" x14ac:dyDescent="0.35">
      <c r="A209" s="71">
        <f t="shared" si="37"/>
        <v>204</v>
      </c>
      <c r="B209" s="84">
        <v>0</v>
      </c>
      <c r="C209" s="84">
        <v>1</v>
      </c>
      <c r="D209" s="47" t="s">
        <v>465</v>
      </c>
      <c r="E209" s="53" t="s">
        <v>459</v>
      </c>
      <c r="F209" s="43">
        <f t="shared" si="39"/>
        <v>319</v>
      </c>
      <c r="G209" s="43"/>
      <c r="H209" s="84">
        <v>319</v>
      </c>
      <c r="I209" s="84">
        <v>319</v>
      </c>
      <c r="J209" s="84">
        <v>4</v>
      </c>
      <c r="K209" s="35"/>
      <c r="L209" s="25"/>
      <c r="M209" s="80" t="str">
        <f t="shared" ref="M209:M218" si="41">M208</f>
        <v>Hang, M., Geyer‐Klingeberg, J., A.W. Rathgeber, and Stöckl</v>
      </c>
      <c r="N209" s="7">
        <f t="shared" si="40"/>
        <v>2018</v>
      </c>
      <c r="O209" s="80" t="str">
        <f t="shared" si="40"/>
        <v xml:space="preserve">Measurement matters—A meta-study of the determinants of corporate capital structure </v>
      </c>
      <c r="P209" s="170" t="s">
        <v>1107</v>
      </c>
      <c r="Q209" s="111" t="s">
        <v>897</v>
      </c>
      <c r="R209" s="9" t="s">
        <v>165</v>
      </c>
      <c r="S209" s="2"/>
      <c r="T209" s="109" t="s">
        <v>689</v>
      </c>
    </row>
    <row r="210" spans="1:20" x14ac:dyDescent="0.35">
      <c r="A210" s="71">
        <f t="shared" si="37"/>
        <v>205</v>
      </c>
      <c r="B210" s="84">
        <v>0</v>
      </c>
      <c r="C210" s="84">
        <v>1</v>
      </c>
      <c r="D210" s="47" t="s">
        <v>465</v>
      </c>
      <c r="E210" s="53" t="s">
        <v>459</v>
      </c>
      <c r="F210" s="43">
        <f t="shared" si="39"/>
        <v>476</v>
      </c>
      <c r="G210" s="43"/>
      <c r="H210" s="84">
        <v>476</v>
      </c>
      <c r="I210" s="84">
        <v>476</v>
      </c>
      <c r="J210" s="84">
        <v>4</v>
      </c>
      <c r="K210" s="35"/>
      <c r="L210" s="25"/>
      <c r="M210" s="80" t="str">
        <f t="shared" si="41"/>
        <v>Hang, M., Geyer‐Klingeberg, J., A.W. Rathgeber, and Stöckl</v>
      </c>
      <c r="N210" s="7">
        <f t="shared" si="40"/>
        <v>2018</v>
      </c>
      <c r="O210" s="80" t="str">
        <f t="shared" si="40"/>
        <v xml:space="preserve">Measurement matters—A meta-study of the determinants of corporate capital structure </v>
      </c>
      <c r="P210" s="170" t="s">
        <v>1109</v>
      </c>
      <c r="Q210" s="111" t="s">
        <v>897</v>
      </c>
      <c r="R210" s="9" t="s">
        <v>165</v>
      </c>
      <c r="S210" s="2"/>
      <c r="T210" s="109" t="s">
        <v>690</v>
      </c>
    </row>
    <row r="211" spans="1:20" x14ac:dyDescent="0.35">
      <c r="A211" s="71">
        <f t="shared" si="37"/>
        <v>206</v>
      </c>
      <c r="B211" s="84">
        <v>0</v>
      </c>
      <c r="C211" s="84">
        <v>1</v>
      </c>
      <c r="D211" s="47" t="s">
        <v>465</v>
      </c>
      <c r="E211" s="53" t="s">
        <v>459</v>
      </c>
      <c r="F211" s="43">
        <f t="shared" si="39"/>
        <v>909</v>
      </c>
      <c r="G211" s="43"/>
      <c r="H211" s="84">
        <v>909</v>
      </c>
      <c r="I211" s="84">
        <v>909</v>
      </c>
      <c r="J211" s="84">
        <v>4</v>
      </c>
      <c r="K211" s="35"/>
      <c r="L211" s="25"/>
      <c r="M211" s="80" t="str">
        <f t="shared" si="41"/>
        <v>Hang, M., Geyer‐Klingeberg, J., A.W. Rathgeber, and Stöckl</v>
      </c>
      <c r="N211" s="7">
        <f t="shared" si="40"/>
        <v>2018</v>
      </c>
      <c r="O211" s="80" t="str">
        <f t="shared" si="40"/>
        <v xml:space="preserve">Measurement matters—A meta-study of the determinants of corporate capital structure </v>
      </c>
      <c r="P211" s="170" t="s">
        <v>1108</v>
      </c>
      <c r="Q211" s="111" t="s">
        <v>897</v>
      </c>
      <c r="R211" s="9" t="s">
        <v>165</v>
      </c>
      <c r="S211" s="2"/>
      <c r="T211" s="109" t="s">
        <v>691</v>
      </c>
    </row>
    <row r="212" spans="1:20" x14ac:dyDescent="0.35">
      <c r="A212" s="71">
        <f t="shared" si="37"/>
        <v>207</v>
      </c>
      <c r="B212" s="84">
        <v>0</v>
      </c>
      <c r="C212" s="84">
        <v>1</v>
      </c>
      <c r="D212" s="47" t="s">
        <v>465</v>
      </c>
      <c r="E212" s="53" t="s">
        <v>459</v>
      </c>
      <c r="F212" s="43">
        <f t="shared" si="39"/>
        <v>308</v>
      </c>
      <c r="G212" s="43"/>
      <c r="H212" s="84">
        <v>308</v>
      </c>
      <c r="I212" s="84">
        <v>308</v>
      </c>
      <c r="J212" s="84">
        <v>4</v>
      </c>
      <c r="K212" s="35"/>
      <c r="L212" s="25"/>
      <c r="M212" s="80" t="str">
        <f t="shared" si="41"/>
        <v>Hang, M., Geyer‐Klingeberg, J., A.W. Rathgeber, and Stöckl</v>
      </c>
      <c r="N212" s="7">
        <f t="shared" si="40"/>
        <v>2018</v>
      </c>
      <c r="O212" s="80" t="str">
        <f t="shared" si="40"/>
        <v xml:space="preserve">Measurement matters—A meta-study of the determinants of corporate capital structure </v>
      </c>
      <c r="P212" s="170" t="s">
        <v>1106</v>
      </c>
      <c r="Q212" s="111" t="s">
        <v>897</v>
      </c>
      <c r="R212" s="9" t="s">
        <v>165</v>
      </c>
      <c r="S212" s="2"/>
      <c r="T212" s="109" t="s">
        <v>692</v>
      </c>
    </row>
    <row r="213" spans="1:20" x14ac:dyDescent="0.35">
      <c r="A213" s="71">
        <f t="shared" si="37"/>
        <v>208</v>
      </c>
      <c r="B213" s="84">
        <v>0</v>
      </c>
      <c r="C213" s="84">
        <v>1</v>
      </c>
      <c r="D213" s="47" t="s">
        <v>465</v>
      </c>
      <c r="E213" s="53" t="s">
        <v>459</v>
      </c>
      <c r="F213" s="43">
        <f t="shared" si="39"/>
        <v>791</v>
      </c>
      <c r="G213" s="43"/>
      <c r="H213" s="84">
        <v>791</v>
      </c>
      <c r="I213" s="84">
        <v>791</v>
      </c>
      <c r="J213" s="84">
        <v>4</v>
      </c>
      <c r="K213" s="35"/>
      <c r="L213" s="25"/>
      <c r="M213" s="80" t="str">
        <f t="shared" si="41"/>
        <v>Hang, M., Geyer‐Klingeberg, J., A.W. Rathgeber, and Stöckl</v>
      </c>
      <c r="N213" s="7">
        <f t="shared" si="40"/>
        <v>2018</v>
      </c>
      <c r="O213" s="80" t="str">
        <f t="shared" si="40"/>
        <v xml:space="preserve">Measurement matters—A meta-study of the determinants of corporate capital structure </v>
      </c>
      <c r="P213" s="170" t="s">
        <v>1112</v>
      </c>
      <c r="Q213" s="111" t="s">
        <v>897</v>
      </c>
      <c r="R213" s="9" t="s">
        <v>165</v>
      </c>
      <c r="S213" s="2"/>
      <c r="T213" s="109" t="s">
        <v>693</v>
      </c>
    </row>
    <row r="214" spans="1:20" x14ac:dyDescent="0.35">
      <c r="A214" s="71">
        <f t="shared" si="37"/>
        <v>209</v>
      </c>
      <c r="B214" s="84">
        <v>0</v>
      </c>
      <c r="C214" s="84">
        <v>1</v>
      </c>
      <c r="D214" s="47" t="s">
        <v>465</v>
      </c>
      <c r="E214" s="53" t="s">
        <v>459</v>
      </c>
      <c r="F214" s="43">
        <f t="shared" si="39"/>
        <v>206</v>
      </c>
      <c r="G214" s="43"/>
      <c r="H214" s="84">
        <v>206</v>
      </c>
      <c r="I214" s="84">
        <v>206</v>
      </c>
      <c r="J214" s="84">
        <v>4</v>
      </c>
      <c r="K214" s="35"/>
      <c r="L214" s="25"/>
      <c r="M214" s="80" t="str">
        <f t="shared" si="41"/>
        <v>Hang, M., Geyer‐Klingeberg, J., A.W. Rathgeber, and Stöckl</v>
      </c>
      <c r="N214" s="7">
        <f t="shared" si="40"/>
        <v>2018</v>
      </c>
      <c r="O214" s="80" t="str">
        <f t="shared" si="40"/>
        <v xml:space="preserve">Measurement matters—A meta-study of the determinants of corporate capital structure </v>
      </c>
      <c r="P214" s="170" t="s">
        <v>1104</v>
      </c>
      <c r="Q214" s="111" t="s">
        <v>897</v>
      </c>
      <c r="R214" s="9" t="s">
        <v>165</v>
      </c>
      <c r="S214" s="2"/>
      <c r="T214" s="109" t="s">
        <v>694</v>
      </c>
    </row>
    <row r="215" spans="1:20" x14ac:dyDescent="0.35">
      <c r="A215" s="71">
        <f t="shared" si="37"/>
        <v>210</v>
      </c>
      <c r="B215" s="84">
        <v>0</v>
      </c>
      <c r="C215" s="84">
        <v>1</v>
      </c>
      <c r="D215" s="47" t="s">
        <v>465</v>
      </c>
      <c r="E215" s="53" t="s">
        <v>459</v>
      </c>
      <c r="F215" s="43">
        <f t="shared" si="39"/>
        <v>182</v>
      </c>
      <c r="G215" s="43"/>
      <c r="H215" s="84">
        <v>182</v>
      </c>
      <c r="I215" s="84">
        <v>182</v>
      </c>
      <c r="J215" s="84">
        <v>4</v>
      </c>
      <c r="K215" s="35"/>
      <c r="L215" s="25"/>
      <c r="M215" s="80" t="str">
        <f t="shared" si="41"/>
        <v>Hang, M., Geyer‐Klingeberg, J., A.W. Rathgeber, and Stöckl</v>
      </c>
      <c r="N215" s="7">
        <f t="shared" si="40"/>
        <v>2018</v>
      </c>
      <c r="O215" s="80" t="str">
        <f t="shared" si="40"/>
        <v xml:space="preserve">Measurement matters—A meta-study of the determinants of corporate capital structure </v>
      </c>
      <c r="P215" s="170" t="s">
        <v>1110</v>
      </c>
      <c r="Q215" s="111" t="s">
        <v>897</v>
      </c>
      <c r="R215" s="9" t="s">
        <v>165</v>
      </c>
      <c r="S215" s="2"/>
      <c r="T215" s="109" t="s">
        <v>695</v>
      </c>
    </row>
    <row r="216" spans="1:20" x14ac:dyDescent="0.35">
      <c r="A216" s="71">
        <f t="shared" si="37"/>
        <v>211</v>
      </c>
      <c r="B216" s="84">
        <v>0</v>
      </c>
      <c r="C216" s="84">
        <v>1</v>
      </c>
      <c r="D216" s="47" t="s">
        <v>465</v>
      </c>
      <c r="E216" s="53" t="s">
        <v>459</v>
      </c>
      <c r="F216" s="43">
        <f t="shared" si="39"/>
        <v>140</v>
      </c>
      <c r="G216" s="43"/>
      <c r="H216" s="84">
        <v>140</v>
      </c>
      <c r="I216" s="84">
        <v>140</v>
      </c>
      <c r="J216" s="84">
        <v>4</v>
      </c>
      <c r="K216" s="35"/>
      <c r="L216" s="25"/>
      <c r="M216" s="80" t="str">
        <f t="shared" si="41"/>
        <v>Hang, M., Geyer‐Klingeberg, J., A.W. Rathgeber, and Stöckl</v>
      </c>
      <c r="N216" s="7">
        <f t="shared" si="40"/>
        <v>2018</v>
      </c>
      <c r="O216" s="80" t="str">
        <f t="shared" si="40"/>
        <v xml:space="preserve">Measurement matters—A meta-study of the determinants of corporate capital structure </v>
      </c>
      <c r="P216" s="170" t="s">
        <v>1115</v>
      </c>
      <c r="Q216" s="111" t="s">
        <v>897</v>
      </c>
      <c r="R216" s="9" t="s">
        <v>165</v>
      </c>
      <c r="S216" s="2"/>
      <c r="T216" s="109" t="s">
        <v>696</v>
      </c>
    </row>
    <row r="217" spans="1:20" x14ac:dyDescent="0.35">
      <c r="A217" s="71">
        <f t="shared" si="37"/>
        <v>212</v>
      </c>
      <c r="B217" s="84">
        <v>0</v>
      </c>
      <c r="C217" s="84">
        <v>1</v>
      </c>
      <c r="D217" s="47" t="s">
        <v>465</v>
      </c>
      <c r="E217" s="53" t="s">
        <v>459</v>
      </c>
      <c r="F217" s="43">
        <f t="shared" si="39"/>
        <v>157</v>
      </c>
      <c r="G217" s="43"/>
      <c r="H217" s="84">
        <v>157</v>
      </c>
      <c r="I217" s="84">
        <v>157</v>
      </c>
      <c r="J217" s="84">
        <v>4</v>
      </c>
      <c r="K217" s="35"/>
      <c r="L217" s="25"/>
      <c r="M217" s="80" t="str">
        <f t="shared" si="41"/>
        <v>Hang, M., Geyer‐Klingeberg, J., A.W. Rathgeber, and Stöckl</v>
      </c>
      <c r="N217" s="7">
        <f t="shared" si="40"/>
        <v>2018</v>
      </c>
      <c r="O217" s="80" t="str">
        <f t="shared" si="40"/>
        <v xml:space="preserve">Measurement matters—A meta-study of the determinants of corporate capital structure </v>
      </c>
      <c r="P217" s="170" t="s">
        <v>1113</v>
      </c>
      <c r="Q217" s="111" t="s">
        <v>897</v>
      </c>
      <c r="R217" s="9" t="s">
        <v>165</v>
      </c>
      <c r="S217" s="2"/>
      <c r="T217" s="109" t="s">
        <v>697</v>
      </c>
    </row>
    <row r="218" spans="1:20" x14ac:dyDescent="0.35">
      <c r="A218" s="71">
        <f t="shared" si="37"/>
        <v>213</v>
      </c>
      <c r="B218" s="84">
        <v>0</v>
      </c>
      <c r="C218" s="84">
        <v>1</v>
      </c>
      <c r="D218" s="47" t="s">
        <v>465</v>
      </c>
      <c r="E218" s="53" t="s">
        <v>459</v>
      </c>
      <c r="F218" s="43">
        <f t="shared" si="39"/>
        <v>72</v>
      </c>
      <c r="G218" s="43"/>
      <c r="H218" s="84">
        <v>72</v>
      </c>
      <c r="I218" s="84">
        <v>72</v>
      </c>
      <c r="J218" s="84">
        <v>4</v>
      </c>
      <c r="K218" s="35"/>
      <c r="L218" s="25"/>
      <c r="M218" s="80" t="str">
        <f t="shared" si="41"/>
        <v>Hang, M., Geyer‐Klingeberg, J., A.W. Rathgeber, and Stöckl</v>
      </c>
      <c r="N218" s="7">
        <f t="shared" si="40"/>
        <v>2018</v>
      </c>
      <c r="O218" s="80" t="str">
        <f t="shared" si="40"/>
        <v xml:space="preserve">Measurement matters—A meta-study of the determinants of corporate capital structure </v>
      </c>
      <c r="P218" s="170" t="s">
        <v>1105</v>
      </c>
      <c r="Q218" s="111" t="s">
        <v>897</v>
      </c>
      <c r="R218" s="9" t="s">
        <v>165</v>
      </c>
      <c r="S218" s="2"/>
      <c r="T218" s="109" t="s">
        <v>698</v>
      </c>
    </row>
    <row r="219" spans="1:20" x14ac:dyDescent="0.35">
      <c r="A219" s="71">
        <f t="shared" si="37"/>
        <v>214</v>
      </c>
      <c r="B219" s="84">
        <v>0</v>
      </c>
      <c r="C219" s="84">
        <v>1</v>
      </c>
      <c r="D219" s="47" t="s">
        <v>465</v>
      </c>
      <c r="E219" s="35"/>
      <c r="F219" s="35"/>
      <c r="G219" s="168"/>
      <c r="H219" s="84">
        <v>411</v>
      </c>
      <c r="I219" s="84">
        <v>411</v>
      </c>
      <c r="J219" s="84">
        <v>3</v>
      </c>
      <c r="K219" s="35"/>
      <c r="L219" s="5" t="s">
        <v>885</v>
      </c>
      <c r="M219" s="80" t="s">
        <v>884</v>
      </c>
      <c r="O219" s="1" t="s">
        <v>883</v>
      </c>
      <c r="P219" s="207" t="s">
        <v>883</v>
      </c>
      <c r="Q219" s="111" t="s">
        <v>897</v>
      </c>
      <c r="R219" s="9"/>
      <c r="S219" s="2"/>
      <c r="T219" s="109"/>
    </row>
    <row r="220" spans="1:20" x14ac:dyDescent="0.35">
      <c r="A220" s="71">
        <f t="shared" si="37"/>
        <v>215</v>
      </c>
      <c r="B220" s="7">
        <v>1</v>
      </c>
      <c r="C220" s="7">
        <v>0</v>
      </c>
      <c r="D220" s="32" t="s">
        <v>504</v>
      </c>
      <c r="E220" s="7" t="s">
        <v>459</v>
      </c>
      <c r="F220" s="5">
        <f t="shared" si="39"/>
        <v>61</v>
      </c>
      <c r="G220" s="5">
        <f t="shared" ref="G220:G223" si="42">F220</f>
        <v>61</v>
      </c>
      <c r="H220" s="7">
        <v>61</v>
      </c>
      <c r="I220" s="7">
        <v>61</v>
      </c>
      <c r="J220" s="7">
        <v>5</v>
      </c>
      <c r="K220" s="7" t="s">
        <v>459</v>
      </c>
      <c r="M220" s="72" t="s">
        <v>371</v>
      </c>
      <c r="O220" s="72" t="s">
        <v>372</v>
      </c>
      <c r="P220" s="170" t="s">
        <v>1117</v>
      </c>
      <c r="Q220" s="111" t="s">
        <v>894</v>
      </c>
      <c r="R220" s="9" t="s">
        <v>103</v>
      </c>
      <c r="S220" s="2"/>
    </row>
    <row r="221" spans="1:20" x14ac:dyDescent="0.35">
      <c r="A221" s="71">
        <f t="shared" si="37"/>
        <v>216</v>
      </c>
      <c r="B221" s="7">
        <v>1</v>
      </c>
      <c r="C221" s="7">
        <v>0</v>
      </c>
      <c r="D221" s="32" t="s">
        <v>482</v>
      </c>
      <c r="E221" s="7" t="s">
        <v>459</v>
      </c>
      <c r="F221" s="5">
        <f t="shared" si="39"/>
        <v>2735</v>
      </c>
      <c r="G221" s="5">
        <f t="shared" si="42"/>
        <v>2735</v>
      </c>
      <c r="H221" s="84">
        <v>2735</v>
      </c>
      <c r="I221" s="84">
        <v>2735</v>
      </c>
      <c r="J221" s="85"/>
      <c r="K221" s="7" t="s">
        <v>459</v>
      </c>
      <c r="M221" s="72" t="s">
        <v>371</v>
      </c>
      <c r="O221" s="72" t="s">
        <v>373</v>
      </c>
      <c r="P221" s="170" t="s">
        <v>1116</v>
      </c>
      <c r="Q221" s="111" t="s">
        <v>894</v>
      </c>
      <c r="R221" s="9" t="s">
        <v>121</v>
      </c>
      <c r="S221" s="2"/>
    </row>
    <row r="222" spans="1:20" x14ac:dyDescent="0.35">
      <c r="A222" s="71">
        <f t="shared" si="37"/>
        <v>217</v>
      </c>
      <c r="B222" s="7">
        <v>1</v>
      </c>
      <c r="C222" s="7">
        <v>0</v>
      </c>
      <c r="D222" s="125" t="s">
        <v>504</v>
      </c>
      <c r="E222" s="7" t="s">
        <v>459</v>
      </c>
      <c r="F222" s="5">
        <f t="shared" si="39"/>
        <v>4147</v>
      </c>
      <c r="G222" s="5">
        <f t="shared" si="42"/>
        <v>4147</v>
      </c>
      <c r="H222" s="84">
        <v>4147</v>
      </c>
      <c r="I222" s="84">
        <v>4147</v>
      </c>
      <c r="J222" s="85"/>
      <c r="K222" s="85"/>
      <c r="L222" s="85" t="s">
        <v>487</v>
      </c>
      <c r="M222" s="86" t="s">
        <v>375</v>
      </c>
      <c r="N222" s="7">
        <v>2011</v>
      </c>
      <c r="O222" s="72" t="s">
        <v>374</v>
      </c>
      <c r="P222" s="170" t="s">
        <v>908</v>
      </c>
      <c r="Q222" s="198" t="s">
        <v>894</v>
      </c>
      <c r="R222" s="9" t="s">
        <v>103</v>
      </c>
      <c r="S222" s="2"/>
    </row>
    <row r="223" spans="1:20" s="76" customFormat="1" x14ac:dyDescent="0.35">
      <c r="A223" s="74">
        <f t="shared" si="37"/>
        <v>218</v>
      </c>
      <c r="B223" s="7">
        <v>1</v>
      </c>
      <c r="C223" s="7">
        <v>0</v>
      </c>
      <c r="D223" s="29" t="s">
        <v>468</v>
      </c>
      <c r="E223" s="25" t="s">
        <v>459</v>
      </c>
      <c r="F223" s="5">
        <f t="shared" si="39"/>
        <v>1271</v>
      </c>
      <c r="G223" s="5">
        <f t="shared" si="42"/>
        <v>1271</v>
      </c>
      <c r="H223" s="25">
        <v>1271</v>
      </c>
      <c r="I223" s="25">
        <v>1271</v>
      </c>
      <c r="J223" s="85"/>
      <c r="K223" s="25" t="s">
        <v>459</v>
      </c>
      <c r="L223" s="85" t="s">
        <v>487</v>
      </c>
      <c r="M223" s="121" t="s">
        <v>375</v>
      </c>
      <c r="N223" s="25">
        <v>2015</v>
      </c>
      <c r="O223" s="75" t="s">
        <v>376</v>
      </c>
      <c r="P223" s="170" t="s">
        <v>950</v>
      </c>
      <c r="Q223" s="110" t="s">
        <v>894</v>
      </c>
      <c r="R223" s="26" t="s">
        <v>103</v>
      </c>
      <c r="S223" s="24"/>
    </row>
    <row r="224" spans="1:20" ht="17" customHeight="1" x14ac:dyDescent="0.35">
      <c r="A224" s="71">
        <f t="shared" si="37"/>
        <v>219</v>
      </c>
      <c r="B224" s="7">
        <v>0</v>
      </c>
      <c r="C224" s="7">
        <v>1</v>
      </c>
      <c r="D224" s="84" t="s">
        <v>1261</v>
      </c>
      <c r="E224" s="7" t="s">
        <v>459</v>
      </c>
      <c r="F224" s="5">
        <f t="shared" si="39"/>
        <v>101</v>
      </c>
      <c r="G224" s="5"/>
      <c r="H224" s="7">
        <v>161</v>
      </c>
      <c r="I224" s="7">
        <v>101</v>
      </c>
      <c r="J224" s="7">
        <v>5</v>
      </c>
      <c r="K224" s="35"/>
      <c r="L224" s="85" t="s">
        <v>487</v>
      </c>
      <c r="M224" s="72" t="s">
        <v>164</v>
      </c>
      <c r="N224" s="7">
        <v>2018</v>
      </c>
      <c r="O224" s="72" t="s">
        <v>62</v>
      </c>
      <c r="P224" s="170" t="s">
        <v>987</v>
      </c>
      <c r="Q224" s="111" t="s">
        <v>897</v>
      </c>
      <c r="R224" s="105" t="s">
        <v>121</v>
      </c>
      <c r="S224" s="80" t="s">
        <v>63</v>
      </c>
    </row>
    <row r="225" spans="1:19" ht="17" customHeight="1" x14ac:dyDescent="0.35">
      <c r="A225" s="71">
        <f t="shared" si="37"/>
        <v>220</v>
      </c>
      <c r="B225" s="7">
        <v>1</v>
      </c>
      <c r="C225" s="7">
        <v>0</v>
      </c>
      <c r="D225" s="32" t="s">
        <v>482</v>
      </c>
      <c r="E225" s="35"/>
      <c r="F225" s="35"/>
      <c r="G225" s="5"/>
      <c r="H225" s="7">
        <v>202</v>
      </c>
      <c r="I225" s="7">
        <v>202</v>
      </c>
      <c r="J225" s="7">
        <v>3</v>
      </c>
      <c r="K225" s="85"/>
      <c r="L225" s="85" t="s">
        <v>487</v>
      </c>
      <c r="M225" s="72" t="s">
        <v>377</v>
      </c>
      <c r="O225" s="72" t="s">
        <v>378</v>
      </c>
      <c r="P225" s="170" t="s">
        <v>1193</v>
      </c>
      <c r="Q225" s="111" t="s">
        <v>897</v>
      </c>
      <c r="R225" s="105" t="s">
        <v>121</v>
      </c>
    </row>
    <row r="226" spans="1:19" x14ac:dyDescent="0.35">
      <c r="A226" s="71">
        <f t="shared" si="37"/>
        <v>221</v>
      </c>
      <c r="B226" s="7">
        <v>0</v>
      </c>
      <c r="C226" s="7">
        <v>1</v>
      </c>
      <c r="D226" s="73" t="s">
        <v>615</v>
      </c>
      <c r="E226" s="7" t="s">
        <v>459</v>
      </c>
      <c r="F226" s="5">
        <f>I226</f>
        <v>3127</v>
      </c>
      <c r="G226" s="5"/>
      <c r="H226" s="7">
        <v>3127</v>
      </c>
      <c r="I226" s="7">
        <v>3127</v>
      </c>
      <c r="J226" s="85"/>
      <c r="K226" s="7" t="s">
        <v>459</v>
      </c>
      <c r="L226" s="85" t="s">
        <v>487</v>
      </c>
      <c r="M226" s="72" t="s">
        <v>73</v>
      </c>
      <c r="N226" s="7">
        <v>2019</v>
      </c>
      <c r="O226" s="72" t="s">
        <v>74</v>
      </c>
      <c r="P226" s="171" t="s">
        <v>1287</v>
      </c>
      <c r="Q226" s="111" t="s">
        <v>894</v>
      </c>
      <c r="R226" s="10" t="s">
        <v>147</v>
      </c>
      <c r="S226" s="6" t="s">
        <v>75</v>
      </c>
    </row>
    <row r="227" spans="1:19" x14ac:dyDescent="0.35">
      <c r="A227" s="71">
        <f t="shared" si="37"/>
        <v>222</v>
      </c>
      <c r="B227" s="7">
        <v>0</v>
      </c>
      <c r="C227" s="7">
        <v>1</v>
      </c>
      <c r="D227" s="73" t="s">
        <v>465</v>
      </c>
      <c r="E227" s="7" t="s">
        <v>459</v>
      </c>
      <c r="F227" s="5">
        <f>I227</f>
        <v>605</v>
      </c>
      <c r="G227" s="5"/>
      <c r="H227" s="7">
        <v>605</v>
      </c>
      <c r="I227" s="7">
        <v>605</v>
      </c>
      <c r="J227" s="7">
        <v>4</v>
      </c>
      <c r="K227" s="7" t="s">
        <v>459</v>
      </c>
      <c r="M227" s="72" t="s">
        <v>163</v>
      </c>
      <c r="N227" s="7">
        <v>2016</v>
      </c>
      <c r="O227" s="72" t="s">
        <v>64</v>
      </c>
      <c r="P227" s="170" t="s">
        <v>1162</v>
      </c>
      <c r="Q227" s="111" t="s">
        <v>894</v>
      </c>
      <c r="R227" s="105" t="s">
        <v>101</v>
      </c>
      <c r="S227" s="6" t="s">
        <v>811</v>
      </c>
    </row>
    <row r="228" spans="1:19" s="76" customFormat="1" x14ac:dyDescent="0.35">
      <c r="A228" s="74">
        <f t="shared" si="37"/>
        <v>223</v>
      </c>
      <c r="B228" s="25">
        <v>0</v>
      </c>
      <c r="C228" s="25">
        <v>1</v>
      </c>
      <c r="D228" s="29" t="s">
        <v>465</v>
      </c>
      <c r="E228" s="25" t="s">
        <v>459</v>
      </c>
      <c r="F228" s="5">
        <f>I228</f>
        <v>442</v>
      </c>
      <c r="G228" s="5"/>
      <c r="H228" s="25">
        <v>442</v>
      </c>
      <c r="I228" s="25">
        <v>442</v>
      </c>
      <c r="J228" s="85"/>
      <c r="K228" s="35"/>
      <c r="L228" s="85" t="s">
        <v>487</v>
      </c>
      <c r="M228" s="75" t="s">
        <v>65</v>
      </c>
      <c r="N228" s="25">
        <v>2018</v>
      </c>
      <c r="O228" s="75" t="s">
        <v>828</v>
      </c>
      <c r="P228" s="170" t="s">
        <v>1218</v>
      </c>
      <c r="Q228" s="111" t="s">
        <v>897</v>
      </c>
      <c r="R228" s="103" t="s">
        <v>113</v>
      </c>
      <c r="S228" s="27" t="s">
        <v>829</v>
      </c>
    </row>
    <row r="229" spans="1:19" ht="14.5" customHeight="1" x14ac:dyDescent="0.35">
      <c r="A229" s="71">
        <f t="shared" si="37"/>
        <v>224</v>
      </c>
      <c r="B229" s="7">
        <v>0</v>
      </c>
      <c r="C229" s="7">
        <v>1</v>
      </c>
      <c r="D229" s="32" t="s">
        <v>482</v>
      </c>
      <c r="E229" s="35"/>
      <c r="F229" s="35"/>
      <c r="G229" s="35"/>
      <c r="H229" s="7">
        <v>307</v>
      </c>
      <c r="I229" s="7">
        <v>307</v>
      </c>
      <c r="J229" s="7">
        <v>5</v>
      </c>
      <c r="K229" s="7" t="s">
        <v>459</v>
      </c>
      <c r="M229" s="72" t="s">
        <v>71</v>
      </c>
      <c r="N229" s="7">
        <v>2018</v>
      </c>
      <c r="O229" s="72" t="s">
        <v>72</v>
      </c>
      <c r="P229" s="170" t="s">
        <v>1006</v>
      </c>
      <c r="Q229" s="111" t="s">
        <v>897</v>
      </c>
      <c r="R229" s="9" t="s">
        <v>121</v>
      </c>
      <c r="S229" s="6" t="s">
        <v>830</v>
      </c>
    </row>
    <row r="230" spans="1:19" ht="14.5" customHeight="1" x14ac:dyDescent="0.35">
      <c r="A230" s="71">
        <f t="shared" si="37"/>
        <v>225</v>
      </c>
      <c r="B230" s="7">
        <v>0</v>
      </c>
      <c r="C230" s="7">
        <v>1</v>
      </c>
      <c r="D230" s="73" t="s">
        <v>642</v>
      </c>
      <c r="E230" s="35"/>
      <c r="F230" s="35"/>
      <c r="G230" s="35"/>
      <c r="H230" s="7">
        <v>1144</v>
      </c>
      <c r="I230" s="7">
        <v>1077</v>
      </c>
      <c r="J230" s="7">
        <v>23</v>
      </c>
      <c r="K230" s="35"/>
      <c r="M230" s="86" t="s">
        <v>162</v>
      </c>
      <c r="N230" s="7">
        <v>2015</v>
      </c>
      <c r="O230" s="80" t="s">
        <v>160</v>
      </c>
      <c r="P230" s="170" t="s">
        <v>1027</v>
      </c>
      <c r="Q230" s="181" t="s">
        <v>894</v>
      </c>
      <c r="R230" s="105" t="s">
        <v>147</v>
      </c>
      <c r="S230" s="80" t="s">
        <v>161</v>
      </c>
    </row>
    <row r="231" spans="1:19" ht="14.5" customHeight="1" x14ac:dyDescent="0.35">
      <c r="A231" s="71">
        <f t="shared" si="37"/>
        <v>226</v>
      </c>
      <c r="B231" s="7">
        <v>1</v>
      </c>
      <c r="C231" s="7">
        <v>0</v>
      </c>
      <c r="D231" s="73" t="s">
        <v>482</v>
      </c>
      <c r="E231" s="35"/>
      <c r="F231" s="35"/>
      <c r="G231" s="35"/>
      <c r="H231" s="7">
        <v>701</v>
      </c>
      <c r="I231" s="7">
        <v>701</v>
      </c>
      <c r="J231" s="7">
        <v>4</v>
      </c>
      <c r="K231" s="85" t="s">
        <v>643</v>
      </c>
      <c r="L231" s="85" t="s">
        <v>487</v>
      </c>
      <c r="M231" s="72" t="s">
        <v>379</v>
      </c>
      <c r="O231" s="72" t="s">
        <v>380</v>
      </c>
      <c r="P231" s="170" t="s">
        <v>1118</v>
      </c>
      <c r="Q231" s="181" t="s">
        <v>897</v>
      </c>
      <c r="R231" s="105" t="s">
        <v>121</v>
      </c>
    </row>
    <row r="232" spans="1:19" ht="14.5" customHeight="1" x14ac:dyDescent="0.35">
      <c r="A232" s="71">
        <f t="shared" si="37"/>
        <v>227</v>
      </c>
      <c r="B232" s="7">
        <v>1</v>
      </c>
      <c r="C232" s="7">
        <v>0</v>
      </c>
      <c r="D232" s="73" t="s">
        <v>634</v>
      </c>
      <c r="E232" s="7" t="s">
        <v>459</v>
      </c>
      <c r="F232" s="5">
        <f t="shared" ref="F232:F248" si="43">I232</f>
        <v>558</v>
      </c>
      <c r="G232" s="5">
        <f>F232</f>
        <v>558</v>
      </c>
      <c r="H232" s="7">
        <v>567</v>
      </c>
      <c r="I232" s="7">
        <v>558</v>
      </c>
      <c r="J232" s="7">
        <v>4</v>
      </c>
      <c r="K232" s="7" t="s">
        <v>459</v>
      </c>
      <c r="M232" s="72" t="s">
        <v>381</v>
      </c>
      <c r="O232" s="72" t="s">
        <v>382</v>
      </c>
      <c r="P232" s="170" t="s">
        <v>1103</v>
      </c>
      <c r="Q232" s="111" t="s">
        <v>894</v>
      </c>
      <c r="R232" s="105" t="s">
        <v>147</v>
      </c>
    </row>
    <row r="233" spans="1:19" s="76" customFormat="1" ht="14.5" customHeight="1" x14ac:dyDescent="0.35">
      <c r="A233" s="74">
        <f t="shared" si="37"/>
        <v>228</v>
      </c>
      <c r="B233" s="25">
        <v>1</v>
      </c>
      <c r="C233" s="25">
        <v>0</v>
      </c>
      <c r="D233" s="29" t="s">
        <v>468</v>
      </c>
      <c r="E233" s="25" t="s">
        <v>459</v>
      </c>
      <c r="F233" s="5">
        <f t="shared" si="43"/>
        <v>898</v>
      </c>
      <c r="G233" s="5">
        <f>F233</f>
        <v>898</v>
      </c>
      <c r="H233" s="25">
        <v>898</v>
      </c>
      <c r="I233" s="25">
        <v>898</v>
      </c>
      <c r="J233" s="25">
        <v>4</v>
      </c>
      <c r="K233" s="35"/>
      <c r="L233" s="25"/>
      <c r="M233" s="75" t="s">
        <v>383</v>
      </c>
      <c r="N233" s="25"/>
      <c r="O233" s="72" t="s">
        <v>610</v>
      </c>
      <c r="P233" s="170" t="s">
        <v>910</v>
      </c>
      <c r="Q233" s="111" t="s">
        <v>897</v>
      </c>
      <c r="R233" s="103" t="s">
        <v>165</v>
      </c>
    </row>
    <row r="234" spans="1:19" ht="14.5" customHeight="1" x14ac:dyDescent="0.35">
      <c r="A234" s="71">
        <f t="shared" si="37"/>
        <v>229</v>
      </c>
      <c r="B234" s="7">
        <v>1</v>
      </c>
      <c r="C234" s="7">
        <v>0</v>
      </c>
      <c r="D234" s="32" t="s">
        <v>468</v>
      </c>
      <c r="E234" s="7" t="s">
        <v>459</v>
      </c>
      <c r="F234" s="5">
        <f t="shared" si="43"/>
        <v>483</v>
      </c>
      <c r="G234" s="5">
        <f>F234</f>
        <v>483</v>
      </c>
      <c r="H234" s="84">
        <v>490</v>
      </c>
      <c r="I234" s="84">
        <v>483</v>
      </c>
      <c r="J234" s="84">
        <v>3</v>
      </c>
      <c r="K234" s="35"/>
      <c r="L234" s="84"/>
      <c r="M234" s="72" t="s">
        <v>384</v>
      </c>
      <c r="O234" s="42" t="s">
        <v>911</v>
      </c>
      <c r="P234" s="170" t="s">
        <v>916</v>
      </c>
      <c r="Q234" s="186" t="s">
        <v>894</v>
      </c>
      <c r="R234" s="105" t="s">
        <v>101</v>
      </c>
    </row>
    <row r="235" spans="1:19" ht="14.5" customHeight="1" x14ac:dyDescent="0.35">
      <c r="A235" s="71">
        <f>A234+1</f>
        <v>230</v>
      </c>
      <c r="B235" s="7">
        <v>0</v>
      </c>
      <c r="C235" s="7">
        <v>1</v>
      </c>
      <c r="D235" s="73" t="s">
        <v>523</v>
      </c>
      <c r="E235" s="7" t="s">
        <v>459</v>
      </c>
      <c r="F235" s="5">
        <f t="shared" si="43"/>
        <v>21</v>
      </c>
      <c r="G235" s="5"/>
      <c r="H235" s="7">
        <v>21</v>
      </c>
      <c r="I235" s="7">
        <v>21</v>
      </c>
      <c r="J235" s="7">
        <v>2</v>
      </c>
      <c r="K235" s="35"/>
      <c r="M235" s="72" t="s">
        <v>522</v>
      </c>
      <c r="O235" s="126" t="s">
        <v>631</v>
      </c>
      <c r="P235" s="170" t="s">
        <v>1125</v>
      </c>
      <c r="Q235" s="181" t="s">
        <v>897</v>
      </c>
      <c r="R235" s="105"/>
    </row>
    <row r="236" spans="1:19" ht="14.5" customHeight="1" x14ac:dyDescent="0.35">
      <c r="A236" s="71">
        <f>A235+1</f>
        <v>231</v>
      </c>
      <c r="B236" s="7">
        <v>0</v>
      </c>
      <c r="C236" s="7">
        <v>1</v>
      </c>
      <c r="D236" s="73" t="s">
        <v>465</v>
      </c>
      <c r="E236" s="7" t="s">
        <v>459</v>
      </c>
      <c r="F236" s="77"/>
      <c r="G236" s="77"/>
      <c r="H236" s="71"/>
      <c r="I236" s="71"/>
      <c r="J236" s="71"/>
      <c r="K236" s="166"/>
      <c r="L236" s="71"/>
      <c r="M236" s="72" t="s">
        <v>867</v>
      </c>
      <c r="O236" s="126" t="s">
        <v>868</v>
      </c>
      <c r="P236" s="203" t="s">
        <v>1259</v>
      </c>
      <c r="Q236" s="204" t="s">
        <v>897</v>
      </c>
      <c r="R236" s="103" t="s">
        <v>165</v>
      </c>
    </row>
    <row r="237" spans="1:19" x14ac:dyDescent="0.35">
      <c r="A237" s="71">
        <f>A236+1</f>
        <v>232</v>
      </c>
      <c r="B237" s="7">
        <v>0</v>
      </c>
      <c r="C237" s="7">
        <v>1</v>
      </c>
      <c r="D237" s="73" t="s">
        <v>465</v>
      </c>
      <c r="E237" s="7" t="s">
        <v>459</v>
      </c>
      <c r="F237" s="5">
        <f t="shared" si="43"/>
        <v>557</v>
      </c>
      <c r="G237" s="5"/>
      <c r="H237" s="7">
        <v>557</v>
      </c>
      <c r="I237" s="7">
        <v>557</v>
      </c>
      <c r="J237" s="7">
        <v>5</v>
      </c>
      <c r="K237" s="7" t="s">
        <v>459</v>
      </c>
      <c r="M237" s="86" t="s">
        <v>305</v>
      </c>
      <c r="N237" s="7">
        <v>2019</v>
      </c>
      <c r="O237" s="122" t="s">
        <v>306</v>
      </c>
      <c r="P237" s="195" t="s">
        <v>1246</v>
      </c>
      <c r="Q237" s="181" t="s">
        <v>892</v>
      </c>
      <c r="R237" s="105" t="s">
        <v>103</v>
      </c>
      <c r="S237" s="6" t="s">
        <v>111</v>
      </c>
    </row>
    <row r="238" spans="1:19" x14ac:dyDescent="0.35">
      <c r="A238" s="71">
        <f t="shared" si="37"/>
        <v>233</v>
      </c>
      <c r="B238" s="7">
        <v>0</v>
      </c>
      <c r="C238" s="7">
        <v>1</v>
      </c>
      <c r="D238" s="73" t="s">
        <v>465</v>
      </c>
      <c r="E238" s="7" t="s">
        <v>459</v>
      </c>
      <c r="F238" s="5">
        <f t="shared" si="43"/>
        <v>111</v>
      </c>
      <c r="G238" s="5"/>
      <c r="H238" s="7">
        <v>111</v>
      </c>
      <c r="I238" s="7">
        <v>111</v>
      </c>
      <c r="J238" s="7">
        <v>10</v>
      </c>
      <c r="K238" s="35"/>
      <c r="M238" s="124" t="s">
        <v>432</v>
      </c>
      <c r="N238" s="7">
        <v>2008</v>
      </c>
      <c r="O238" s="122" t="s">
        <v>497</v>
      </c>
      <c r="P238" s="170" t="s">
        <v>990</v>
      </c>
      <c r="Q238" s="189" t="s">
        <v>897</v>
      </c>
      <c r="R238" s="105"/>
      <c r="S238" s="6"/>
    </row>
    <row r="239" spans="1:19" x14ac:dyDescent="0.35">
      <c r="A239" s="71">
        <f t="shared" si="37"/>
        <v>234</v>
      </c>
      <c r="B239" s="7">
        <v>0</v>
      </c>
      <c r="C239" s="7">
        <v>1</v>
      </c>
      <c r="D239" s="73" t="s">
        <v>628</v>
      </c>
      <c r="E239" s="7" t="s">
        <v>459</v>
      </c>
      <c r="F239" s="5">
        <f t="shared" si="43"/>
        <v>1232</v>
      </c>
      <c r="G239" s="5"/>
      <c r="H239" s="7">
        <v>1252</v>
      </c>
      <c r="I239" s="7">
        <v>1232</v>
      </c>
      <c r="J239" s="7">
        <v>4</v>
      </c>
      <c r="K239" s="35"/>
      <c r="M239" s="124" t="s">
        <v>629</v>
      </c>
      <c r="N239" s="7">
        <v>2019</v>
      </c>
      <c r="O239" s="124" t="s">
        <v>630</v>
      </c>
      <c r="P239" s="170" t="s">
        <v>1163</v>
      </c>
      <c r="Q239" s="187" t="s">
        <v>897</v>
      </c>
      <c r="R239" s="105" t="s">
        <v>707</v>
      </c>
      <c r="S239" s="6" t="s">
        <v>626</v>
      </c>
    </row>
    <row r="240" spans="1:19" x14ac:dyDescent="0.35">
      <c r="A240" s="71">
        <f t="shared" si="37"/>
        <v>235</v>
      </c>
      <c r="B240" s="7">
        <v>0</v>
      </c>
      <c r="C240" s="7">
        <v>1</v>
      </c>
      <c r="D240" s="73" t="s">
        <v>628</v>
      </c>
      <c r="E240" s="7" t="s">
        <v>459</v>
      </c>
      <c r="F240" s="7">
        <f t="shared" si="43"/>
        <v>844</v>
      </c>
      <c r="H240" s="7">
        <v>857</v>
      </c>
      <c r="I240" s="7">
        <v>844</v>
      </c>
      <c r="J240" s="7">
        <v>4</v>
      </c>
      <c r="K240" s="35"/>
      <c r="M240" s="124" t="s">
        <v>629</v>
      </c>
      <c r="N240" s="7">
        <v>2019</v>
      </c>
      <c r="O240" s="124" t="s">
        <v>630</v>
      </c>
      <c r="P240" s="170" t="s">
        <v>1191</v>
      </c>
      <c r="Q240" s="187" t="s">
        <v>897</v>
      </c>
      <c r="R240" s="105" t="s">
        <v>707</v>
      </c>
      <c r="S240" s="6" t="s">
        <v>627</v>
      </c>
    </row>
    <row r="241" spans="1:19" ht="17" x14ac:dyDescent="0.4">
      <c r="A241" s="71">
        <f t="shared" si="37"/>
        <v>236</v>
      </c>
      <c r="B241" s="7">
        <v>0</v>
      </c>
      <c r="C241" s="7">
        <v>1</v>
      </c>
      <c r="D241" s="73" t="s">
        <v>465</v>
      </c>
      <c r="E241" s="84" t="s">
        <v>459</v>
      </c>
      <c r="F241" s="84">
        <f t="shared" si="43"/>
        <v>292</v>
      </c>
      <c r="G241" s="84"/>
      <c r="H241" s="84">
        <v>292</v>
      </c>
      <c r="I241" s="84">
        <v>292</v>
      </c>
      <c r="J241" s="84">
        <v>4</v>
      </c>
      <c r="K241" s="35"/>
      <c r="M241" s="124" t="s">
        <v>831</v>
      </c>
      <c r="O241" s="127" t="s">
        <v>708</v>
      </c>
      <c r="P241" s="170" t="s">
        <v>1182</v>
      </c>
      <c r="Q241" s="187" t="s">
        <v>897</v>
      </c>
      <c r="R241" s="103" t="s">
        <v>165</v>
      </c>
      <c r="S241" s="6"/>
    </row>
    <row r="242" spans="1:19" x14ac:dyDescent="0.35">
      <c r="A242" s="71">
        <f t="shared" si="37"/>
        <v>237</v>
      </c>
      <c r="B242" s="7">
        <v>0</v>
      </c>
      <c r="C242" s="7">
        <v>1</v>
      </c>
      <c r="D242" s="73" t="s">
        <v>465</v>
      </c>
      <c r="E242" s="7" t="s">
        <v>459</v>
      </c>
      <c r="F242" s="5">
        <f t="shared" si="43"/>
        <v>875</v>
      </c>
      <c r="G242" s="5"/>
      <c r="H242" s="7">
        <v>875</v>
      </c>
      <c r="I242" s="7">
        <v>875</v>
      </c>
      <c r="J242" s="7">
        <v>4</v>
      </c>
      <c r="K242" s="31"/>
      <c r="L242" s="85" t="s">
        <v>487</v>
      </c>
      <c r="M242" s="86" t="s">
        <v>385</v>
      </c>
      <c r="O242" s="122" t="s">
        <v>498</v>
      </c>
      <c r="P242" s="170" t="s">
        <v>907</v>
      </c>
      <c r="Q242" s="187" t="s">
        <v>894</v>
      </c>
      <c r="R242" s="105"/>
      <c r="S242" s="6" t="s">
        <v>454</v>
      </c>
    </row>
    <row r="243" spans="1:19" s="76" customFormat="1" x14ac:dyDescent="0.35">
      <c r="A243" s="74">
        <f t="shared" si="37"/>
        <v>238</v>
      </c>
      <c r="B243" s="25">
        <v>1</v>
      </c>
      <c r="C243" s="25">
        <v>0</v>
      </c>
      <c r="D243" s="29" t="s">
        <v>465</v>
      </c>
      <c r="E243" s="7" t="s">
        <v>459</v>
      </c>
      <c r="F243" s="5">
        <f t="shared" si="43"/>
        <v>1016</v>
      </c>
      <c r="G243" s="5">
        <f>F243</f>
        <v>1016</v>
      </c>
      <c r="H243" s="98">
        <v>1016</v>
      </c>
      <c r="I243" s="98">
        <v>1016</v>
      </c>
      <c r="J243" s="85"/>
      <c r="K243" s="48" t="s">
        <v>620</v>
      </c>
      <c r="L243" s="48" t="s">
        <v>621</v>
      </c>
      <c r="M243" s="121" t="s">
        <v>385</v>
      </c>
      <c r="N243" s="25"/>
      <c r="O243" s="122" t="s">
        <v>498</v>
      </c>
      <c r="P243" s="170" t="s">
        <v>1052</v>
      </c>
      <c r="Q243" s="190" t="s">
        <v>894</v>
      </c>
      <c r="R243" s="103"/>
      <c r="S243" s="27" t="s">
        <v>455</v>
      </c>
    </row>
    <row r="244" spans="1:19" x14ac:dyDescent="0.35">
      <c r="A244" s="71">
        <f>A243+1</f>
        <v>239</v>
      </c>
      <c r="B244" s="7">
        <v>0</v>
      </c>
      <c r="C244" s="7">
        <v>1</v>
      </c>
      <c r="D244" s="32" t="s">
        <v>465</v>
      </c>
      <c r="E244" s="7" t="s">
        <v>459</v>
      </c>
      <c r="F244" s="5">
        <f t="shared" si="43"/>
        <v>4269</v>
      </c>
      <c r="G244" s="5"/>
      <c r="H244" s="7">
        <v>4269</v>
      </c>
      <c r="I244" s="7">
        <v>4269</v>
      </c>
      <c r="J244" s="85"/>
      <c r="K244" s="35"/>
      <c r="L244" s="85" t="s">
        <v>487</v>
      </c>
      <c r="M244" s="72" t="s">
        <v>76</v>
      </c>
      <c r="N244" s="7">
        <v>2019</v>
      </c>
      <c r="O244" s="72" t="s">
        <v>77</v>
      </c>
      <c r="P244" s="170" t="s">
        <v>1009</v>
      </c>
      <c r="Q244" s="111" t="s">
        <v>894</v>
      </c>
      <c r="R244" s="9" t="s">
        <v>147</v>
      </c>
      <c r="S244" s="6" t="s">
        <v>78</v>
      </c>
    </row>
    <row r="245" spans="1:19" x14ac:dyDescent="0.35">
      <c r="A245" s="71">
        <f t="shared" si="37"/>
        <v>240</v>
      </c>
      <c r="B245" s="7">
        <v>0</v>
      </c>
      <c r="C245" s="7">
        <v>1</v>
      </c>
      <c r="D245" s="32" t="s">
        <v>465</v>
      </c>
      <c r="E245" s="7" t="s">
        <v>459</v>
      </c>
      <c r="F245" s="5">
        <f t="shared" si="43"/>
        <v>4681</v>
      </c>
      <c r="G245" s="5"/>
      <c r="H245" s="7">
        <v>4681</v>
      </c>
      <c r="I245" s="7">
        <v>4681</v>
      </c>
      <c r="J245" s="85"/>
      <c r="K245" s="35"/>
      <c r="L245" s="85" t="s">
        <v>487</v>
      </c>
      <c r="M245" s="72" t="s">
        <v>81</v>
      </c>
      <c r="N245" s="7">
        <v>2018</v>
      </c>
      <c r="O245" s="72" t="s">
        <v>82</v>
      </c>
      <c r="P245" s="170" t="s">
        <v>1192</v>
      </c>
      <c r="Q245" s="111" t="s">
        <v>897</v>
      </c>
      <c r="R245" s="103" t="s">
        <v>165</v>
      </c>
      <c r="S245" s="72" t="s">
        <v>83</v>
      </c>
    </row>
    <row r="246" spans="1:19" x14ac:dyDescent="0.35">
      <c r="A246" s="71">
        <f t="shared" si="37"/>
        <v>241</v>
      </c>
      <c r="B246" s="7">
        <v>0</v>
      </c>
      <c r="C246" s="7">
        <v>1</v>
      </c>
      <c r="D246" s="32" t="s">
        <v>465</v>
      </c>
      <c r="E246" s="7" t="s">
        <v>459</v>
      </c>
      <c r="F246" s="5">
        <f t="shared" si="43"/>
        <v>756</v>
      </c>
      <c r="G246" s="5"/>
      <c r="H246" s="7">
        <v>756</v>
      </c>
      <c r="I246" s="7">
        <v>756</v>
      </c>
      <c r="J246" s="85"/>
      <c r="K246" s="35"/>
      <c r="L246" s="85" t="s">
        <v>487</v>
      </c>
      <c r="M246" s="72" t="s">
        <v>81</v>
      </c>
      <c r="N246" s="7">
        <v>2019</v>
      </c>
      <c r="O246" s="72" t="s">
        <v>79</v>
      </c>
      <c r="P246" s="170" t="s">
        <v>1015</v>
      </c>
      <c r="Q246" s="111" t="s">
        <v>897</v>
      </c>
      <c r="R246" s="9" t="s">
        <v>113</v>
      </c>
      <c r="S246" s="6" t="s">
        <v>80</v>
      </c>
    </row>
    <row r="247" spans="1:19" x14ac:dyDescent="0.35">
      <c r="A247" s="71">
        <f t="shared" si="37"/>
        <v>242</v>
      </c>
      <c r="B247" s="7">
        <v>0</v>
      </c>
      <c r="C247" s="7">
        <v>1</v>
      </c>
      <c r="D247" s="32" t="s">
        <v>465</v>
      </c>
      <c r="E247" s="7" t="s">
        <v>459</v>
      </c>
      <c r="F247" s="5">
        <f t="shared" si="43"/>
        <v>833</v>
      </c>
      <c r="G247" s="5"/>
      <c r="H247" s="7">
        <v>833</v>
      </c>
      <c r="I247" s="7">
        <v>833</v>
      </c>
      <c r="J247" s="85"/>
      <c r="K247" s="35"/>
      <c r="L247" s="85" t="s">
        <v>487</v>
      </c>
      <c r="M247" s="72" t="s">
        <v>84</v>
      </c>
      <c r="N247" s="7">
        <v>2019</v>
      </c>
      <c r="O247" s="72" t="s">
        <v>85</v>
      </c>
      <c r="P247" s="170" t="s">
        <v>986</v>
      </c>
      <c r="Q247" s="111" t="s">
        <v>894</v>
      </c>
      <c r="R247" s="10" t="s">
        <v>147</v>
      </c>
    </row>
    <row r="248" spans="1:19" s="76" customFormat="1" x14ac:dyDescent="0.35">
      <c r="A248" s="74">
        <f t="shared" si="37"/>
        <v>243</v>
      </c>
      <c r="B248" s="25">
        <v>0</v>
      </c>
      <c r="C248" s="25">
        <v>1</v>
      </c>
      <c r="D248" s="32" t="s">
        <v>465</v>
      </c>
      <c r="E248" s="7" t="s">
        <v>459</v>
      </c>
      <c r="F248" s="5">
        <f t="shared" si="43"/>
        <v>119</v>
      </c>
      <c r="G248" s="5"/>
      <c r="H248" s="25">
        <v>119</v>
      </c>
      <c r="I248" s="25">
        <v>119</v>
      </c>
      <c r="J248" s="85"/>
      <c r="K248" s="35"/>
      <c r="L248" s="85" t="s">
        <v>487</v>
      </c>
      <c r="M248" s="75" t="s">
        <v>341</v>
      </c>
      <c r="N248" s="25">
        <v>2014</v>
      </c>
      <c r="O248" s="75" t="s">
        <v>342</v>
      </c>
      <c r="P248" s="170" t="s">
        <v>1137</v>
      </c>
      <c r="Q248" s="110" t="s">
        <v>894</v>
      </c>
      <c r="R248" s="26" t="s">
        <v>103</v>
      </c>
      <c r="S248" s="27" t="s">
        <v>100</v>
      </c>
    </row>
    <row r="249" spans="1:19" x14ac:dyDescent="0.35">
      <c r="A249" s="74">
        <f t="shared" si="37"/>
        <v>244</v>
      </c>
      <c r="B249" s="25">
        <v>0</v>
      </c>
      <c r="C249" s="25">
        <v>1</v>
      </c>
      <c r="D249" s="107" t="s">
        <v>482</v>
      </c>
      <c r="E249" s="35"/>
      <c r="F249" s="35"/>
      <c r="G249" s="84"/>
      <c r="H249" s="84">
        <v>31</v>
      </c>
      <c r="I249" s="84">
        <v>22</v>
      </c>
      <c r="J249" s="84">
        <v>10</v>
      </c>
      <c r="K249" s="35"/>
      <c r="L249" s="84"/>
      <c r="M249" s="72" t="s">
        <v>386</v>
      </c>
      <c r="N249" s="7">
        <v>2018</v>
      </c>
      <c r="O249" s="72" t="s">
        <v>680</v>
      </c>
      <c r="P249" s="170" t="s">
        <v>1166</v>
      </c>
      <c r="Q249" s="111" t="s">
        <v>897</v>
      </c>
      <c r="R249" s="9" t="s">
        <v>121</v>
      </c>
      <c r="S249" s="6" t="s">
        <v>681</v>
      </c>
    </row>
    <row r="250" spans="1:19" x14ac:dyDescent="0.35">
      <c r="A250" s="74">
        <f t="shared" si="37"/>
        <v>245</v>
      </c>
      <c r="B250" s="7">
        <v>0</v>
      </c>
      <c r="C250" s="7">
        <v>1</v>
      </c>
      <c r="D250" s="32" t="s">
        <v>617</v>
      </c>
      <c r="E250" s="7" t="s">
        <v>459</v>
      </c>
      <c r="F250" s="5">
        <f>I250</f>
        <v>118</v>
      </c>
      <c r="G250" s="5"/>
      <c r="H250" s="7">
        <v>118</v>
      </c>
      <c r="I250" s="7">
        <v>118</v>
      </c>
      <c r="J250" s="7">
        <v>3</v>
      </c>
      <c r="K250" s="35"/>
      <c r="M250" s="80" t="s">
        <v>174</v>
      </c>
      <c r="N250" s="7">
        <v>2015</v>
      </c>
      <c r="O250" s="72" t="s">
        <v>175</v>
      </c>
      <c r="P250" s="170" t="s">
        <v>1024</v>
      </c>
      <c r="Q250" s="111" t="s">
        <v>897</v>
      </c>
      <c r="R250" s="10" t="s">
        <v>113</v>
      </c>
      <c r="S250" s="80" t="s">
        <v>155</v>
      </c>
    </row>
    <row r="251" spans="1:19" x14ac:dyDescent="0.35">
      <c r="A251" s="74">
        <f t="shared" si="37"/>
        <v>246</v>
      </c>
      <c r="B251" s="7">
        <v>0</v>
      </c>
      <c r="C251" s="7">
        <v>1</v>
      </c>
      <c r="D251" s="32" t="s">
        <v>465</v>
      </c>
      <c r="E251" s="7" t="s">
        <v>459</v>
      </c>
      <c r="F251" s="5">
        <f>I251</f>
        <v>0</v>
      </c>
      <c r="G251" s="5"/>
      <c r="H251" s="71"/>
      <c r="I251" s="71"/>
      <c r="J251" s="71"/>
      <c r="K251" s="35"/>
      <c r="L251" s="71"/>
      <c r="M251" s="80" t="s">
        <v>865</v>
      </c>
      <c r="N251" s="7">
        <v>2016</v>
      </c>
      <c r="O251" s="72" t="s">
        <v>866</v>
      </c>
      <c r="P251" s="170" t="s">
        <v>1063</v>
      </c>
      <c r="Q251" s="111" t="s">
        <v>897</v>
      </c>
      <c r="R251" s="10"/>
    </row>
    <row r="252" spans="1:19" ht="19.5" x14ac:dyDescent="0.45">
      <c r="A252" s="74">
        <f t="shared" si="37"/>
        <v>247</v>
      </c>
      <c r="B252" s="7">
        <v>0</v>
      </c>
      <c r="C252" s="7">
        <v>1</v>
      </c>
      <c r="D252" s="32" t="s">
        <v>1262</v>
      </c>
      <c r="E252" s="7" t="s">
        <v>459</v>
      </c>
      <c r="F252" s="5">
        <f>I252</f>
        <v>20</v>
      </c>
      <c r="G252" s="5"/>
      <c r="H252" s="7">
        <v>20</v>
      </c>
      <c r="I252" s="7">
        <v>20</v>
      </c>
      <c r="J252" s="7">
        <v>5</v>
      </c>
      <c r="K252" s="35"/>
      <c r="M252" s="72" t="s">
        <v>714</v>
      </c>
      <c r="N252" s="7">
        <v>2015</v>
      </c>
      <c r="O252" s="119" t="s">
        <v>715</v>
      </c>
      <c r="P252" s="170" t="s">
        <v>1136</v>
      </c>
      <c r="Q252" s="111" t="s">
        <v>897</v>
      </c>
      <c r="R252" s="10" t="s">
        <v>707</v>
      </c>
      <c r="S252" s="80" t="s">
        <v>716</v>
      </c>
    </row>
    <row r="253" spans="1:19" x14ac:dyDescent="0.35">
      <c r="A253" s="74">
        <f t="shared" si="37"/>
        <v>248</v>
      </c>
      <c r="B253" s="7">
        <v>0</v>
      </c>
      <c r="C253" s="7">
        <v>1</v>
      </c>
      <c r="D253" s="32" t="s">
        <v>465</v>
      </c>
      <c r="E253" s="7" t="s">
        <v>459</v>
      </c>
      <c r="F253" s="5">
        <f>I253</f>
        <v>42</v>
      </c>
      <c r="G253" s="5"/>
      <c r="H253" s="7">
        <v>42</v>
      </c>
      <c r="I253" s="7">
        <v>42</v>
      </c>
      <c r="J253" s="7">
        <v>8</v>
      </c>
      <c r="K253" s="35"/>
      <c r="M253" s="72" t="s">
        <v>86</v>
      </c>
      <c r="N253" s="7">
        <v>2015</v>
      </c>
      <c r="O253" s="72" t="s">
        <v>87</v>
      </c>
      <c r="P253" s="170" t="s">
        <v>921</v>
      </c>
      <c r="Q253" s="111" t="s">
        <v>897</v>
      </c>
      <c r="R253" s="9" t="s">
        <v>121</v>
      </c>
      <c r="S253" s="6" t="s">
        <v>88</v>
      </c>
    </row>
    <row r="254" spans="1:19" x14ac:dyDescent="0.35">
      <c r="A254" s="71">
        <f t="shared" si="37"/>
        <v>249</v>
      </c>
      <c r="B254" s="7">
        <v>0</v>
      </c>
      <c r="C254" s="7">
        <v>1</v>
      </c>
      <c r="D254" s="32" t="s">
        <v>618</v>
      </c>
      <c r="E254" s="7" t="s">
        <v>459</v>
      </c>
      <c r="F254" s="5">
        <f>I254</f>
        <v>1582</v>
      </c>
      <c r="G254" s="5"/>
      <c r="H254" s="7">
        <v>1719</v>
      </c>
      <c r="I254" s="7">
        <v>1582</v>
      </c>
      <c r="J254" s="7">
        <v>3</v>
      </c>
      <c r="K254" s="35"/>
      <c r="M254" s="72" t="s">
        <v>343</v>
      </c>
      <c r="N254" s="7">
        <v>2014</v>
      </c>
      <c r="O254" s="72" t="s">
        <v>344</v>
      </c>
      <c r="P254" s="170" t="s">
        <v>904</v>
      </c>
      <c r="Q254" s="184" t="s">
        <v>897</v>
      </c>
      <c r="R254" s="9" t="s">
        <v>150</v>
      </c>
      <c r="S254" s="6"/>
    </row>
    <row r="255" spans="1:19" s="76" customFormat="1" x14ac:dyDescent="0.35">
      <c r="A255" s="74">
        <f t="shared" si="37"/>
        <v>250</v>
      </c>
      <c r="B255" s="25">
        <v>0</v>
      </c>
      <c r="C255" s="25">
        <v>1</v>
      </c>
      <c r="D255" s="29" t="s">
        <v>619</v>
      </c>
      <c r="E255" s="35"/>
      <c r="F255" s="35"/>
      <c r="G255" s="35"/>
      <c r="H255" s="25">
        <v>2419</v>
      </c>
      <c r="I255" s="25">
        <v>2419</v>
      </c>
      <c r="J255" s="85"/>
      <c r="K255" s="48" t="s">
        <v>620</v>
      </c>
      <c r="L255" s="48" t="s">
        <v>621</v>
      </c>
      <c r="M255" s="76" t="s">
        <v>89</v>
      </c>
      <c r="N255" s="25">
        <v>2019</v>
      </c>
      <c r="O255" s="76" t="s">
        <v>832</v>
      </c>
      <c r="P255" s="170" t="s">
        <v>1029</v>
      </c>
      <c r="Q255" s="110" t="s">
        <v>894</v>
      </c>
      <c r="R255" s="23" t="s">
        <v>147</v>
      </c>
      <c r="S255" s="27" t="s">
        <v>151</v>
      </c>
    </row>
    <row r="256" spans="1:19" s="128" customFormat="1" x14ac:dyDescent="0.35">
      <c r="A256" s="71">
        <f t="shared" si="37"/>
        <v>251</v>
      </c>
      <c r="B256" s="7">
        <v>0</v>
      </c>
      <c r="C256" s="7">
        <v>1</v>
      </c>
      <c r="D256" s="47" t="s">
        <v>851</v>
      </c>
      <c r="E256" s="84" t="s">
        <v>459</v>
      </c>
      <c r="F256" s="43">
        <f>I256</f>
        <v>57</v>
      </c>
      <c r="G256" s="61"/>
      <c r="H256" s="43">
        <v>57</v>
      </c>
      <c r="I256" s="43">
        <v>57</v>
      </c>
      <c r="J256" s="84">
        <v>5</v>
      </c>
      <c r="K256" s="35"/>
      <c r="L256" s="7"/>
      <c r="M256" s="72" t="s">
        <v>666</v>
      </c>
      <c r="N256" s="43">
        <v>2019</v>
      </c>
      <c r="O256" s="128" t="s">
        <v>667</v>
      </c>
      <c r="P256" s="170" t="s">
        <v>933</v>
      </c>
      <c r="Q256" s="191" t="s">
        <v>897</v>
      </c>
      <c r="R256" s="9" t="s">
        <v>121</v>
      </c>
      <c r="S256" s="129" t="s">
        <v>849</v>
      </c>
    </row>
    <row r="257" spans="1:20" s="128" customFormat="1" x14ac:dyDescent="0.35">
      <c r="A257" s="71">
        <f t="shared" si="37"/>
        <v>252</v>
      </c>
      <c r="B257" s="7">
        <v>0</v>
      </c>
      <c r="C257" s="7">
        <v>1</v>
      </c>
      <c r="D257" s="47" t="s">
        <v>851</v>
      </c>
      <c r="E257" s="84" t="s">
        <v>459</v>
      </c>
      <c r="F257" s="43">
        <f>I257</f>
        <v>16</v>
      </c>
      <c r="G257" s="61"/>
      <c r="H257" s="43">
        <v>16</v>
      </c>
      <c r="I257" s="43">
        <v>16</v>
      </c>
      <c r="J257" s="84">
        <v>5</v>
      </c>
      <c r="K257" s="35"/>
      <c r="L257" s="7"/>
      <c r="M257" s="72" t="s">
        <v>666</v>
      </c>
      <c r="N257" s="43">
        <v>2019</v>
      </c>
      <c r="O257" s="128" t="s">
        <v>667</v>
      </c>
      <c r="P257" s="170" t="s">
        <v>962</v>
      </c>
      <c r="Q257" s="191" t="s">
        <v>897</v>
      </c>
      <c r="R257" s="9" t="s">
        <v>121</v>
      </c>
      <c r="S257" s="129" t="s">
        <v>850</v>
      </c>
    </row>
    <row r="258" spans="1:20" s="162" customFormat="1" x14ac:dyDescent="0.35">
      <c r="A258" s="71">
        <f t="shared" si="37"/>
        <v>253</v>
      </c>
      <c r="B258" s="25">
        <v>0</v>
      </c>
      <c r="C258" s="25">
        <v>1</v>
      </c>
      <c r="D258" s="54" t="s">
        <v>852</v>
      </c>
      <c r="E258" s="53" t="s">
        <v>459</v>
      </c>
      <c r="F258" s="53">
        <f>I258</f>
        <v>0</v>
      </c>
      <c r="G258" s="164"/>
      <c r="H258" s="53"/>
      <c r="I258" s="53"/>
      <c r="J258" s="53"/>
      <c r="K258" s="35"/>
      <c r="L258" s="53"/>
      <c r="M258" s="75" t="s">
        <v>666</v>
      </c>
      <c r="N258" s="53">
        <v>2019</v>
      </c>
      <c r="O258" s="162" t="s">
        <v>667</v>
      </c>
      <c r="P258" s="170" t="s">
        <v>932</v>
      </c>
      <c r="Q258" s="192" t="s">
        <v>897</v>
      </c>
      <c r="R258" s="26" t="s">
        <v>121</v>
      </c>
      <c r="S258" s="163" t="s">
        <v>853</v>
      </c>
    </row>
    <row r="259" spans="1:20" x14ac:dyDescent="0.35">
      <c r="A259" s="71">
        <f t="shared" si="37"/>
        <v>254</v>
      </c>
      <c r="B259" s="7">
        <v>1</v>
      </c>
      <c r="C259" s="7">
        <v>0</v>
      </c>
      <c r="D259" s="73" t="s">
        <v>465</v>
      </c>
      <c r="E259" s="7" t="s">
        <v>459</v>
      </c>
      <c r="F259" s="5">
        <f>I259</f>
        <v>767</v>
      </c>
      <c r="G259" s="5">
        <f>F259</f>
        <v>767</v>
      </c>
      <c r="H259" s="7">
        <v>767</v>
      </c>
      <c r="I259" s="7">
        <v>767</v>
      </c>
      <c r="J259" s="7">
        <v>4</v>
      </c>
      <c r="K259" s="7" t="s">
        <v>459</v>
      </c>
      <c r="M259" s="72" t="s">
        <v>345</v>
      </c>
      <c r="N259" s="7">
        <v>2006</v>
      </c>
      <c r="O259" s="72" t="s">
        <v>346</v>
      </c>
      <c r="P259" s="170" t="s">
        <v>1139</v>
      </c>
      <c r="Q259" s="183" t="s">
        <v>894</v>
      </c>
      <c r="R259" s="10" t="s">
        <v>147</v>
      </c>
      <c r="S259" s="6"/>
    </row>
    <row r="260" spans="1:20" x14ac:dyDescent="0.35">
      <c r="A260" s="71">
        <f t="shared" si="37"/>
        <v>255</v>
      </c>
      <c r="B260" s="7">
        <v>1</v>
      </c>
      <c r="C260" s="7">
        <v>0</v>
      </c>
      <c r="D260" s="73" t="s">
        <v>482</v>
      </c>
      <c r="E260" s="35"/>
      <c r="F260" s="35"/>
      <c r="G260" s="35"/>
      <c r="H260" s="7">
        <v>631</v>
      </c>
      <c r="I260" s="7">
        <v>631</v>
      </c>
      <c r="J260" s="7">
        <v>3</v>
      </c>
      <c r="K260" s="35"/>
      <c r="M260" s="72" t="s">
        <v>345</v>
      </c>
      <c r="N260" s="7">
        <v>2008</v>
      </c>
      <c r="O260" s="72" t="s">
        <v>556</v>
      </c>
      <c r="P260" s="170" t="s">
        <v>1032</v>
      </c>
      <c r="Q260" s="181" t="s">
        <v>894</v>
      </c>
      <c r="R260" s="10" t="s">
        <v>147</v>
      </c>
      <c r="S260" s="6"/>
    </row>
    <row r="261" spans="1:20" x14ac:dyDescent="0.35">
      <c r="A261" s="71">
        <f t="shared" si="37"/>
        <v>256</v>
      </c>
      <c r="B261" s="7">
        <v>0</v>
      </c>
      <c r="C261" s="7">
        <v>1</v>
      </c>
      <c r="D261" s="73" t="s">
        <v>468</v>
      </c>
      <c r="E261" s="7" t="s">
        <v>459</v>
      </c>
      <c r="F261" s="5">
        <f t="shared" ref="F261:F268" si="44">I261</f>
        <v>538</v>
      </c>
      <c r="G261" s="5"/>
      <c r="H261" s="7">
        <v>538</v>
      </c>
      <c r="I261" s="7">
        <v>538</v>
      </c>
      <c r="J261" s="7">
        <v>3</v>
      </c>
      <c r="K261" s="35"/>
      <c r="M261" s="80" t="s">
        <v>90</v>
      </c>
      <c r="N261" s="7">
        <v>2015</v>
      </c>
      <c r="O261" s="80" t="s">
        <v>833</v>
      </c>
      <c r="P261" s="170" t="s">
        <v>1003</v>
      </c>
      <c r="Q261" s="191" t="s">
        <v>894</v>
      </c>
      <c r="R261" s="10" t="s">
        <v>101</v>
      </c>
      <c r="S261" s="6" t="s">
        <v>155</v>
      </c>
    </row>
    <row r="262" spans="1:20" x14ac:dyDescent="0.35">
      <c r="A262" s="71">
        <f t="shared" si="37"/>
        <v>257</v>
      </c>
      <c r="B262" s="7">
        <v>0</v>
      </c>
      <c r="C262" s="7">
        <v>1</v>
      </c>
      <c r="D262" s="73" t="s">
        <v>557</v>
      </c>
      <c r="E262" s="7" t="s">
        <v>459</v>
      </c>
      <c r="F262" s="5">
        <f t="shared" si="44"/>
        <v>435</v>
      </c>
      <c r="G262" s="5"/>
      <c r="H262" s="7">
        <v>438</v>
      </c>
      <c r="I262" s="7">
        <v>435</v>
      </c>
      <c r="J262" s="7">
        <v>7</v>
      </c>
      <c r="K262" s="35"/>
      <c r="M262" s="72" t="s">
        <v>410</v>
      </c>
      <c r="O262" s="130" t="s">
        <v>834</v>
      </c>
      <c r="P262" s="170" t="s">
        <v>1054</v>
      </c>
      <c r="Q262" s="181" t="s">
        <v>894</v>
      </c>
      <c r="R262" s="10"/>
      <c r="S262" s="6"/>
    </row>
    <row r="263" spans="1:20" s="76" customFormat="1" x14ac:dyDescent="0.35">
      <c r="A263" s="74">
        <f t="shared" si="37"/>
        <v>258</v>
      </c>
      <c r="B263" s="25">
        <v>1</v>
      </c>
      <c r="C263" s="25">
        <v>0</v>
      </c>
      <c r="D263" s="29" t="s">
        <v>482</v>
      </c>
      <c r="E263" s="25" t="s">
        <v>459</v>
      </c>
      <c r="F263" s="5">
        <f t="shared" si="44"/>
        <v>75</v>
      </c>
      <c r="G263" s="5">
        <f>F263</f>
        <v>75</v>
      </c>
      <c r="H263" s="25">
        <v>75</v>
      </c>
      <c r="I263" s="25">
        <v>75</v>
      </c>
      <c r="J263" s="25">
        <v>4</v>
      </c>
      <c r="K263" s="35"/>
      <c r="L263" s="25"/>
      <c r="M263" s="76" t="s">
        <v>347</v>
      </c>
      <c r="N263" s="25">
        <v>2009</v>
      </c>
      <c r="O263" s="80" t="s">
        <v>558</v>
      </c>
      <c r="P263" s="170" t="s">
        <v>1140</v>
      </c>
      <c r="Q263" s="111" t="s">
        <v>894</v>
      </c>
      <c r="R263" s="10" t="s">
        <v>113</v>
      </c>
      <c r="S263" s="27"/>
    </row>
    <row r="264" spans="1:20" s="79" customFormat="1" x14ac:dyDescent="0.35">
      <c r="A264" s="77"/>
      <c r="B264" s="59"/>
      <c r="C264" s="59"/>
      <c r="D264" s="131"/>
      <c r="E264" s="59"/>
      <c r="F264" s="59"/>
      <c r="G264" s="59"/>
      <c r="H264" s="59"/>
      <c r="I264" s="59"/>
      <c r="J264" s="59"/>
      <c r="K264" s="60"/>
      <c r="L264" s="59" t="s">
        <v>748</v>
      </c>
      <c r="M264" s="132" t="s">
        <v>747</v>
      </c>
      <c r="N264" s="5"/>
      <c r="O264" s="80"/>
      <c r="P264" s="196"/>
      <c r="Q264" s="198"/>
      <c r="R264" s="10"/>
      <c r="S264" s="46"/>
    </row>
    <row r="265" spans="1:20" x14ac:dyDescent="0.35">
      <c r="A265" s="71">
        <f>A263+1</f>
        <v>259</v>
      </c>
      <c r="B265" s="7">
        <v>0</v>
      </c>
      <c r="C265" s="7">
        <v>1</v>
      </c>
      <c r="D265" s="73" t="s">
        <v>636</v>
      </c>
      <c r="E265" s="7" t="s">
        <v>459</v>
      </c>
      <c r="F265" s="5">
        <f t="shared" si="44"/>
        <v>367</v>
      </c>
      <c r="G265" s="5"/>
      <c r="H265" s="7">
        <v>364</v>
      </c>
      <c r="I265" s="7">
        <v>367</v>
      </c>
      <c r="J265" s="7">
        <v>5</v>
      </c>
      <c r="K265" s="35"/>
      <c r="M265" s="80" t="s">
        <v>397</v>
      </c>
      <c r="N265" s="7">
        <v>2016</v>
      </c>
      <c r="O265" s="80" t="s">
        <v>579</v>
      </c>
      <c r="P265" s="170" t="s">
        <v>985</v>
      </c>
      <c r="Q265" s="111" t="s">
        <v>897</v>
      </c>
      <c r="R265" s="10"/>
      <c r="S265" s="6"/>
    </row>
    <row r="266" spans="1:20" x14ac:dyDescent="0.35">
      <c r="A266" s="71">
        <f t="shared" si="37"/>
        <v>260</v>
      </c>
      <c r="B266" s="7">
        <v>0</v>
      </c>
      <c r="C266" s="7">
        <v>1</v>
      </c>
      <c r="D266" s="32" t="s">
        <v>465</v>
      </c>
      <c r="E266" s="7" t="s">
        <v>459</v>
      </c>
      <c r="F266" s="5">
        <f t="shared" si="44"/>
        <v>482</v>
      </c>
      <c r="G266" s="5"/>
      <c r="H266" s="7">
        <v>482</v>
      </c>
      <c r="I266" s="7">
        <v>482</v>
      </c>
      <c r="J266" s="85"/>
      <c r="K266" s="35"/>
      <c r="L266" s="85" t="s">
        <v>616</v>
      </c>
      <c r="M266" s="80" t="s">
        <v>91</v>
      </c>
      <c r="N266" s="7">
        <v>2019</v>
      </c>
      <c r="O266" s="80" t="s">
        <v>92</v>
      </c>
      <c r="P266" s="170" t="s">
        <v>1011</v>
      </c>
      <c r="Q266" s="111" t="s">
        <v>897</v>
      </c>
      <c r="R266" s="10" t="s">
        <v>113</v>
      </c>
      <c r="S266" s="80" t="s">
        <v>93</v>
      </c>
    </row>
    <row r="267" spans="1:20" x14ac:dyDescent="0.35">
      <c r="A267" s="71">
        <f t="shared" si="37"/>
        <v>261</v>
      </c>
      <c r="B267" s="7">
        <v>1</v>
      </c>
      <c r="C267" s="7">
        <v>0</v>
      </c>
      <c r="D267" s="73" t="s">
        <v>465</v>
      </c>
      <c r="E267" s="7" t="s">
        <v>459</v>
      </c>
      <c r="F267" s="5">
        <f t="shared" si="44"/>
        <v>224</v>
      </c>
      <c r="G267" s="5">
        <f>F267</f>
        <v>224</v>
      </c>
      <c r="H267" s="7">
        <v>224</v>
      </c>
      <c r="I267" s="7">
        <v>224</v>
      </c>
      <c r="J267" s="7">
        <v>4</v>
      </c>
      <c r="K267" s="7" t="s">
        <v>459</v>
      </c>
      <c r="M267" s="72" t="s">
        <v>348</v>
      </c>
      <c r="N267" s="7">
        <v>2016</v>
      </c>
      <c r="O267" s="72" t="s">
        <v>581</v>
      </c>
      <c r="P267" s="170" t="s">
        <v>925</v>
      </c>
      <c r="Q267" s="111" t="s">
        <v>897</v>
      </c>
      <c r="R267" s="10" t="s">
        <v>113</v>
      </c>
    </row>
    <row r="268" spans="1:20" x14ac:dyDescent="0.35">
      <c r="A268" s="71">
        <f t="shared" si="37"/>
        <v>262</v>
      </c>
      <c r="B268" s="7">
        <v>0</v>
      </c>
      <c r="C268" s="7">
        <v>1</v>
      </c>
      <c r="D268" s="73" t="s">
        <v>636</v>
      </c>
      <c r="E268" s="7" t="s">
        <v>459</v>
      </c>
      <c r="F268" s="7">
        <f t="shared" si="44"/>
        <v>31</v>
      </c>
      <c r="H268" s="7">
        <v>31</v>
      </c>
      <c r="I268" s="7">
        <v>31</v>
      </c>
      <c r="J268" s="7">
        <v>7</v>
      </c>
      <c r="K268" s="35"/>
      <c r="M268" s="72" t="s">
        <v>153</v>
      </c>
      <c r="N268" s="7">
        <v>2019</v>
      </c>
      <c r="O268" s="72" t="s">
        <v>94</v>
      </c>
      <c r="P268" s="170" t="s">
        <v>1028</v>
      </c>
      <c r="Q268" s="111" t="s">
        <v>897</v>
      </c>
      <c r="R268" s="10" t="s">
        <v>121</v>
      </c>
      <c r="S268" s="6" t="s">
        <v>835</v>
      </c>
    </row>
    <row r="269" spans="1:20" s="76" customFormat="1" x14ac:dyDescent="0.35">
      <c r="A269" s="74">
        <f t="shared" ref="A269:A286" si="45">A268+1</f>
        <v>263</v>
      </c>
      <c r="B269" s="25">
        <v>1</v>
      </c>
      <c r="C269" s="25">
        <v>0</v>
      </c>
      <c r="D269" s="73" t="s">
        <v>468</v>
      </c>
      <c r="E269" s="35"/>
      <c r="F269" s="35"/>
      <c r="G269" s="35"/>
      <c r="H269" s="25">
        <v>8</v>
      </c>
      <c r="I269" s="25">
        <v>8</v>
      </c>
      <c r="J269" s="25">
        <v>3</v>
      </c>
      <c r="K269" s="35"/>
      <c r="L269" s="25"/>
      <c r="M269" s="75" t="s">
        <v>349</v>
      </c>
      <c r="N269" s="25">
        <v>2014</v>
      </c>
      <c r="O269" s="72" t="s">
        <v>1143</v>
      </c>
      <c r="P269" s="170" t="s">
        <v>1144</v>
      </c>
      <c r="Q269" s="111" t="s">
        <v>897</v>
      </c>
      <c r="R269" s="23"/>
      <c r="S269" s="27"/>
      <c r="T269" s="76" t="s">
        <v>393</v>
      </c>
    </row>
    <row r="270" spans="1:20" x14ac:dyDescent="0.35">
      <c r="A270" s="71">
        <f t="shared" si="45"/>
        <v>264</v>
      </c>
      <c r="B270" s="7">
        <v>1</v>
      </c>
      <c r="C270" s="7">
        <v>0</v>
      </c>
      <c r="D270" s="73" t="s">
        <v>468</v>
      </c>
      <c r="E270" s="35"/>
      <c r="F270" s="35"/>
      <c r="G270" s="35"/>
      <c r="H270" s="7">
        <v>8</v>
      </c>
      <c r="I270" s="7">
        <v>8</v>
      </c>
      <c r="J270" s="7">
        <v>4</v>
      </c>
      <c r="K270" s="35"/>
      <c r="M270" s="72" t="s">
        <v>349</v>
      </c>
      <c r="N270" s="7">
        <v>2014</v>
      </c>
      <c r="O270" s="72" t="s">
        <v>1143</v>
      </c>
      <c r="P270" s="170" t="s">
        <v>1145</v>
      </c>
      <c r="Q270" s="111" t="s">
        <v>897</v>
      </c>
      <c r="R270" s="10"/>
      <c r="S270" s="6"/>
      <c r="T270" s="80" t="s">
        <v>394</v>
      </c>
    </row>
    <row r="271" spans="1:20" x14ac:dyDescent="0.35">
      <c r="A271" s="71">
        <f t="shared" si="45"/>
        <v>265</v>
      </c>
      <c r="B271" s="7">
        <v>1</v>
      </c>
      <c r="C271" s="7">
        <v>0</v>
      </c>
      <c r="D271" s="73" t="s">
        <v>465</v>
      </c>
      <c r="E271" s="7" t="s">
        <v>459</v>
      </c>
      <c r="F271" s="5">
        <f>I271</f>
        <v>1854</v>
      </c>
      <c r="G271" s="5"/>
      <c r="H271" s="7">
        <v>1873</v>
      </c>
      <c r="I271" s="7">
        <v>1854</v>
      </c>
      <c r="J271" s="7">
        <v>3</v>
      </c>
      <c r="K271" s="7" t="s">
        <v>459</v>
      </c>
      <c r="M271" s="72" t="s">
        <v>350</v>
      </c>
      <c r="N271" s="7">
        <v>2014</v>
      </c>
      <c r="O271" s="72" t="s">
        <v>584</v>
      </c>
      <c r="P271" s="170" t="s">
        <v>900</v>
      </c>
      <c r="Q271" s="111" t="s">
        <v>894</v>
      </c>
      <c r="R271" s="10"/>
      <c r="S271" s="6"/>
    </row>
    <row r="272" spans="1:20" x14ac:dyDescent="0.35">
      <c r="A272" s="71">
        <f t="shared" si="45"/>
        <v>266</v>
      </c>
      <c r="B272" s="7">
        <v>0</v>
      </c>
      <c r="C272" s="7">
        <v>1</v>
      </c>
      <c r="D272" s="73" t="s">
        <v>465</v>
      </c>
      <c r="E272" s="7" t="s">
        <v>459</v>
      </c>
      <c r="F272" s="5">
        <f>I272</f>
        <v>265</v>
      </c>
      <c r="G272" s="5"/>
      <c r="H272" s="7">
        <v>265</v>
      </c>
      <c r="I272" s="7">
        <v>265</v>
      </c>
      <c r="J272" s="7">
        <v>6</v>
      </c>
      <c r="K272" s="35"/>
      <c r="M272" s="72" t="s">
        <v>637</v>
      </c>
      <c r="N272" s="7">
        <v>2019</v>
      </c>
      <c r="O272" s="72" t="s">
        <v>638</v>
      </c>
      <c r="P272" s="170" t="s">
        <v>1142</v>
      </c>
      <c r="Q272" s="111" t="s">
        <v>894</v>
      </c>
      <c r="R272" s="10"/>
      <c r="S272" s="6"/>
    </row>
    <row r="273" spans="1:20" x14ac:dyDescent="0.35">
      <c r="A273" s="71">
        <f t="shared" si="45"/>
        <v>267</v>
      </c>
      <c r="B273" s="7">
        <v>0</v>
      </c>
      <c r="C273" s="7">
        <v>1</v>
      </c>
      <c r="D273" s="73" t="s">
        <v>465</v>
      </c>
      <c r="E273" s="7" t="s">
        <v>459</v>
      </c>
      <c r="F273" s="5">
        <f>I273</f>
        <v>279</v>
      </c>
      <c r="G273" s="5"/>
      <c r="H273" s="7">
        <v>279</v>
      </c>
      <c r="I273" s="7">
        <v>279</v>
      </c>
      <c r="J273" s="7">
        <v>3</v>
      </c>
      <c r="K273" s="35"/>
      <c r="M273" s="133" t="s">
        <v>836</v>
      </c>
      <c r="N273" s="7">
        <v>2018</v>
      </c>
      <c r="O273" s="80" t="s">
        <v>406</v>
      </c>
      <c r="P273" s="170" t="s">
        <v>1034</v>
      </c>
      <c r="Q273" s="111" t="s">
        <v>894</v>
      </c>
      <c r="R273" s="10" t="s">
        <v>709</v>
      </c>
      <c r="S273" s="6"/>
    </row>
    <row r="274" spans="1:20" s="76" customFormat="1" x14ac:dyDescent="0.35">
      <c r="A274" s="74">
        <f t="shared" si="45"/>
        <v>268</v>
      </c>
      <c r="B274" s="25">
        <v>1</v>
      </c>
      <c r="C274" s="25">
        <v>0</v>
      </c>
      <c r="D274" s="29" t="s">
        <v>482</v>
      </c>
      <c r="E274" s="25" t="s">
        <v>459</v>
      </c>
      <c r="F274" s="25">
        <f>I274</f>
        <v>890</v>
      </c>
      <c r="G274" s="25">
        <f>F274</f>
        <v>890</v>
      </c>
      <c r="H274" s="25">
        <v>1334</v>
      </c>
      <c r="I274" s="25">
        <v>890</v>
      </c>
      <c r="J274" s="48"/>
      <c r="K274" s="48" t="s">
        <v>613</v>
      </c>
      <c r="L274" s="25" t="s">
        <v>612</v>
      </c>
      <c r="M274" s="134" t="s">
        <v>430</v>
      </c>
      <c r="N274" s="25">
        <v>2015</v>
      </c>
      <c r="O274" s="75" t="s">
        <v>611</v>
      </c>
      <c r="P274" s="170" t="s">
        <v>1179</v>
      </c>
      <c r="Q274" s="111" t="s">
        <v>894</v>
      </c>
      <c r="R274" s="23" t="s">
        <v>710</v>
      </c>
      <c r="S274" s="27"/>
    </row>
    <row r="275" spans="1:20" x14ac:dyDescent="0.35">
      <c r="A275" s="71">
        <f t="shared" si="45"/>
        <v>269</v>
      </c>
      <c r="B275" s="7">
        <v>0</v>
      </c>
      <c r="C275" s="7">
        <v>1</v>
      </c>
      <c r="D275" s="73" t="s">
        <v>465</v>
      </c>
      <c r="E275" s="35"/>
      <c r="F275" s="35"/>
      <c r="G275" s="5"/>
      <c r="H275" s="7">
        <v>97</v>
      </c>
      <c r="I275" s="7">
        <v>97</v>
      </c>
      <c r="J275" s="84">
        <v>13</v>
      </c>
      <c r="K275" s="35"/>
      <c r="M275" s="135" t="s">
        <v>724</v>
      </c>
      <c r="N275" s="7">
        <v>2019</v>
      </c>
      <c r="O275" s="72" t="s">
        <v>725</v>
      </c>
      <c r="P275" s="170" t="s">
        <v>957</v>
      </c>
      <c r="Q275" s="111" t="s">
        <v>897</v>
      </c>
      <c r="R275" s="10"/>
      <c r="S275" s="6"/>
      <c r="T275" s="80" t="s">
        <v>726</v>
      </c>
    </row>
    <row r="276" spans="1:20" x14ac:dyDescent="0.35">
      <c r="A276" s="71">
        <f t="shared" si="45"/>
        <v>270</v>
      </c>
      <c r="B276" s="7">
        <v>0</v>
      </c>
      <c r="C276" s="7">
        <v>1</v>
      </c>
      <c r="D276" s="73" t="s">
        <v>465</v>
      </c>
      <c r="E276" s="35"/>
      <c r="F276" s="35"/>
      <c r="G276" s="5"/>
      <c r="H276" s="7">
        <v>41</v>
      </c>
      <c r="I276" s="7">
        <v>41</v>
      </c>
      <c r="J276" s="84">
        <v>13</v>
      </c>
      <c r="K276" s="35"/>
      <c r="M276" s="135" t="s">
        <v>724</v>
      </c>
      <c r="N276" s="7">
        <v>2019</v>
      </c>
      <c r="O276" s="72" t="s">
        <v>725</v>
      </c>
      <c r="P276" s="170" t="s">
        <v>958</v>
      </c>
      <c r="Q276" s="111" t="s">
        <v>897</v>
      </c>
      <c r="R276" s="10"/>
      <c r="S276" s="6"/>
      <c r="T276" s="80" t="s">
        <v>727</v>
      </c>
    </row>
    <row r="277" spans="1:20" s="76" customFormat="1" x14ac:dyDescent="0.35">
      <c r="A277" s="74">
        <f t="shared" si="45"/>
        <v>271</v>
      </c>
      <c r="B277" s="25">
        <v>0</v>
      </c>
      <c r="C277" s="25">
        <v>1</v>
      </c>
      <c r="D277" s="29" t="s">
        <v>465</v>
      </c>
      <c r="E277" s="55"/>
      <c r="F277" s="55"/>
      <c r="G277" s="25"/>
      <c r="H277" s="25">
        <v>12</v>
      </c>
      <c r="I277" s="25">
        <v>12</v>
      </c>
      <c r="J277" s="53">
        <v>8</v>
      </c>
      <c r="K277" s="55"/>
      <c r="L277" s="25"/>
      <c r="M277" s="134" t="s">
        <v>724</v>
      </c>
      <c r="N277" s="25">
        <v>2019</v>
      </c>
      <c r="O277" s="75" t="s">
        <v>725</v>
      </c>
      <c r="P277" s="170" t="s">
        <v>959</v>
      </c>
      <c r="Q277" s="110" t="s">
        <v>897</v>
      </c>
      <c r="R277" s="23"/>
      <c r="S277" s="27"/>
      <c r="T277" s="76" t="s">
        <v>728</v>
      </c>
    </row>
    <row r="278" spans="1:20" s="79" customFormat="1" x14ac:dyDescent="0.35">
      <c r="A278" s="74">
        <f t="shared" si="45"/>
        <v>272</v>
      </c>
      <c r="B278" s="25">
        <v>0</v>
      </c>
      <c r="C278" s="25">
        <v>1</v>
      </c>
      <c r="D278" s="29" t="s">
        <v>465</v>
      </c>
      <c r="E278" s="5" t="s">
        <v>459</v>
      </c>
      <c r="F278" s="165"/>
      <c r="G278" s="5"/>
      <c r="H278" s="5">
        <v>138</v>
      </c>
      <c r="I278" s="5">
        <v>138</v>
      </c>
      <c r="J278" s="55"/>
      <c r="K278" s="165"/>
      <c r="L278" s="5" t="s">
        <v>888</v>
      </c>
      <c r="M278" s="136" t="s">
        <v>886</v>
      </c>
      <c r="N278" s="5">
        <v>2019</v>
      </c>
      <c r="O278" s="78" t="s">
        <v>887</v>
      </c>
      <c r="P278" s="206" t="s">
        <v>1257</v>
      </c>
      <c r="Q278" s="110" t="s">
        <v>897</v>
      </c>
      <c r="R278" s="4"/>
      <c r="S278" s="46"/>
    </row>
    <row r="279" spans="1:20" s="79" customFormat="1" x14ac:dyDescent="0.35">
      <c r="A279" s="74">
        <f t="shared" si="45"/>
        <v>273</v>
      </c>
      <c r="B279" s="5">
        <v>0</v>
      </c>
      <c r="C279" s="5">
        <v>1</v>
      </c>
      <c r="D279" s="28" t="s">
        <v>482</v>
      </c>
      <c r="E279" s="5" t="s">
        <v>459</v>
      </c>
      <c r="F279" s="5">
        <f>I279</f>
        <v>264</v>
      </c>
      <c r="G279" s="5"/>
      <c r="H279" s="5">
        <v>264</v>
      </c>
      <c r="I279" s="5">
        <v>264</v>
      </c>
      <c r="J279" s="84">
        <v>3</v>
      </c>
      <c r="K279" s="35"/>
      <c r="L279" s="84"/>
      <c r="M279" s="136" t="s">
        <v>435</v>
      </c>
      <c r="N279" s="5">
        <v>2016</v>
      </c>
      <c r="O279" s="72" t="s">
        <v>614</v>
      </c>
      <c r="P279" s="170" t="s">
        <v>1188</v>
      </c>
      <c r="Q279" s="111" t="s">
        <v>897</v>
      </c>
      <c r="R279" s="4"/>
      <c r="S279" s="46"/>
      <c r="T279" s="79" t="s">
        <v>436</v>
      </c>
    </row>
    <row r="280" spans="1:20" s="79" customFormat="1" x14ac:dyDescent="0.35">
      <c r="A280" s="77">
        <f t="shared" si="45"/>
        <v>274</v>
      </c>
      <c r="B280" s="5">
        <v>0</v>
      </c>
      <c r="C280" s="5">
        <v>1</v>
      </c>
      <c r="D280" s="32" t="s">
        <v>482</v>
      </c>
      <c r="E280" s="5" t="s">
        <v>459</v>
      </c>
      <c r="F280" s="5">
        <f>I280</f>
        <v>136</v>
      </c>
      <c r="G280" s="137"/>
      <c r="H280" s="43">
        <v>136</v>
      </c>
      <c r="I280" s="43">
        <v>136</v>
      </c>
      <c r="J280" s="43">
        <v>3</v>
      </c>
      <c r="K280" s="43" t="s">
        <v>459</v>
      </c>
      <c r="L280" s="43"/>
      <c r="M280" s="136" t="s">
        <v>435</v>
      </c>
      <c r="N280" s="5">
        <v>2016</v>
      </c>
      <c r="O280" s="78" t="s">
        <v>614</v>
      </c>
      <c r="P280" s="170" t="s">
        <v>1190</v>
      </c>
      <c r="Q280" s="111" t="s">
        <v>897</v>
      </c>
      <c r="R280" s="4"/>
      <c r="S280" s="46"/>
      <c r="T280" s="79" t="s">
        <v>437</v>
      </c>
    </row>
    <row r="281" spans="1:20" s="76" customFormat="1" x14ac:dyDescent="0.35">
      <c r="A281" s="74">
        <f t="shared" si="45"/>
        <v>275</v>
      </c>
      <c r="B281" s="25">
        <v>0</v>
      </c>
      <c r="C281" s="25">
        <v>1</v>
      </c>
      <c r="D281" s="66" t="s">
        <v>482</v>
      </c>
      <c r="E281" s="53" t="s">
        <v>459</v>
      </c>
      <c r="F281" s="53"/>
      <c r="G281" s="53"/>
      <c r="H281" s="53">
        <v>264</v>
      </c>
      <c r="I281" s="53">
        <v>264</v>
      </c>
      <c r="J281" s="53">
        <v>3</v>
      </c>
      <c r="K281" s="53" t="s">
        <v>459</v>
      </c>
      <c r="L281" s="53"/>
      <c r="M281" s="134" t="s">
        <v>435</v>
      </c>
      <c r="N281" s="25">
        <v>2016</v>
      </c>
      <c r="O281" s="75" t="s">
        <v>614</v>
      </c>
      <c r="P281" s="170" t="s">
        <v>1189</v>
      </c>
      <c r="Q281" s="111" t="s">
        <v>897</v>
      </c>
      <c r="R281" s="23"/>
      <c r="S281" s="27"/>
      <c r="T281" s="76" t="s">
        <v>438</v>
      </c>
    </row>
    <row r="282" spans="1:20" x14ac:dyDescent="0.35">
      <c r="A282" s="71">
        <f t="shared" si="45"/>
        <v>276</v>
      </c>
      <c r="B282" s="7">
        <v>1</v>
      </c>
      <c r="C282" s="7">
        <v>0</v>
      </c>
      <c r="D282" s="73" t="s">
        <v>465</v>
      </c>
      <c r="E282" s="25" t="s">
        <v>459</v>
      </c>
      <c r="F282" s="5">
        <f>I282</f>
        <v>433</v>
      </c>
      <c r="G282" s="5">
        <f>F282</f>
        <v>433</v>
      </c>
      <c r="H282" s="84">
        <v>433</v>
      </c>
      <c r="I282" s="84">
        <v>433</v>
      </c>
      <c r="J282" s="84">
        <v>3</v>
      </c>
      <c r="K282" s="84" t="s">
        <v>459</v>
      </c>
      <c r="L282" s="84"/>
      <c r="M282" s="80" t="s">
        <v>351</v>
      </c>
      <c r="N282" s="7">
        <v>2012</v>
      </c>
      <c r="O282" s="72" t="s">
        <v>660</v>
      </c>
      <c r="P282" s="170" t="s">
        <v>926</v>
      </c>
      <c r="Q282" s="111" t="s">
        <v>894</v>
      </c>
      <c r="R282" s="10" t="s">
        <v>101</v>
      </c>
      <c r="S282" s="80" t="s">
        <v>198</v>
      </c>
    </row>
    <row r="283" spans="1:20" x14ac:dyDescent="0.35">
      <c r="A283" s="71">
        <f t="shared" si="45"/>
        <v>277</v>
      </c>
      <c r="B283" s="7">
        <v>0</v>
      </c>
      <c r="C283" s="7">
        <v>1</v>
      </c>
      <c r="D283" s="73" t="s">
        <v>523</v>
      </c>
      <c r="E283" s="7" t="s">
        <v>459</v>
      </c>
      <c r="F283" s="5">
        <f>I283</f>
        <v>289</v>
      </c>
      <c r="G283" s="5"/>
      <c r="H283" s="7">
        <v>289</v>
      </c>
      <c r="I283" s="7">
        <v>289</v>
      </c>
      <c r="J283" s="7">
        <v>142</v>
      </c>
      <c r="K283" s="35"/>
      <c r="M283" s="80" t="s">
        <v>585</v>
      </c>
      <c r="O283" s="80" t="s">
        <v>586</v>
      </c>
      <c r="P283" s="170" t="s">
        <v>1156</v>
      </c>
      <c r="Q283" s="111" t="s">
        <v>897</v>
      </c>
      <c r="R283" s="10"/>
    </row>
    <row r="284" spans="1:20" x14ac:dyDescent="0.35">
      <c r="A284" s="71">
        <f t="shared" si="45"/>
        <v>278</v>
      </c>
      <c r="B284" s="7">
        <v>1</v>
      </c>
      <c r="C284" s="7">
        <v>0</v>
      </c>
      <c r="D284" s="73" t="s">
        <v>482</v>
      </c>
      <c r="E284" s="35"/>
      <c r="F284" s="35"/>
      <c r="G284" s="35"/>
      <c r="H284" s="7">
        <v>159</v>
      </c>
      <c r="I284" s="7">
        <v>159</v>
      </c>
      <c r="J284" s="7">
        <v>3</v>
      </c>
      <c r="K284" s="35"/>
      <c r="M284" s="72" t="s">
        <v>244</v>
      </c>
      <c r="N284" s="7">
        <v>2010</v>
      </c>
      <c r="O284" s="72" t="s">
        <v>245</v>
      </c>
      <c r="P284" s="170" t="s">
        <v>1122</v>
      </c>
      <c r="Q284" s="111" t="s">
        <v>894</v>
      </c>
      <c r="R284" s="10" t="s">
        <v>113</v>
      </c>
      <c r="S284" s="72" t="s">
        <v>837</v>
      </c>
      <c r="T284" s="72" t="s">
        <v>582</v>
      </c>
    </row>
    <row r="285" spans="1:20" s="76" customFormat="1" x14ac:dyDescent="0.35">
      <c r="A285" s="74">
        <f t="shared" si="45"/>
        <v>279</v>
      </c>
      <c r="B285" s="25">
        <v>1</v>
      </c>
      <c r="C285" s="25">
        <v>0</v>
      </c>
      <c r="D285" s="29" t="s">
        <v>482</v>
      </c>
      <c r="E285" s="35"/>
      <c r="F285" s="35"/>
      <c r="G285" s="35"/>
      <c r="H285" s="7">
        <v>159</v>
      </c>
      <c r="I285" s="7">
        <v>159</v>
      </c>
      <c r="J285" s="25">
        <v>3</v>
      </c>
      <c r="K285" s="35"/>
      <c r="L285" s="25"/>
      <c r="M285" s="75" t="s">
        <v>244</v>
      </c>
      <c r="N285" s="7">
        <v>2010</v>
      </c>
      <c r="O285" s="72" t="s">
        <v>245</v>
      </c>
      <c r="P285" s="170" t="s">
        <v>1123</v>
      </c>
      <c r="Q285" s="111" t="s">
        <v>894</v>
      </c>
      <c r="R285" s="23"/>
      <c r="S285" s="75"/>
      <c r="T285" s="76" t="s">
        <v>583</v>
      </c>
    </row>
    <row r="286" spans="1:20" x14ac:dyDescent="0.35">
      <c r="A286" s="71">
        <f t="shared" si="45"/>
        <v>280</v>
      </c>
      <c r="B286" s="7">
        <v>1</v>
      </c>
      <c r="C286" s="7">
        <v>0</v>
      </c>
      <c r="D286" s="73" t="s">
        <v>465</v>
      </c>
      <c r="E286" s="7" t="s">
        <v>459</v>
      </c>
      <c r="F286" s="5">
        <f>I286</f>
        <v>275</v>
      </c>
      <c r="G286" s="5">
        <f t="shared" ref="G286:G287" si="46">F286</f>
        <v>275</v>
      </c>
      <c r="H286" s="7">
        <v>275</v>
      </c>
      <c r="I286" s="7">
        <v>275</v>
      </c>
      <c r="J286" s="7">
        <v>4</v>
      </c>
      <c r="K286" s="35"/>
      <c r="M286" s="72" t="s">
        <v>238</v>
      </c>
      <c r="N286" s="7">
        <v>2009</v>
      </c>
      <c r="O286" s="72" t="s">
        <v>239</v>
      </c>
      <c r="P286" s="170" t="s">
        <v>975</v>
      </c>
      <c r="Q286" s="111" t="s">
        <v>894</v>
      </c>
      <c r="R286" s="10" t="s">
        <v>149</v>
      </c>
      <c r="S286" s="80" t="s">
        <v>240</v>
      </c>
      <c r="T286" s="80" t="s">
        <v>241</v>
      </c>
    </row>
    <row r="287" spans="1:20" x14ac:dyDescent="0.35">
      <c r="A287" s="71">
        <f t="shared" ref="A287:A294" si="47">A286+1</f>
        <v>281</v>
      </c>
      <c r="B287" s="7">
        <v>1</v>
      </c>
      <c r="C287" s="7">
        <v>0</v>
      </c>
      <c r="D287" s="73" t="s">
        <v>465</v>
      </c>
      <c r="E287" s="7" t="s">
        <v>459</v>
      </c>
      <c r="F287" s="5">
        <f>I287</f>
        <v>100</v>
      </c>
      <c r="G287" s="5">
        <f t="shared" si="46"/>
        <v>100</v>
      </c>
      <c r="H287" s="7">
        <v>100</v>
      </c>
      <c r="I287" s="7">
        <v>100</v>
      </c>
      <c r="J287" s="7">
        <v>3</v>
      </c>
      <c r="K287" s="35"/>
      <c r="M287" s="72" t="s">
        <v>238</v>
      </c>
      <c r="N287" s="7">
        <v>2009</v>
      </c>
      <c r="O287" s="72" t="s">
        <v>239</v>
      </c>
      <c r="P287" s="170" t="s">
        <v>976</v>
      </c>
      <c r="Q287" s="111" t="s">
        <v>894</v>
      </c>
      <c r="R287" s="10" t="s">
        <v>149</v>
      </c>
      <c r="S287" s="80" t="s">
        <v>240</v>
      </c>
      <c r="T287" s="80" t="s">
        <v>242</v>
      </c>
    </row>
    <row r="288" spans="1:20" x14ac:dyDescent="0.35">
      <c r="A288" s="71">
        <f t="shared" si="47"/>
        <v>282</v>
      </c>
      <c r="B288" s="7">
        <v>1</v>
      </c>
      <c r="C288" s="7">
        <v>0</v>
      </c>
      <c r="D288" s="73" t="s">
        <v>465</v>
      </c>
      <c r="E288" s="7" t="s">
        <v>459</v>
      </c>
      <c r="F288" s="5">
        <f>I288</f>
        <v>267</v>
      </c>
      <c r="G288" s="5">
        <f>F288</f>
        <v>267</v>
      </c>
      <c r="H288" s="7">
        <v>267</v>
      </c>
      <c r="I288" s="7">
        <v>267</v>
      </c>
      <c r="J288" s="7">
        <v>3</v>
      </c>
      <c r="K288" s="35"/>
      <c r="M288" s="72" t="s">
        <v>238</v>
      </c>
      <c r="N288" s="7">
        <v>2009</v>
      </c>
      <c r="O288" s="72" t="s">
        <v>239</v>
      </c>
      <c r="P288" s="170" t="s">
        <v>895</v>
      </c>
      <c r="Q288" s="111" t="s">
        <v>894</v>
      </c>
      <c r="R288" s="10" t="s">
        <v>149</v>
      </c>
      <c r="S288" s="80" t="s">
        <v>240</v>
      </c>
      <c r="T288" s="80" t="s">
        <v>243</v>
      </c>
    </row>
    <row r="289" spans="1:20" x14ac:dyDescent="0.35">
      <c r="A289" s="71">
        <f t="shared" si="47"/>
        <v>283</v>
      </c>
      <c r="B289" s="7">
        <v>1</v>
      </c>
      <c r="C289" s="7">
        <v>0</v>
      </c>
      <c r="D289" s="84" t="s">
        <v>468</v>
      </c>
      <c r="E289" s="35"/>
      <c r="F289" s="35"/>
      <c r="G289" s="35"/>
      <c r="H289" s="7">
        <v>21</v>
      </c>
      <c r="I289" s="7">
        <v>21</v>
      </c>
      <c r="J289" s="85"/>
      <c r="K289" s="35"/>
      <c r="L289" s="85" t="s">
        <v>608</v>
      </c>
      <c r="M289" s="72" t="s">
        <v>236</v>
      </c>
      <c r="N289" s="111">
        <v>2010</v>
      </c>
      <c r="O289" s="72" t="s">
        <v>237</v>
      </c>
      <c r="P289" s="170" t="s">
        <v>1147</v>
      </c>
      <c r="Q289" s="111" t="s">
        <v>897</v>
      </c>
      <c r="R289" s="10" t="s">
        <v>121</v>
      </c>
      <c r="S289" s="6" t="s">
        <v>5</v>
      </c>
    </row>
    <row r="290" spans="1:20" s="76" customFormat="1" x14ac:dyDescent="0.35">
      <c r="A290" s="71">
        <f t="shared" si="47"/>
        <v>284</v>
      </c>
      <c r="B290" s="53">
        <v>0</v>
      </c>
      <c r="C290" s="53">
        <v>1</v>
      </c>
      <c r="D290" s="54" t="s">
        <v>465</v>
      </c>
      <c r="E290" s="53" t="s">
        <v>459</v>
      </c>
      <c r="F290" s="43">
        <f>I290</f>
        <v>92</v>
      </c>
      <c r="G290" s="43"/>
      <c r="H290" s="53">
        <v>92</v>
      </c>
      <c r="I290" s="53">
        <v>92</v>
      </c>
      <c r="J290" s="53">
        <v>8</v>
      </c>
      <c r="K290" s="35"/>
      <c r="L290" s="7"/>
      <c r="M290" s="75" t="s">
        <v>452</v>
      </c>
      <c r="N290" s="110">
        <v>2017</v>
      </c>
      <c r="O290" s="75" t="s">
        <v>682</v>
      </c>
      <c r="P290" s="170" t="s">
        <v>1099</v>
      </c>
      <c r="Q290" s="179" t="s">
        <v>897</v>
      </c>
      <c r="R290" s="10" t="s">
        <v>121</v>
      </c>
      <c r="S290" s="27" t="s">
        <v>27</v>
      </c>
      <c r="T290" s="76" t="s">
        <v>683</v>
      </c>
    </row>
    <row r="291" spans="1:20" x14ac:dyDescent="0.35">
      <c r="A291" s="71">
        <f t="shared" si="47"/>
        <v>285</v>
      </c>
      <c r="B291" s="53">
        <v>0</v>
      </c>
      <c r="C291" s="53">
        <v>1</v>
      </c>
      <c r="D291" s="54" t="s">
        <v>465</v>
      </c>
      <c r="E291" s="53" t="s">
        <v>459</v>
      </c>
      <c r="F291" s="43">
        <f>I291</f>
        <v>30</v>
      </c>
      <c r="G291" s="43"/>
      <c r="H291" s="53">
        <v>30</v>
      </c>
      <c r="I291" s="53">
        <v>30</v>
      </c>
      <c r="J291" s="53">
        <v>9</v>
      </c>
      <c r="K291" s="35"/>
      <c r="M291" s="72" t="s">
        <v>452</v>
      </c>
      <c r="N291" s="110">
        <v>2017</v>
      </c>
      <c r="O291" s="72" t="s">
        <v>682</v>
      </c>
      <c r="P291" s="170" t="s">
        <v>1100</v>
      </c>
      <c r="Q291" s="111" t="s">
        <v>897</v>
      </c>
      <c r="R291" s="10" t="s">
        <v>121</v>
      </c>
      <c r="S291" s="27" t="s">
        <v>27</v>
      </c>
      <c r="T291" s="109" t="s">
        <v>684</v>
      </c>
    </row>
    <row r="292" spans="1:20" x14ac:dyDescent="0.35">
      <c r="A292" s="71">
        <f t="shared" si="47"/>
        <v>286</v>
      </c>
      <c r="B292" s="53">
        <v>0</v>
      </c>
      <c r="C292" s="53">
        <v>1</v>
      </c>
      <c r="D292" s="54" t="s">
        <v>465</v>
      </c>
      <c r="E292" s="53" t="s">
        <v>459</v>
      </c>
      <c r="F292" s="43">
        <f>I292</f>
        <v>23</v>
      </c>
      <c r="G292" s="43"/>
      <c r="H292" s="53">
        <v>23</v>
      </c>
      <c r="I292" s="53">
        <v>23</v>
      </c>
      <c r="J292" s="53">
        <v>5</v>
      </c>
      <c r="K292" s="35"/>
      <c r="M292" s="72" t="s">
        <v>452</v>
      </c>
      <c r="N292" s="110">
        <v>2017</v>
      </c>
      <c r="O292" s="72" t="s">
        <v>682</v>
      </c>
      <c r="P292" s="170" t="s">
        <v>1194</v>
      </c>
      <c r="Q292" s="111" t="s">
        <v>897</v>
      </c>
      <c r="R292" s="10" t="s">
        <v>121</v>
      </c>
      <c r="S292" s="27" t="s">
        <v>27</v>
      </c>
      <c r="T292" s="109" t="s">
        <v>685</v>
      </c>
    </row>
    <row r="293" spans="1:20" x14ac:dyDescent="0.35">
      <c r="A293" s="71">
        <f t="shared" si="47"/>
        <v>287</v>
      </c>
      <c r="B293" s="53">
        <v>0</v>
      </c>
      <c r="C293" s="53">
        <v>1</v>
      </c>
      <c r="D293" s="54" t="s">
        <v>465</v>
      </c>
      <c r="E293" s="53" t="s">
        <v>459</v>
      </c>
      <c r="F293" s="43">
        <f>I293</f>
        <v>41</v>
      </c>
      <c r="G293" s="43"/>
      <c r="H293" s="53">
        <v>41</v>
      </c>
      <c r="I293" s="53">
        <v>41</v>
      </c>
      <c r="J293" s="53">
        <v>4</v>
      </c>
      <c r="K293" s="35"/>
      <c r="M293" s="72" t="s">
        <v>452</v>
      </c>
      <c r="N293" s="110">
        <v>2017</v>
      </c>
      <c r="O293" s="72" t="s">
        <v>682</v>
      </c>
      <c r="P293" s="170" t="s">
        <v>942</v>
      </c>
      <c r="Q293" s="111" t="s">
        <v>897</v>
      </c>
      <c r="R293" s="10" t="s">
        <v>121</v>
      </c>
      <c r="S293" s="27" t="s">
        <v>27</v>
      </c>
      <c r="T293" s="109" t="s">
        <v>686</v>
      </c>
    </row>
    <row r="294" spans="1:20" ht="15" customHeight="1" x14ac:dyDescent="0.35">
      <c r="A294" s="71">
        <f t="shared" si="47"/>
        <v>288</v>
      </c>
      <c r="B294" s="7">
        <v>1</v>
      </c>
      <c r="C294" s="7">
        <v>0</v>
      </c>
      <c r="D294" s="73" t="s">
        <v>609</v>
      </c>
      <c r="E294" s="7" t="s">
        <v>459</v>
      </c>
      <c r="F294" s="5">
        <f t="shared" ref="F294:F300" si="48">I294</f>
        <v>36</v>
      </c>
      <c r="G294" s="5">
        <f>F294</f>
        <v>36</v>
      </c>
      <c r="H294" s="7">
        <v>36</v>
      </c>
      <c r="I294" s="7">
        <v>36</v>
      </c>
      <c r="J294" s="7">
        <v>11</v>
      </c>
      <c r="K294" s="35"/>
      <c r="M294" s="72" t="s">
        <v>233</v>
      </c>
      <c r="N294" s="7">
        <v>2014</v>
      </c>
      <c r="O294" s="72" t="s">
        <v>235</v>
      </c>
      <c r="P294" s="170" t="s">
        <v>1010</v>
      </c>
      <c r="Q294" s="111" t="s">
        <v>897</v>
      </c>
      <c r="R294" s="10" t="s">
        <v>121</v>
      </c>
      <c r="S294" s="80" t="s">
        <v>234</v>
      </c>
    </row>
    <row r="295" spans="1:20" s="76" customFormat="1" ht="15" customHeight="1" x14ac:dyDescent="0.35">
      <c r="A295" s="74">
        <f t="shared" ref="A295:A310" si="49">A294+1</f>
        <v>289</v>
      </c>
      <c r="B295" s="25">
        <v>0</v>
      </c>
      <c r="C295" s="25">
        <v>1</v>
      </c>
      <c r="D295" s="29" t="s">
        <v>465</v>
      </c>
      <c r="E295" s="25" t="s">
        <v>459</v>
      </c>
      <c r="F295" s="5">
        <f t="shared" si="48"/>
        <v>1331</v>
      </c>
      <c r="G295" s="5"/>
      <c r="H295" s="25">
        <v>1331</v>
      </c>
      <c r="I295" s="25">
        <v>1331</v>
      </c>
      <c r="J295" s="25">
        <v>3</v>
      </c>
      <c r="K295" s="35"/>
      <c r="L295" s="25"/>
      <c r="M295" s="75" t="s">
        <v>95</v>
      </c>
      <c r="N295" s="25">
        <v>2018</v>
      </c>
      <c r="O295" s="75" t="s">
        <v>156</v>
      </c>
      <c r="P295" s="170" t="s">
        <v>982</v>
      </c>
      <c r="Q295" s="110" t="s">
        <v>894</v>
      </c>
      <c r="R295" s="23" t="s">
        <v>149</v>
      </c>
      <c r="S295" s="76" t="s">
        <v>5</v>
      </c>
    </row>
    <row r="296" spans="1:20" x14ac:dyDescent="0.35">
      <c r="A296" s="71">
        <f t="shared" si="49"/>
        <v>290</v>
      </c>
      <c r="B296" s="7">
        <v>0</v>
      </c>
      <c r="C296" s="7">
        <v>1</v>
      </c>
      <c r="D296" s="73" t="s">
        <v>572</v>
      </c>
      <c r="E296" s="7" t="s">
        <v>459</v>
      </c>
      <c r="F296" s="5">
        <f t="shared" si="48"/>
        <v>314</v>
      </c>
      <c r="G296" s="5"/>
      <c r="H296" s="7">
        <v>501</v>
      </c>
      <c r="I296" s="7">
        <v>314</v>
      </c>
      <c r="J296" s="7">
        <v>5</v>
      </c>
      <c r="K296" s="35"/>
      <c r="M296" s="72" t="s">
        <v>352</v>
      </c>
      <c r="N296" s="7">
        <v>2019</v>
      </c>
      <c r="O296" s="72" t="s">
        <v>96</v>
      </c>
      <c r="P296" s="170" t="s">
        <v>984</v>
      </c>
      <c r="Q296" s="111" t="s">
        <v>897</v>
      </c>
      <c r="R296" s="10" t="s">
        <v>121</v>
      </c>
      <c r="S296" s="80" t="s">
        <v>80</v>
      </c>
    </row>
    <row r="297" spans="1:20" x14ac:dyDescent="0.35">
      <c r="A297" s="71">
        <f t="shared" si="49"/>
        <v>291</v>
      </c>
      <c r="B297" s="7">
        <v>0</v>
      </c>
      <c r="C297" s="7">
        <v>1</v>
      </c>
      <c r="D297" s="73" t="s">
        <v>546</v>
      </c>
      <c r="E297" s="7" t="s">
        <v>459</v>
      </c>
      <c r="F297" s="5">
        <f t="shared" si="48"/>
        <v>47</v>
      </c>
      <c r="G297" s="5"/>
      <c r="H297" s="7">
        <v>81</v>
      </c>
      <c r="I297" s="7">
        <v>47</v>
      </c>
      <c r="J297" s="7">
        <v>6</v>
      </c>
      <c r="K297" s="35"/>
      <c r="M297" s="72" t="s">
        <v>458</v>
      </c>
      <c r="N297" s="7">
        <v>2016</v>
      </c>
      <c r="O297" s="72" t="s">
        <v>545</v>
      </c>
      <c r="P297" s="170" t="s">
        <v>1120</v>
      </c>
      <c r="Q297" s="111" t="s">
        <v>897</v>
      </c>
      <c r="R297" s="10"/>
    </row>
    <row r="298" spans="1:20" ht="15" customHeight="1" x14ac:dyDescent="0.35">
      <c r="A298" s="71">
        <f t="shared" si="49"/>
        <v>292</v>
      </c>
      <c r="B298" s="7">
        <v>0</v>
      </c>
      <c r="C298" s="7">
        <v>1</v>
      </c>
      <c r="D298" s="73" t="s">
        <v>523</v>
      </c>
      <c r="E298" s="7" t="s">
        <v>459</v>
      </c>
      <c r="F298" s="5">
        <f t="shared" si="48"/>
        <v>123</v>
      </c>
      <c r="G298" s="5"/>
      <c r="H298" s="7">
        <v>123</v>
      </c>
      <c r="I298" s="7">
        <v>123</v>
      </c>
      <c r="J298" s="7">
        <v>6</v>
      </c>
      <c r="K298" s="35"/>
      <c r="M298" s="72" t="s">
        <v>97</v>
      </c>
      <c r="N298" s="7">
        <v>2015</v>
      </c>
      <c r="O298" s="72" t="s">
        <v>98</v>
      </c>
      <c r="P298" s="170" t="s">
        <v>997</v>
      </c>
      <c r="Q298" s="111" t="s">
        <v>897</v>
      </c>
      <c r="R298" s="10" t="s">
        <v>121</v>
      </c>
      <c r="S298" s="80" t="s">
        <v>88</v>
      </c>
    </row>
    <row r="299" spans="1:20" ht="15" customHeight="1" x14ac:dyDescent="0.35">
      <c r="A299" s="71">
        <f t="shared" si="49"/>
        <v>293</v>
      </c>
      <c r="B299" s="7">
        <v>0</v>
      </c>
      <c r="C299" s="7">
        <v>1</v>
      </c>
      <c r="D299" s="73" t="s">
        <v>784</v>
      </c>
      <c r="E299" s="7" t="s">
        <v>459</v>
      </c>
      <c r="F299" s="5">
        <f t="shared" si="48"/>
        <v>35</v>
      </c>
      <c r="G299" s="5"/>
      <c r="H299" s="84">
        <v>35</v>
      </c>
      <c r="I299" s="84">
        <v>35</v>
      </c>
      <c r="J299" s="84">
        <v>4</v>
      </c>
      <c r="K299" s="35"/>
      <c r="M299" s="72" t="s">
        <v>781</v>
      </c>
      <c r="N299" s="7">
        <v>2016</v>
      </c>
      <c r="O299" s="72" t="s">
        <v>782</v>
      </c>
      <c r="P299" s="96" t="s">
        <v>1256</v>
      </c>
      <c r="Q299" s="111" t="s">
        <v>897</v>
      </c>
      <c r="R299" s="10" t="s">
        <v>707</v>
      </c>
      <c r="S299" s="80" t="s">
        <v>783</v>
      </c>
    </row>
    <row r="300" spans="1:20" x14ac:dyDescent="0.35">
      <c r="A300" s="71">
        <f t="shared" si="49"/>
        <v>294</v>
      </c>
      <c r="B300" s="7">
        <v>1</v>
      </c>
      <c r="C300" s="7">
        <v>0</v>
      </c>
      <c r="D300" s="73" t="s">
        <v>465</v>
      </c>
      <c r="E300" s="7" t="s">
        <v>459</v>
      </c>
      <c r="F300" s="5">
        <f t="shared" si="48"/>
        <v>454</v>
      </c>
      <c r="G300" s="5">
        <f>F300</f>
        <v>454</v>
      </c>
      <c r="H300" s="7">
        <v>454</v>
      </c>
      <c r="I300" s="7">
        <v>454</v>
      </c>
      <c r="J300" s="7">
        <v>3</v>
      </c>
      <c r="K300" s="7" t="s">
        <v>459</v>
      </c>
      <c r="M300" s="72" t="s">
        <v>230</v>
      </c>
      <c r="N300" s="7">
        <v>2017</v>
      </c>
      <c r="O300" s="72" t="s">
        <v>231</v>
      </c>
      <c r="P300" s="170" t="s">
        <v>915</v>
      </c>
      <c r="Q300" s="111" t="s">
        <v>894</v>
      </c>
      <c r="R300" s="10" t="s">
        <v>103</v>
      </c>
      <c r="S300" s="80" t="s">
        <v>232</v>
      </c>
    </row>
    <row r="301" spans="1:20" x14ac:dyDescent="0.35">
      <c r="A301" s="71">
        <f t="shared" si="49"/>
        <v>295</v>
      </c>
      <c r="B301" s="7">
        <v>0</v>
      </c>
      <c r="C301" s="7">
        <v>1</v>
      </c>
      <c r="D301" s="107" t="s">
        <v>482</v>
      </c>
      <c r="E301" s="35"/>
      <c r="F301" s="35"/>
      <c r="G301" s="43"/>
      <c r="H301" s="84">
        <v>1720</v>
      </c>
      <c r="I301" s="84">
        <v>1720</v>
      </c>
      <c r="J301" s="84">
        <v>4</v>
      </c>
      <c r="K301" s="35"/>
      <c r="M301" s="72" t="s">
        <v>699</v>
      </c>
      <c r="N301" s="7">
        <v>2018</v>
      </c>
      <c r="O301" s="72" t="s">
        <v>700</v>
      </c>
      <c r="P301" s="170" t="s">
        <v>1062</v>
      </c>
      <c r="Q301" s="181" t="s">
        <v>894</v>
      </c>
      <c r="R301" s="10"/>
    </row>
    <row r="302" spans="1:20" s="76" customFormat="1" x14ac:dyDescent="0.35">
      <c r="A302" s="74">
        <f t="shared" si="49"/>
        <v>296</v>
      </c>
      <c r="B302" s="25">
        <v>0</v>
      </c>
      <c r="C302" s="25">
        <v>1</v>
      </c>
      <c r="D302" s="54" t="s">
        <v>713</v>
      </c>
      <c r="E302" s="35"/>
      <c r="F302" s="35"/>
      <c r="G302" s="53"/>
      <c r="H302" s="53">
        <v>41</v>
      </c>
      <c r="I302" s="53">
        <v>41</v>
      </c>
      <c r="J302" s="53">
        <v>7</v>
      </c>
      <c r="K302" s="55"/>
      <c r="L302" s="25"/>
      <c r="M302" s="75" t="s">
        <v>711</v>
      </c>
      <c r="N302" s="25">
        <v>2018</v>
      </c>
      <c r="O302" t="s">
        <v>1255</v>
      </c>
      <c r="P302" s="199" t="s">
        <v>1288</v>
      </c>
      <c r="Q302" s="200" t="s">
        <v>897</v>
      </c>
      <c r="R302" s="23"/>
      <c r="S302" s="76" t="s">
        <v>325</v>
      </c>
      <c r="T302" s="76" t="s">
        <v>712</v>
      </c>
    </row>
    <row r="303" spans="1:20" x14ac:dyDescent="0.35">
      <c r="A303" s="71">
        <f t="shared" si="49"/>
        <v>297</v>
      </c>
      <c r="B303" s="7">
        <v>0</v>
      </c>
      <c r="C303" s="7">
        <v>1</v>
      </c>
      <c r="D303" s="107" t="s">
        <v>764</v>
      </c>
      <c r="E303" s="35"/>
      <c r="F303" s="35"/>
      <c r="G303" s="43"/>
      <c r="H303" s="84">
        <v>24</v>
      </c>
      <c r="I303" s="84">
        <v>24</v>
      </c>
      <c r="J303" s="84">
        <v>10</v>
      </c>
      <c r="K303" s="35"/>
      <c r="M303" s="72" t="s">
        <v>760</v>
      </c>
      <c r="N303" s="7">
        <v>2019</v>
      </c>
      <c r="O303" s="138" t="s">
        <v>761</v>
      </c>
      <c r="P303" s="170" t="s">
        <v>1185</v>
      </c>
      <c r="Q303" s="193" t="s">
        <v>897</v>
      </c>
      <c r="R303" s="10" t="s">
        <v>121</v>
      </c>
      <c r="S303" s="139" t="s">
        <v>762</v>
      </c>
      <c r="T303" s="80" t="s">
        <v>388</v>
      </c>
    </row>
    <row r="304" spans="1:20" x14ac:dyDescent="0.35">
      <c r="A304" s="71">
        <f t="shared" si="49"/>
        <v>298</v>
      </c>
      <c r="B304" s="7">
        <v>0</v>
      </c>
      <c r="C304" s="7">
        <v>1</v>
      </c>
      <c r="D304" s="107" t="s">
        <v>764</v>
      </c>
      <c r="E304" s="35"/>
      <c r="F304" s="35"/>
      <c r="G304" s="43"/>
      <c r="H304" s="84">
        <v>8</v>
      </c>
      <c r="I304" s="84">
        <v>8</v>
      </c>
      <c r="J304" s="84">
        <v>10</v>
      </c>
      <c r="K304" s="35"/>
      <c r="M304" s="72" t="s">
        <v>760</v>
      </c>
      <c r="N304" s="7">
        <v>2019</v>
      </c>
      <c r="O304" s="138" t="s">
        <v>761</v>
      </c>
      <c r="P304" s="170" t="s">
        <v>1187</v>
      </c>
      <c r="Q304" s="193" t="s">
        <v>897</v>
      </c>
      <c r="R304" s="10" t="s">
        <v>121</v>
      </c>
      <c r="S304" s="139" t="s">
        <v>762</v>
      </c>
      <c r="T304" s="80" t="s">
        <v>389</v>
      </c>
    </row>
    <row r="305" spans="1:20" s="76" customFormat="1" x14ac:dyDescent="0.35">
      <c r="A305" s="74">
        <f t="shared" si="49"/>
        <v>299</v>
      </c>
      <c r="B305" s="25">
        <v>0</v>
      </c>
      <c r="C305" s="25">
        <v>1</v>
      </c>
      <c r="D305" s="54" t="s">
        <v>764</v>
      </c>
      <c r="E305" s="35"/>
      <c r="F305" s="35"/>
      <c r="G305" s="53"/>
      <c r="H305" s="53">
        <v>18</v>
      </c>
      <c r="I305" s="53">
        <v>18</v>
      </c>
      <c r="J305" s="84">
        <v>10</v>
      </c>
      <c r="K305" s="35"/>
      <c r="L305" s="25"/>
      <c r="M305" s="75" t="s">
        <v>760</v>
      </c>
      <c r="N305" s="25">
        <v>2019</v>
      </c>
      <c r="O305" s="140" t="s">
        <v>761</v>
      </c>
      <c r="P305" s="170" t="s">
        <v>1186</v>
      </c>
      <c r="Q305" s="193" t="s">
        <v>897</v>
      </c>
      <c r="R305" s="23" t="s">
        <v>121</v>
      </c>
      <c r="S305" s="141" t="s">
        <v>762</v>
      </c>
      <c r="T305" s="76" t="s">
        <v>763</v>
      </c>
    </row>
    <row r="306" spans="1:20" x14ac:dyDescent="0.35">
      <c r="A306" s="71">
        <f t="shared" si="49"/>
        <v>300</v>
      </c>
      <c r="B306" s="7">
        <v>0</v>
      </c>
      <c r="C306" s="7">
        <v>1</v>
      </c>
      <c r="D306" s="73" t="s">
        <v>468</v>
      </c>
      <c r="E306" s="35"/>
      <c r="F306" s="35"/>
      <c r="G306" s="35"/>
      <c r="H306" s="7">
        <v>49</v>
      </c>
      <c r="I306" s="7">
        <v>49</v>
      </c>
      <c r="J306" s="7">
        <v>3</v>
      </c>
      <c r="K306" s="35"/>
      <c r="M306" s="72" t="s">
        <v>838</v>
      </c>
      <c r="N306" s="7">
        <v>2016</v>
      </c>
      <c r="O306" s="72" t="s">
        <v>99</v>
      </c>
      <c r="P306" s="170" t="s">
        <v>1164</v>
      </c>
      <c r="Q306" s="111" t="s">
        <v>894</v>
      </c>
      <c r="R306" s="10" t="s">
        <v>101</v>
      </c>
      <c r="S306" s="80" t="s">
        <v>100</v>
      </c>
    </row>
    <row r="307" spans="1:20" x14ac:dyDescent="0.35">
      <c r="A307" s="71">
        <f t="shared" si="49"/>
        <v>301</v>
      </c>
      <c r="B307" s="7">
        <v>0</v>
      </c>
      <c r="C307" s="7">
        <v>1</v>
      </c>
      <c r="D307" s="73" t="s">
        <v>468</v>
      </c>
      <c r="E307" s="7" t="s">
        <v>459</v>
      </c>
      <c r="F307" s="5">
        <f t="shared" ref="F307:F321" si="50">I307</f>
        <v>170</v>
      </c>
      <c r="G307" s="5"/>
      <c r="H307" s="7">
        <v>170</v>
      </c>
      <c r="I307" s="7">
        <v>170</v>
      </c>
      <c r="J307" s="7">
        <v>3</v>
      </c>
      <c r="K307" s="35"/>
      <c r="M307" s="93" t="s">
        <v>429</v>
      </c>
      <c r="N307" s="7">
        <v>2018</v>
      </c>
      <c r="O307" s="72" t="s">
        <v>1211</v>
      </c>
      <c r="P307" s="170" t="s">
        <v>1212</v>
      </c>
      <c r="Q307" s="111" t="s">
        <v>894</v>
      </c>
      <c r="R307" s="10"/>
    </row>
    <row r="308" spans="1:20" x14ac:dyDescent="0.35">
      <c r="A308" s="71">
        <f t="shared" si="49"/>
        <v>302</v>
      </c>
      <c r="B308" s="7">
        <v>0</v>
      </c>
      <c r="C308" s="7">
        <v>1</v>
      </c>
      <c r="D308" s="73" t="s">
        <v>465</v>
      </c>
      <c r="E308" s="7" t="s">
        <v>459</v>
      </c>
      <c r="F308" s="5">
        <f t="shared" si="50"/>
        <v>556</v>
      </c>
      <c r="G308" s="5"/>
      <c r="H308" s="7">
        <v>556</v>
      </c>
      <c r="I308" s="7">
        <v>556</v>
      </c>
      <c r="J308" s="7">
        <v>5</v>
      </c>
      <c r="K308" s="7" t="s">
        <v>459</v>
      </c>
      <c r="M308" s="15" t="s">
        <v>227</v>
      </c>
      <c r="N308" s="7">
        <v>2019</v>
      </c>
      <c r="O308" s="15" t="s">
        <v>228</v>
      </c>
      <c r="P308" s="170" t="s">
        <v>1072</v>
      </c>
      <c r="Q308" s="156" t="s">
        <v>894</v>
      </c>
      <c r="R308" s="10" t="s">
        <v>101</v>
      </c>
      <c r="S308" s="83" t="s">
        <v>229</v>
      </c>
    </row>
    <row r="309" spans="1:20" x14ac:dyDescent="0.35">
      <c r="A309" s="71">
        <f t="shared" si="49"/>
        <v>303</v>
      </c>
      <c r="B309" s="7">
        <v>0</v>
      </c>
      <c r="C309" s="7">
        <v>1</v>
      </c>
      <c r="D309" s="107" t="s">
        <v>713</v>
      </c>
      <c r="E309" s="84" t="s">
        <v>459</v>
      </c>
      <c r="F309" s="43">
        <f t="shared" si="50"/>
        <v>144</v>
      </c>
      <c r="G309" s="43"/>
      <c r="H309" s="84">
        <v>145</v>
      </c>
      <c r="I309" s="84">
        <v>144</v>
      </c>
      <c r="J309" s="84">
        <v>7</v>
      </c>
      <c r="K309" s="35"/>
      <c r="M309" s="15" t="s">
        <v>754</v>
      </c>
      <c r="O309" s="15" t="s">
        <v>755</v>
      </c>
      <c r="P309" s="170" t="s">
        <v>1165</v>
      </c>
      <c r="Q309" s="111" t="s">
        <v>897</v>
      </c>
      <c r="R309" s="10" t="s">
        <v>756</v>
      </c>
      <c r="S309" s="83" t="s">
        <v>757</v>
      </c>
    </row>
    <row r="310" spans="1:20" x14ac:dyDescent="0.35">
      <c r="A310" s="71">
        <f t="shared" si="49"/>
        <v>304</v>
      </c>
      <c r="B310" s="7">
        <v>0</v>
      </c>
      <c r="C310" s="7">
        <v>1</v>
      </c>
      <c r="D310" s="73" t="s">
        <v>465</v>
      </c>
      <c r="E310" s="7" t="s">
        <v>459</v>
      </c>
      <c r="F310" s="5">
        <f t="shared" si="50"/>
        <v>526</v>
      </c>
      <c r="G310" s="5"/>
      <c r="H310" s="7">
        <v>526</v>
      </c>
      <c r="I310" s="7">
        <v>526</v>
      </c>
      <c r="J310" s="7">
        <v>4</v>
      </c>
      <c r="K310" s="35"/>
      <c r="L310" s="118" t="s">
        <v>353</v>
      </c>
      <c r="M310" s="118" t="s">
        <v>420</v>
      </c>
      <c r="N310" s="7">
        <v>2019</v>
      </c>
      <c r="O310" s="15" t="s">
        <v>421</v>
      </c>
      <c r="P310" s="170" t="s">
        <v>1014</v>
      </c>
      <c r="Q310" s="156" t="s">
        <v>894</v>
      </c>
      <c r="R310" s="10"/>
      <c r="S310" s="83"/>
    </row>
    <row r="311" spans="1:20" x14ac:dyDescent="0.35">
      <c r="A311" s="71">
        <f t="shared" ref="A311:A317" si="51">A310+1</f>
        <v>305</v>
      </c>
      <c r="B311" s="7">
        <v>0</v>
      </c>
      <c r="C311" s="7">
        <v>1</v>
      </c>
      <c r="D311" s="73" t="s">
        <v>465</v>
      </c>
      <c r="E311" s="7" t="s">
        <v>459</v>
      </c>
      <c r="F311" s="5">
        <f t="shared" si="50"/>
        <v>102</v>
      </c>
      <c r="G311" s="5"/>
      <c r="H311" s="7">
        <v>102</v>
      </c>
      <c r="I311" s="7">
        <v>102</v>
      </c>
      <c r="J311" s="7">
        <v>4</v>
      </c>
      <c r="K311" s="35"/>
      <c r="M311" s="118" t="s">
        <v>402</v>
      </c>
      <c r="N311" s="7">
        <v>2016</v>
      </c>
      <c r="O311" s="72" t="s">
        <v>580</v>
      </c>
      <c r="P311" s="170" t="s">
        <v>992</v>
      </c>
      <c r="Q311" s="111" t="s">
        <v>897</v>
      </c>
      <c r="R311" s="10"/>
      <c r="S311" s="83"/>
    </row>
    <row r="312" spans="1:20" x14ac:dyDescent="0.35">
      <c r="A312" s="71">
        <f t="shared" si="51"/>
        <v>306</v>
      </c>
      <c r="B312" s="7">
        <v>1</v>
      </c>
      <c r="C312" s="7">
        <v>0</v>
      </c>
      <c r="D312" s="73" t="s">
        <v>465</v>
      </c>
      <c r="E312" s="7" t="s">
        <v>459</v>
      </c>
      <c r="F312" s="5">
        <f t="shared" si="50"/>
        <v>184</v>
      </c>
      <c r="G312" s="5">
        <f>F312</f>
        <v>184</v>
      </c>
      <c r="H312" s="7">
        <v>184</v>
      </c>
      <c r="I312" s="7">
        <v>184</v>
      </c>
      <c r="J312" s="7">
        <v>4</v>
      </c>
      <c r="K312" s="35"/>
      <c r="M312" s="72" t="s">
        <v>224</v>
      </c>
      <c r="N312" s="7">
        <v>2015</v>
      </c>
      <c r="O312" s="72" t="s">
        <v>225</v>
      </c>
      <c r="P312" s="170" t="s">
        <v>1229</v>
      </c>
      <c r="Q312" s="111" t="s">
        <v>897</v>
      </c>
      <c r="R312" s="10" t="s">
        <v>121</v>
      </c>
      <c r="S312" s="6" t="s">
        <v>226</v>
      </c>
    </row>
    <row r="313" spans="1:20" x14ac:dyDescent="0.35">
      <c r="A313" s="71">
        <f t="shared" si="51"/>
        <v>307</v>
      </c>
      <c r="B313" s="7">
        <v>0</v>
      </c>
      <c r="C313" s="7">
        <v>1</v>
      </c>
      <c r="D313" s="107" t="s">
        <v>523</v>
      </c>
      <c r="E313" s="35"/>
      <c r="F313" s="35"/>
      <c r="G313" s="43"/>
      <c r="H313" s="84">
        <v>27</v>
      </c>
      <c r="I313" s="84">
        <v>27</v>
      </c>
      <c r="J313" s="84">
        <v>5</v>
      </c>
      <c r="K313" s="35"/>
      <c r="M313" s="72" t="s">
        <v>717</v>
      </c>
      <c r="N313" s="7">
        <v>2019</v>
      </c>
      <c r="O313" s="72" t="s">
        <v>749</v>
      </c>
      <c r="P313" s="170" t="s">
        <v>971</v>
      </c>
      <c r="Q313" s="111" t="s">
        <v>897</v>
      </c>
      <c r="R313" s="10" t="s">
        <v>121</v>
      </c>
      <c r="S313" s="6" t="s">
        <v>750</v>
      </c>
    </row>
    <row r="314" spans="1:20" ht="16" customHeight="1" x14ac:dyDescent="0.35">
      <c r="A314" s="71">
        <f t="shared" si="51"/>
        <v>308</v>
      </c>
      <c r="B314" s="7">
        <v>0</v>
      </c>
      <c r="C314" s="7">
        <v>1</v>
      </c>
      <c r="D314" s="73" t="s">
        <v>571</v>
      </c>
      <c r="E314" s="7" t="s">
        <v>459</v>
      </c>
      <c r="F314" s="5">
        <f t="shared" si="50"/>
        <v>298</v>
      </c>
      <c r="G314" s="5"/>
      <c r="H314" s="7">
        <v>298</v>
      </c>
      <c r="I314" s="7">
        <v>298</v>
      </c>
      <c r="J314" s="7">
        <v>5</v>
      </c>
      <c r="K314" s="35"/>
      <c r="L314" s="13" t="s">
        <v>354</v>
      </c>
      <c r="M314" s="13" t="s">
        <v>418</v>
      </c>
      <c r="N314" s="7">
        <v>2019</v>
      </c>
      <c r="O314" s="72" t="s">
        <v>419</v>
      </c>
      <c r="P314" s="170" t="s">
        <v>901</v>
      </c>
      <c r="Q314" s="111" t="s">
        <v>897</v>
      </c>
      <c r="R314" s="105" t="s">
        <v>121</v>
      </c>
      <c r="S314" s="72"/>
    </row>
    <row r="315" spans="1:20" ht="16" customHeight="1" x14ac:dyDescent="0.35">
      <c r="A315" s="71">
        <f t="shared" si="51"/>
        <v>309</v>
      </c>
      <c r="B315" s="7">
        <v>0</v>
      </c>
      <c r="C315" s="7">
        <v>1</v>
      </c>
      <c r="D315" s="73" t="s">
        <v>465</v>
      </c>
      <c r="E315" s="35"/>
      <c r="F315" s="35">
        <f t="shared" si="50"/>
        <v>21</v>
      </c>
      <c r="G315" s="5"/>
      <c r="H315" s="7">
        <v>22</v>
      </c>
      <c r="I315" s="7">
        <v>21</v>
      </c>
      <c r="J315" s="7">
        <v>5</v>
      </c>
      <c r="K315" s="35"/>
      <c r="L315" s="13"/>
      <c r="M315" s="13" t="s">
        <v>791</v>
      </c>
      <c r="N315" s="7">
        <v>2017</v>
      </c>
      <c r="O315" s="72" t="s">
        <v>792</v>
      </c>
      <c r="P315" s="170" t="s">
        <v>941</v>
      </c>
      <c r="Q315" s="111" t="s">
        <v>897</v>
      </c>
      <c r="R315" s="105" t="s">
        <v>121</v>
      </c>
      <c r="S315" s="72" t="s">
        <v>793</v>
      </c>
    </row>
    <row r="316" spans="1:20" ht="16" customHeight="1" x14ac:dyDescent="0.35">
      <c r="A316" s="71">
        <f t="shared" si="51"/>
        <v>310</v>
      </c>
      <c r="B316" s="7">
        <v>0</v>
      </c>
      <c r="C316" s="7">
        <v>1</v>
      </c>
      <c r="D316" s="107" t="s">
        <v>465</v>
      </c>
      <c r="E316" s="84" t="s">
        <v>459</v>
      </c>
      <c r="F316" s="43">
        <f t="shared" ref="F316" si="52">I316</f>
        <v>34</v>
      </c>
      <c r="G316" s="43"/>
      <c r="H316" s="84">
        <v>34</v>
      </c>
      <c r="I316" s="84">
        <v>34</v>
      </c>
      <c r="J316" s="84">
        <v>5</v>
      </c>
      <c r="K316" s="35"/>
      <c r="L316" s="13"/>
      <c r="M316" s="13" t="s">
        <v>872</v>
      </c>
      <c r="N316" s="7">
        <v>2015</v>
      </c>
      <c r="O316" s="72" t="s">
        <v>871</v>
      </c>
      <c r="P316" s="170" t="s">
        <v>1070</v>
      </c>
      <c r="Q316" s="111" t="s">
        <v>897</v>
      </c>
      <c r="R316" s="10" t="s">
        <v>165</v>
      </c>
      <c r="S316" s="72" t="s">
        <v>203</v>
      </c>
    </row>
    <row r="317" spans="1:20" s="142" customFormat="1" x14ac:dyDescent="0.35">
      <c r="A317" s="71">
        <f t="shared" si="51"/>
        <v>311</v>
      </c>
      <c r="B317" s="7">
        <v>1</v>
      </c>
      <c r="C317" s="7">
        <v>0</v>
      </c>
      <c r="D317" s="73" t="s">
        <v>465</v>
      </c>
      <c r="E317" s="7" t="s">
        <v>459</v>
      </c>
      <c r="F317" s="5">
        <f t="shared" si="50"/>
        <v>27</v>
      </c>
      <c r="G317" s="5"/>
      <c r="H317" s="7">
        <v>27</v>
      </c>
      <c r="I317" s="7">
        <v>27</v>
      </c>
      <c r="J317" s="7">
        <v>4</v>
      </c>
      <c r="K317" s="35"/>
      <c r="L317" s="7"/>
      <c r="M317" s="72" t="s">
        <v>222</v>
      </c>
      <c r="N317" s="7">
        <v>2008</v>
      </c>
      <c r="O317" s="72" t="s">
        <v>223</v>
      </c>
      <c r="P317" s="170" t="s">
        <v>902</v>
      </c>
      <c r="Q317" s="111" t="s">
        <v>897</v>
      </c>
      <c r="R317" s="10" t="s">
        <v>165</v>
      </c>
      <c r="S317" s="6" t="s">
        <v>839</v>
      </c>
      <c r="T317" s="80"/>
    </row>
    <row r="318" spans="1:20" s="142" customFormat="1" x14ac:dyDescent="0.35">
      <c r="A318" s="71">
        <f t="shared" ref="A318:A380" si="53">A317+1</f>
        <v>312</v>
      </c>
      <c r="B318" s="7">
        <v>0</v>
      </c>
      <c r="C318" s="7">
        <v>1</v>
      </c>
      <c r="D318" s="73" t="s">
        <v>465</v>
      </c>
      <c r="E318" s="7" t="s">
        <v>459</v>
      </c>
      <c r="F318" s="5">
        <f t="shared" si="50"/>
        <v>58</v>
      </c>
      <c r="G318" s="5"/>
      <c r="H318" s="7">
        <v>58</v>
      </c>
      <c r="I318" s="7">
        <v>58</v>
      </c>
      <c r="J318" s="7">
        <v>3</v>
      </c>
      <c r="K318" s="35"/>
      <c r="L318" s="7"/>
      <c r="M318" s="72" t="s">
        <v>433</v>
      </c>
      <c r="N318" s="7"/>
      <c r="O318" s="72" t="s">
        <v>596</v>
      </c>
      <c r="P318" s="170" t="s">
        <v>1134</v>
      </c>
      <c r="Q318" s="111" t="s">
        <v>897</v>
      </c>
      <c r="R318" s="10"/>
      <c r="S318" s="6"/>
      <c r="T318" s="80"/>
    </row>
    <row r="319" spans="1:20" s="142" customFormat="1" ht="17" x14ac:dyDescent="0.4">
      <c r="A319" s="71">
        <f t="shared" si="53"/>
        <v>313</v>
      </c>
      <c r="B319" s="7">
        <v>0</v>
      </c>
      <c r="C319" s="7">
        <v>1</v>
      </c>
      <c r="D319" s="73" t="s">
        <v>465</v>
      </c>
      <c r="E319" s="7" t="s">
        <v>459</v>
      </c>
      <c r="F319" s="5">
        <f t="shared" ref="F319" si="54">I319</f>
        <v>292</v>
      </c>
      <c r="G319" s="5"/>
      <c r="H319" s="7">
        <v>292</v>
      </c>
      <c r="I319" s="7">
        <v>292</v>
      </c>
      <c r="J319" s="7">
        <v>5</v>
      </c>
      <c r="K319" s="35"/>
      <c r="L319" s="7"/>
      <c r="M319" s="143" t="s">
        <v>840</v>
      </c>
      <c r="N319" s="7">
        <v>2009</v>
      </c>
      <c r="O319" s="144" t="s">
        <v>708</v>
      </c>
      <c r="P319" s="205" t="s">
        <v>1254</v>
      </c>
      <c r="Q319" s="111" t="s">
        <v>897</v>
      </c>
      <c r="R319" s="10" t="s">
        <v>165</v>
      </c>
      <c r="S319" s="145" t="s">
        <v>799</v>
      </c>
      <c r="T319" s="80"/>
    </row>
    <row r="320" spans="1:20" s="142" customFormat="1" ht="17" x14ac:dyDescent="0.4">
      <c r="A320" s="71">
        <f t="shared" si="53"/>
        <v>314</v>
      </c>
      <c r="B320" s="7">
        <v>0</v>
      </c>
      <c r="C320" s="7">
        <v>1</v>
      </c>
      <c r="D320" t="s">
        <v>876</v>
      </c>
      <c r="E320" s="7" t="s">
        <v>459</v>
      </c>
      <c r="F320" s="5">
        <f t="shared" ref="F320" si="55">I320</f>
        <v>160</v>
      </c>
      <c r="G320" s="77"/>
      <c r="H320" s="84">
        <v>160</v>
      </c>
      <c r="I320" s="84">
        <v>160</v>
      </c>
      <c r="J320" s="84">
        <v>5</v>
      </c>
      <c r="K320" s="35"/>
      <c r="L320" s="7"/>
      <c r="M320" s="143" t="s">
        <v>873</v>
      </c>
      <c r="N320" s="7">
        <v>2019</v>
      </c>
      <c r="O320" s="144" t="s">
        <v>874</v>
      </c>
      <c r="P320" s="205" t="s">
        <v>1253</v>
      </c>
      <c r="Q320" s="111" t="s">
        <v>897</v>
      </c>
      <c r="R320" s="10"/>
      <c r="S320" s="145" t="s">
        <v>875</v>
      </c>
      <c r="T320" s="80"/>
    </row>
    <row r="321" spans="1:21" x14ac:dyDescent="0.35">
      <c r="A321" s="71">
        <f t="shared" si="53"/>
        <v>315</v>
      </c>
      <c r="B321" s="7">
        <v>1</v>
      </c>
      <c r="C321" s="7">
        <v>0</v>
      </c>
      <c r="D321" s="73" t="s">
        <v>468</v>
      </c>
      <c r="E321" s="7" t="s">
        <v>459</v>
      </c>
      <c r="F321" s="5">
        <f t="shared" si="50"/>
        <v>16</v>
      </c>
      <c r="G321" s="5">
        <f>F321</f>
        <v>16</v>
      </c>
      <c r="H321" s="7">
        <v>16</v>
      </c>
      <c r="I321" s="7">
        <v>16</v>
      </c>
      <c r="J321" s="7">
        <v>3</v>
      </c>
      <c r="K321" s="35"/>
      <c r="M321" s="72" t="s">
        <v>219</v>
      </c>
      <c r="N321" s="7">
        <v>1995</v>
      </c>
      <c r="O321" s="72" t="s">
        <v>220</v>
      </c>
      <c r="P321" s="170" t="s">
        <v>903</v>
      </c>
      <c r="Q321" s="111" t="s">
        <v>897</v>
      </c>
      <c r="R321" s="10" t="s">
        <v>101</v>
      </c>
      <c r="S321" s="80" t="s">
        <v>221</v>
      </c>
    </row>
    <row r="322" spans="1:21" x14ac:dyDescent="0.35">
      <c r="A322" s="71">
        <f t="shared" si="53"/>
        <v>316</v>
      </c>
      <c r="B322" s="7">
        <v>0</v>
      </c>
      <c r="C322" s="7">
        <v>1</v>
      </c>
      <c r="D322" s="107" t="s">
        <v>679</v>
      </c>
      <c r="E322" s="35"/>
      <c r="F322" s="35"/>
      <c r="G322" s="84"/>
      <c r="H322" s="84">
        <v>52</v>
      </c>
      <c r="I322" s="84">
        <v>52</v>
      </c>
      <c r="J322" s="84">
        <v>9</v>
      </c>
      <c r="K322" s="35"/>
      <c r="M322" s="72" t="s">
        <v>520</v>
      </c>
      <c r="N322" s="7">
        <v>2016</v>
      </c>
      <c r="O322" s="72" t="s">
        <v>521</v>
      </c>
      <c r="P322" s="170" t="s">
        <v>973</v>
      </c>
      <c r="Q322" s="111" t="s">
        <v>897</v>
      </c>
      <c r="R322" s="10"/>
    </row>
    <row r="323" spans="1:21" x14ac:dyDescent="0.35">
      <c r="A323" s="71">
        <f t="shared" si="53"/>
        <v>317</v>
      </c>
      <c r="B323" s="7">
        <v>0</v>
      </c>
      <c r="C323" s="7">
        <v>1</v>
      </c>
      <c r="D323" s="73" t="s">
        <v>465</v>
      </c>
      <c r="E323" s="7" t="s">
        <v>459</v>
      </c>
      <c r="F323" s="5">
        <f t="shared" ref="F323:F335" si="56">I323</f>
        <v>56</v>
      </c>
      <c r="G323" s="5"/>
      <c r="H323" s="7">
        <v>56</v>
      </c>
      <c r="I323" s="7">
        <v>56</v>
      </c>
      <c r="J323" s="7">
        <v>6</v>
      </c>
      <c r="K323" s="35"/>
      <c r="M323" s="72" t="s">
        <v>192</v>
      </c>
      <c r="N323" s="7">
        <v>2016</v>
      </c>
      <c r="O323" s="72" t="s">
        <v>193</v>
      </c>
      <c r="P323" s="170" t="s">
        <v>1004</v>
      </c>
      <c r="Q323" s="111" t="s">
        <v>897</v>
      </c>
      <c r="R323" s="10" t="s">
        <v>165</v>
      </c>
      <c r="S323" s="80" t="s">
        <v>194</v>
      </c>
    </row>
    <row r="324" spans="1:21" x14ac:dyDescent="0.35">
      <c r="A324" s="71">
        <f>A323+1</f>
        <v>318</v>
      </c>
      <c r="B324" s="7">
        <v>0</v>
      </c>
      <c r="C324" s="7">
        <v>1</v>
      </c>
      <c r="D324" s="73" t="s">
        <v>465</v>
      </c>
      <c r="E324" s="7" t="s">
        <v>459</v>
      </c>
      <c r="F324" s="5">
        <f t="shared" si="56"/>
        <v>91</v>
      </c>
      <c r="G324" s="5"/>
      <c r="H324" s="7">
        <v>91</v>
      </c>
      <c r="I324" s="7">
        <v>91</v>
      </c>
      <c r="J324" s="7">
        <v>4</v>
      </c>
      <c r="K324" s="35"/>
      <c r="M324" s="72" t="s">
        <v>501</v>
      </c>
      <c r="O324" s="72" t="s">
        <v>502</v>
      </c>
      <c r="P324" s="170" t="s">
        <v>1060</v>
      </c>
      <c r="Q324" s="111" t="s">
        <v>897</v>
      </c>
      <c r="R324" s="10"/>
    </row>
    <row r="325" spans="1:21" x14ac:dyDescent="0.35">
      <c r="A325" s="71">
        <f>A324+1</f>
        <v>319</v>
      </c>
      <c r="B325" s="7">
        <v>1</v>
      </c>
      <c r="C325" s="7">
        <v>0</v>
      </c>
      <c r="D325" s="73" t="s">
        <v>465</v>
      </c>
      <c r="E325" s="7" t="s">
        <v>459</v>
      </c>
      <c r="F325" s="5">
        <f t="shared" si="56"/>
        <v>30</v>
      </c>
      <c r="G325" s="5">
        <f>F325</f>
        <v>30</v>
      </c>
      <c r="H325" s="7">
        <v>30</v>
      </c>
      <c r="I325" s="7">
        <v>30</v>
      </c>
      <c r="J325" s="7">
        <v>4</v>
      </c>
      <c r="K325" s="35"/>
      <c r="M325" s="72" t="s">
        <v>216</v>
      </c>
      <c r="N325" s="7">
        <v>2001</v>
      </c>
      <c r="O325" s="72" t="s">
        <v>217</v>
      </c>
      <c r="P325" s="170" t="s">
        <v>912</v>
      </c>
      <c r="Q325" s="111" t="s">
        <v>897</v>
      </c>
      <c r="R325" s="10" t="s">
        <v>165</v>
      </c>
      <c r="S325" s="6" t="s">
        <v>218</v>
      </c>
    </row>
    <row r="326" spans="1:21" x14ac:dyDescent="0.35">
      <c r="A326" s="71">
        <f t="shared" si="53"/>
        <v>320</v>
      </c>
      <c r="B326" s="7">
        <v>1</v>
      </c>
      <c r="C326" s="7">
        <v>0</v>
      </c>
      <c r="D326" s="73" t="s">
        <v>465</v>
      </c>
      <c r="E326" s="7" t="s">
        <v>459</v>
      </c>
      <c r="F326" s="5">
        <f t="shared" si="56"/>
        <v>61</v>
      </c>
      <c r="G326" s="5">
        <f>F326</f>
        <v>61</v>
      </c>
      <c r="H326" s="7">
        <v>61</v>
      </c>
      <c r="I326" s="7">
        <v>61</v>
      </c>
      <c r="J326" s="7">
        <v>4</v>
      </c>
      <c r="K326" s="35"/>
      <c r="M326" s="72" t="s">
        <v>214</v>
      </c>
      <c r="N326" s="7">
        <v>2011</v>
      </c>
      <c r="O326" s="72" t="s">
        <v>215</v>
      </c>
      <c r="P326" s="170" t="s">
        <v>923</v>
      </c>
      <c r="Q326" s="111" t="s">
        <v>897</v>
      </c>
      <c r="R326" s="10" t="s">
        <v>165</v>
      </c>
      <c r="S326" s="146" t="s">
        <v>841</v>
      </c>
    </row>
    <row r="327" spans="1:21" x14ac:dyDescent="0.35">
      <c r="A327" s="71">
        <f t="shared" si="53"/>
        <v>321</v>
      </c>
      <c r="B327" s="7">
        <v>0</v>
      </c>
      <c r="C327" s="7">
        <v>1</v>
      </c>
      <c r="D327" s="73" t="s">
        <v>465</v>
      </c>
      <c r="E327" s="7" t="s">
        <v>459</v>
      </c>
      <c r="F327" s="5">
        <f t="shared" si="56"/>
        <v>84</v>
      </c>
      <c r="G327" s="5"/>
      <c r="H327" s="7">
        <v>84</v>
      </c>
      <c r="I327" s="7">
        <v>84</v>
      </c>
      <c r="J327" s="7">
        <v>4</v>
      </c>
      <c r="K327" s="35"/>
      <c r="M327" s="72" t="s">
        <v>212</v>
      </c>
      <c r="N327" s="7">
        <v>2013</v>
      </c>
      <c r="O327" s="72" t="s">
        <v>213</v>
      </c>
      <c r="P327" s="170" t="s">
        <v>1030</v>
      </c>
      <c r="Q327" s="111" t="s">
        <v>897</v>
      </c>
      <c r="R327" s="10" t="s">
        <v>150</v>
      </c>
      <c r="S327" s="146" t="s">
        <v>841</v>
      </c>
    </row>
    <row r="328" spans="1:21" x14ac:dyDescent="0.35">
      <c r="A328" s="71">
        <f t="shared" si="53"/>
        <v>322</v>
      </c>
      <c r="B328" s="7">
        <v>0</v>
      </c>
      <c r="C328" s="7">
        <v>1</v>
      </c>
      <c r="D328" s="73" t="s">
        <v>509</v>
      </c>
      <c r="E328" s="7" t="s">
        <v>459</v>
      </c>
      <c r="F328" s="5">
        <f t="shared" si="56"/>
        <v>111</v>
      </c>
      <c r="G328" s="5"/>
      <c r="H328" s="7">
        <v>111</v>
      </c>
      <c r="I328" s="7">
        <v>111</v>
      </c>
      <c r="J328" s="7">
        <v>5</v>
      </c>
      <c r="K328" s="35"/>
      <c r="M328" s="72" t="s">
        <v>524</v>
      </c>
      <c r="N328" s="7">
        <v>2015</v>
      </c>
      <c r="O328" s="72" t="s">
        <v>526</v>
      </c>
      <c r="P328" s="170" t="s">
        <v>1215</v>
      </c>
      <c r="Q328" s="111" t="s">
        <v>897</v>
      </c>
      <c r="R328" s="10"/>
      <c r="S328" s="146" t="s">
        <v>525</v>
      </c>
    </row>
    <row r="329" spans="1:21" x14ac:dyDescent="0.35">
      <c r="A329" s="71"/>
      <c r="B329" s="7">
        <v>0</v>
      </c>
      <c r="C329" s="7">
        <v>1</v>
      </c>
      <c r="D329" s="97" t="s">
        <v>1295</v>
      </c>
      <c r="E329" s="7" t="s">
        <v>459</v>
      </c>
      <c r="F329" s="98">
        <f t="shared" si="56"/>
        <v>1069</v>
      </c>
      <c r="G329" s="98"/>
      <c r="H329" s="98">
        <v>1519</v>
      </c>
      <c r="I329" s="98">
        <v>1069</v>
      </c>
      <c r="J329" s="98" t="s">
        <v>668</v>
      </c>
      <c r="K329" s="98"/>
      <c r="L329" s="98" t="s">
        <v>668</v>
      </c>
      <c r="M329" s="72" t="s">
        <v>450</v>
      </c>
      <c r="O329" s="71" t="s">
        <v>451</v>
      </c>
      <c r="P329" s="166"/>
      <c r="Q329" s="184"/>
      <c r="R329" s="10"/>
      <c r="S329" s="146"/>
      <c r="U329" s="80" t="s">
        <v>1294</v>
      </c>
    </row>
    <row r="330" spans="1:21" x14ac:dyDescent="0.35">
      <c r="A330" s="71">
        <f>A328+1</f>
        <v>323</v>
      </c>
      <c r="B330" s="7">
        <v>0</v>
      </c>
      <c r="C330" s="7">
        <v>1</v>
      </c>
      <c r="D330" s="73" t="s">
        <v>465</v>
      </c>
      <c r="E330" s="7" t="s">
        <v>459</v>
      </c>
      <c r="F330" s="5">
        <f t="shared" si="56"/>
        <v>6</v>
      </c>
      <c r="G330" s="5"/>
      <c r="H330" s="7">
        <v>6</v>
      </c>
      <c r="I330" s="7">
        <v>6</v>
      </c>
      <c r="J330" s="7">
        <v>4</v>
      </c>
      <c r="K330" s="35"/>
      <c r="M330" s="72" t="s">
        <v>334</v>
      </c>
      <c r="N330" s="7">
        <v>2019</v>
      </c>
      <c r="O330" s="17" t="s">
        <v>335</v>
      </c>
      <c r="P330" s="170" t="s">
        <v>1071</v>
      </c>
      <c r="Q330" s="186" t="s">
        <v>894</v>
      </c>
      <c r="R330" s="10" t="s">
        <v>101</v>
      </c>
      <c r="S330" s="80" t="s">
        <v>336</v>
      </c>
    </row>
    <row r="331" spans="1:21" x14ac:dyDescent="0.35">
      <c r="A331" s="71">
        <f t="shared" si="53"/>
        <v>324</v>
      </c>
      <c r="B331" s="7">
        <v>1</v>
      </c>
      <c r="C331" s="7">
        <v>0</v>
      </c>
      <c r="D331" s="73" t="s">
        <v>482</v>
      </c>
      <c r="E331" s="7" t="s">
        <v>459</v>
      </c>
      <c r="F331" s="5">
        <f t="shared" si="56"/>
        <v>24</v>
      </c>
      <c r="G331" s="5">
        <f>F331</f>
        <v>24</v>
      </c>
      <c r="H331" s="7">
        <v>24</v>
      </c>
      <c r="I331" s="7">
        <v>24</v>
      </c>
      <c r="J331" s="7">
        <v>4</v>
      </c>
      <c r="K331" s="35"/>
      <c r="M331" s="72" t="s">
        <v>209</v>
      </c>
      <c r="N331" s="7">
        <v>2015</v>
      </c>
      <c r="O331" s="72" t="s">
        <v>210</v>
      </c>
      <c r="P331" s="170" t="s">
        <v>898</v>
      </c>
      <c r="Q331" s="111" t="s">
        <v>897</v>
      </c>
      <c r="R331" s="10" t="s">
        <v>121</v>
      </c>
      <c r="S331" s="72" t="s">
        <v>211</v>
      </c>
    </row>
    <row r="332" spans="1:21" x14ac:dyDescent="0.35">
      <c r="A332" s="71">
        <f t="shared" si="53"/>
        <v>325</v>
      </c>
      <c r="B332" s="7">
        <v>0</v>
      </c>
      <c r="C332" s="7">
        <v>1</v>
      </c>
      <c r="D332" s="73" t="s">
        <v>468</v>
      </c>
      <c r="E332" s="7" t="s">
        <v>459</v>
      </c>
      <c r="F332" s="5">
        <f t="shared" si="56"/>
        <v>1229</v>
      </c>
      <c r="G332" s="5"/>
      <c r="H332" s="7">
        <v>1362</v>
      </c>
      <c r="I332" s="7">
        <v>1229</v>
      </c>
      <c r="J332" s="7">
        <v>5</v>
      </c>
      <c r="K332" s="35"/>
      <c r="M332" s="72" t="s">
        <v>431</v>
      </c>
      <c r="N332" s="7">
        <v>2019</v>
      </c>
      <c r="O332" s="72" t="s">
        <v>566</v>
      </c>
      <c r="P332" s="170" t="s">
        <v>1138</v>
      </c>
      <c r="Q332" s="111" t="s">
        <v>894</v>
      </c>
      <c r="R332" s="10"/>
      <c r="S332" s="72"/>
    </row>
    <row r="333" spans="1:21" x14ac:dyDescent="0.35">
      <c r="A333" s="71">
        <f t="shared" si="53"/>
        <v>326</v>
      </c>
      <c r="B333" s="7">
        <v>0</v>
      </c>
      <c r="C333" s="7">
        <v>1</v>
      </c>
      <c r="D333" s="73" t="s">
        <v>465</v>
      </c>
      <c r="E333" s="7" t="s">
        <v>459</v>
      </c>
      <c r="F333" s="5">
        <f t="shared" si="56"/>
        <v>52</v>
      </c>
      <c r="G333" s="5"/>
      <c r="H333" s="7">
        <v>52</v>
      </c>
      <c r="I333" s="7">
        <v>52</v>
      </c>
      <c r="J333" s="7">
        <v>4</v>
      </c>
      <c r="K333" s="35"/>
      <c r="M333" s="72" t="s">
        <v>207</v>
      </c>
      <c r="N333" s="7">
        <v>2015</v>
      </c>
      <c r="O333" s="72" t="s">
        <v>208</v>
      </c>
      <c r="P333" s="170" t="s">
        <v>974</v>
      </c>
      <c r="Q333" s="111" t="s">
        <v>897</v>
      </c>
      <c r="R333" s="10" t="s">
        <v>165</v>
      </c>
      <c r="S333" s="146" t="s">
        <v>841</v>
      </c>
    </row>
    <row r="334" spans="1:21" x14ac:dyDescent="0.35">
      <c r="A334" s="71">
        <f t="shared" si="53"/>
        <v>327</v>
      </c>
      <c r="B334" s="7">
        <v>0</v>
      </c>
      <c r="C334" s="7">
        <v>1</v>
      </c>
      <c r="D334" s="73" t="s">
        <v>713</v>
      </c>
      <c r="E334" s="7" t="s">
        <v>459</v>
      </c>
      <c r="F334" s="43">
        <f t="shared" si="56"/>
        <v>63</v>
      </c>
      <c r="G334" s="43"/>
      <c r="H334" s="84">
        <v>63</v>
      </c>
      <c r="I334" s="84">
        <v>63</v>
      </c>
      <c r="J334" s="84">
        <v>6</v>
      </c>
      <c r="K334" s="35"/>
      <c r="M334" s="72" t="s">
        <v>857</v>
      </c>
      <c r="N334" s="7">
        <v>2010</v>
      </c>
      <c r="O334" s="72" t="s">
        <v>858</v>
      </c>
      <c r="P334" s="96" t="s">
        <v>1252</v>
      </c>
      <c r="Q334" s="111" t="s">
        <v>897</v>
      </c>
      <c r="R334" s="10" t="s">
        <v>707</v>
      </c>
      <c r="S334" s="146" t="s">
        <v>859</v>
      </c>
    </row>
    <row r="335" spans="1:21" x14ac:dyDescent="0.35">
      <c r="A335" s="71">
        <f t="shared" si="53"/>
        <v>328</v>
      </c>
      <c r="B335" s="7">
        <v>1</v>
      </c>
      <c r="C335" s="7">
        <v>0</v>
      </c>
      <c r="D335" s="73" t="s">
        <v>465</v>
      </c>
      <c r="E335" s="7" t="s">
        <v>459</v>
      </c>
      <c r="F335" s="5">
        <f t="shared" si="56"/>
        <v>29</v>
      </c>
      <c r="G335" s="5">
        <f>F335</f>
        <v>29</v>
      </c>
      <c r="H335" s="7">
        <v>29</v>
      </c>
      <c r="I335" s="7">
        <v>29</v>
      </c>
      <c r="J335" s="7">
        <v>7</v>
      </c>
      <c r="K335" s="35"/>
      <c r="M335" s="72" t="s">
        <v>204</v>
      </c>
      <c r="N335" s="7">
        <v>2007</v>
      </c>
      <c r="O335" s="72" t="s">
        <v>205</v>
      </c>
      <c r="P335" s="170" t="s">
        <v>1208</v>
      </c>
      <c r="Q335" s="111" t="s">
        <v>897</v>
      </c>
      <c r="R335" s="10" t="s">
        <v>121</v>
      </c>
      <c r="S335" s="80" t="s">
        <v>206</v>
      </c>
    </row>
    <row r="336" spans="1:21" ht="16.5" x14ac:dyDescent="0.4">
      <c r="A336" s="71">
        <f t="shared" si="53"/>
        <v>329</v>
      </c>
      <c r="B336" s="7">
        <v>0</v>
      </c>
      <c r="C336" s="7">
        <v>1</v>
      </c>
      <c r="D336" s="73" t="s">
        <v>465</v>
      </c>
      <c r="E336" s="7" t="s">
        <v>459</v>
      </c>
      <c r="F336" s="5">
        <f t="shared" ref="F336" si="57">I336</f>
        <v>66</v>
      </c>
      <c r="G336" s="5">
        <f>F336</f>
        <v>66</v>
      </c>
      <c r="H336" s="7">
        <v>66</v>
      </c>
      <c r="I336" s="7">
        <v>66</v>
      </c>
      <c r="J336" s="7">
        <v>4</v>
      </c>
      <c r="K336" s="35"/>
      <c r="M336" s="147" t="s">
        <v>795</v>
      </c>
      <c r="N336" s="7">
        <v>2017</v>
      </c>
      <c r="O336" s="106" t="s">
        <v>796</v>
      </c>
      <c r="P336" s="170" t="s">
        <v>1230</v>
      </c>
      <c r="Q336" s="111" t="s">
        <v>897</v>
      </c>
      <c r="R336" s="10"/>
    </row>
    <row r="337" spans="1:20" x14ac:dyDescent="0.35">
      <c r="A337" s="71">
        <f t="shared" si="53"/>
        <v>330</v>
      </c>
      <c r="B337" s="7">
        <v>1</v>
      </c>
      <c r="C337" s="7">
        <v>0</v>
      </c>
      <c r="D337" s="7" t="s">
        <v>561</v>
      </c>
      <c r="E337" s="35"/>
      <c r="F337" s="35"/>
      <c r="G337" s="35"/>
      <c r="H337" s="7">
        <v>18</v>
      </c>
      <c r="I337" s="7">
        <v>18</v>
      </c>
      <c r="J337" s="7">
        <v>6</v>
      </c>
      <c r="K337" s="35"/>
      <c r="M337" s="72" t="s">
        <v>201</v>
      </c>
      <c r="N337" s="111">
        <v>2013</v>
      </c>
      <c r="O337" s="72" t="s">
        <v>202</v>
      </c>
      <c r="P337" s="170" t="s">
        <v>899</v>
      </c>
      <c r="Q337" s="111" t="s">
        <v>897</v>
      </c>
      <c r="R337" s="10" t="s">
        <v>121</v>
      </c>
      <c r="S337" s="6" t="s">
        <v>203</v>
      </c>
    </row>
    <row r="338" spans="1:20" x14ac:dyDescent="0.35">
      <c r="A338" s="71">
        <f t="shared" si="53"/>
        <v>331</v>
      </c>
      <c r="B338" s="7">
        <v>0</v>
      </c>
      <c r="C338" s="7">
        <v>1</v>
      </c>
      <c r="D338" s="72" t="s">
        <v>804</v>
      </c>
      <c r="E338" s="35"/>
      <c r="F338" s="35"/>
      <c r="G338" s="35"/>
      <c r="H338" s="7">
        <v>1320</v>
      </c>
      <c r="I338" s="7">
        <v>1320</v>
      </c>
      <c r="J338" s="7">
        <v>4</v>
      </c>
      <c r="K338" s="35"/>
      <c r="M338" s="80" t="s">
        <v>801</v>
      </c>
      <c r="N338" s="111">
        <v>2018</v>
      </c>
      <c r="O338" s="80" t="s">
        <v>802</v>
      </c>
      <c r="P338" s="170" t="s">
        <v>1158</v>
      </c>
      <c r="Q338" s="111" t="s">
        <v>897</v>
      </c>
      <c r="R338" s="10"/>
      <c r="S338" s="6" t="s">
        <v>803</v>
      </c>
    </row>
    <row r="339" spans="1:20" s="76" customFormat="1" x14ac:dyDescent="0.35">
      <c r="A339" s="71">
        <f t="shared" si="53"/>
        <v>332</v>
      </c>
      <c r="B339" s="25">
        <v>1</v>
      </c>
      <c r="C339" s="25">
        <v>0</v>
      </c>
      <c r="D339" s="29" t="s">
        <v>465</v>
      </c>
      <c r="E339" s="25" t="s">
        <v>459</v>
      </c>
      <c r="F339" s="25">
        <f>I339</f>
        <v>60</v>
      </c>
      <c r="G339" s="25"/>
      <c r="H339" s="25">
        <v>60</v>
      </c>
      <c r="I339" s="25">
        <v>60</v>
      </c>
      <c r="J339" s="25">
        <v>4</v>
      </c>
      <c r="K339" s="55"/>
      <c r="L339" s="25"/>
      <c r="M339" s="75" t="s">
        <v>392</v>
      </c>
      <c r="N339" s="110">
        <v>2014</v>
      </c>
      <c r="O339" s="75" t="s">
        <v>552</v>
      </c>
      <c r="P339" s="170" t="s">
        <v>929</v>
      </c>
      <c r="Q339" s="110" t="s">
        <v>897</v>
      </c>
      <c r="R339" s="23" t="s">
        <v>165</v>
      </c>
      <c r="S339" s="27"/>
    </row>
    <row r="340" spans="1:20" x14ac:dyDescent="0.35">
      <c r="A340" s="71">
        <f t="shared" si="53"/>
        <v>333</v>
      </c>
      <c r="B340" s="7">
        <v>1</v>
      </c>
      <c r="C340" s="7">
        <v>0</v>
      </c>
      <c r="D340" s="73" t="s">
        <v>482</v>
      </c>
      <c r="E340" s="85"/>
      <c r="F340" s="85"/>
      <c r="G340" s="85"/>
      <c r="H340" s="7">
        <v>358</v>
      </c>
      <c r="I340" s="7">
        <v>358</v>
      </c>
      <c r="J340" s="7">
        <v>4</v>
      </c>
      <c r="K340" s="85"/>
      <c r="L340" s="7" t="s">
        <v>559</v>
      </c>
      <c r="M340" s="72" t="s">
        <v>387</v>
      </c>
      <c r="N340" s="111">
        <v>2012</v>
      </c>
      <c r="O340" s="72" t="s">
        <v>553</v>
      </c>
      <c r="P340" s="170" t="s">
        <v>945</v>
      </c>
      <c r="Q340" s="110" t="s">
        <v>897</v>
      </c>
      <c r="R340" s="10" t="s">
        <v>121</v>
      </c>
      <c r="S340" s="6"/>
      <c r="T340" s="80" t="s">
        <v>388</v>
      </c>
    </row>
    <row r="341" spans="1:20" x14ac:dyDescent="0.35">
      <c r="A341" s="71">
        <f t="shared" si="53"/>
        <v>334</v>
      </c>
      <c r="B341" s="7">
        <v>1</v>
      </c>
      <c r="C341" s="7">
        <v>0</v>
      </c>
      <c r="D341" s="73" t="s">
        <v>482</v>
      </c>
      <c r="E341" s="85"/>
      <c r="F341" s="85"/>
      <c r="G341" s="85"/>
      <c r="H341" s="7">
        <v>356</v>
      </c>
      <c r="I341" s="7">
        <v>356</v>
      </c>
      <c r="J341" s="7">
        <v>4</v>
      </c>
      <c r="K341" s="85"/>
      <c r="L341" s="7" t="s">
        <v>559</v>
      </c>
      <c r="M341" s="72" t="s">
        <v>387</v>
      </c>
      <c r="N341" s="111">
        <v>2012</v>
      </c>
      <c r="O341" s="72" t="s">
        <v>553</v>
      </c>
      <c r="P341" s="170" t="s">
        <v>1228</v>
      </c>
      <c r="Q341" s="110" t="s">
        <v>897</v>
      </c>
      <c r="R341" s="10" t="s">
        <v>121</v>
      </c>
      <c r="S341" s="6"/>
      <c r="T341" s="80" t="s">
        <v>389</v>
      </c>
    </row>
    <row r="342" spans="1:20" x14ac:dyDescent="0.35">
      <c r="A342" s="71">
        <f t="shared" si="53"/>
        <v>335</v>
      </c>
      <c r="B342" s="7">
        <v>1</v>
      </c>
      <c r="C342" s="7">
        <v>0</v>
      </c>
      <c r="D342" s="73" t="s">
        <v>482</v>
      </c>
      <c r="E342" s="85"/>
      <c r="F342" s="85"/>
      <c r="G342" s="85"/>
      <c r="H342" s="7">
        <v>430</v>
      </c>
      <c r="I342" s="7">
        <v>417</v>
      </c>
      <c r="J342" s="7">
        <v>4</v>
      </c>
      <c r="K342" s="85"/>
      <c r="L342" s="7" t="s">
        <v>559</v>
      </c>
      <c r="M342" s="72" t="s">
        <v>387</v>
      </c>
      <c r="N342" s="111">
        <v>2012</v>
      </c>
      <c r="O342" s="72" t="s">
        <v>553</v>
      </c>
      <c r="P342" s="170" t="s">
        <v>1213</v>
      </c>
      <c r="Q342" s="110" t="s">
        <v>897</v>
      </c>
      <c r="R342" s="10" t="s">
        <v>121</v>
      </c>
      <c r="S342" s="6"/>
      <c r="T342" s="80" t="s">
        <v>390</v>
      </c>
    </row>
    <row r="343" spans="1:20" s="76" customFormat="1" x14ac:dyDescent="0.35">
      <c r="A343" s="74">
        <f t="shared" si="53"/>
        <v>336</v>
      </c>
      <c r="B343" s="25">
        <v>1</v>
      </c>
      <c r="C343" s="25">
        <v>0</v>
      </c>
      <c r="D343" s="29" t="s">
        <v>482</v>
      </c>
      <c r="E343" s="48"/>
      <c r="F343" s="48"/>
      <c r="G343" s="48"/>
      <c r="H343" s="25">
        <v>241</v>
      </c>
      <c r="I343" s="25">
        <v>241</v>
      </c>
      <c r="J343" s="25">
        <v>4</v>
      </c>
      <c r="K343" s="48"/>
      <c r="L343" s="25" t="s">
        <v>559</v>
      </c>
      <c r="M343" s="75" t="s">
        <v>387</v>
      </c>
      <c r="N343" s="110">
        <v>2012</v>
      </c>
      <c r="O343" s="75" t="s">
        <v>553</v>
      </c>
      <c r="P343" s="170" t="s">
        <v>940</v>
      </c>
      <c r="Q343" s="110" t="s">
        <v>897</v>
      </c>
      <c r="R343" s="23" t="s">
        <v>121</v>
      </c>
      <c r="S343" s="27"/>
      <c r="T343" s="76" t="s">
        <v>391</v>
      </c>
    </row>
    <row r="344" spans="1:20" x14ac:dyDescent="0.35">
      <c r="A344" s="71">
        <f t="shared" si="53"/>
        <v>337</v>
      </c>
      <c r="B344" s="7">
        <v>1</v>
      </c>
      <c r="C344" s="7">
        <v>0</v>
      </c>
      <c r="D344" s="73" t="s">
        <v>465</v>
      </c>
      <c r="E344" s="7" t="s">
        <v>459</v>
      </c>
      <c r="F344" s="5">
        <f t="shared" ref="F344:F354" si="58">I344</f>
        <v>415</v>
      </c>
      <c r="G344" s="5">
        <f>F344</f>
        <v>415</v>
      </c>
      <c r="H344" s="7">
        <v>415</v>
      </c>
      <c r="I344" s="7">
        <v>415</v>
      </c>
      <c r="J344" s="7">
        <v>4</v>
      </c>
      <c r="K344" s="7" t="s">
        <v>459</v>
      </c>
      <c r="M344" s="80" t="s">
        <v>199</v>
      </c>
      <c r="N344" s="7">
        <v>2018</v>
      </c>
      <c r="O344" s="80" t="s">
        <v>200</v>
      </c>
      <c r="P344" s="170" t="s">
        <v>1121</v>
      </c>
      <c r="Q344" s="111" t="s">
        <v>894</v>
      </c>
      <c r="R344" s="10" t="s">
        <v>101</v>
      </c>
      <c r="S344" s="2" t="s">
        <v>5</v>
      </c>
    </row>
    <row r="345" spans="1:20" s="151" customFormat="1" x14ac:dyDescent="0.35">
      <c r="A345" s="148">
        <f t="shared" si="53"/>
        <v>338</v>
      </c>
      <c r="B345" s="67">
        <v>0</v>
      </c>
      <c r="C345" s="67">
        <v>1</v>
      </c>
      <c r="D345" s="149" t="s">
        <v>523</v>
      </c>
      <c r="E345" s="67" t="s">
        <v>459</v>
      </c>
      <c r="F345" s="67">
        <f t="shared" si="58"/>
        <v>43</v>
      </c>
      <c r="G345" s="67"/>
      <c r="H345" s="67">
        <v>43</v>
      </c>
      <c r="I345" s="67">
        <v>43</v>
      </c>
      <c r="J345" s="67">
        <v>7</v>
      </c>
      <c r="K345" s="68"/>
      <c r="L345" s="67"/>
      <c r="M345" s="150" t="s">
        <v>587</v>
      </c>
      <c r="N345" s="67">
        <v>2018</v>
      </c>
      <c r="O345" s="151" t="s">
        <v>588</v>
      </c>
      <c r="P345" s="170" t="s">
        <v>1178</v>
      </c>
      <c r="Q345" s="111" t="s">
        <v>894</v>
      </c>
      <c r="R345" s="69" t="s">
        <v>101</v>
      </c>
      <c r="S345" s="70"/>
      <c r="T345" s="151" t="s">
        <v>363</v>
      </c>
    </row>
    <row r="346" spans="1:20" x14ac:dyDescent="0.35">
      <c r="A346" s="71">
        <f t="shared" si="53"/>
        <v>339</v>
      </c>
      <c r="B346" s="7">
        <v>0</v>
      </c>
      <c r="C346" s="7">
        <v>1</v>
      </c>
      <c r="D346" s="73" t="s">
        <v>523</v>
      </c>
      <c r="E346" s="7" t="s">
        <v>459</v>
      </c>
      <c r="F346" s="5">
        <f t="shared" si="58"/>
        <v>23</v>
      </c>
      <c r="G346" s="5"/>
      <c r="H346" s="7">
        <v>23</v>
      </c>
      <c r="I346" s="7">
        <v>23</v>
      </c>
      <c r="J346" s="7">
        <v>4</v>
      </c>
      <c r="K346" s="35"/>
      <c r="M346" s="72" t="s">
        <v>587</v>
      </c>
      <c r="N346" s="7">
        <v>2018</v>
      </c>
      <c r="O346" s="80" t="s">
        <v>588</v>
      </c>
      <c r="P346" s="170" t="s">
        <v>1174</v>
      </c>
      <c r="Q346" s="111" t="s">
        <v>894</v>
      </c>
      <c r="R346" s="10" t="s">
        <v>101</v>
      </c>
      <c r="S346" s="2"/>
      <c r="T346" s="80" t="s">
        <v>589</v>
      </c>
    </row>
    <row r="347" spans="1:20" x14ac:dyDescent="0.35">
      <c r="A347" s="71">
        <f t="shared" si="53"/>
        <v>340</v>
      </c>
      <c r="B347" s="7">
        <v>0</v>
      </c>
      <c r="C347" s="7">
        <v>1</v>
      </c>
      <c r="D347" s="73" t="s">
        <v>523</v>
      </c>
      <c r="E347" s="7" t="s">
        <v>459</v>
      </c>
      <c r="F347" s="5">
        <f t="shared" si="58"/>
        <v>28</v>
      </c>
      <c r="G347" s="5"/>
      <c r="H347" s="7">
        <v>28</v>
      </c>
      <c r="I347" s="7">
        <v>28</v>
      </c>
      <c r="J347" s="7">
        <v>7</v>
      </c>
      <c r="K347" s="35"/>
      <c r="M347" s="72" t="s">
        <v>587</v>
      </c>
      <c r="N347" s="7">
        <v>2018</v>
      </c>
      <c r="O347" s="80" t="s">
        <v>588</v>
      </c>
      <c r="P347" s="170" t="s">
        <v>1171</v>
      </c>
      <c r="Q347" s="111" t="s">
        <v>894</v>
      </c>
      <c r="R347" s="10" t="s">
        <v>101</v>
      </c>
      <c r="S347" s="2"/>
      <c r="T347" s="80" t="s">
        <v>590</v>
      </c>
    </row>
    <row r="348" spans="1:20" x14ac:dyDescent="0.35">
      <c r="A348" s="71">
        <f t="shared" si="53"/>
        <v>341</v>
      </c>
      <c r="B348" s="7">
        <v>0</v>
      </c>
      <c r="C348" s="7">
        <v>1</v>
      </c>
      <c r="D348" s="73" t="s">
        <v>523</v>
      </c>
      <c r="E348" s="7" t="s">
        <v>459</v>
      </c>
      <c r="F348" s="5">
        <f t="shared" ref="F348" si="59">I348</f>
        <v>37</v>
      </c>
      <c r="G348" s="5"/>
      <c r="H348" s="7">
        <v>38</v>
      </c>
      <c r="I348" s="7">
        <v>37</v>
      </c>
      <c r="J348" s="7">
        <v>7</v>
      </c>
      <c r="K348" s="35"/>
      <c r="M348" s="72" t="s">
        <v>587</v>
      </c>
      <c r="N348" s="7">
        <v>2018</v>
      </c>
      <c r="O348" s="80" t="s">
        <v>588</v>
      </c>
      <c r="P348" s="170" t="s">
        <v>1177</v>
      </c>
      <c r="Q348" s="111" t="s">
        <v>894</v>
      </c>
      <c r="R348" s="10" t="s">
        <v>101</v>
      </c>
      <c r="S348" s="2"/>
      <c r="T348" s="80" t="s">
        <v>794</v>
      </c>
    </row>
    <row r="349" spans="1:20" x14ac:dyDescent="0.35">
      <c r="A349" s="71">
        <f t="shared" si="53"/>
        <v>342</v>
      </c>
      <c r="B349" s="7">
        <v>0</v>
      </c>
      <c r="C349" s="7">
        <v>1</v>
      </c>
      <c r="D349" s="73" t="s">
        <v>523</v>
      </c>
      <c r="E349" s="7" t="s">
        <v>459</v>
      </c>
      <c r="F349" s="5">
        <f t="shared" si="58"/>
        <v>22</v>
      </c>
      <c r="G349" s="5"/>
      <c r="H349" s="7">
        <v>22</v>
      </c>
      <c r="I349" s="7">
        <v>22</v>
      </c>
      <c r="J349" s="7">
        <v>4</v>
      </c>
      <c r="K349" s="35"/>
      <c r="M349" s="72" t="s">
        <v>587</v>
      </c>
      <c r="N349" s="7">
        <v>2018</v>
      </c>
      <c r="O349" s="80" t="s">
        <v>588</v>
      </c>
      <c r="P349" s="170" t="s">
        <v>1170</v>
      </c>
      <c r="Q349" s="111" t="s">
        <v>894</v>
      </c>
      <c r="R349" s="10" t="s">
        <v>101</v>
      </c>
      <c r="S349" s="2"/>
      <c r="T349" s="80" t="s">
        <v>591</v>
      </c>
    </row>
    <row r="350" spans="1:20" x14ac:dyDescent="0.35">
      <c r="A350" s="71">
        <f t="shared" si="53"/>
        <v>343</v>
      </c>
      <c r="B350" s="7">
        <v>0</v>
      </c>
      <c r="C350" s="7">
        <v>1</v>
      </c>
      <c r="D350" s="73" t="s">
        <v>523</v>
      </c>
      <c r="E350" s="7" t="s">
        <v>459</v>
      </c>
      <c r="F350" s="5">
        <f t="shared" si="58"/>
        <v>18</v>
      </c>
      <c r="G350" s="5"/>
      <c r="H350" s="7">
        <v>18</v>
      </c>
      <c r="I350" s="7">
        <v>18</v>
      </c>
      <c r="J350" s="7">
        <v>4</v>
      </c>
      <c r="K350" s="35"/>
      <c r="M350" s="72" t="s">
        <v>587</v>
      </c>
      <c r="N350" s="7">
        <v>2018</v>
      </c>
      <c r="O350" s="80" t="s">
        <v>588</v>
      </c>
      <c r="P350" s="170" t="s">
        <v>1175</v>
      </c>
      <c r="Q350" s="111" t="s">
        <v>894</v>
      </c>
      <c r="R350" s="10" t="s">
        <v>101</v>
      </c>
      <c r="S350" s="2"/>
      <c r="T350" s="80" t="s">
        <v>592</v>
      </c>
    </row>
    <row r="351" spans="1:20" x14ac:dyDescent="0.35">
      <c r="A351" s="71">
        <f t="shared" si="53"/>
        <v>344</v>
      </c>
      <c r="B351" s="7">
        <v>0</v>
      </c>
      <c r="C351" s="7">
        <v>1</v>
      </c>
      <c r="D351" s="73" t="s">
        <v>523</v>
      </c>
      <c r="E351" s="7" t="s">
        <v>459</v>
      </c>
      <c r="F351" s="5">
        <f t="shared" si="58"/>
        <v>14</v>
      </c>
      <c r="G351" s="5"/>
      <c r="H351" s="7">
        <v>14</v>
      </c>
      <c r="I351" s="7">
        <v>14</v>
      </c>
      <c r="J351" s="7">
        <v>4</v>
      </c>
      <c r="K351" s="35"/>
      <c r="M351" s="72" t="s">
        <v>587</v>
      </c>
      <c r="N351" s="7">
        <v>2018</v>
      </c>
      <c r="O351" s="80" t="s">
        <v>588</v>
      </c>
      <c r="P351" s="170" t="s">
        <v>1172</v>
      </c>
      <c r="Q351" s="111" t="s">
        <v>894</v>
      </c>
      <c r="R351" s="10" t="s">
        <v>101</v>
      </c>
      <c r="S351" s="2"/>
      <c r="T351" s="80" t="s">
        <v>593</v>
      </c>
    </row>
    <row r="352" spans="1:20" x14ac:dyDescent="0.35">
      <c r="A352" s="71">
        <f t="shared" si="53"/>
        <v>345</v>
      </c>
      <c r="B352" s="7">
        <v>0</v>
      </c>
      <c r="C352" s="7">
        <v>1</v>
      </c>
      <c r="D352" s="73" t="s">
        <v>523</v>
      </c>
      <c r="E352" s="7" t="s">
        <v>459</v>
      </c>
      <c r="F352" s="43">
        <f t="shared" ref="F352" si="60">I352</f>
        <v>17</v>
      </c>
      <c r="G352" s="84"/>
      <c r="H352" s="84">
        <v>17</v>
      </c>
      <c r="I352" s="84">
        <v>17</v>
      </c>
      <c r="J352" s="84">
        <v>7</v>
      </c>
      <c r="K352" s="35"/>
      <c r="M352" s="72" t="s">
        <v>587</v>
      </c>
      <c r="N352" s="7">
        <v>2018</v>
      </c>
      <c r="O352" s="80" t="s">
        <v>588</v>
      </c>
      <c r="P352" s="170" t="s">
        <v>1173</v>
      </c>
      <c r="Q352" s="111" t="s">
        <v>894</v>
      </c>
      <c r="R352" s="10" t="s">
        <v>101</v>
      </c>
      <c r="S352" s="2"/>
      <c r="T352" s="80" t="s">
        <v>554</v>
      </c>
    </row>
    <row r="353" spans="1:20" s="76" customFormat="1" x14ac:dyDescent="0.35">
      <c r="A353" s="74">
        <f t="shared" si="53"/>
        <v>346</v>
      </c>
      <c r="B353" s="25">
        <v>0</v>
      </c>
      <c r="C353" s="25">
        <v>1</v>
      </c>
      <c r="D353" s="29" t="s">
        <v>523</v>
      </c>
      <c r="E353" s="25" t="s">
        <v>459</v>
      </c>
      <c r="F353" s="53">
        <f t="shared" ref="F353" si="61">I353</f>
        <v>13</v>
      </c>
      <c r="G353" s="53"/>
      <c r="H353" s="53">
        <v>17</v>
      </c>
      <c r="I353" s="53">
        <v>13</v>
      </c>
      <c r="J353" s="53">
        <v>7</v>
      </c>
      <c r="K353" s="55"/>
      <c r="L353" s="25"/>
      <c r="M353" s="75" t="s">
        <v>587</v>
      </c>
      <c r="N353" s="25">
        <v>2018</v>
      </c>
      <c r="O353" s="76" t="s">
        <v>588</v>
      </c>
      <c r="P353" s="170" t="s">
        <v>1176</v>
      </c>
      <c r="Q353" s="111" t="s">
        <v>894</v>
      </c>
      <c r="R353" s="23" t="s">
        <v>101</v>
      </c>
      <c r="S353" s="24"/>
      <c r="T353" s="76" t="s">
        <v>648</v>
      </c>
    </row>
    <row r="354" spans="1:20" x14ac:dyDescent="0.35">
      <c r="A354" s="71">
        <f t="shared" si="53"/>
        <v>347</v>
      </c>
      <c r="B354" s="7">
        <v>0</v>
      </c>
      <c r="C354" s="7">
        <v>1</v>
      </c>
      <c r="D354" s="107" t="s">
        <v>482</v>
      </c>
      <c r="E354" s="84" t="s">
        <v>459</v>
      </c>
      <c r="F354" s="5">
        <f t="shared" si="58"/>
        <v>19</v>
      </c>
      <c r="G354" s="84"/>
      <c r="H354" s="84">
        <v>19</v>
      </c>
      <c r="I354" s="84">
        <v>19</v>
      </c>
      <c r="J354" s="84">
        <v>4</v>
      </c>
      <c r="K354" s="35"/>
      <c r="L354" s="84"/>
      <c r="M354" s="72" t="s">
        <v>736</v>
      </c>
      <c r="N354" s="7">
        <v>2017</v>
      </c>
      <c r="O354" s="80" t="s">
        <v>737</v>
      </c>
      <c r="P354" s="170" t="s">
        <v>1035</v>
      </c>
      <c r="Q354" s="111" t="s">
        <v>897</v>
      </c>
      <c r="R354" s="10" t="s">
        <v>121</v>
      </c>
      <c r="S354" s="106" t="s">
        <v>738</v>
      </c>
      <c r="T354" s="80" t="s">
        <v>739</v>
      </c>
    </row>
    <row r="355" spans="1:20" x14ac:dyDescent="0.35">
      <c r="A355" s="71">
        <f t="shared" si="53"/>
        <v>348</v>
      </c>
      <c r="B355" s="7">
        <v>0</v>
      </c>
      <c r="C355" s="7">
        <v>1</v>
      </c>
      <c r="D355" s="107" t="s">
        <v>482</v>
      </c>
      <c r="E355" s="84" t="s">
        <v>459</v>
      </c>
      <c r="F355" s="5">
        <f t="shared" ref="F355" si="62">I355</f>
        <v>11</v>
      </c>
      <c r="G355" s="84"/>
      <c r="H355" s="84">
        <v>11</v>
      </c>
      <c r="I355" s="84">
        <v>11</v>
      </c>
      <c r="J355" s="84">
        <v>4</v>
      </c>
      <c r="K355" s="35"/>
      <c r="L355" s="84"/>
      <c r="M355" s="72" t="s">
        <v>736</v>
      </c>
      <c r="N355" s="7">
        <v>2017</v>
      </c>
      <c r="O355" s="80" t="s">
        <v>737</v>
      </c>
      <c r="P355" s="170" t="s">
        <v>1036</v>
      </c>
      <c r="Q355" s="111" t="s">
        <v>897</v>
      </c>
      <c r="R355" s="10" t="s">
        <v>121</v>
      </c>
      <c r="S355" s="106" t="s">
        <v>738</v>
      </c>
      <c r="T355" s="80" t="s">
        <v>740</v>
      </c>
    </row>
    <row r="356" spans="1:20" x14ac:dyDescent="0.35">
      <c r="A356" s="71">
        <f t="shared" si="53"/>
        <v>349</v>
      </c>
      <c r="B356" s="7">
        <v>0</v>
      </c>
      <c r="C356" s="7">
        <v>1</v>
      </c>
      <c r="D356" s="107" t="s">
        <v>482</v>
      </c>
      <c r="E356" s="84" t="s">
        <v>459</v>
      </c>
      <c r="F356" s="5">
        <f t="shared" ref="F356" si="63">I356</f>
        <v>15</v>
      </c>
      <c r="G356" s="84"/>
      <c r="H356" s="84">
        <v>15</v>
      </c>
      <c r="I356" s="84">
        <v>15</v>
      </c>
      <c r="J356" s="84">
        <v>7</v>
      </c>
      <c r="K356" s="35"/>
      <c r="L356" s="84"/>
      <c r="M356" s="72" t="s">
        <v>736</v>
      </c>
      <c r="N356" s="7">
        <v>2017</v>
      </c>
      <c r="O356" s="80" t="s">
        <v>737</v>
      </c>
      <c r="P356" s="170" t="s">
        <v>1037</v>
      </c>
      <c r="Q356" s="111" t="s">
        <v>897</v>
      </c>
      <c r="R356" s="10" t="s">
        <v>121</v>
      </c>
      <c r="S356" s="106" t="s">
        <v>738</v>
      </c>
      <c r="T356" s="80" t="s">
        <v>741</v>
      </c>
    </row>
    <row r="357" spans="1:20" x14ac:dyDescent="0.35">
      <c r="A357" s="71">
        <f t="shared" si="53"/>
        <v>350</v>
      </c>
      <c r="B357" s="7">
        <v>0</v>
      </c>
      <c r="C357" s="7">
        <v>1</v>
      </c>
      <c r="D357" s="107" t="s">
        <v>482</v>
      </c>
      <c r="E357" s="84" t="s">
        <v>459</v>
      </c>
      <c r="F357" s="5">
        <f t="shared" ref="F357" si="64">I357</f>
        <v>14</v>
      </c>
      <c r="G357" s="84"/>
      <c r="H357" s="84">
        <v>14</v>
      </c>
      <c r="I357" s="84">
        <v>14</v>
      </c>
      <c r="J357" s="84">
        <v>4</v>
      </c>
      <c r="K357" s="35"/>
      <c r="L357" s="84"/>
      <c r="M357" s="72" t="s">
        <v>736</v>
      </c>
      <c r="N357" s="7">
        <v>2017</v>
      </c>
      <c r="O357" s="80" t="s">
        <v>737</v>
      </c>
      <c r="P357" s="170" t="s">
        <v>1038</v>
      </c>
      <c r="Q357" s="111" t="s">
        <v>897</v>
      </c>
      <c r="R357" s="10" t="s">
        <v>121</v>
      </c>
      <c r="S357" s="106" t="s">
        <v>738</v>
      </c>
      <c r="T357" s="80" t="s">
        <v>742</v>
      </c>
    </row>
    <row r="358" spans="1:20" x14ac:dyDescent="0.35">
      <c r="A358" s="71">
        <f t="shared" si="53"/>
        <v>351</v>
      </c>
      <c r="B358" s="7">
        <v>0</v>
      </c>
      <c r="C358" s="7">
        <v>1</v>
      </c>
      <c r="D358" s="107" t="s">
        <v>482</v>
      </c>
      <c r="E358" s="84" t="s">
        <v>459</v>
      </c>
      <c r="F358" s="5">
        <f t="shared" ref="F358" si="65">I358</f>
        <v>12</v>
      </c>
      <c r="G358" s="84"/>
      <c r="H358" s="84">
        <v>12</v>
      </c>
      <c r="I358" s="84">
        <v>12</v>
      </c>
      <c r="J358" s="84">
        <v>5</v>
      </c>
      <c r="K358" s="35"/>
      <c r="L358" s="84"/>
      <c r="M358" s="72" t="s">
        <v>736</v>
      </c>
      <c r="N358" s="7">
        <v>2017</v>
      </c>
      <c r="O358" s="80" t="s">
        <v>737</v>
      </c>
      <c r="P358" s="170" t="s">
        <v>1048</v>
      </c>
      <c r="Q358" s="111" t="s">
        <v>897</v>
      </c>
      <c r="R358" s="10" t="s">
        <v>121</v>
      </c>
      <c r="S358" s="106" t="s">
        <v>738</v>
      </c>
      <c r="T358" s="80" t="s">
        <v>746</v>
      </c>
    </row>
    <row r="359" spans="1:20" x14ac:dyDescent="0.35">
      <c r="A359" s="71">
        <f t="shared" si="53"/>
        <v>352</v>
      </c>
      <c r="B359" s="7">
        <v>0</v>
      </c>
      <c r="C359" s="7">
        <v>1</v>
      </c>
      <c r="D359" s="107" t="s">
        <v>482</v>
      </c>
      <c r="E359" s="84" t="s">
        <v>459</v>
      </c>
      <c r="F359" s="5">
        <f t="shared" ref="F359" si="66">I359</f>
        <v>10</v>
      </c>
      <c r="G359" s="84"/>
      <c r="H359" s="84">
        <v>10</v>
      </c>
      <c r="I359" s="84">
        <v>10</v>
      </c>
      <c r="J359" s="84">
        <v>7</v>
      </c>
      <c r="K359" s="35"/>
      <c r="L359" s="84"/>
      <c r="M359" s="72" t="s">
        <v>736</v>
      </c>
      <c r="N359" s="7">
        <v>2017</v>
      </c>
      <c r="O359" s="80" t="s">
        <v>737</v>
      </c>
      <c r="P359" s="170" t="s">
        <v>1039</v>
      </c>
      <c r="Q359" s="111" t="s">
        <v>897</v>
      </c>
      <c r="R359" s="10" t="s">
        <v>121</v>
      </c>
      <c r="S359" s="106" t="s">
        <v>738</v>
      </c>
      <c r="T359" s="80" t="s">
        <v>743</v>
      </c>
    </row>
    <row r="360" spans="1:20" x14ac:dyDescent="0.35">
      <c r="A360" s="71">
        <f t="shared" si="53"/>
        <v>353</v>
      </c>
      <c r="B360" s="7">
        <v>0</v>
      </c>
      <c r="C360" s="7">
        <v>1</v>
      </c>
      <c r="D360" s="107" t="s">
        <v>482</v>
      </c>
      <c r="E360" s="84" t="s">
        <v>459</v>
      </c>
      <c r="F360" s="5">
        <f t="shared" ref="F360" si="67">I360</f>
        <v>15</v>
      </c>
      <c r="G360" s="84"/>
      <c r="H360" s="84">
        <v>15</v>
      </c>
      <c r="I360" s="84">
        <v>15</v>
      </c>
      <c r="J360" s="84">
        <v>7</v>
      </c>
      <c r="K360" s="35"/>
      <c r="L360" s="84"/>
      <c r="M360" s="72" t="s">
        <v>736</v>
      </c>
      <c r="N360" s="7">
        <v>2017</v>
      </c>
      <c r="O360" s="80" t="s">
        <v>737</v>
      </c>
      <c r="P360" s="64" t="s">
        <v>1251</v>
      </c>
      <c r="Q360" s="111" t="s">
        <v>897</v>
      </c>
      <c r="R360" s="10" t="s">
        <v>121</v>
      </c>
      <c r="S360" s="106" t="s">
        <v>738</v>
      </c>
      <c r="T360" s="80" t="s">
        <v>744</v>
      </c>
    </row>
    <row r="361" spans="1:20" s="76" customFormat="1" x14ac:dyDescent="0.35">
      <c r="A361" s="74">
        <f t="shared" si="53"/>
        <v>354</v>
      </c>
      <c r="B361" s="25">
        <v>0</v>
      </c>
      <c r="C361" s="25">
        <v>1</v>
      </c>
      <c r="D361" s="54" t="s">
        <v>482</v>
      </c>
      <c r="E361" s="53" t="s">
        <v>459</v>
      </c>
      <c r="F361" s="25">
        <f t="shared" ref="F361" si="68">I361</f>
        <v>8</v>
      </c>
      <c r="G361" s="53"/>
      <c r="H361" s="53">
        <v>8</v>
      </c>
      <c r="I361" s="53">
        <v>8</v>
      </c>
      <c r="J361" s="53">
        <v>7</v>
      </c>
      <c r="K361" s="55"/>
      <c r="L361" s="53"/>
      <c r="M361" s="75" t="s">
        <v>736</v>
      </c>
      <c r="N361" s="25">
        <v>2017</v>
      </c>
      <c r="O361" s="76" t="s">
        <v>737</v>
      </c>
      <c r="P361" s="170" t="s">
        <v>1049</v>
      </c>
      <c r="Q361" s="110" t="s">
        <v>897</v>
      </c>
      <c r="R361" s="23" t="s">
        <v>121</v>
      </c>
      <c r="S361" s="152" t="s">
        <v>738</v>
      </c>
      <c r="T361" s="76" t="s">
        <v>745</v>
      </c>
    </row>
    <row r="362" spans="1:20" s="76" customFormat="1" x14ac:dyDescent="0.35">
      <c r="A362" s="74">
        <f t="shared" si="53"/>
        <v>355</v>
      </c>
      <c r="B362" s="25">
        <v>0</v>
      </c>
      <c r="C362" s="25">
        <v>1</v>
      </c>
      <c r="D362" s="54" t="s">
        <v>641</v>
      </c>
      <c r="E362" s="55"/>
      <c r="F362" s="55"/>
      <c r="G362" s="55"/>
      <c r="H362" s="53">
        <v>109</v>
      </c>
      <c r="I362" s="53">
        <v>109</v>
      </c>
      <c r="J362" s="53">
        <v>7</v>
      </c>
      <c r="K362" s="55"/>
      <c r="L362" s="25"/>
      <c r="M362" s="75" t="s">
        <v>639</v>
      </c>
      <c r="N362" s="25">
        <v>2019</v>
      </c>
      <c r="O362" s="76" t="s">
        <v>640</v>
      </c>
      <c r="P362" s="170" t="s">
        <v>1217</v>
      </c>
      <c r="Q362" s="110" t="s">
        <v>897</v>
      </c>
      <c r="R362" s="23"/>
      <c r="S362" s="24"/>
    </row>
    <row r="363" spans="1:20" s="90" customFormat="1" x14ac:dyDescent="0.35">
      <c r="A363" s="87">
        <f>A362+1</f>
        <v>356</v>
      </c>
      <c r="B363" s="49">
        <v>1</v>
      </c>
      <c r="C363" s="49">
        <v>0</v>
      </c>
      <c r="D363" s="153" t="s">
        <v>465</v>
      </c>
      <c r="E363" s="49" t="s">
        <v>459</v>
      </c>
      <c r="F363" s="49">
        <f>I363</f>
        <v>263</v>
      </c>
      <c r="G363" s="49">
        <f>F363</f>
        <v>263</v>
      </c>
      <c r="H363" s="154">
        <v>263</v>
      </c>
      <c r="I363" s="154">
        <v>263</v>
      </c>
      <c r="J363" s="154">
        <v>4</v>
      </c>
      <c r="K363" s="154" t="s">
        <v>459</v>
      </c>
      <c r="L363" s="49"/>
      <c r="M363" s="90" t="s">
        <v>658</v>
      </c>
      <c r="N363" s="49">
        <v>2012</v>
      </c>
      <c r="O363" s="90" t="s">
        <v>659</v>
      </c>
      <c r="P363" s="170" t="s">
        <v>924</v>
      </c>
      <c r="Q363" s="180" t="s">
        <v>894</v>
      </c>
      <c r="R363" s="57"/>
      <c r="S363" s="58"/>
    </row>
    <row r="364" spans="1:20" s="76" customFormat="1" x14ac:dyDescent="0.35">
      <c r="A364" s="74">
        <f t="shared" si="53"/>
        <v>357</v>
      </c>
      <c r="B364" s="25">
        <v>0</v>
      </c>
      <c r="C364" s="25">
        <v>1</v>
      </c>
      <c r="D364" s="29" t="s">
        <v>532</v>
      </c>
      <c r="E364" s="25" t="s">
        <v>459</v>
      </c>
      <c r="F364" s="25">
        <f>I364</f>
        <v>24</v>
      </c>
      <c r="G364" s="25"/>
      <c r="H364" s="25">
        <v>24</v>
      </c>
      <c r="I364" s="25">
        <v>24</v>
      </c>
      <c r="J364" s="25">
        <v>3</v>
      </c>
      <c r="K364" s="55"/>
      <c r="L364" s="25"/>
      <c r="M364" s="76" t="s">
        <v>195</v>
      </c>
      <c r="N364" s="25">
        <v>2017</v>
      </c>
      <c r="O364" s="24" t="s">
        <v>196</v>
      </c>
      <c r="P364" s="170" t="s">
        <v>972</v>
      </c>
      <c r="Q364" s="194" t="s">
        <v>897</v>
      </c>
      <c r="R364" s="56" t="s">
        <v>101</v>
      </c>
      <c r="S364" s="24" t="s">
        <v>197</v>
      </c>
    </row>
    <row r="365" spans="1:20" x14ac:dyDescent="0.35">
      <c r="A365" s="71">
        <f t="shared" si="53"/>
        <v>358</v>
      </c>
      <c r="B365" s="7">
        <v>0</v>
      </c>
      <c r="C365" s="7">
        <v>1</v>
      </c>
      <c r="D365" s="73" t="s">
        <v>465</v>
      </c>
      <c r="E365" s="7" t="s">
        <v>459</v>
      </c>
      <c r="F365" s="5">
        <f>I365</f>
        <v>181</v>
      </c>
      <c r="G365" s="5"/>
      <c r="H365" s="7">
        <v>181</v>
      </c>
      <c r="I365" s="7">
        <v>181</v>
      </c>
      <c r="J365" s="7">
        <v>3</v>
      </c>
      <c r="K365" s="35"/>
      <c r="M365" s="80" t="s">
        <v>409</v>
      </c>
      <c r="N365" s="7">
        <v>2017</v>
      </c>
      <c r="O365" s="80" t="s">
        <v>551</v>
      </c>
      <c r="P365" s="64" t="s">
        <v>1250</v>
      </c>
      <c r="Q365" s="194" t="s">
        <v>897</v>
      </c>
      <c r="R365" s="13"/>
      <c r="S365" s="2"/>
    </row>
    <row r="366" spans="1:20" x14ac:dyDescent="0.35">
      <c r="A366" s="71">
        <f t="shared" si="53"/>
        <v>359</v>
      </c>
      <c r="B366" s="7">
        <v>0</v>
      </c>
      <c r="C366" s="7">
        <v>1</v>
      </c>
      <c r="D366" s="73" t="s">
        <v>465</v>
      </c>
      <c r="E366" s="7" t="s">
        <v>459</v>
      </c>
      <c r="F366" s="5">
        <f>I366</f>
        <v>567</v>
      </c>
      <c r="G366" s="5"/>
      <c r="H366" s="7">
        <v>567</v>
      </c>
      <c r="I366" s="7">
        <v>567</v>
      </c>
      <c r="J366" s="7">
        <v>4</v>
      </c>
      <c r="K366" s="7" t="s">
        <v>459</v>
      </c>
      <c r="M366" s="22" t="s">
        <v>842</v>
      </c>
      <c r="N366" s="7">
        <v>2018</v>
      </c>
      <c r="O366" s="22" t="s">
        <v>416</v>
      </c>
      <c r="P366" s="170" t="s">
        <v>1216</v>
      </c>
      <c r="Q366" s="194" t="s">
        <v>897</v>
      </c>
      <c r="R366" s="13"/>
      <c r="S366" s="2"/>
    </row>
    <row r="367" spans="1:20" x14ac:dyDescent="0.35">
      <c r="A367" s="71">
        <f t="shared" si="53"/>
        <v>360</v>
      </c>
      <c r="B367" s="7">
        <v>1</v>
      </c>
      <c r="C367" s="7">
        <v>0</v>
      </c>
      <c r="D367" s="73" t="s">
        <v>488</v>
      </c>
      <c r="E367" s="35"/>
      <c r="F367" s="35"/>
      <c r="G367" s="35"/>
      <c r="H367" s="7">
        <v>1264</v>
      </c>
      <c r="I367" s="7">
        <v>1264</v>
      </c>
      <c r="J367" s="7">
        <v>4</v>
      </c>
      <c r="K367" s="31"/>
      <c r="L367" s="85" t="s">
        <v>487</v>
      </c>
      <c r="M367" s="22" t="s">
        <v>490</v>
      </c>
      <c r="N367" s="7">
        <v>2016</v>
      </c>
      <c r="O367" s="22" t="s">
        <v>489</v>
      </c>
      <c r="P367" s="170" t="s">
        <v>1018</v>
      </c>
      <c r="Q367" s="156" t="s">
        <v>897</v>
      </c>
      <c r="R367" s="13"/>
      <c r="S367" s="2"/>
    </row>
    <row r="368" spans="1:20" x14ac:dyDescent="0.35">
      <c r="A368" s="71">
        <f t="shared" si="53"/>
        <v>361</v>
      </c>
      <c r="B368" s="7">
        <v>0</v>
      </c>
      <c r="C368" s="7">
        <v>1</v>
      </c>
      <c r="D368" s="73" t="s">
        <v>468</v>
      </c>
      <c r="E368" s="7" t="s">
        <v>459</v>
      </c>
      <c r="F368" s="5">
        <f t="shared" ref="F368:F376" si="69">I368</f>
        <v>1486</v>
      </c>
      <c r="G368" s="5"/>
      <c r="H368" s="7">
        <v>1486</v>
      </c>
      <c r="I368" s="7">
        <v>1486</v>
      </c>
      <c r="J368" s="7">
        <v>4</v>
      </c>
      <c r="K368" s="7" t="s">
        <v>459</v>
      </c>
      <c r="M368" s="15" t="s">
        <v>403</v>
      </c>
      <c r="N368" s="7">
        <v>2019</v>
      </c>
      <c r="O368" s="15" t="s">
        <v>415</v>
      </c>
      <c r="P368" s="170" t="s">
        <v>1219</v>
      </c>
      <c r="Q368" s="180" t="s">
        <v>894</v>
      </c>
      <c r="R368" s="13"/>
      <c r="S368" s="2"/>
    </row>
    <row r="369" spans="1:20" x14ac:dyDescent="0.35">
      <c r="A369" s="71">
        <f t="shared" si="53"/>
        <v>362</v>
      </c>
      <c r="B369" s="7">
        <v>1</v>
      </c>
      <c r="C369" s="7">
        <v>0</v>
      </c>
      <c r="D369" s="73" t="s">
        <v>465</v>
      </c>
      <c r="E369" s="7" t="s">
        <v>459</v>
      </c>
      <c r="F369" s="5">
        <f t="shared" si="69"/>
        <v>1334</v>
      </c>
      <c r="G369" s="5"/>
      <c r="H369" s="7">
        <v>1334</v>
      </c>
      <c r="I369" s="7">
        <v>1334</v>
      </c>
      <c r="J369" s="85"/>
      <c r="K369" s="40"/>
      <c r="L369" s="40" t="s">
        <v>570</v>
      </c>
      <c r="M369" s="72" t="s">
        <v>190</v>
      </c>
      <c r="N369" s="7">
        <v>2015</v>
      </c>
      <c r="O369" s="72" t="s">
        <v>191</v>
      </c>
      <c r="P369" s="170" t="s">
        <v>1293</v>
      </c>
      <c r="Q369" s="111" t="s">
        <v>894</v>
      </c>
      <c r="R369" s="105" t="s">
        <v>101</v>
      </c>
      <c r="S369" s="6" t="s">
        <v>5</v>
      </c>
    </row>
    <row r="370" spans="1:20" ht="21.5" x14ac:dyDescent="0.5">
      <c r="A370" s="71">
        <f t="shared" si="53"/>
        <v>363</v>
      </c>
      <c r="B370" s="7">
        <v>0</v>
      </c>
      <c r="C370" s="7">
        <v>1</v>
      </c>
      <c r="D370" s="73" t="s">
        <v>465</v>
      </c>
      <c r="E370" s="7" t="s">
        <v>459</v>
      </c>
      <c r="F370" s="5">
        <f t="shared" si="69"/>
        <v>866</v>
      </c>
      <c r="G370" s="5"/>
      <c r="H370" s="7">
        <v>866</v>
      </c>
      <c r="I370" s="7">
        <v>866</v>
      </c>
      <c r="J370" s="85">
        <v>3</v>
      </c>
      <c r="K370" s="35"/>
      <c r="L370" s="25" t="s">
        <v>800</v>
      </c>
      <c r="M370" s="72" t="s">
        <v>650</v>
      </c>
      <c r="N370" s="7">
        <v>2013</v>
      </c>
      <c r="O370" s="72" t="s">
        <v>651</v>
      </c>
      <c r="P370" s="170" t="s">
        <v>961</v>
      </c>
      <c r="Q370" s="111" t="s">
        <v>897</v>
      </c>
      <c r="R370" s="10" t="s">
        <v>165</v>
      </c>
      <c r="S370" s="155" t="s">
        <v>843</v>
      </c>
    </row>
    <row r="371" spans="1:20" s="76" customFormat="1" x14ac:dyDescent="0.35">
      <c r="A371" s="71">
        <f>A370+1</f>
        <v>364</v>
      </c>
      <c r="B371" s="25">
        <v>0</v>
      </c>
      <c r="C371" s="25">
        <v>1</v>
      </c>
      <c r="D371" s="29" t="s">
        <v>569</v>
      </c>
      <c r="E371" s="25" t="s">
        <v>459</v>
      </c>
      <c r="F371" s="5">
        <f t="shared" si="69"/>
        <v>654</v>
      </c>
      <c r="G371" s="5"/>
      <c r="H371" s="25">
        <v>654</v>
      </c>
      <c r="I371" s="25">
        <v>654</v>
      </c>
      <c r="J371" s="25">
        <v>5</v>
      </c>
      <c r="K371" s="35"/>
      <c r="L371" s="25"/>
      <c r="M371" s="75" t="s">
        <v>188</v>
      </c>
      <c r="N371" s="25">
        <v>2019</v>
      </c>
      <c r="O371" s="75" t="s">
        <v>189</v>
      </c>
      <c r="P371" s="170" t="s">
        <v>1141</v>
      </c>
      <c r="Q371" s="110" t="s">
        <v>897</v>
      </c>
      <c r="R371" s="23" t="s">
        <v>113</v>
      </c>
      <c r="S371" s="27" t="s">
        <v>5</v>
      </c>
    </row>
    <row r="372" spans="1:20" x14ac:dyDescent="0.35">
      <c r="A372" s="71">
        <f t="shared" si="53"/>
        <v>365</v>
      </c>
      <c r="B372" s="7">
        <v>1</v>
      </c>
      <c r="C372" s="7">
        <v>0</v>
      </c>
      <c r="D372" s="73" t="s">
        <v>465</v>
      </c>
      <c r="E372" s="7" t="s">
        <v>459</v>
      </c>
      <c r="F372" s="5">
        <f t="shared" si="69"/>
        <v>66</v>
      </c>
      <c r="G372" s="5">
        <f>F372</f>
        <v>66</v>
      </c>
      <c r="H372" s="7">
        <v>67</v>
      </c>
      <c r="I372" s="7">
        <v>66</v>
      </c>
      <c r="J372" s="7">
        <v>3</v>
      </c>
      <c r="K372" s="35"/>
      <c r="M372" s="80" t="s">
        <v>184</v>
      </c>
      <c r="N372" s="7">
        <v>1998</v>
      </c>
      <c r="O372" s="80" t="s">
        <v>186</v>
      </c>
      <c r="P372" s="170" t="s">
        <v>905</v>
      </c>
      <c r="Q372" s="111" t="s">
        <v>897</v>
      </c>
      <c r="R372" s="10" t="s">
        <v>165</v>
      </c>
      <c r="S372" s="80" t="s">
        <v>185</v>
      </c>
    </row>
    <row r="373" spans="1:20" x14ac:dyDescent="0.35">
      <c r="A373" s="71">
        <f t="shared" si="53"/>
        <v>366</v>
      </c>
      <c r="B373" s="7">
        <v>1</v>
      </c>
      <c r="C373" s="7">
        <v>0</v>
      </c>
      <c r="D373" s="73" t="s">
        <v>465</v>
      </c>
      <c r="E373" s="7" t="s">
        <v>459</v>
      </c>
      <c r="F373" s="5">
        <f t="shared" si="69"/>
        <v>419</v>
      </c>
      <c r="G373" s="5">
        <f>F373</f>
        <v>419</v>
      </c>
      <c r="H373" s="7">
        <v>419</v>
      </c>
      <c r="I373" s="7">
        <v>419</v>
      </c>
      <c r="J373" s="7">
        <v>5</v>
      </c>
      <c r="K373" s="35"/>
      <c r="M373" s="15" t="s">
        <v>180</v>
      </c>
      <c r="N373" s="7">
        <v>2015</v>
      </c>
      <c r="O373" s="72" t="s">
        <v>181</v>
      </c>
      <c r="P373" s="170" t="s">
        <v>1181</v>
      </c>
      <c r="Q373" s="111" t="s">
        <v>897</v>
      </c>
      <c r="R373" s="10" t="s">
        <v>165</v>
      </c>
      <c r="S373" s="80" t="s">
        <v>5</v>
      </c>
    </row>
    <row r="374" spans="1:20" x14ac:dyDescent="0.35">
      <c r="A374" s="71">
        <f t="shared" si="53"/>
        <v>367</v>
      </c>
      <c r="B374" s="7">
        <v>0</v>
      </c>
      <c r="C374" s="7">
        <v>1</v>
      </c>
      <c r="D374" s="73" t="s">
        <v>465</v>
      </c>
      <c r="E374" s="7" t="s">
        <v>459</v>
      </c>
      <c r="F374" s="5">
        <f t="shared" si="69"/>
        <v>941</v>
      </c>
      <c r="G374" s="5"/>
      <c r="H374" s="7">
        <v>941</v>
      </c>
      <c r="I374" s="7">
        <v>941</v>
      </c>
      <c r="J374" s="7">
        <v>4</v>
      </c>
      <c r="K374" s="35"/>
      <c r="M374" s="15" t="s">
        <v>180</v>
      </c>
      <c r="N374" s="7">
        <v>2018</v>
      </c>
      <c r="O374" s="72" t="s">
        <v>182</v>
      </c>
      <c r="P374" s="170" t="s">
        <v>1180</v>
      </c>
      <c r="Q374" s="111" t="s">
        <v>897</v>
      </c>
      <c r="R374" s="10" t="s">
        <v>165</v>
      </c>
      <c r="S374" s="72" t="s">
        <v>183</v>
      </c>
    </row>
    <row r="375" spans="1:20" x14ac:dyDescent="0.35">
      <c r="A375" s="71">
        <f t="shared" si="53"/>
        <v>368</v>
      </c>
      <c r="B375" s="7">
        <v>0</v>
      </c>
      <c r="C375" s="7">
        <v>1</v>
      </c>
      <c r="D375" s="73" t="s">
        <v>465</v>
      </c>
      <c r="E375" s="7" t="s">
        <v>459</v>
      </c>
      <c r="F375" s="5">
        <f t="shared" ref="F375" si="70">I375</f>
        <v>81</v>
      </c>
      <c r="G375" s="5"/>
      <c r="H375" s="7">
        <v>81</v>
      </c>
      <c r="I375" s="7">
        <v>81</v>
      </c>
      <c r="J375" s="7">
        <v>5</v>
      </c>
      <c r="K375" s="35"/>
      <c r="M375" s="15" t="s">
        <v>880</v>
      </c>
      <c r="N375" s="7">
        <v>2019</v>
      </c>
      <c r="O375" s="72" t="s">
        <v>881</v>
      </c>
      <c r="P375" s="64" t="s">
        <v>1249</v>
      </c>
      <c r="Q375" s="111" t="s">
        <v>897</v>
      </c>
      <c r="R375" s="10" t="s">
        <v>165</v>
      </c>
      <c r="S375" s="72" t="s">
        <v>882</v>
      </c>
    </row>
    <row r="376" spans="1:20" x14ac:dyDescent="0.35">
      <c r="A376" s="71">
        <f t="shared" si="53"/>
        <v>369</v>
      </c>
      <c r="B376" s="7">
        <v>1</v>
      </c>
      <c r="C376" s="7">
        <v>0</v>
      </c>
      <c r="D376" s="73" t="s">
        <v>465</v>
      </c>
      <c r="E376" s="7" t="s">
        <v>459</v>
      </c>
      <c r="F376" s="5">
        <f t="shared" si="69"/>
        <v>18</v>
      </c>
      <c r="G376" s="5">
        <f>F376</f>
        <v>18</v>
      </c>
      <c r="H376" s="7">
        <v>17</v>
      </c>
      <c r="I376" s="7">
        <v>18</v>
      </c>
      <c r="J376" s="7">
        <v>5</v>
      </c>
      <c r="K376" s="35"/>
      <c r="M376" s="72" t="s">
        <v>171</v>
      </c>
      <c r="N376" s="7">
        <v>2012</v>
      </c>
      <c r="O376" s="72" t="s">
        <v>172</v>
      </c>
      <c r="P376" s="170" t="s">
        <v>1231</v>
      </c>
      <c r="Q376" s="111" t="s">
        <v>897</v>
      </c>
      <c r="R376" s="10" t="s">
        <v>101</v>
      </c>
      <c r="S376" s="6" t="s">
        <v>173</v>
      </c>
    </row>
    <row r="377" spans="1:20" s="76" customFormat="1" x14ac:dyDescent="0.35">
      <c r="A377" s="74">
        <f t="shared" si="53"/>
        <v>370</v>
      </c>
      <c r="B377" s="25">
        <v>0</v>
      </c>
      <c r="C377" s="25">
        <v>1</v>
      </c>
      <c r="D377" s="29" t="s">
        <v>568</v>
      </c>
      <c r="E377" s="35"/>
      <c r="F377" s="35"/>
      <c r="G377" s="35"/>
      <c r="H377" s="25">
        <v>23</v>
      </c>
      <c r="I377" s="25">
        <v>23</v>
      </c>
      <c r="J377" s="25">
        <v>4</v>
      </c>
      <c r="K377" s="35"/>
      <c r="L377" s="25"/>
      <c r="M377" s="75" t="s">
        <v>428</v>
      </c>
      <c r="N377" s="25"/>
      <c r="O377" s="72" t="s">
        <v>550</v>
      </c>
      <c r="P377" s="201" t="s">
        <v>1245</v>
      </c>
      <c r="Q377" s="111" t="s">
        <v>897</v>
      </c>
      <c r="R377" s="23" t="s">
        <v>121</v>
      </c>
      <c r="S377" s="27"/>
      <c r="T377" s="76" t="s">
        <v>441</v>
      </c>
    </row>
    <row r="378" spans="1:20" x14ac:dyDescent="0.35">
      <c r="A378" s="71">
        <f t="shared" si="53"/>
        <v>371</v>
      </c>
      <c r="B378" s="7">
        <v>0</v>
      </c>
      <c r="C378" s="7">
        <v>1</v>
      </c>
      <c r="D378" s="73" t="s">
        <v>568</v>
      </c>
      <c r="E378" s="35"/>
      <c r="F378" s="35"/>
      <c r="G378" s="35"/>
      <c r="H378" s="7">
        <v>20</v>
      </c>
      <c r="I378" s="7">
        <v>20</v>
      </c>
      <c r="J378" s="7">
        <v>4</v>
      </c>
      <c r="K378" s="35"/>
      <c r="M378" s="72" t="s">
        <v>428</v>
      </c>
      <c r="O378" s="72" t="s">
        <v>550</v>
      </c>
      <c r="P378" s="201" t="s">
        <v>1245</v>
      </c>
      <c r="Q378" s="111" t="s">
        <v>897</v>
      </c>
      <c r="R378" s="23" t="s">
        <v>121</v>
      </c>
      <c r="S378" s="6"/>
      <c r="T378" s="80" t="s">
        <v>442</v>
      </c>
    </row>
    <row r="379" spans="1:20" x14ac:dyDescent="0.35">
      <c r="A379" s="71">
        <f t="shared" si="53"/>
        <v>372</v>
      </c>
      <c r="B379" s="7">
        <v>0</v>
      </c>
      <c r="C379" s="7">
        <v>1</v>
      </c>
      <c r="D379" s="73" t="s">
        <v>568</v>
      </c>
      <c r="E379" s="35"/>
      <c r="F379" s="35"/>
      <c r="G379" s="35"/>
      <c r="H379" s="7">
        <v>21</v>
      </c>
      <c r="I379" s="7">
        <v>21</v>
      </c>
      <c r="J379" s="7">
        <v>4</v>
      </c>
      <c r="K379" s="35"/>
      <c r="M379" s="72" t="s">
        <v>428</v>
      </c>
      <c r="O379" s="72" t="s">
        <v>550</v>
      </c>
      <c r="P379" s="201" t="s">
        <v>1244</v>
      </c>
      <c r="Q379" s="111" t="s">
        <v>897</v>
      </c>
      <c r="R379" s="23" t="s">
        <v>121</v>
      </c>
      <c r="S379" s="6"/>
      <c r="T379" s="80" t="s">
        <v>443</v>
      </c>
    </row>
    <row r="380" spans="1:20" x14ac:dyDescent="0.35">
      <c r="A380" s="71">
        <f t="shared" si="53"/>
        <v>373</v>
      </c>
      <c r="B380" s="7">
        <v>0</v>
      </c>
      <c r="C380" s="7">
        <v>1</v>
      </c>
      <c r="D380" s="73" t="s">
        <v>568</v>
      </c>
      <c r="E380" s="35"/>
      <c r="F380" s="35"/>
      <c r="G380" s="35"/>
      <c r="H380" s="7">
        <v>20</v>
      </c>
      <c r="I380" s="7">
        <v>20</v>
      </c>
      <c r="J380" s="7">
        <v>4</v>
      </c>
      <c r="K380" s="35"/>
      <c r="M380" s="72" t="s">
        <v>428</v>
      </c>
      <c r="O380" s="72" t="s">
        <v>550</v>
      </c>
      <c r="P380" s="201" t="s">
        <v>1244</v>
      </c>
      <c r="Q380" s="111" t="s">
        <v>897</v>
      </c>
      <c r="R380" s="23" t="s">
        <v>121</v>
      </c>
      <c r="S380" s="6"/>
      <c r="T380" s="80" t="s">
        <v>444</v>
      </c>
    </row>
    <row r="381" spans="1:20" x14ac:dyDescent="0.35">
      <c r="A381" s="71">
        <f>A380+1</f>
        <v>374</v>
      </c>
      <c r="B381" s="7">
        <v>0</v>
      </c>
      <c r="C381" s="7">
        <v>1</v>
      </c>
      <c r="D381" s="73" t="s">
        <v>465</v>
      </c>
      <c r="E381" s="35"/>
      <c r="F381" s="35"/>
      <c r="G381" s="35"/>
      <c r="H381" s="7">
        <v>771</v>
      </c>
      <c r="I381" s="7">
        <v>771</v>
      </c>
      <c r="J381" s="7">
        <v>5</v>
      </c>
      <c r="K381" s="35"/>
      <c r="M381" s="15" t="s">
        <v>178</v>
      </c>
      <c r="N381" s="156">
        <v>2016</v>
      </c>
      <c r="O381" s="15" t="s">
        <v>179</v>
      </c>
      <c r="P381" s="170" t="s">
        <v>1214</v>
      </c>
      <c r="Q381" s="156" t="s">
        <v>894</v>
      </c>
      <c r="R381" s="10" t="s">
        <v>101</v>
      </c>
      <c r="S381" s="15" t="s">
        <v>155</v>
      </c>
    </row>
    <row r="382" spans="1:20" x14ac:dyDescent="0.35">
      <c r="A382" s="35"/>
      <c r="B382" s="7">
        <v>0</v>
      </c>
      <c r="C382" s="7">
        <v>1</v>
      </c>
      <c r="D382" s="35"/>
      <c r="E382" s="25" t="s">
        <v>459</v>
      </c>
      <c r="F382" s="5"/>
      <c r="G382" s="35"/>
      <c r="H382" s="7">
        <v>3643</v>
      </c>
      <c r="I382" s="7">
        <v>3643</v>
      </c>
      <c r="K382" s="35"/>
      <c r="L382" s="7" t="s">
        <v>1260</v>
      </c>
      <c r="M382" t="s">
        <v>1263</v>
      </c>
      <c r="N382" s="156">
        <v>2020</v>
      </c>
      <c r="O382" s="15" t="s">
        <v>1264</v>
      </c>
      <c r="Q382" s="156"/>
      <c r="R382" s="10"/>
      <c r="S382" s="15"/>
    </row>
    <row r="383" spans="1:20" s="76" customFormat="1" x14ac:dyDescent="0.35">
      <c r="A383" s="71">
        <f>A381+1</f>
        <v>375</v>
      </c>
      <c r="B383" s="25">
        <v>1</v>
      </c>
      <c r="C383" s="25">
        <v>0</v>
      </c>
      <c r="D383" s="29" t="s">
        <v>465</v>
      </c>
      <c r="E383" s="25" t="s">
        <v>459</v>
      </c>
      <c r="F383" s="5">
        <f>I383</f>
        <v>598</v>
      </c>
      <c r="G383" s="5">
        <f>F383</f>
        <v>598</v>
      </c>
      <c r="H383" s="25">
        <v>598</v>
      </c>
      <c r="I383" s="25">
        <v>598</v>
      </c>
      <c r="J383" s="48" t="s">
        <v>549</v>
      </c>
      <c r="K383" s="25"/>
      <c r="L383" s="25"/>
      <c r="M383" s="75" t="s">
        <v>176</v>
      </c>
      <c r="N383" s="25">
        <v>2016</v>
      </c>
      <c r="O383" s="75" t="s">
        <v>177</v>
      </c>
      <c r="P383" s="170" t="s">
        <v>1232</v>
      </c>
      <c r="Q383" s="110" t="s">
        <v>897</v>
      </c>
      <c r="R383" s="23" t="s">
        <v>147</v>
      </c>
      <c r="S383" s="24" t="s">
        <v>5</v>
      </c>
    </row>
    <row r="384" spans="1:20" x14ac:dyDescent="0.35">
      <c r="B384" s="7">
        <f>SUM(B2:B383)</f>
        <v>112</v>
      </c>
      <c r="C384" s="7">
        <f>SUM(C2:C383)</f>
        <v>272</v>
      </c>
      <c r="D384" s="32" t="s">
        <v>633</v>
      </c>
      <c r="E384" s="13">
        <f>COUNTA(E2:E383)</f>
        <v>279</v>
      </c>
      <c r="F384" s="13">
        <f>SUM(F2:F383)</f>
        <v>113923</v>
      </c>
      <c r="G384" s="13">
        <f>COUNTA(G2:G383)</f>
        <v>75</v>
      </c>
      <c r="H384" s="13">
        <f>SUM(H2:H383)</f>
        <v>151619</v>
      </c>
      <c r="I384" s="13">
        <f>SUM(I2:I383)</f>
        <v>143001</v>
      </c>
      <c r="J384" s="13"/>
      <c r="K384" s="13">
        <f>COUNTA(K2:K383)</f>
        <v>81</v>
      </c>
    </row>
    <row r="385" spans="3:12" x14ac:dyDescent="0.35">
      <c r="C385" s="7">
        <f>C384+B384</f>
        <v>384</v>
      </c>
      <c r="E385" s="13">
        <f>COUNT(H2:H383)</f>
        <v>366</v>
      </c>
      <c r="F385" s="13"/>
      <c r="G385" s="13">
        <f>MEDIAN(G2:G383)</f>
        <v>246</v>
      </c>
      <c r="H385" s="13">
        <f>H392-H384</f>
        <v>-1619</v>
      </c>
      <c r="I385" s="13">
        <f>H384-I384</f>
        <v>8618</v>
      </c>
      <c r="J385" s="13"/>
      <c r="K385" s="13">
        <f>COUNT(H2:H383)</f>
        <v>366</v>
      </c>
    </row>
    <row r="386" spans="3:12" x14ac:dyDescent="0.35">
      <c r="D386" s="73" t="s">
        <v>547</v>
      </c>
      <c r="E386" s="38">
        <f>E384/E385</f>
        <v>0.76229508196721307</v>
      </c>
      <c r="F386" s="38"/>
      <c r="G386" s="38"/>
      <c r="H386" s="13"/>
      <c r="I386" s="13">
        <f>I384-H392</f>
        <v>-6999</v>
      </c>
      <c r="J386" s="13"/>
      <c r="K386" s="38">
        <f>K384/K385</f>
        <v>0.22131147540983606</v>
      </c>
      <c r="L386" s="7" t="s">
        <v>567</v>
      </c>
    </row>
    <row r="388" spans="3:12" x14ac:dyDescent="0.35">
      <c r="E388" s="13">
        <f>A383</f>
        <v>375</v>
      </c>
      <c r="F388" s="13"/>
      <c r="G388" s="13"/>
      <c r="H388" s="13">
        <v>267</v>
      </c>
    </row>
    <row r="389" spans="3:12" x14ac:dyDescent="0.35">
      <c r="D389" s="73" t="s">
        <v>548</v>
      </c>
      <c r="E389" s="38">
        <f>E385/E388</f>
        <v>0.97599999999999998</v>
      </c>
      <c r="F389" s="38"/>
      <c r="G389" s="38"/>
      <c r="H389" s="13"/>
    </row>
    <row r="392" spans="3:12" x14ac:dyDescent="0.35">
      <c r="H392" s="7">
        <v>150000</v>
      </c>
    </row>
    <row r="393" spans="3:12" x14ac:dyDescent="0.35">
      <c r="C393" s="157" t="s">
        <v>753</v>
      </c>
      <c r="D393" s="158">
        <v>500</v>
      </c>
      <c r="E393" s="157">
        <f>312+78</f>
        <v>390</v>
      </c>
    </row>
    <row r="394" spans="3:12" x14ac:dyDescent="0.35">
      <c r="C394" s="157"/>
      <c r="D394" s="158">
        <f>D393-E388</f>
        <v>125</v>
      </c>
      <c r="E394" s="157">
        <f>E393-E388</f>
        <v>15</v>
      </c>
    </row>
    <row r="406" spans="1:17" s="159" customFormat="1" x14ac:dyDescent="0.35">
      <c r="A406" s="85"/>
      <c r="B406" s="85"/>
      <c r="C406" s="85"/>
      <c r="D406" s="94"/>
      <c r="E406" s="85"/>
      <c r="F406" s="85"/>
      <c r="G406" s="85"/>
      <c r="H406" s="85"/>
      <c r="I406" s="85"/>
      <c r="J406" s="85"/>
      <c r="K406" s="85"/>
      <c r="L406" s="85"/>
      <c r="N406" s="85"/>
      <c r="P406" s="178"/>
      <c r="Q406" s="181"/>
    </row>
  </sheetData>
  <sortState ref="A2:T160">
    <sortCondition ref="M2:M127"/>
  </sortState>
  <hyperlinks>
    <hyperlink ref="S15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zoomScale="85" zoomScaleNormal="85" workbookViewId="0">
      <selection activeCell="A5" sqref="A5"/>
    </sheetView>
  </sheetViews>
  <sheetFormatPr defaultRowHeight="14.5" x14ac:dyDescent="0.35"/>
  <cols>
    <col min="1" max="1" width="44.1796875" customWidth="1"/>
    <col min="2" max="2" width="47.6328125" customWidth="1"/>
    <col min="3" max="3" width="91.08984375" customWidth="1"/>
  </cols>
  <sheetData>
    <row r="1" spans="1:3" x14ac:dyDescent="0.35">
      <c r="A1" s="10" t="s">
        <v>506</v>
      </c>
      <c r="B1" s="10" t="s">
        <v>516</v>
      </c>
      <c r="C1" s="10" t="s">
        <v>542</v>
      </c>
    </row>
    <row r="2" spans="1:3" ht="85" customHeight="1" x14ac:dyDescent="0.35">
      <c r="A2" s="3" t="s">
        <v>517</v>
      </c>
      <c r="B2" s="36" t="s">
        <v>507</v>
      </c>
    </row>
    <row r="3" spans="1:3" ht="15.5" x14ac:dyDescent="0.35">
      <c r="A3" s="1" t="s">
        <v>515</v>
      </c>
      <c r="B3" s="1" t="s">
        <v>125</v>
      </c>
    </row>
    <row r="4" spans="1:3" ht="77.5" x14ac:dyDescent="0.35">
      <c r="A4" s="3" t="s">
        <v>537</v>
      </c>
      <c r="B4" s="3" t="s">
        <v>538</v>
      </c>
      <c r="C4" t="s">
        <v>539</v>
      </c>
    </row>
    <row r="5" spans="1:3" ht="77.5" x14ac:dyDescent="0.35">
      <c r="A5" s="3" t="s">
        <v>537</v>
      </c>
      <c r="B5" t="s">
        <v>540</v>
      </c>
      <c r="C5" t="s">
        <v>541</v>
      </c>
    </row>
    <row r="6" spans="1:3" ht="77.5" x14ac:dyDescent="0.35">
      <c r="A6" s="3" t="s">
        <v>543</v>
      </c>
      <c r="B6" s="3" t="s">
        <v>544</v>
      </c>
    </row>
    <row r="7" spans="1:3" ht="62" x14ac:dyDescent="0.35">
      <c r="A7" s="3" t="s">
        <v>575</v>
      </c>
      <c r="B7" t="s">
        <v>564</v>
      </c>
    </row>
    <row r="8" spans="1:3" ht="77.5" x14ac:dyDescent="0.35">
      <c r="A8" s="3" t="s">
        <v>573</v>
      </c>
      <c r="B8" s="3" t="s">
        <v>574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85" zoomScaleNormal="85" workbookViewId="0">
      <selection activeCell="D10" sqref="D10"/>
    </sheetView>
  </sheetViews>
  <sheetFormatPr defaultRowHeight="14.5" x14ac:dyDescent="0.35"/>
  <cols>
    <col min="1" max="1" width="61.1796875" customWidth="1"/>
  </cols>
  <sheetData>
    <row r="1" spans="1:1" ht="73.5" customHeight="1" x14ac:dyDescent="0.35">
      <c r="A1" s="3" t="s">
        <v>562</v>
      </c>
    </row>
    <row r="2" spans="1:1" ht="62" x14ac:dyDescent="0.35">
      <c r="A2" s="3" t="s">
        <v>563</v>
      </c>
    </row>
    <row r="3" spans="1:1" ht="43.5" x14ac:dyDescent="0.35">
      <c r="A3" s="41" t="s">
        <v>576</v>
      </c>
    </row>
    <row r="4" spans="1:1" x14ac:dyDescent="0.35">
      <c r="A4" s="17"/>
    </row>
    <row r="5" spans="1:1" x14ac:dyDescent="0.35">
      <c r="A5" s="39"/>
    </row>
    <row r="6" spans="1:1" x14ac:dyDescent="0.35">
      <c r="A6" s="17"/>
    </row>
    <row r="7" spans="1:1" x14ac:dyDescent="0.35">
      <c r="A7" s="39"/>
    </row>
    <row r="8" spans="1:1" x14ac:dyDescent="0.35">
      <c r="A8" s="17"/>
    </row>
    <row r="9" spans="1:1" x14ac:dyDescent="0.35">
      <c r="A9" s="39"/>
    </row>
    <row r="10" spans="1:1" x14ac:dyDescent="0.35">
      <c r="A10" s="17"/>
    </row>
    <row r="11" spans="1:1" x14ac:dyDescent="0.35">
      <c r="A11" s="39"/>
    </row>
    <row r="12" spans="1:1" x14ac:dyDescent="0.35">
      <c r="A12" s="17"/>
    </row>
    <row r="13" spans="1:1" x14ac:dyDescent="0.35">
      <c r="A13" s="17"/>
    </row>
    <row r="14" spans="1:1" x14ac:dyDescent="0.35">
      <c r="A14" s="17"/>
    </row>
    <row r="15" spans="1:1" x14ac:dyDescent="0.35">
      <c r="A15" s="17"/>
    </row>
  </sheetData>
  <hyperlinks>
    <hyperlink ref="A3" r:id="rId1" display="https://doi.org/10.1371/journal.pone.0215847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Meta-studies</vt:lpstr>
      <vt:lpstr>Removed</vt:lpstr>
      <vt:lpstr>WTP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Doucouliagos</dc:creator>
  <cp:lastModifiedBy>Chris Doucouliagos</cp:lastModifiedBy>
  <dcterms:created xsi:type="dcterms:W3CDTF">2019-09-01T05:43:34Z</dcterms:created>
  <dcterms:modified xsi:type="dcterms:W3CDTF">2020-02-16T02:23:17Z</dcterms:modified>
</cp:coreProperties>
</file>