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hris\Documents\FINAL\Ranking Journals\Glory Without Power\DATA FILES\"/>
    </mc:Choice>
  </mc:AlternateContent>
  <xr:revisionPtr revIDLastSave="0" documentId="13_ncr:1_{CC8BF2CA-AA03-4C99-A28F-1CEF4C3359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  <sheet name="Tabl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K14" i="3" s="1"/>
  <c r="I14" i="3"/>
  <c r="H14" i="3"/>
  <c r="J13" i="3"/>
  <c r="K13" i="3" s="1"/>
  <c r="I13" i="3"/>
  <c r="H13" i="3"/>
  <c r="J11" i="3"/>
  <c r="K11" i="3" s="1"/>
  <c r="I11" i="3"/>
  <c r="H11" i="3"/>
  <c r="J10" i="3"/>
  <c r="K10" i="3" s="1"/>
  <c r="I10" i="3"/>
  <c r="H10" i="3"/>
  <c r="J8" i="3"/>
  <c r="K8" i="3" s="1"/>
  <c r="I8" i="3"/>
  <c r="H8" i="3"/>
  <c r="J7" i="3"/>
  <c r="K7" i="3" s="1"/>
  <c r="I7" i="3"/>
  <c r="H7" i="3"/>
  <c r="J5" i="3"/>
  <c r="K5" i="3" s="1"/>
  <c r="I5" i="3"/>
  <c r="H5" i="3"/>
  <c r="J4" i="3"/>
  <c r="K4" i="3" s="1"/>
  <c r="I4" i="3"/>
  <c r="H4" i="3"/>
  <c r="J3" i="3"/>
  <c r="K3" i="3" s="1"/>
  <c r="I3" i="3"/>
  <c r="H3" i="3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5" i="1"/>
  <c r="I6" i="1"/>
  <c r="I7" i="1"/>
  <c r="I8" i="1"/>
  <c r="I4" i="1"/>
  <c r="J37" i="1"/>
  <c r="L37" i="1" s="1"/>
  <c r="M37" i="1" s="1"/>
  <c r="K37" i="1" l="1"/>
  <c r="J30" i="1" l="1"/>
  <c r="L30" i="1" s="1"/>
  <c r="M30" i="1" s="1"/>
  <c r="J36" i="1"/>
  <c r="L36" i="1" s="1"/>
  <c r="M36" i="1" s="1"/>
  <c r="J35" i="1"/>
  <c r="L35" i="1" s="1"/>
  <c r="M35" i="1" s="1"/>
  <c r="J34" i="1"/>
  <c r="L34" i="1" s="1"/>
  <c r="M34" i="1" s="1"/>
  <c r="J33" i="1"/>
  <c r="L33" i="1" s="1"/>
  <c r="M33" i="1" s="1"/>
  <c r="J32" i="1"/>
  <c r="L32" i="1" s="1"/>
  <c r="M32" i="1" s="1"/>
  <c r="J31" i="1"/>
  <c r="L31" i="1" s="1"/>
  <c r="M31" i="1" s="1"/>
  <c r="J29" i="1"/>
  <c r="L29" i="1" s="1"/>
  <c r="M29" i="1" s="1"/>
  <c r="J28" i="1"/>
  <c r="L28" i="1" s="1"/>
  <c r="M28" i="1" s="1"/>
  <c r="J27" i="1"/>
  <c r="L27" i="1" s="1"/>
  <c r="M27" i="1" s="1"/>
  <c r="J26" i="1"/>
  <c r="L26" i="1" s="1"/>
  <c r="M26" i="1" s="1"/>
  <c r="J25" i="1"/>
  <c r="L25" i="1" s="1"/>
  <c r="M25" i="1" s="1"/>
  <c r="J24" i="1"/>
  <c r="L24" i="1" s="1"/>
  <c r="M24" i="1" s="1"/>
  <c r="J23" i="1"/>
  <c r="L23" i="1" s="1"/>
  <c r="M23" i="1" s="1"/>
  <c r="J22" i="1"/>
  <c r="L22" i="1" s="1"/>
  <c r="M22" i="1" s="1"/>
  <c r="J21" i="1"/>
  <c r="L21" i="1" s="1"/>
  <c r="J20" i="1"/>
  <c r="L20" i="1" s="1"/>
  <c r="M20" i="1" s="1"/>
  <c r="J19" i="1"/>
  <c r="L19" i="1" s="1"/>
  <c r="M19" i="1" s="1"/>
  <c r="J18" i="1"/>
  <c r="L18" i="1" s="1"/>
  <c r="M18" i="1" s="1"/>
  <c r="J17" i="1"/>
  <c r="L17" i="1" s="1"/>
  <c r="M17" i="1" s="1"/>
  <c r="J16" i="1"/>
  <c r="L16" i="1" s="1"/>
  <c r="J14" i="1"/>
  <c r="L14" i="1" s="1"/>
  <c r="M14" i="1" s="1"/>
  <c r="J13" i="1"/>
  <c r="L13" i="1" s="1"/>
  <c r="M13" i="1" s="1"/>
  <c r="J12" i="1"/>
  <c r="L12" i="1" s="1"/>
  <c r="M12" i="1" s="1"/>
  <c r="J11" i="1"/>
  <c r="L11" i="1" s="1"/>
  <c r="M11" i="1" s="1"/>
  <c r="J10" i="1"/>
  <c r="L10" i="1" s="1"/>
  <c r="M10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4" i="1"/>
  <c r="K4" i="1" l="1"/>
  <c r="K25" i="1"/>
  <c r="K23" i="1"/>
  <c r="K34" i="1"/>
  <c r="K36" i="1"/>
  <c r="K32" i="1"/>
  <c r="K10" i="1"/>
  <c r="K17" i="1"/>
  <c r="K33" i="1"/>
  <c r="K26" i="1"/>
  <c r="K19" i="1"/>
  <c r="K20" i="1"/>
  <c r="K28" i="1"/>
  <c r="K16" i="1"/>
  <c r="K27" i="1"/>
  <c r="K6" i="1"/>
  <c r="K21" i="1"/>
  <c r="K29" i="1"/>
  <c r="K24" i="1"/>
  <c r="K18" i="1"/>
  <c r="K35" i="1"/>
  <c r="K5" i="1"/>
  <c r="K22" i="1"/>
  <c r="K31" i="1"/>
  <c r="K30" i="1"/>
  <c r="K14" i="1"/>
  <c r="K13" i="1"/>
  <c r="K12" i="1"/>
  <c r="K11" i="1"/>
  <c r="K8" i="1"/>
  <c r="K7" i="1"/>
  <c r="M21" i="1"/>
  <c r="M16" i="1"/>
  <c r="L4" i="1"/>
  <c r="M4" i="1" l="1"/>
</calcChain>
</file>

<file path=xl/sharedStrings.xml><?xml version="1.0" encoding="utf-8"?>
<sst xmlns="http://schemas.openxmlformats.org/spreadsheetml/2006/main" count="92" uniqueCount="73">
  <si>
    <t>Journal</t>
  </si>
  <si>
    <t>Average ESS</t>
  </si>
  <si>
    <t>The american economic review</t>
  </si>
  <si>
    <t>Journal of political economy</t>
  </si>
  <si>
    <t>The quarterly journal of economics</t>
  </si>
  <si>
    <t>The review of economic studies</t>
  </si>
  <si>
    <t>Econometrica</t>
  </si>
  <si>
    <t>The review of economics and statistics</t>
  </si>
  <si>
    <t>European economic review</t>
  </si>
  <si>
    <t>The economic journal</t>
  </si>
  <si>
    <t>Journal of the european economic association</t>
  </si>
  <si>
    <t>International economic review</t>
  </si>
  <si>
    <t>Journal of development economics</t>
  </si>
  <si>
    <t>Journal of public economics</t>
  </si>
  <si>
    <t>The journal of finance</t>
  </si>
  <si>
    <t>Journal of financial economics</t>
  </si>
  <si>
    <t>Journal of monetary economics</t>
  </si>
  <si>
    <t>Journal of money credit and banking</t>
  </si>
  <si>
    <t>Public choice</t>
  </si>
  <si>
    <t>Journal of human resources</t>
  </si>
  <si>
    <t>Journal of labor economics</t>
  </si>
  <si>
    <t>Journal of economic growth</t>
  </si>
  <si>
    <t>Health economics</t>
  </si>
  <si>
    <t>Journal of business and economic statistics</t>
  </si>
  <si>
    <t>American economic journal: macroeconomics</t>
  </si>
  <si>
    <t>Journal of health economics</t>
  </si>
  <si>
    <t>Journal of econometrics</t>
  </si>
  <si>
    <t>American economic journal: economic policy</t>
  </si>
  <si>
    <t>Journal of industrial economics</t>
  </si>
  <si>
    <t>American economic journal: applied economics</t>
  </si>
  <si>
    <t>Rand journal of economics</t>
  </si>
  <si>
    <t>Games and economic behavior</t>
  </si>
  <si>
    <t>Journal of economic theory</t>
  </si>
  <si>
    <t>Top five journals</t>
  </si>
  <si>
    <t>Average power, UWLS</t>
  </si>
  <si>
    <t>Median power, UWLS</t>
  </si>
  <si>
    <t>Non-top five general interest</t>
  </si>
  <si>
    <t>Tier A field journals</t>
  </si>
  <si>
    <t>ESIG</t>
  </si>
  <si>
    <t>All other</t>
  </si>
  <si>
    <t>Top 5</t>
  </si>
  <si>
    <t>31 leading journals</t>
  </si>
  <si>
    <t xml:space="preserve">Other research </t>
  </si>
  <si>
    <t>31 leading observational</t>
  </si>
  <si>
    <t>Other observational</t>
  </si>
  <si>
    <t>31 leading experimental</t>
  </si>
  <si>
    <t>Other experimental</t>
  </si>
  <si>
    <t>31 leading mixed</t>
  </si>
  <si>
    <t>Other mixed</t>
  </si>
  <si>
    <t>Column (1)</t>
  </si>
  <si>
    <t>Column (2)</t>
  </si>
  <si>
    <t>Column (3)</t>
  </si>
  <si>
    <t>Column (4)</t>
  </si>
  <si>
    <t>Column (5)</t>
  </si>
  <si>
    <t>Column (6)</t>
  </si>
  <si>
    <t>Column (7)</t>
  </si>
  <si>
    <t>Column (8)</t>
  </si>
  <si>
    <t>Column (9)</t>
  </si>
  <si>
    <t>Number of  estimates</t>
  </si>
  <si>
    <t>Proportion statistically significant in SAME direction, Pss</t>
  </si>
  <si>
    <t>Column    (5)</t>
  </si>
  <si>
    <t>Used in Discussion section</t>
  </si>
  <si>
    <t>Journals</t>
  </si>
  <si>
    <r>
      <t>Z</t>
    </r>
    <r>
      <rPr>
        <b/>
        <i/>
        <vertAlign val="subscript"/>
        <sz val="11"/>
        <color rgb="FF000000"/>
        <rFont val="Calibri"/>
        <family val="2"/>
        <scheme val="minor"/>
      </rPr>
      <t xml:space="preserve">PSST </t>
    </r>
  </si>
  <si>
    <t>Psss*/Pss</t>
  </si>
  <si>
    <t>Psss</t>
  </si>
  <si>
    <t>Psss/Pss</t>
  </si>
  <si>
    <r>
      <rPr>
        <b/>
        <i/>
        <sz val="11"/>
        <rFont val="Calibri"/>
        <family val="2"/>
        <scheme val="minor"/>
      </rPr>
      <t>Psss</t>
    </r>
    <r>
      <rPr>
        <b/>
        <sz val="11"/>
        <rFont val="Calibri"/>
        <family val="2"/>
        <scheme val="minor"/>
      </rPr>
      <t>*1.12</t>
    </r>
  </si>
  <si>
    <r>
      <t xml:space="preserve">Average 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-stat</t>
    </r>
  </si>
  <si>
    <r>
      <t xml:space="preserve">Proportion statistically significant, </t>
    </r>
    <r>
      <rPr>
        <b/>
        <i/>
        <sz val="11"/>
        <rFont val="Calibri"/>
        <family val="2"/>
        <scheme val="minor"/>
      </rPr>
      <t xml:space="preserve">Pss </t>
    </r>
  </si>
  <si>
    <r>
      <t>ESS/</t>
    </r>
    <r>
      <rPr>
        <b/>
        <i/>
        <sz val="11"/>
        <color theme="1"/>
        <rFont val="Calibri"/>
        <family val="2"/>
        <scheme val="minor"/>
      </rPr>
      <t>Pss</t>
    </r>
  </si>
  <si>
    <r>
      <t xml:space="preserve">Note: </t>
    </r>
    <r>
      <rPr>
        <i/>
        <sz val="11"/>
        <color theme="1"/>
        <rFont val="Calibri"/>
        <family val="2"/>
        <scheme val="minor"/>
      </rPr>
      <t>Pss</t>
    </r>
    <r>
      <rPr>
        <sz val="11"/>
        <color theme="1"/>
        <rFont val="Calibri"/>
        <family val="2"/>
        <scheme val="minor"/>
      </rPr>
      <t xml:space="preserve"> = proportion reported as statistically significant, ESS = proportion that are excess statistically significant, and</t>
    </r>
    <r>
      <rPr>
        <i/>
        <sz val="11"/>
        <color theme="1"/>
        <rFont val="Calibri"/>
        <family val="2"/>
        <scheme val="minor"/>
      </rPr>
      <t xml:space="preserve"> Psss</t>
    </r>
    <r>
      <rPr>
        <sz val="11"/>
        <color theme="1"/>
        <rFont val="Calibri"/>
        <family val="2"/>
        <scheme val="minor"/>
      </rPr>
      <t xml:space="preserve"> estimates the proportion of all results selected for their statistical</t>
    </r>
  </si>
  <si>
    <r>
      <t xml:space="preserve">significance. </t>
    </r>
    <r>
      <rPr>
        <i/>
        <sz val="11"/>
        <color theme="1"/>
        <rFont val="Calibri"/>
        <family val="2"/>
        <scheme val="minor"/>
      </rPr>
      <t>PSST</t>
    </r>
    <r>
      <rPr>
        <sz val="11"/>
        <color theme="1"/>
        <rFont val="Calibri"/>
        <family val="2"/>
        <scheme val="minor"/>
      </rPr>
      <t xml:space="preserve"> provides evidence of selection for statistical significance when larger than 1.645 (α = .05).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</si>
</sst>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wrapText="1"/>
    </xf>
    <xf numFmtId="0" fontId="3" fillId="2" borderId="6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wrapText="1"/>
    </xf>
    <xf numFmtId="0" fontId="3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wrapText="1"/>
    </xf>
    <xf numFmtId="3" fontId="0" fillId="0" borderId="0" xfId="0" applyNumberFormat="1" applyAlignment="1">
      <alignment horizontal="center"/>
    </xf>
    <xf numFmtId="164" fontId="0" fillId="0" borderId="0" xfId="0" applyNumberFormat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wrapText="1"/>
    </xf>
    <xf numFmtId="0" fontId="0" fillId="0" borderId="0" xfId="0" applyFont="1" applyAlignment="1">
      <alignment horizontal="left" vertical="center" wrapText="1"/>
    </xf>
    <xf numFmtId="0" fontId="1" fillId="2" borderId="11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pane ySplit="1728" topLeftCell="A23" activePane="bottomLeft"/>
      <selection activeCell="I1" sqref="I1"/>
      <selection pane="bottomLeft" activeCell="A39" sqref="A39:A40"/>
    </sheetView>
  </sheetViews>
  <sheetFormatPr defaultRowHeight="14.4" x14ac:dyDescent="0.3"/>
  <cols>
    <col min="1" max="1" width="34.5546875" customWidth="1"/>
    <col min="2" max="5" width="8.88671875" style="5"/>
    <col min="6" max="6" width="10.6640625" style="5" customWidth="1"/>
    <col min="7" max="8" width="8.88671875" style="5"/>
    <col min="9" max="9" width="7.77734375" style="5" customWidth="1"/>
    <col min="10" max="10" width="9" style="5" bestFit="1" customWidth="1"/>
    <col min="11" max="11" width="9" style="5" customWidth="1"/>
    <col min="12" max="12" width="9.5546875" style="5" bestFit="1" customWidth="1"/>
    <col min="13" max="13" width="11.5546875" style="5" customWidth="1"/>
    <col min="14" max="14" width="8.88671875" style="40"/>
  </cols>
  <sheetData>
    <row r="1" spans="1:14" s="13" customFormat="1" ht="86.4" x14ac:dyDescent="0.35">
      <c r="A1" s="12" t="s">
        <v>0</v>
      </c>
      <c r="B1" s="12" t="s">
        <v>58</v>
      </c>
      <c r="C1" s="12" t="s">
        <v>34</v>
      </c>
      <c r="D1" s="12" t="s">
        <v>35</v>
      </c>
      <c r="E1" s="12" t="s">
        <v>68</v>
      </c>
      <c r="F1" s="12" t="s">
        <v>59</v>
      </c>
      <c r="G1" s="12" t="s">
        <v>1</v>
      </c>
      <c r="H1" s="18" t="s">
        <v>38</v>
      </c>
      <c r="I1" s="18" t="s">
        <v>63</v>
      </c>
      <c r="J1" s="36" t="s">
        <v>65</v>
      </c>
      <c r="K1" s="36" t="s">
        <v>66</v>
      </c>
      <c r="L1" s="12" t="s">
        <v>67</v>
      </c>
      <c r="M1" s="19" t="s">
        <v>64</v>
      </c>
      <c r="N1" s="38"/>
    </row>
    <row r="2" spans="1:14" s="15" customFormat="1" ht="46.2" customHeight="1" x14ac:dyDescent="0.3">
      <c r="A2" s="14"/>
      <c r="B2" s="14" t="s">
        <v>49</v>
      </c>
      <c r="C2" s="14" t="s">
        <v>50</v>
      </c>
      <c r="D2" s="14" t="s">
        <v>51</v>
      </c>
      <c r="E2" s="14" t="s">
        <v>52</v>
      </c>
      <c r="F2" s="14" t="s">
        <v>60</v>
      </c>
      <c r="G2" s="14" t="s">
        <v>54</v>
      </c>
      <c r="H2" s="20"/>
      <c r="I2" s="14" t="s">
        <v>55</v>
      </c>
      <c r="J2" s="14" t="s">
        <v>56</v>
      </c>
      <c r="K2" s="14" t="s">
        <v>57</v>
      </c>
      <c r="L2" s="14" t="s">
        <v>61</v>
      </c>
      <c r="M2" s="14" t="s">
        <v>61</v>
      </c>
      <c r="N2" s="39"/>
    </row>
    <row r="3" spans="1:14" x14ac:dyDescent="0.3">
      <c r="A3" s="16" t="s">
        <v>33</v>
      </c>
      <c r="B3" s="16"/>
      <c r="C3" s="16"/>
      <c r="D3" s="16"/>
      <c r="E3" s="16"/>
      <c r="F3" s="16"/>
      <c r="G3" s="16"/>
      <c r="J3" s="16"/>
      <c r="K3" s="16"/>
      <c r="L3" s="16"/>
      <c r="M3" s="16"/>
    </row>
    <row r="4" spans="1:14" x14ac:dyDescent="0.3">
      <c r="A4" s="2" t="s">
        <v>2</v>
      </c>
      <c r="B4" s="5">
        <v>2404</v>
      </c>
      <c r="C4" s="4">
        <v>0.26953510000000003</v>
      </c>
      <c r="D4" s="4">
        <v>5.3501600000000003E-2</v>
      </c>
      <c r="E4" s="4">
        <v>4.060092</v>
      </c>
      <c r="F4" s="17">
        <v>0.50415969999999999</v>
      </c>
      <c r="G4" s="4">
        <v>0.2300661</v>
      </c>
      <c r="H4" s="4">
        <v>0.27409359999999999</v>
      </c>
      <c r="I4" s="4">
        <f>(F4-H4)/((H4-H4^2)/B4)^0.5</f>
        <v>25.288909485603476</v>
      </c>
      <c r="J4" s="21">
        <f>G4/(1-H4)</f>
        <v>0.31693631575641157</v>
      </c>
      <c r="K4" s="21">
        <f>J4/F4</f>
        <v>0.62864270142260792</v>
      </c>
      <c r="L4" s="4">
        <f>J4*1.12</f>
        <v>0.35496867364718099</v>
      </c>
      <c r="M4" s="4">
        <f>L4/F4</f>
        <v>0.70407982559332094</v>
      </c>
    </row>
    <row r="5" spans="1:14" x14ac:dyDescent="0.3">
      <c r="A5" s="2" t="s">
        <v>3</v>
      </c>
      <c r="B5" s="5">
        <v>874</v>
      </c>
      <c r="C5" s="4">
        <v>0.24360409999999999</v>
      </c>
      <c r="D5" s="4">
        <v>5.1488699999999998E-2</v>
      </c>
      <c r="E5" s="4">
        <v>3.5328309999999998</v>
      </c>
      <c r="F5" s="4">
        <v>0.53661329999999996</v>
      </c>
      <c r="G5" s="4">
        <v>0.28488049999999998</v>
      </c>
      <c r="H5" s="4">
        <v>0.25140889999999999</v>
      </c>
      <c r="I5" s="4">
        <f>(F5-H5)/((H5-H5^2)/B5)^0.5</f>
        <v>19.435659592425207</v>
      </c>
      <c r="J5" s="21">
        <f>G5/(1-H5)</f>
        <v>0.38055555295808347</v>
      </c>
      <c r="K5" s="21">
        <f>J5/F5</f>
        <v>0.70918024759744769</v>
      </c>
      <c r="L5" s="4">
        <f t="shared" ref="L5:L36" si="0">J5*1.12</f>
        <v>0.42622221931305354</v>
      </c>
      <c r="M5" s="4">
        <f>L5/F5</f>
        <v>0.79428187730914157</v>
      </c>
    </row>
    <row r="6" spans="1:14" x14ac:dyDescent="0.3">
      <c r="A6" s="2" t="s">
        <v>4</v>
      </c>
      <c r="B6" s="5">
        <v>589</v>
      </c>
      <c r="C6" s="4">
        <v>0.2462715</v>
      </c>
      <c r="D6" s="4">
        <v>4.8630800000000002E-2</v>
      </c>
      <c r="E6" s="4">
        <v>3.5984120000000002</v>
      </c>
      <c r="F6" s="4">
        <v>0.56706279999999998</v>
      </c>
      <c r="G6" s="4">
        <v>0.30907020000000002</v>
      </c>
      <c r="H6" s="4">
        <v>0.2577354</v>
      </c>
      <c r="I6" s="4">
        <f>(F6-H6)/((H6-H6^2)/B6)^0.5</f>
        <v>17.163649124753743</v>
      </c>
      <c r="J6" s="21">
        <f>G6/(1-H6)</f>
        <v>0.41638817208849788</v>
      </c>
      <c r="K6" s="21">
        <f>J6/F6</f>
        <v>0.73428934518098854</v>
      </c>
      <c r="L6" s="4">
        <f t="shared" si="0"/>
        <v>0.46635475273911764</v>
      </c>
      <c r="M6" s="4">
        <f>L6/F6</f>
        <v>0.82240406660270726</v>
      </c>
    </row>
    <row r="7" spans="1:14" x14ac:dyDescent="0.3">
      <c r="A7" s="2" t="s">
        <v>5</v>
      </c>
      <c r="B7" s="5">
        <v>209</v>
      </c>
      <c r="C7" s="4">
        <v>0.26362950000000002</v>
      </c>
      <c r="D7" s="4">
        <v>5.5797800000000002E-2</v>
      </c>
      <c r="E7" s="4">
        <v>3.3067989999999998</v>
      </c>
      <c r="F7" s="4">
        <v>0.45454549999999999</v>
      </c>
      <c r="G7" s="4">
        <v>0.18099199999999999</v>
      </c>
      <c r="H7" s="4">
        <v>0.2735534</v>
      </c>
      <c r="I7" s="4">
        <f>(F7-H7)/((H7-H7^2)/B7)^0.5</f>
        <v>5.8696182431032549</v>
      </c>
      <c r="J7" s="21">
        <f>G7/(1-H7)</f>
        <v>0.24914701231996952</v>
      </c>
      <c r="K7" s="21">
        <f>J7/F7</f>
        <v>0.54812337229159569</v>
      </c>
      <c r="L7" s="4">
        <f t="shared" si="0"/>
        <v>0.2790446537983659</v>
      </c>
      <c r="M7" s="4">
        <f>L7/F7</f>
        <v>0.61389817696658733</v>
      </c>
    </row>
    <row r="8" spans="1:14" s="9" customFormat="1" x14ac:dyDescent="0.3">
      <c r="A8" s="3" t="s">
        <v>6</v>
      </c>
      <c r="B8" s="7">
        <v>169</v>
      </c>
      <c r="C8" s="6">
        <v>0.29498069999999998</v>
      </c>
      <c r="D8" s="6">
        <v>5.6418999999999997E-2</v>
      </c>
      <c r="E8" s="6">
        <v>5.965122</v>
      </c>
      <c r="F8" s="6">
        <v>0.56804730000000003</v>
      </c>
      <c r="G8" s="6">
        <v>0.2958597</v>
      </c>
      <c r="H8" s="6">
        <v>0.27098689999999998</v>
      </c>
      <c r="I8" s="6">
        <f>(F8-H8)/((H8-H8^2)/B8)^0.5</f>
        <v>8.6885298838236675</v>
      </c>
      <c r="J8" s="22">
        <f>G8/(1-H8)</f>
        <v>0.40583591707748462</v>
      </c>
      <c r="K8" s="22">
        <f>J8/F8</f>
        <v>0.7144403592403038</v>
      </c>
      <c r="L8" s="6">
        <f t="shared" si="0"/>
        <v>0.45453622712678282</v>
      </c>
      <c r="M8" s="6">
        <f>L8/F8</f>
        <v>0.80017320234914024</v>
      </c>
      <c r="N8" s="41"/>
    </row>
    <row r="9" spans="1:14" x14ac:dyDescent="0.3">
      <c r="A9" s="1" t="s">
        <v>36</v>
      </c>
      <c r="D9" s="4"/>
      <c r="F9" s="8"/>
      <c r="H9" s="4"/>
      <c r="I9" s="4"/>
    </row>
    <row r="10" spans="1:14" x14ac:dyDescent="0.3">
      <c r="A10" s="2" t="s">
        <v>7</v>
      </c>
      <c r="B10" s="5">
        <v>2642</v>
      </c>
      <c r="C10" s="4">
        <v>0.34843370000000001</v>
      </c>
      <c r="D10" s="4">
        <v>0.10091592904458831</v>
      </c>
      <c r="E10" s="4">
        <v>4.7795666581529437</v>
      </c>
      <c r="F10" s="4">
        <v>0.48107490000000003</v>
      </c>
      <c r="G10" s="4">
        <v>0.1415382</v>
      </c>
      <c r="H10" s="4">
        <v>0.33953680000000003</v>
      </c>
      <c r="I10" s="4">
        <f>(F10-H10)/((H10-H10^2)/B10)^0.5</f>
        <v>15.362858488221121</v>
      </c>
      <c r="J10" s="21">
        <f>G10/(1-H10)</f>
        <v>0.21430141755059179</v>
      </c>
      <c r="K10" s="21">
        <f>J10/F10</f>
        <v>0.44546372623180253</v>
      </c>
      <c r="L10" s="4">
        <f t="shared" si="0"/>
        <v>0.24001758765666284</v>
      </c>
      <c r="M10" s="4">
        <f>L10/F10</f>
        <v>0.49891937337961889</v>
      </c>
    </row>
    <row r="11" spans="1:14" x14ac:dyDescent="0.3">
      <c r="A11" s="2" t="s">
        <v>8</v>
      </c>
      <c r="B11" s="5">
        <v>1539</v>
      </c>
      <c r="C11" s="4">
        <v>0.35295159999999998</v>
      </c>
      <c r="D11" s="4">
        <v>0.15621189999999999</v>
      </c>
      <c r="E11" s="4">
        <v>3.616816</v>
      </c>
      <c r="F11" s="4">
        <v>0.53931119999999999</v>
      </c>
      <c r="G11" s="4">
        <v>0.1972825</v>
      </c>
      <c r="H11" s="4">
        <v>0.34202870000000002</v>
      </c>
      <c r="I11" s="4">
        <f>(F11-H11)/((H11-H11^2)/B11)^0.5</f>
        <v>16.314475742901966</v>
      </c>
      <c r="J11" s="21">
        <f>G11/(1-H11)</f>
        <v>0.29983450645947624</v>
      </c>
      <c r="K11" s="21">
        <f>J11/F11</f>
        <v>0.55595824165987329</v>
      </c>
      <c r="L11" s="4">
        <f t="shared" si="0"/>
        <v>0.33581464723461341</v>
      </c>
      <c r="M11" s="4">
        <f>L11/F11</f>
        <v>0.62267323065905811</v>
      </c>
    </row>
    <row r="12" spans="1:14" x14ac:dyDescent="0.3">
      <c r="A12" s="2" t="s">
        <v>9</v>
      </c>
      <c r="B12" s="5">
        <v>988</v>
      </c>
      <c r="C12" s="4">
        <v>0.26599499999999998</v>
      </c>
      <c r="D12" s="4">
        <v>9.31091E-2</v>
      </c>
      <c r="E12" s="4">
        <v>3.222658</v>
      </c>
      <c r="F12" s="4">
        <v>0.42712549999999999</v>
      </c>
      <c r="G12" s="4">
        <v>0.15109939999999999</v>
      </c>
      <c r="H12" s="4">
        <v>0.2760261</v>
      </c>
      <c r="I12" s="4">
        <f>(F12-H12)/((H12-H12^2)/B12)^0.5</f>
        <v>10.624406591368837</v>
      </c>
      <c r="J12" s="21">
        <f>G12/(1-H12)</f>
        <v>0.20870835260773901</v>
      </c>
      <c r="K12" s="21">
        <f>J12/F12</f>
        <v>0.48863472821861259</v>
      </c>
      <c r="L12" s="4">
        <f t="shared" si="0"/>
        <v>0.23375335492066771</v>
      </c>
      <c r="M12" s="4">
        <f>L12/F12</f>
        <v>0.5472708956048461</v>
      </c>
    </row>
    <row r="13" spans="1:14" x14ac:dyDescent="0.3">
      <c r="A13" s="2" t="s">
        <v>10</v>
      </c>
      <c r="B13" s="5">
        <v>136</v>
      </c>
      <c r="C13" s="4">
        <v>0.49510490000000001</v>
      </c>
      <c r="D13" s="4">
        <v>0.28980980000000001</v>
      </c>
      <c r="E13" s="4">
        <v>11.40123</v>
      </c>
      <c r="F13" s="4">
        <v>0.67647060000000003</v>
      </c>
      <c r="G13" s="4">
        <v>0.25781090000000001</v>
      </c>
      <c r="H13" s="4">
        <v>0.41865960000000002</v>
      </c>
      <c r="I13" s="4">
        <f>(F13-H13)/((H13-H13^2)/B13)^0.5</f>
        <v>6.0943180856751109</v>
      </c>
      <c r="J13" s="21">
        <f>G13/(1-H13)</f>
        <v>0.44347666186626633</v>
      </c>
      <c r="K13" s="21">
        <f>J13/F13</f>
        <v>0.65557418440101656</v>
      </c>
      <c r="L13" s="4">
        <f t="shared" si="0"/>
        <v>0.49669386129021836</v>
      </c>
      <c r="M13" s="4">
        <f>L13/F13</f>
        <v>0.73424308652913861</v>
      </c>
    </row>
    <row r="14" spans="1:14" s="9" customFormat="1" x14ac:dyDescent="0.3">
      <c r="A14" s="3" t="s">
        <v>11</v>
      </c>
      <c r="B14" s="7">
        <v>71</v>
      </c>
      <c r="C14" s="6">
        <v>0.47523569999999998</v>
      </c>
      <c r="D14" s="6">
        <v>0.30989349999999999</v>
      </c>
      <c r="E14" s="6">
        <v>4.7839640000000001</v>
      </c>
      <c r="F14" s="6">
        <v>0.77464789999999994</v>
      </c>
      <c r="G14" s="6">
        <v>0.35575639999999997</v>
      </c>
      <c r="H14" s="6">
        <v>0.41889150000000003</v>
      </c>
      <c r="I14" s="6">
        <f>(F14-H14)/((H14-H14^2)/B14)^0.5</f>
        <v>6.0757865496186723</v>
      </c>
      <c r="J14" s="22">
        <f>G14/(1-H14)</f>
        <v>0.61220305674413633</v>
      </c>
      <c r="K14" s="22">
        <f>J14/F14</f>
        <v>0.79029847850118273</v>
      </c>
      <c r="L14" s="6">
        <f t="shared" si="0"/>
        <v>0.6856674235534328</v>
      </c>
      <c r="M14" s="6">
        <f>L14/F14</f>
        <v>0.88513429592132487</v>
      </c>
      <c r="N14" s="41"/>
    </row>
    <row r="15" spans="1:14" x14ac:dyDescent="0.3">
      <c r="A15" s="1" t="s">
        <v>37</v>
      </c>
      <c r="C15" s="4"/>
      <c r="D15" s="4"/>
      <c r="F15" s="8"/>
      <c r="G15" s="4"/>
      <c r="H15" s="4"/>
      <c r="I15" s="4"/>
    </row>
    <row r="16" spans="1:14" x14ac:dyDescent="0.3">
      <c r="A16" s="2" t="s">
        <v>12</v>
      </c>
      <c r="B16" s="5">
        <v>2829</v>
      </c>
      <c r="C16" s="4">
        <v>0.1405648544833791</v>
      </c>
      <c r="D16" s="4">
        <v>4.4905056479765837E-2</v>
      </c>
      <c r="E16" s="4">
        <v>1.962969613126603</v>
      </c>
      <c r="F16" s="4">
        <v>0.34994700000000001</v>
      </c>
      <c r="G16" s="4">
        <v>0.1555338</v>
      </c>
      <c r="H16" s="4">
        <v>0.19441320000000001</v>
      </c>
      <c r="I16" s="4">
        <f t="shared" ref="I16:I37" si="1">(F16-H16)/((H16-H16^2)/B16)^0.5</f>
        <v>20.903654152752072</v>
      </c>
      <c r="J16" s="21">
        <f t="shared" ref="J16:J37" si="2">G16/(1-H16)</f>
        <v>0.19306895296695528</v>
      </c>
      <c r="K16" s="21">
        <f t="shared" ref="K16:K37" si="3">J16/F16</f>
        <v>0.55170912443014308</v>
      </c>
      <c r="L16" s="4">
        <f t="shared" si="0"/>
        <v>0.21623722732298994</v>
      </c>
      <c r="M16" s="4">
        <f t="shared" ref="M16:M37" si="4">L16/F16</f>
        <v>0.61791421936176028</v>
      </c>
    </row>
    <row r="17" spans="1:13" x14ac:dyDescent="0.3">
      <c r="A17" s="2" t="s">
        <v>13</v>
      </c>
      <c r="B17" s="5">
        <v>1356</v>
      </c>
      <c r="C17" s="4">
        <v>0.18820865376701701</v>
      </c>
      <c r="D17" s="4">
        <v>6.9595968058073332E-2</v>
      </c>
      <c r="E17" s="4">
        <v>2.720426810092726</v>
      </c>
      <c r="F17" s="4">
        <v>0.40560469999999998</v>
      </c>
      <c r="G17" s="4">
        <v>0.17565910000000001</v>
      </c>
      <c r="H17" s="4">
        <v>0.2299456</v>
      </c>
      <c r="I17" s="4">
        <f t="shared" si="1"/>
        <v>15.371889107310174</v>
      </c>
      <c r="J17" s="21">
        <f t="shared" si="2"/>
        <v>0.22811258529267545</v>
      </c>
      <c r="K17" s="21">
        <f t="shared" si="3"/>
        <v>0.56240123768949291</v>
      </c>
      <c r="L17" s="4">
        <f t="shared" si="0"/>
        <v>0.2554860955277965</v>
      </c>
      <c r="M17" s="4">
        <f t="shared" si="4"/>
        <v>0.62988938621223201</v>
      </c>
    </row>
    <row r="18" spans="1:13" x14ac:dyDescent="0.3">
      <c r="A18" s="2" t="s">
        <v>14</v>
      </c>
      <c r="B18" s="5">
        <v>1193</v>
      </c>
      <c r="C18" s="4">
        <v>0.1171447904167093</v>
      </c>
      <c r="D18" s="4">
        <v>2.6633058962005851E-2</v>
      </c>
      <c r="E18" s="4">
        <v>2.2598412122761302</v>
      </c>
      <c r="F18" s="4">
        <v>0.25817269999999998</v>
      </c>
      <c r="G18" s="4">
        <v>0.12302109999999999</v>
      </c>
      <c r="H18" s="4">
        <v>0.13515160000000001</v>
      </c>
      <c r="I18" s="4">
        <f t="shared" si="1"/>
        <v>12.428514946089557</v>
      </c>
      <c r="J18" s="21">
        <f t="shared" si="2"/>
        <v>0.14224585488046229</v>
      </c>
      <c r="K18" s="21">
        <f t="shared" si="3"/>
        <v>0.55097171343237417</v>
      </c>
      <c r="L18" s="4">
        <f t="shared" si="0"/>
        <v>0.15931535746611777</v>
      </c>
      <c r="M18" s="4">
        <f t="shared" si="4"/>
        <v>0.61708831904425909</v>
      </c>
    </row>
    <row r="19" spans="1:13" x14ac:dyDescent="0.3">
      <c r="A19" s="2" t="s">
        <v>15</v>
      </c>
      <c r="B19" s="5">
        <v>1001</v>
      </c>
      <c r="C19" s="4">
        <v>0.17706891255224921</v>
      </c>
      <c r="D19" s="4">
        <v>3.1407292422805932E-2</v>
      </c>
      <c r="E19" s="4">
        <v>2.5143840552305501</v>
      </c>
      <c r="F19" s="4">
        <v>0.3086913</v>
      </c>
      <c r="G19" s="4">
        <v>0.1209794</v>
      </c>
      <c r="H19" s="4">
        <v>0.18771189999999999</v>
      </c>
      <c r="I19" s="4">
        <f t="shared" si="1"/>
        <v>9.8022893194404226</v>
      </c>
      <c r="J19" s="21">
        <f t="shared" si="2"/>
        <v>0.14893656573326633</v>
      </c>
      <c r="K19" s="21">
        <f t="shared" si="3"/>
        <v>0.48247736730275953</v>
      </c>
      <c r="L19" s="4">
        <f t="shared" si="0"/>
        <v>0.1668089536212583</v>
      </c>
      <c r="M19" s="4">
        <f t="shared" si="4"/>
        <v>0.54037465137909069</v>
      </c>
    </row>
    <row r="20" spans="1:13" x14ac:dyDescent="0.3">
      <c r="A20" s="2" t="s">
        <v>16</v>
      </c>
      <c r="B20" s="5">
        <v>944</v>
      </c>
      <c r="C20" s="4">
        <v>0.1309085600420665</v>
      </c>
      <c r="D20" s="4">
        <v>3.0543631478282481E-2</v>
      </c>
      <c r="E20" s="4">
        <v>2.704806757094429</v>
      </c>
      <c r="F20" s="4">
        <v>0.32627119999999998</v>
      </c>
      <c r="G20" s="4">
        <v>0.15662799999999999</v>
      </c>
      <c r="H20" s="4">
        <v>0.16964319999999999</v>
      </c>
      <c r="I20" s="4">
        <f t="shared" si="1"/>
        <v>12.821971235802133</v>
      </c>
      <c r="J20" s="21">
        <f t="shared" si="2"/>
        <v>0.1886273467020442</v>
      </c>
      <c r="K20" s="21">
        <f t="shared" si="3"/>
        <v>0.57813054508655437</v>
      </c>
      <c r="L20" s="4">
        <f t="shared" si="0"/>
        <v>0.21126262830628953</v>
      </c>
      <c r="M20" s="4">
        <f t="shared" si="4"/>
        <v>0.64750621049694101</v>
      </c>
    </row>
    <row r="21" spans="1:13" x14ac:dyDescent="0.3">
      <c r="A21" s="2" t="s">
        <v>17</v>
      </c>
      <c r="B21" s="5">
        <v>834</v>
      </c>
      <c r="C21" s="4">
        <v>0.2326473442787588</v>
      </c>
      <c r="D21" s="4">
        <v>9.5936943843955957E-2</v>
      </c>
      <c r="E21" s="4">
        <v>3.0629727030048399</v>
      </c>
      <c r="F21" s="4">
        <v>0.50839330000000005</v>
      </c>
      <c r="G21" s="4">
        <v>0.26467810000000003</v>
      </c>
      <c r="H21" s="4">
        <v>0.24371519999999999</v>
      </c>
      <c r="I21" s="4">
        <f t="shared" si="1"/>
        <v>17.80397762090622</v>
      </c>
      <c r="J21" s="21">
        <f t="shared" si="2"/>
        <v>0.34997146577585592</v>
      </c>
      <c r="K21" s="21">
        <f t="shared" si="3"/>
        <v>0.68838725013853619</v>
      </c>
      <c r="L21" s="4">
        <f t="shared" si="0"/>
        <v>0.39196804166895866</v>
      </c>
      <c r="M21" s="4">
        <f t="shared" si="4"/>
        <v>0.77099372015516066</v>
      </c>
    </row>
    <row r="22" spans="1:13" x14ac:dyDescent="0.3">
      <c r="A22" s="2" t="s">
        <v>18</v>
      </c>
      <c r="B22" s="5">
        <v>830</v>
      </c>
      <c r="C22" s="4">
        <v>0.1946990776310604</v>
      </c>
      <c r="D22" s="4">
        <v>7.3998313797844162E-2</v>
      </c>
      <c r="E22" s="4">
        <v>2.0698842730090301</v>
      </c>
      <c r="F22" s="4">
        <v>0.36024099999999998</v>
      </c>
      <c r="G22" s="4">
        <v>9.9612199999999998E-2</v>
      </c>
      <c r="H22" s="4">
        <v>0.26062869999999999</v>
      </c>
      <c r="I22" s="4">
        <f t="shared" si="1"/>
        <v>6.5374683726432394</v>
      </c>
      <c r="J22" s="21">
        <f t="shared" si="2"/>
        <v>0.13472554317431581</v>
      </c>
      <c r="K22" s="21">
        <f t="shared" si="3"/>
        <v>0.37398725623767376</v>
      </c>
      <c r="L22" s="4">
        <f t="shared" si="0"/>
        <v>0.15089260835523371</v>
      </c>
      <c r="M22" s="4">
        <f t="shared" si="4"/>
        <v>0.41886572698619456</v>
      </c>
    </row>
    <row r="23" spans="1:13" x14ac:dyDescent="0.3">
      <c r="A23" s="2" t="s">
        <v>19</v>
      </c>
      <c r="B23" s="5">
        <v>607</v>
      </c>
      <c r="C23" s="4">
        <v>0.39552580377283419</v>
      </c>
      <c r="D23" s="4">
        <v>0.24542140364772769</v>
      </c>
      <c r="E23" s="4">
        <v>2.9913116641187458</v>
      </c>
      <c r="F23" s="4">
        <v>0.47281709999999999</v>
      </c>
      <c r="G23" s="4">
        <v>8.0384499999999998E-2</v>
      </c>
      <c r="H23" s="4">
        <v>0.39243270000000002</v>
      </c>
      <c r="I23" s="4">
        <f t="shared" si="1"/>
        <v>4.0558915135366691</v>
      </c>
      <c r="J23" s="21">
        <f t="shared" si="2"/>
        <v>0.13230550755447176</v>
      </c>
      <c r="K23" s="21">
        <f t="shared" si="3"/>
        <v>0.27982386329612818</v>
      </c>
      <c r="L23" s="4">
        <f t="shared" si="0"/>
        <v>0.1481821684610084</v>
      </c>
      <c r="M23" s="4">
        <f t="shared" si="4"/>
        <v>0.3134027268916636</v>
      </c>
    </row>
    <row r="24" spans="1:13" x14ac:dyDescent="0.3">
      <c r="A24" s="2" t="s">
        <v>20</v>
      </c>
      <c r="B24" s="5">
        <v>570</v>
      </c>
      <c r="C24" s="4">
        <v>0.26047363457256489</v>
      </c>
      <c r="D24" s="4">
        <v>0.21207163472355789</v>
      </c>
      <c r="E24" s="4">
        <v>3.2144404134626381</v>
      </c>
      <c r="F24" s="4">
        <v>0.55438600000000005</v>
      </c>
      <c r="G24" s="4">
        <v>0.25065490000000001</v>
      </c>
      <c r="H24" s="4">
        <v>0.30373099999999997</v>
      </c>
      <c r="I24" s="4">
        <f t="shared" si="1"/>
        <v>13.013098296373448</v>
      </c>
      <c r="J24" s="21">
        <f t="shared" si="2"/>
        <v>0.35999721372055915</v>
      </c>
      <c r="K24" s="21">
        <f t="shared" si="3"/>
        <v>0.64936202162493117</v>
      </c>
      <c r="L24" s="4">
        <f t="shared" si="0"/>
        <v>0.40319687936702631</v>
      </c>
      <c r="M24" s="4">
        <f t="shared" si="4"/>
        <v>0.72728546421992313</v>
      </c>
    </row>
    <row r="25" spans="1:13" x14ac:dyDescent="0.3">
      <c r="A25" s="2" t="s">
        <v>22</v>
      </c>
      <c r="B25" s="5">
        <v>534</v>
      </c>
      <c r="C25" s="4">
        <v>0.31554825996797659</v>
      </c>
      <c r="D25" s="4">
        <v>0.21415390599242329</v>
      </c>
      <c r="E25" s="4">
        <v>3.2361802726383799</v>
      </c>
      <c r="F25" s="4">
        <v>0.60112359999999998</v>
      </c>
      <c r="G25" s="4">
        <v>0.26400420000000002</v>
      </c>
      <c r="H25" s="4">
        <v>0.33711940000000001</v>
      </c>
      <c r="I25" s="4">
        <f t="shared" si="1"/>
        <v>12.905413889976179</v>
      </c>
      <c r="J25" s="21">
        <f t="shared" si="2"/>
        <v>0.39826810439165061</v>
      </c>
      <c r="K25" s="21">
        <f t="shared" si="3"/>
        <v>0.66253945842693684</v>
      </c>
      <c r="L25" s="4">
        <f t="shared" si="0"/>
        <v>0.44606027691864875</v>
      </c>
      <c r="M25" s="4">
        <f t="shared" si="4"/>
        <v>0.74204419343816941</v>
      </c>
    </row>
    <row r="26" spans="1:13" x14ac:dyDescent="0.3">
      <c r="A26" s="2" t="s">
        <v>21</v>
      </c>
      <c r="B26" s="5">
        <v>470</v>
      </c>
      <c r="C26" s="4">
        <v>0.1629296614219046</v>
      </c>
      <c r="D26" s="4">
        <v>5.5268630886543657E-2</v>
      </c>
      <c r="E26" s="4">
        <v>2.321854727526929</v>
      </c>
      <c r="F26" s="4">
        <v>0.45531909999999998</v>
      </c>
      <c r="G26" s="4">
        <v>0.25761040000000002</v>
      </c>
      <c r="H26" s="4">
        <v>0.19770879999999999</v>
      </c>
      <c r="I26" s="4">
        <f t="shared" si="1"/>
        <v>14.022748273384044</v>
      </c>
      <c r="J26" s="21">
        <f t="shared" si="2"/>
        <v>0.32109338853523511</v>
      </c>
      <c r="K26" s="21">
        <f t="shared" si="3"/>
        <v>0.705205181454578</v>
      </c>
      <c r="L26" s="4">
        <f t="shared" si="0"/>
        <v>0.35962459515946338</v>
      </c>
      <c r="M26" s="4">
        <f t="shared" si="4"/>
        <v>0.78982980322912744</v>
      </c>
    </row>
    <row r="27" spans="1:13" x14ac:dyDescent="0.3">
      <c r="A27" s="2" t="s">
        <v>23</v>
      </c>
      <c r="B27" s="5">
        <v>300</v>
      </c>
      <c r="C27" s="4">
        <v>0.18868343408571051</v>
      </c>
      <c r="D27" s="4">
        <v>2.726837161898021E-2</v>
      </c>
      <c r="E27" s="4">
        <v>2.8764900722186169</v>
      </c>
      <c r="F27" s="4">
        <v>0.56000000000000005</v>
      </c>
      <c r="G27" s="4">
        <v>0.40094010000000002</v>
      </c>
      <c r="H27" s="4">
        <v>0.1590599</v>
      </c>
      <c r="I27" s="4">
        <f t="shared" si="1"/>
        <v>18.987913214778246</v>
      </c>
      <c r="J27" s="21">
        <f t="shared" si="2"/>
        <v>0.47677605099340609</v>
      </c>
      <c r="K27" s="21">
        <f t="shared" si="3"/>
        <v>0.8513858053453679</v>
      </c>
      <c r="L27" s="4">
        <f t="shared" si="0"/>
        <v>0.53398917711261484</v>
      </c>
      <c r="M27" s="4">
        <f t="shared" si="4"/>
        <v>0.95355210198681217</v>
      </c>
    </row>
    <row r="28" spans="1:13" x14ac:dyDescent="0.3">
      <c r="A28" s="2" t="s">
        <v>24</v>
      </c>
      <c r="B28" s="5">
        <v>281</v>
      </c>
      <c r="C28" s="4">
        <v>0.56225532703710612</v>
      </c>
      <c r="D28" s="4">
        <v>0.9972942971063421</v>
      </c>
      <c r="E28" s="4">
        <v>6.9519736116174036</v>
      </c>
      <c r="F28" s="4">
        <v>0.79003559999999995</v>
      </c>
      <c r="G28" s="4">
        <v>0.2741905</v>
      </c>
      <c r="H28" s="4">
        <v>0.51584509999999995</v>
      </c>
      <c r="I28" s="4">
        <f t="shared" si="1"/>
        <v>9.1971600227949164</v>
      </c>
      <c r="J28" s="21">
        <f t="shared" si="2"/>
        <v>0.56632804914294987</v>
      </c>
      <c r="K28" s="21">
        <f t="shared" si="3"/>
        <v>0.7168386451736477</v>
      </c>
      <c r="L28" s="4">
        <f t="shared" si="0"/>
        <v>0.63428741504010389</v>
      </c>
      <c r="M28" s="4">
        <f t="shared" si="4"/>
        <v>0.80285928259448547</v>
      </c>
    </row>
    <row r="29" spans="1:13" x14ac:dyDescent="0.3">
      <c r="A29" s="2" t="s">
        <v>25</v>
      </c>
      <c r="B29" s="5">
        <v>193</v>
      </c>
      <c r="C29" s="4">
        <v>0.70823179999999997</v>
      </c>
      <c r="D29" s="4">
        <v>0.91283049999999999</v>
      </c>
      <c r="E29" s="4">
        <v>9.0460820000000002</v>
      </c>
      <c r="F29" s="4">
        <v>0.70466320000000005</v>
      </c>
      <c r="G29" s="4">
        <v>4.9031100000000001E-2</v>
      </c>
      <c r="H29" s="4">
        <v>0.65563210000000005</v>
      </c>
      <c r="I29" s="4">
        <f t="shared" si="1"/>
        <v>1.4335368317074308</v>
      </c>
      <c r="J29" s="21">
        <f t="shared" si="2"/>
        <v>0.1423799953479985</v>
      </c>
      <c r="K29" s="21">
        <f t="shared" si="3"/>
        <v>0.2020539675521561</v>
      </c>
      <c r="L29" s="4">
        <f t="shared" si="0"/>
        <v>0.15946559478975833</v>
      </c>
      <c r="M29" s="4">
        <f t="shared" si="4"/>
        <v>0.22630044365841487</v>
      </c>
    </row>
    <row r="30" spans="1:13" x14ac:dyDescent="0.3">
      <c r="A30" s="2" t="s">
        <v>27</v>
      </c>
      <c r="B30" s="5">
        <v>168</v>
      </c>
      <c r="C30" s="4">
        <v>0.75336270000000005</v>
      </c>
      <c r="D30" s="4">
        <v>0.99999210000000005</v>
      </c>
      <c r="E30" s="4">
        <v>12.09833137441748</v>
      </c>
      <c r="F30" s="4">
        <v>0.78571429999999998</v>
      </c>
      <c r="G30" s="4">
        <v>0.1786904</v>
      </c>
      <c r="H30" s="4">
        <v>0.60717779999999999</v>
      </c>
      <c r="I30" s="4">
        <f t="shared" si="1"/>
        <v>4.7383343625188106</v>
      </c>
      <c r="J30" s="21">
        <f t="shared" si="2"/>
        <v>0.45488875119583361</v>
      </c>
      <c r="K30" s="21">
        <f t="shared" si="3"/>
        <v>0.57894930917743714</v>
      </c>
      <c r="L30" s="4">
        <f>J30*1.12</f>
        <v>0.50947540133933367</v>
      </c>
      <c r="M30" s="4">
        <f t="shared" si="4"/>
        <v>0.64842322627872961</v>
      </c>
    </row>
    <row r="31" spans="1:13" x14ac:dyDescent="0.3">
      <c r="A31" s="2" t="s">
        <v>26</v>
      </c>
      <c r="B31" s="5">
        <v>167</v>
      </c>
      <c r="C31" s="4">
        <v>0.23198920000000001</v>
      </c>
      <c r="D31" s="4">
        <v>9.3745800000000004E-2</v>
      </c>
      <c r="E31" s="4">
        <v>3.4063110000000001</v>
      </c>
      <c r="F31" s="4">
        <v>0.56287430000000005</v>
      </c>
      <c r="G31" s="4">
        <v>0.31690299999999999</v>
      </c>
      <c r="H31" s="4">
        <v>0.2459713</v>
      </c>
      <c r="I31" s="4">
        <f t="shared" si="1"/>
        <v>9.5092973920646688</v>
      </c>
      <c r="J31" s="21">
        <f t="shared" si="2"/>
        <v>0.42027975858213351</v>
      </c>
      <c r="K31" s="21">
        <f t="shared" si="3"/>
        <v>0.74666716633204511</v>
      </c>
      <c r="L31" s="4">
        <f t="shared" si="0"/>
        <v>0.47071332961198958</v>
      </c>
      <c r="M31" s="4">
        <f t="shared" si="4"/>
        <v>0.83626722629189065</v>
      </c>
    </row>
    <row r="32" spans="1:13" x14ac:dyDescent="0.3">
      <c r="A32" s="2" t="s">
        <v>28</v>
      </c>
      <c r="B32" s="5">
        <v>145</v>
      </c>
      <c r="C32" s="4">
        <v>0.29396519010984851</v>
      </c>
      <c r="D32" s="4">
        <v>0.17923765221356211</v>
      </c>
      <c r="E32" s="4">
        <v>2.527537930338779</v>
      </c>
      <c r="F32" s="4">
        <v>0.53793100000000005</v>
      </c>
      <c r="G32" s="4">
        <v>0.24057700000000001</v>
      </c>
      <c r="H32" s="4">
        <v>0.29735400000000001</v>
      </c>
      <c r="I32" s="4">
        <f t="shared" si="1"/>
        <v>6.3377181937871416</v>
      </c>
      <c r="J32" s="21">
        <f t="shared" si="2"/>
        <v>0.34238720493676761</v>
      </c>
      <c r="K32" s="21">
        <f t="shared" si="3"/>
        <v>0.63648907561893175</v>
      </c>
      <c r="L32" s="4">
        <f t="shared" si="0"/>
        <v>0.38347366952917977</v>
      </c>
      <c r="M32" s="4">
        <f t="shared" si="4"/>
        <v>0.71286776469320368</v>
      </c>
    </row>
    <row r="33" spans="1:14" x14ac:dyDescent="0.3">
      <c r="A33" s="2" t="s">
        <v>29</v>
      </c>
      <c r="B33" s="5">
        <v>105</v>
      </c>
      <c r="C33" s="4">
        <v>0.1816808</v>
      </c>
      <c r="D33" s="4">
        <v>8.3843100000000004E-2</v>
      </c>
      <c r="E33" s="4">
        <v>2.6113529999999998</v>
      </c>
      <c r="F33" s="4">
        <v>0.48571429999999999</v>
      </c>
      <c r="G33" s="4">
        <v>0.2664801</v>
      </c>
      <c r="H33" s="4">
        <v>0.21923419999999999</v>
      </c>
      <c r="I33" s="4">
        <f t="shared" si="1"/>
        <v>6.6000144958508304</v>
      </c>
      <c r="J33" s="21">
        <f t="shared" si="2"/>
        <v>0.34130606130545166</v>
      </c>
      <c r="K33" s="21">
        <f t="shared" si="3"/>
        <v>0.70268892907919667</v>
      </c>
      <c r="L33" s="4">
        <f t="shared" si="0"/>
        <v>0.38226278866210589</v>
      </c>
      <c r="M33" s="4">
        <f t="shared" si="4"/>
        <v>0.78701160056870034</v>
      </c>
    </row>
    <row r="34" spans="1:14" x14ac:dyDescent="0.3">
      <c r="A34" s="2" t="s">
        <v>30</v>
      </c>
      <c r="B34" s="5">
        <v>95</v>
      </c>
      <c r="C34" s="4">
        <v>0.47874040000000001</v>
      </c>
      <c r="D34" s="4">
        <v>0.2975816</v>
      </c>
      <c r="E34" s="4">
        <v>3.4386410000000001</v>
      </c>
      <c r="F34" s="4">
        <v>0.53684209999999999</v>
      </c>
      <c r="G34" s="4">
        <v>0.13223109999999999</v>
      </c>
      <c r="H34" s="4">
        <v>0.404611</v>
      </c>
      <c r="I34" s="4">
        <f t="shared" si="1"/>
        <v>2.6258878110613866</v>
      </c>
      <c r="J34" s="21">
        <f t="shared" si="2"/>
        <v>0.22209194325054712</v>
      </c>
      <c r="K34" s="21">
        <f t="shared" si="3"/>
        <v>0.41370068265984938</v>
      </c>
      <c r="L34" s="4">
        <f t="shared" si="0"/>
        <v>0.2487429764406128</v>
      </c>
      <c r="M34" s="4">
        <f t="shared" si="4"/>
        <v>0.46334476457903134</v>
      </c>
    </row>
    <row r="35" spans="1:14" x14ac:dyDescent="0.3">
      <c r="A35" s="2" t="s">
        <v>31</v>
      </c>
      <c r="B35" s="5">
        <v>32</v>
      </c>
      <c r="C35" s="4">
        <v>0.35933702834818032</v>
      </c>
      <c r="D35" s="4">
        <v>8.8250821939304558E-2</v>
      </c>
      <c r="E35" s="4">
        <v>4.1360608879831853</v>
      </c>
      <c r="F35" s="4">
        <v>0.4375</v>
      </c>
      <c r="G35" s="4">
        <v>0.13089400000000001</v>
      </c>
      <c r="H35" s="4">
        <v>0.30660599999999999</v>
      </c>
      <c r="I35" s="4">
        <f t="shared" si="1"/>
        <v>1.6058847146425705</v>
      </c>
      <c r="J35" s="21">
        <f t="shared" si="2"/>
        <v>0.1887729054476964</v>
      </c>
      <c r="K35" s="21">
        <f t="shared" si="3"/>
        <v>0.43148092673759175</v>
      </c>
      <c r="L35" s="4">
        <f t="shared" si="0"/>
        <v>0.21142565410141997</v>
      </c>
      <c r="M35" s="4">
        <f t="shared" si="4"/>
        <v>0.4832586379461028</v>
      </c>
    </row>
    <row r="36" spans="1:14" x14ac:dyDescent="0.3">
      <c r="A36" s="2" t="s">
        <v>32</v>
      </c>
      <c r="B36" s="5">
        <v>6</v>
      </c>
      <c r="C36" s="4">
        <v>8.2380405155828937E-2</v>
      </c>
      <c r="D36" s="4">
        <v>2.5041945300864728E-2</v>
      </c>
      <c r="E36" s="4">
        <v>0.98651211184129817</v>
      </c>
      <c r="F36" s="4">
        <v>0.16666666666666671</v>
      </c>
      <c r="G36" s="4">
        <v>7.8216997077208972E-2</v>
      </c>
      <c r="H36" s="4">
        <v>8.8449700000000006E-2</v>
      </c>
      <c r="I36" s="4">
        <f t="shared" si="1"/>
        <v>0.67474254280977763</v>
      </c>
      <c r="J36" s="21">
        <f t="shared" si="2"/>
        <v>8.5806561719313751E-2</v>
      </c>
      <c r="K36" s="21">
        <f t="shared" si="3"/>
        <v>0.51483937031588234</v>
      </c>
      <c r="L36" s="4">
        <f t="shared" si="0"/>
        <v>9.6103349125631413E-2</v>
      </c>
      <c r="M36" s="4">
        <f t="shared" si="4"/>
        <v>0.57662009475378828</v>
      </c>
    </row>
    <row r="37" spans="1:14" s="9" customFormat="1" x14ac:dyDescent="0.3">
      <c r="A37" s="9" t="s">
        <v>39</v>
      </c>
      <c r="B37" s="23">
        <v>145472</v>
      </c>
      <c r="C37" s="24">
        <v>0.27674949999999998</v>
      </c>
      <c r="D37" s="25">
        <v>9.3265600000000004E-2</v>
      </c>
      <c r="E37" s="26">
        <v>3.3188260000000001</v>
      </c>
      <c r="F37" s="27">
        <v>0.42223250000000001</v>
      </c>
      <c r="G37" s="25">
        <v>0.1196966</v>
      </c>
      <c r="H37" s="6">
        <v>0.30253590000000002</v>
      </c>
      <c r="I37" s="6">
        <f t="shared" si="1"/>
        <v>99.385295084822189</v>
      </c>
      <c r="J37" s="22">
        <f t="shared" si="2"/>
        <v>0.17161686171374271</v>
      </c>
      <c r="K37" s="22">
        <f t="shared" si="3"/>
        <v>0.40645109439406657</v>
      </c>
      <c r="L37" s="6">
        <f t="shared" ref="L37" si="5">J37*1.12</f>
        <v>0.19221088511939186</v>
      </c>
      <c r="M37" s="6">
        <f t="shared" si="4"/>
        <v>0.4552252257213546</v>
      </c>
      <c r="N37" s="41"/>
    </row>
    <row r="39" spans="1:14" x14ac:dyDescent="0.3">
      <c r="A39" t="s">
        <v>71</v>
      </c>
    </row>
    <row r="40" spans="1:14" x14ac:dyDescent="0.3">
      <c r="A40" t="s">
        <v>72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6C78-B45B-40D0-968C-188C9242A1B1}">
  <dimension ref="A1:L17"/>
  <sheetViews>
    <sheetView workbookViewId="0">
      <selection activeCell="A16" sqref="A16:A17"/>
    </sheetView>
  </sheetViews>
  <sheetFormatPr defaultRowHeight="14.4" x14ac:dyDescent="0.3"/>
  <cols>
    <col min="1" max="1" width="20.21875" customWidth="1"/>
    <col min="2" max="11" width="11.88671875" customWidth="1"/>
  </cols>
  <sheetData>
    <row r="1" spans="1:12" s="29" customFormat="1" ht="58.2" thickBot="1" x14ac:dyDescent="0.4">
      <c r="A1" s="28" t="s">
        <v>62</v>
      </c>
      <c r="B1" s="12" t="s">
        <v>58</v>
      </c>
      <c r="C1" s="28" t="s">
        <v>34</v>
      </c>
      <c r="D1" s="28" t="s">
        <v>35</v>
      </c>
      <c r="E1" s="28" t="s">
        <v>69</v>
      </c>
      <c r="F1" s="28" t="s">
        <v>1</v>
      </c>
      <c r="G1" s="32" t="s">
        <v>38</v>
      </c>
      <c r="H1" s="32" t="s">
        <v>63</v>
      </c>
      <c r="I1" s="35" t="s">
        <v>70</v>
      </c>
      <c r="J1" s="37" t="s">
        <v>65</v>
      </c>
      <c r="K1" s="33" t="s">
        <v>66</v>
      </c>
      <c r="L1" s="42"/>
    </row>
    <row r="2" spans="1:12" ht="15" thickTop="1" x14ac:dyDescent="0.3">
      <c r="A2" s="48"/>
      <c r="B2" s="10" t="s">
        <v>49</v>
      </c>
      <c r="C2" s="10" t="s">
        <v>50</v>
      </c>
      <c r="D2" s="10" t="s">
        <v>51</v>
      </c>
      <c r="E2" s="10" t="s">
        <v>52</v>
      </c>
      <c r="F2" s="10" t="s">
        <v>53</v>
      </c>
      <c r="G2" s="11"/>
      <c r="H2" s="10" t="s">
        <v>54</v>
      </c>
      <c r="I2" s="10" t="s">
        <v>55</v>
      </c>
      <c r="J2" s="10" t="s">
        <v>56</v>
      </c>
      <c r="K2" s="44" t="s">
        <v>57</v>
      </c>
    </row>
    <row r="3" spans="1:12" x14ac:dyDescent="0.3">
      <c r="A3" t="s">
        <v>40</v>
      </c>
      <c r="B3" s="34">
        <v>4245</v>
      </c>
      <c r="C3" s="4">
        <v>0.2616906</v>
      </c>
      <c r="D3" s="4">
        <v>5.0883699999999997E-2</v>
      </c>
      <c r="E3" s="4">
        <v>0.51967019999999997</v>
      </c>
      <c r="F3" s="4">
        <v>0.25251699999999999</v>
      </c>
      <c r="G3" s="4">
        <v>0.26715319999999998</v>
      </c>
      <c r="H3" s="4">
        <f>(E3-G3)/((G3-G3^2)/B3)^0.5</f>
        <v>37.182850475880784</v>
      </c>
      <c r="I3" s="4">
        <f>F3/E3</f>
        <v>0.48591779940431451</v>
      </c>
      <c r="J3" s="21">
        <f>F3/(1-G3)</f>
        <v>0.34456997014928631</v>
      </c>
      <c r="K3" s="45">
        <f>J3/E3</f>
        <v>0.66305508791784928</v>
      </c>
    </row>
    <row r="4" spans="1:12" x14ac:dyDescent="0.3">
      <c r="A4" t="s">
        <v>41</v>
      </c>
      <c r="B4" s="30">
        <v>22281</v>
      </c>
      <c r="C4" s="4">
        <v>0.25389289999999998</v>
      </c>
      <c r="D4" s="4">
        <v>7.3147599999999993E-2</v>
      </c>
      <c r="E4" s="4">
        <v>0.45550020000000002</v>
      </c>
      <c r="F4" s="4">
        <v>0.18760309999999999</v>
      </c>
      <c r="G4" s="4">
        <v>0.2678971</v>
      </c>
      <c r="H4" s="4">
        <f>(E4-G4)/((G4-G4^2)/B4)^0.5</f>
        <v>63.232052627660522</v>
      </c>
      <c r="I4" s="4">
        <f>F4/E4</f>
        <v>0.41186172914962493</v>
      </c>
      <c r="J4" s="21">
        <f>F4/(1-G4)</f>
        <v>0.25625236561690984</v>
      </c>
      <c r="K4" s="45">
        <f>J4/E4</f>
        <v>0.56257355236487239</v>
      </c>
    </row>
    <row r="5" spans="1:12" x14ac:dyDescent="0.3">
      <c r="A5" s="43" t="s">
        <v>42</v>
      </c>
      <c r="B5" s="30">
        <v>145472</v>
      </c>
      <c r="C5" s="4">
        <v>0.27674949999999998</v>
      </c>
      <c r="D5" s="4">
        <v>9.3265600000000004E-2</v>
      </c>
      <c r="E5" s="4">
        <v>0.42223250000000001</v>
      </c>
      <c r="F5" s="4">
        <v>0.1196966</v>
      </c>
      <c r="G5" s="4">
        <v>0.30253590000000002</v>
      </c>
      <c r="H5" s="4">
        <f>(E5-G5)/((G5-G5^2)/B5)^0.5</f>
        <v>99.385295084822189</v>
      </c>
      <c r="I5" s="4">
        <f>F5/E5</f>
        <v>0.28348504674557262</v>
      </c>
      <c r="J5" s="21">
        <f>F5/(1-G5)</f>
        <v>0.17161686171374271</v>
      </c>
      <c r="K5" s="45">
        <f>J5/E5</f>
        <v>0.40645109439406657</v>
      </c>
    </row>
    <row r="6" spans="1:12" x14ac:dyDescent="0.3">
      <c r="A6" s="43"/>
      <c r="B6" s="30"/>
      <c r="C6" s="4"/>
      <c r="D6" s="4"/>
      <c r="E6" s="4"/>
      <c r="F6" s="4"/>
      <c r="G6" s="4"/>
      <c r="H6" s="4"/>
      <c r="I6" s="4"/>
      <c r="J6" s="21"/>
      <c r="K6" s="45"/>
    </row>
    <row r="7" spans="1:12" x14ac:dyDescent="0.3">
      <c r="A7" t="s">
        <v>43</v>
      </c>
      <c r="B7" s="30">
        <v>20238</v>
      </c>
      <c r="C7" s="4">
        <v>0.24722759999999999</v>
      </c>
      <c r="D7" s="4">
        <v>7.1004100000000001E-2</v>
      </c>
      <c r="E7" s="21">
        <v>0.45172449999999997</v>
      </c>
      <c r="F7" s="21">
        <v>0.19066669999999999</v>
      </c>
      <c r="G7" s="4">
        <v>0.26105780000000001</v>
      </c>
      <c r="H7" s="4">
        <f>(E7-G7)/((G7-G7^2)/B7)^0.5</f>
        <v>61.756841214264668</v>
      </c>
      <c r="I7" s="4">
        <f>F7/E7</f>
        <v>0.4220862494728535</v>
      </c>
      <c r="J7" s="21">
        <f>F7/(1-G7)</f>
        <v>0.25802654118278806</v>
      </c>
      <c r="K7" s="45">
        <f>J7/E7</f>
        <v>0.5712033356233458</v>
      </c>
    </row>
    <row r="8" spans="1:12" x14ac:dyDescent="0.3">
      <c r="A8" t="s">
        <v>44</v>
      </c>
      <c r="B8" s="30">
        <v>135301</v>
      </c>
      <c r="C8" s="4">
        <v>0.27184760000000002</v>
      </c>
      <c r="D8" s="4">
        <v>9.1873999999999997E-2</v>
      </c>
      <c r="E8" s="4">
        <v>0.41743219999999998</v>
      </c>
      <c r="F8" s="4">
        <v>0.1181835</v>
      </c>
      <c r="G8" s="4">
        <v>0.29924869999999998</v>
      </c>
      <c r="H8" s="4">
        <f>(E8-G8)/((G8-G8^2)/B8)^0.5</f>
        <v>94.931262887461571</v>
      </c>
      <c r="I8" s="4">
        <f>F8/E8</f>
        <v>0.28312022886590926</v>
      </c>
      <c r="J8" s="21">
        <f>F8/(1-G8)</f>
        <v>0.16865255904626933</v>
      </c>
      <c r="K8" s="45">
        <f>J8/E8</f>
        <v>0.40402383679617754</v>
      </c>
    </row>
    <row r="9" spans="1:12" x14ac:dyDescent="0.3">
      <c r="B9" s="5"/>
      <c r="C9" s="4"/>
      <c r="D9" s="4"/>
      <c r="E9" s="4"/>
      <c r="F9" s="8"/>
      <c r="G9" s="31"/>
      <c r="H9" s="4"/>
      <c r="I9" s="8"/>
      <c r="J9" s="5"/>
      <c r="K9" s="46"/>
    </row>
    <row r="10" spans="1:12" x14ac:dyDescent="0.3">
      <c r="A10" t="s">
        <v>45</v>
      </c>
      <c r="B10" s="5">
        <v>699</v>
      </c>
      <c r="C10" s="4">
        <v>0.62119190000000002</v>
      </c>
      <c r="D10" s="4">
        <v>0.77654579999999995</v>
      </c>
      <c r="E10" s="4">
        <v>0.63376250000000001</v>
      </c>
      <c r="F10" s="4">
        <v>9.7090499999999996E-2</v>
      </c>
      <c r="G10" s="4">
        <v>0.53667200000000004</v>
      </c>
      <c r="H10" s="4">
        <f>(E10-G10)/((G10-G10^2)/B10)^0.5</f>
        <v>5.1477397635364337</v>
      </c>
      <c r="I10" s="4">
        <f>F10/E10</f>
        <v>0.15319697836334589</v>
      </c>
      <c r="J10" s="21">
        <f>F10/(1-G10)</f>
        <v>0.20955025381587128</v>
      </c>
      <c r="K10" s="45">
        <f>J10/E10</f>
        <v>0.33064476647935348</v>
      </c>
    </row>
    <row r="11" spans="1:12" x14ac:dyDescent="0.3">
      <c r="A11" t="s">
        <v>46</v>
      </c>
      <c r="B11" s="34">
        <v>4367</v>
      </c>
      <c r="C11" s="4">
        <v>0.49784139999999999</v>
      </c>
      <c r="D11" s="4">
        <v>0.42089959999999998</v>
      </c>
      <c r="E11" s="4">
        <v>0.54545449999999995</v>
      </c>
      <c r="F11" s="4">
        <v>7.2448899999999997E-2</v>
      </c>
      <c r="G11" s="4">
        <v>0.38635229999999998</v>
      </c>
      <c r="H11" s="4">
        <f>(E11-G11)/((G11-G11^2)/B11)^0.5</f>
        <v>21.59317350989032</v>
      </c>
      <c r="I11" s="4">
        <f>F11/E11</f>
        <v>0.13282299440191619</v>
      </c>
      <c r="J11" s="21">
        <f>F11/(1-G11)</f>
        <v>0.11806269297513866</v>
      </c>
      <c r="K11" s="45">
        <f>J11/E11</f>
        <v>0.21644828849177827</v>
      </c>
    </row>
    <row r="12" spans="1:12" x14ac:dyDescent="0.3">
      <c r="B12" s="5"/>
      <c r="C12" s="4"/>
      <c r="D12" s="4"/>
      <c r="E12" s="4"/>
      <c r="F12" s="4"/>
      <c r="G12" s="31"/>
      <c r="H12" s="4"/>
      <c r="I12" s="4"/>
      <c r="J12" s="5"/>
      <c r="K12" s="46"/>
    </row>
    <row r="13" spans="1:12" x14ac:dyDescent="0.3">
      <c r="A13" t="s">
        <v>47</v>
      </c>
      <c r="B13" s="30">
        <v>1344</v>
      </c>
      <c r="C13" s="4">
        <v>0.1632304</v>
      </c>
      <c r="D13" s="4">
        <v>6.2202E-2</v>
      </c>
      <c r="E13" s="4">
        <v>0.41964289999999999</v>
      </c>
      <c r="F13" s="4">
        <v>0.18854650000000001</v>
      </c>
      <c r="G13" s="4">
        <v>0.23109640000000001</v>
      </c>
      <c r="H13" s="4">
        <f>(E13-G13)/((G13-G13^2)/B13)^0.5</f>
        <v>16.397799509774337</v>
      </c>
      <c r="I13" s="4">
        <f>F13/E13</f>
        <v>0.44930225198615303</v>
      </c>
      <c r="J13" s="21">
        <f>F13/(1-G13)</f>
        <v>0.24521474473523078</v>
      </c>
      <c r="K13" s="45">
        <f>J13/E13</f>
        <v>0.58434145969163498</v>
      </c>
    </row>
    <row r="14" spans="1:12" x14ac:dyDescent="0.3">
      <c r="A14" s="9" t="s">
        <v>48</v>
      </c>
      <c r="B14" s="23">
        <v>5804</v>
      </c>
      <c r="C14" s="6">
        <v>0.22466849999999999</v>
      </c>
      <c r="D14" s="6">
        <v>6.13427E-2</v>
      </c>
      <c r="E14" s="6">
        <v>0.44141970000000003</v>
      </c>
      <c r="F14" s="6">
        <v>0.19051770000000001</v>
      </c>
      <c r="G14" s="6">
        <v>0.25090200000000001</v>
      </c>
      <c r="H14" s="6">
        <f>(E14-G14)/((G14-G14^2)/B14)^0.5</f>
        <v>33.479398860457231</v>
      </c>
      <c r="I14" s="6">
        <f>F14/E14</f>
        <v>0.43160216909213611</v>
      </c>
      <c r="J14" s="22">
        <f>F14/(1-G14)</f>
        <v>0.25432947358022584</v>
      </c>
      <c r="K14" s="47">
        <f>J14/E14</f>
        <v>0.57616249021107535</v>
      </c>
    </row>
    <row r="16" spans="1:12" x14ac:dyDescent="0.3">
      <c r="A16" t="s">
        <v>71</v>
      </c>
    </row>
    <row r="17" spans="1:1" x14ac:dyDescent="0.3">
      <c r="A1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Doucouliagos</cp:lastModifiedBy>
  <dcterms:created xsi:type="dcterms:W3CDTF">2023-03-03T08:04:43Z</dcterms:created>
  <dcterms:modified xsi:type="dcterms:W3CDTF">2023-12-08T20:05:50Z</dcterms:modified>
</cp:coreProperties>
</file>