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thony.granata\Desktop\"/>
    </mc:Choice>
  </mc:AlternateContent>
  <xr:revisionPtr revIDLastSave="0" documentId="13_ncr:1_{A309316C-FC5E-420F-8514-37F1C63930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INANCE CHARGE" sheetId="1" r:id="rId1"/>
  </sheets>
  <definedNames>
    <definedName name="ColumnTitle1">Data[[#Headers],[DESCRIPTION]]</definedName>
    <definedName name="ColumnTitleRegion1..B12.1">'FINANCE CHARGE'!$B$7</definedName>
    <definedName name="ColumnTitleRegion2..E12.1">'FINANCE CHARGE'!$D$7</definedName>
    <definedName name="ColumnTitleRegion3..D14">'FINANCE CHARGE'!$B$13</definedName>
    <definedName name="Company_Name">'FINANCE CHARGE'!$B$2</definedName>
    <definedName name="_xlnm.Print_Titles" localSheetId="0">'FINANCE CHARGE'!$15:$15</definedName>
    <definedName name="RowTitleRegion1..E5">'FINANCE CHARGE'!$D$3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6" i="1"/>
  <c r="E37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3" i="1"/>
  <c r="E32" i="1"/>
  <c r="E4" i="1"/>
  <c r="E34" i="1"/>
  <c r="E30" i="1"/>
  <c r="E31" i="1"/>
  <c r="B42" i="1" l="1"/>
  <c r="E38" i="1" l="1"/>
  <c r="E40" i="1" s="1"/>
  <c r="E41" i="1" l="1"/>
</calcChain>
</file>

<file path=xl/sharedStrings.xml><?xml version="1.0" encoding="utf-8"?>
<sst xmlns="http://schemas.openxmlformats.org/spreadsheetml/2006/main" count="54" uniqueCount="53">
  <si>
    <t>Bill of Materials</t>
  </si>
  <si>
    <t xml:space="preserve">Aston Technologies Inc. </t>
  </si>
  <si>
    <t>6000 Shoreline Court, Suite 325</t>
  </si>
  <si>
    <t>INVOICE NO.</t>
  </si>
  <si>
    <t>South San Francisco, CA 94080</t>
  </si>
  <si>
    <t>DATE</t>
  </si>
  <si>
    <t>(650) 835 - 7570</t>
  </si>
  <si>
    <t>CUSTOMER ID</t>
  </si>
  <si>
    <t>SIC10192</t>
  </si>
  <si>
    <t>info@astontech.com</t>
  </si>
  <si>
    <t>Lead Engineer</t>
  </si>
  <si>
    <t>For</t>
  </si>
  <si>
    <t>Joe Mans</t>
  </si>
  <si>
    <t>Senior Network Engineer</t>
  </si>
  <si>
    <t xml:space="preserve">SeaIce Creamery </t>
  </si>
  <si>
    <t>(720) 933-4930</t>
  </si>
  <si>
    <t>1234 Mission Street # 200</t>
  </si>
  <si>
    <t>San Francisco, CA 94812</t>
  </si>
  <si>
    <t>(415) 555 - 7564</t>
  </si>
  <si>
    <t>JOB</t>
  </si>
  <si>
    <t>PAYMENT TERMS</t>
  </si>
  <si>
    <t>SeaIce Creamery HQ Network Design</t>
  </si>
  <si>
    <t>Due on receipt</t>
  </si>
  <si>
    <t>DESCRIPTION</t>
  </si>
  <si>
    <t>QUANTITY</t>
  </si>
  <si>
    <t>AMOUNT</t>
  </si>
  <si>
    <t>TOTAL</t>
  </si>
  <si>
    <t>Sub Total</t>
  </si>
  <si>
    <t>Shipping</t>
  </si>
  <si>
    <t xml:space="preserve"> THANK YOU FOR YOUR BUSINESS!</t>
  </si>
  <si>
    <t>Anthony.Granata</t>
  </si>
  <si>
    <t>anthony.granata@astontech.com</t>
  </si>
  <si>
    <t>Cisco Digital Network Architecture Essentials - Term License (3 years) - 48 ports</t>
  </si>
  <si>
    <t>Cisco Performance on Demand - license</t>
  </si>
  <si>
    <t>Cisco Catalyst 9120AXI - wireless access point - 802.15.4, Bluetooth, Wi-Fi 6</t>
  </si>
  <si>
    <t>Cisco Config 1 - power supply - hot-plug / redundant - 715 Watt</t>
  </si>
  <si>
    <t>Cisco C9500-48Y4C-A 9500 48-port x 1/10/25G + 4-port
40/100G, Dual AC, 1-YR WTY</t>
  </si>
  <si>
    <t>Cisco C9300-48U-E 9300 48-port UPOE Enterprise Switch_x0002_Network Essentials</t>
  </si>
  <si>
    <t>Cisco Integrated Services Router 4461 - router - rack_x0002_mountable</t>
  </si>
  <si>
    <t>Cisco - power supply - hot-plug / redundant - 650 Watt</t>
  </si>
  <si>
    <t>Cisco StackWise 480 - stacking cable - 1.6 ft</t>
  </si>
  <si>
    <t>Cisco rack mounting kit (4 post) - 19"/23"</t>
  </si>
  <si>
    <t>Panduit TX6-28 Category 6 Performance - patch cable - 3 ft -
off white</t>
  </si>
  <si>
    <t>Panduit TX6-28 Category 6 Performance - patch cable - 5 ft - off white</t>
  </si>
  <si>
    <t>Cisco - SFP28 transceiver module - 25 Gigabit Ethernet</t>
  </si>
  <si>
    <t>Cisco Type 2 - fan unit</t>
  </si>
  <si>
    <t>Cisco Digital Network Architecture Advantage - Term License (5 years) - 1 license</t>
  </si>
  <si>
    <t>Roll of velcro (cable management)</t>
  </si>
  <si>
    <t>APC Smart-UPS SMT3000RM2UC - UPS - 2.7 kW - 3000 VA - with APC SmartConnect</t>
  </si>
  <si>
    <t>Tripp Lite 1.4kW Single-Phase Switched PDU, LX Platform Interface, 120V Outlets (8 5-15R), NEMA 5-15P, 12 ft. Cord, 1U Rack, TAA - power distribution unit - 1.52 kW - TAA Compliant</t>
  </si>
  <si>
    <t>BRADY LAT-15-361-1 Laminating Wire and Cable Markers,PK7 30DC92</t>
  </si>
  <si>
    <t>Taxes(8.63%)</t>
  </si>
  <si>
    <t>Tripp Lite 0.3M Duplex Multimode Fiber Optic 62.5/125 Adapter LC/ST M/F 1ft 1' 0.3 Meter - network cable - 0.3 m -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</si>
</sst>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&quot;$&quot;#,##0.00"/>
    <numFmt numFmtId="165" formatCode="[&lt;=9999999]###\-####;\(###\)\ ###\-####"/>
  </numFmts>
  <fonts count="20" x14ac:knownFonts="1">
    <font>
      <sz val="11"/>
      <color theme="1" tint="0.2499465926084170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 tint="0.24994659260841701"/>
      <name val="Century Gothic"/>
      <family val="2"/>
      <scheme val="major"/>
    </font>
    <font>
      <sz val="11"/>
      <color theme="1" tint="0.24994659260841701"/>
      <name val="Calibri"/>
      <family val="2"/>
      <scheme val="minor"/>
    </font>
    <font>
      <sz val="11"/>
      <color theme="1" tint="0.24994659260841701"/>
      <name val="Century Gothic"/>
      <family val="2"/>
      <scheme val="major"/>
    </font>
    <font>
      <sz val="11"/>
      <color theme="5" tint="-0.499984740745262"/>
      <name val="Calibri"/>
      <family val="2"/>
      <scheme val="minor"/>
    </font>
    <font>
      <b/>
      <sz val="16"/>
      <color theme="5" tint="-0.24994659260841701"/>
      <name val="Century Gothic"/>
      <family val="2"/>
      <scheme val="major"/>
    </font>
    <font>
      <sz val="28"/>
      <color theme="5" tint="-0.24994659260841701"/>
      <name val="Century Gothic"/>
      <family val="2"/>
      <scheme val="major"/>
    </font>
    <font>
      <b/>
      <sz val="11"/>
      <color theme="5" tint="-0.499984740745262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2"/>
      <color rgb="FF150404"/>
      <name val="Calibri"/>
      <scheme val="minor"/>
    </font>
    <font>
      <sz val="12"/>
      <color rgb="FF191919"/>
      <name val="Calibri"/>
      <family val="2"/>
      <scheme val="minor"/>
    </font>
    <font>
      <sz val="11"/>
      <color rgb="FF191919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2"/>
      <color rgb="FF150404"/>
      <name val="Calibri"/>
      <family val="2"/>
      <charset val="1"/>
    </font>
    <font>
      <sz val="12"/>
      <color theme="1" tint="0.24994659260841701"/>
      <name val="Arial"/>
      <family val="2"/>
    </font>
    <font>
      <sz val="11"/>
      <color rgb="FF3E332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20">
    <xf numFmtId="0" fontId="0" fillId="0" borderId="0">
      <alignment wrapText="1"/>
    </xf>
    <xf numFmtId="0" fontId="7" fillId="0" borderId="0" applyNumberFormat="0" applyFill="0" applyBorder="0" applyProtection="0">
      <alignment horizontal="right"/>
    </xf>
    <xf numFmtId="0" fontId="6" fillId="0" borderId="0" applyNumberFormat="0" applyFill="0" applyBorder="0" applyProtection="0">
      <alignment horizontal="left"/>
    </xf>
    <xf numFmtId="0" fontId="2" fillId="0" borderId="0" applyNumberFormat="0" applyFill="0" applyProtection="0"/>
    <xf numFmtId="0" fontId="4" fillId="0" borderId="0" applyNumberFormat="0" applyFill="0" applyProtection="0">
      <alignment horizontal="left"/>
    </xf>
    <xf numFmtId="0" fontId="9" fillId="0" borderId="0" applyNumberFormat="0" applyFill="0" applyBorder="0" applyProtection="0">
      <alignment horizontal="center" wrapText="1"/>
    </xf>
    <xf numFmtId="4" fontId="3" fillId="0" borderId="0" applyFont="0" applyFill="0" applyBorder="0" applyProtection="0">
      <alignment horizontal="right"/>
    </xf>
    <xf numFmtId="41" fontId="3" fillId="0" borderId="0" applyFill="0" applyBorder="0" applyAlignment="0" applyProtection="0"/>
    <xf numFmtId="164" fontId="3" fillId="0" borderId="0" applyFont="0" applyFill="0" applyBorder="0" applyProtection="0">
      <alignment horizontal="right"/>
    </xf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1" applyNumberFormat="0" applyFill="0" applyProtection="0">
      <alignment horizontal="left" wrapText="1"/>
    </xf>
    <xf numFmtId="0" fontId="5" fillId="2" borderId="0" applyNumberFormat="0" applyBorder="0" applyProtection="0">
      <alignment wrapText="1"/>
    </xf>
    <xf numFmtId="0" fontId="3" fillId="0" borderId="0" applyNumberFormat="0" applyFont="0" applyFill="0" applyBorder="0">
      <alignment horizontal="left" wrapText="1" indent="8"/>
    </xf>
    <xf numFmtId="165" fontId="3" fillId="0" borderId="0" applyFont="0" applyFill="0" applyBorder="0" applyAlignment="0">
      <alignment horizontal="left" vertical="top" wrapText="1"/>
    </xf>
    <xf numFmtId="14" fontId="3" fillId="0" borderId="0" applyFont="0" applyFill="0" applyBorder="0" applyAlignment="0">
      <alignment horizontal="left" vertical="top" wrapText="1"/>
    </xf>
    <xf numFmtId="0" fontId="4" fillId="0" borderId="0" applyNumberFormat="0" applyFill="0" applyBorder="0" applyProtection="0">
      <alignment horizontal="left" wrapText="1"/>
    </xf>
    <xf numFmtId="0" fontId="4" fillId="0" borderId="0" applyNumberFormat="0" applyFill="0" applyBorder="0" applyProtection="0">
      <alignment horizontal="left" wrapText="1"/>
    </xf>
    <xf numFmtId="0" fontId="3" fillId="0" borderId="0" applyNumberFormat="0" applyFont="0" applyFill="0" applyBorder="0">
      <alignment horizontal="left" wrapText="1" indent="8"/>
    </xf>
    <xf numFmtId="0" fontId="10" fillId="0" borderId="0" applyNumberFormat="0" applyFill="0" applyBorder="0" applyAlignment="0">
      <alignment wrapText="1"/>
    </xf>
  </cellStyleXfs>
  <cellXfs count="32">
    <xf numFmtId="0" fontId="0" fillId="0" borderId="0" xfId="0">
      <alignment wrapText="1"/>
    </xf>
    <xf numFmtId="0" fontId="1" fillId="0" borderId="0" xfId="0" applyFont="1">
      <alignment wrapText="1"/>
    </xf>
    <xf numFmtId="0" fontId="4" fillId="0" borderId="0" xfId="4">
      <alignment horizontal="left"/>
    </xf>
    <xf numFmtId="0" fontId="2" fillId="0" borderId="0" xfId="3"/>
    <xf numFmtId="0" fontId="6" fillId="0" borderId="0" xfId="2" applyBorder="1">
      <alignment horizontal="left"/>
    </xf>
    <xf numFmtId="165" fontId="4" fillId="0" borderId="0" xfId="14" applyFont="1">
      <alignment horizontal="left" vertical="top" wrapText="1"/>
    </xf>
    <xf numFmtId="14" fontId="4" fillId="0" borderId="0" xfId="15" applyFont="1" applyAlignment="1">
      <alignment horizontal="left"/>
    </xf>
    <xf numFmtId="165" fontId="4" fillId="0" borderId="0" xfId="14" applyFont="1" applyAlignment="1">
      <alignment horizontal="left" vertical="top" wrapText="1" indent="8"/>
    </xf>
    <xf numFmtId="165" fontId="4" fillId="0" borderId="0" xfId="14" applyFont="1" applyAlignment="1">
      <alignment horizontal="left"/>
    </xf>
    <xf numFmtId="164" fontId="0" fillId="0" borderId="0" xfId="0" applyNumberFormat="1">
      <alignment wrapText="1"/>
    </xf>
    <xf numFmtId="0" fontId="0" fillId="0" borderId="0" xfId="0" applyAlignment="1">
      <alignment horizontal="right"/>
    </xf>
    <xf numFmtId="4" fontId="0" fillId="0" borderId="0" xfId="6" applyFont="1" applyFill="1" applyBorder="1">
      <alignment horizontal="right"/>
    </xf>
    <xf numFmtId="164" fontId="0" fillId="0" borderId="0" xfId="8" applyFont="1" applyFill="1" applyBorder="1">
      <alignment horizontal="right"/>
    </xf>
    <xf numFmtId="0" fontId="11" fillId="0" borderId="0" xfId="19" applyFont="1">
      <alignment wrapText="1"/>
    </xf>
    <xf numFmtId="0" fontId="4" fillId="0" borderId="0" xfId="16">
      <alignment horizontal="left" wrapText="1"/>
    </xf>
    <xf numFmtId="0" fontId="4" fillId="0" borderId="0" xfId="13" applyFont="1" applyAlignment="1">
      <alignment horizontal="left" wrapText="1" indent="3"/>
    </xf>
    <xf numFmtId="4" fontId="1" fillId="0" borderId="0" xfId="6" applyFont="1">
      <alignment horizontal="right"/>
    </xf>
    <xf numFmtId="164" fontId="1" fillId="0" borderId="0" xfId="8" applyFont="1">
      <alignment horizontal="right"/>
    </xf>
    <xf numFmtId="0" fontId="12" fillId="0" borderId="0" xfId="0" applyFont="1">
      <alignment wrapText="1"/>
    </xf>
    <xf numFmtId="0" fontId="13" fillId="0" borderId="0" xfId="0" applyFont="1">
      <alignment wrapText="1"/>
    </xf>
    <xf numFmtId="0" fontId="14" fillId="0" borderId="0" xfId="0" applyFont="1">
      <alignment wrapText="1"/>
    </xf>
    <xf numFmtId="0" fontId="15" fillId="0" borderId="0" xfId="0" applyFont="1">
      <alignment wrapText="1"/>
    </xf>
    <xf numFmtId="0" fontId="16" fillId="3" borderId="0" xfId="0" applyFont="1" applyFill="1" applyAlignment="1">
      <alignment wrapText="1" readingOrder="1"/>
    </xf>
    <xf numFmtId="0" fontId="18" fillId="0" borderId="0" xfId="0" applyFont="1">
      <alignment wrapText="1"/>
    </xf>
    <xf numFmtId="0" fontId="17" fillId="0" borderId="0" xfId="0" applyFont="1">
      <alignment wrapText="1"/>
    </xf>
    <xf numFmtId="4" fontId="19" fillId="0" borderId="0" xfId="0" applyNumberFormat="1" applyFont="1">
      <alignment wrapText="1"/>
    </xf>
    <xf numFmtId="0" fontId="16" fillId="0" borderId="0" xfId="0" applyFont="1" applyAlignment="1">
      <alignment vertical="center" wrapText="1" readingOrder="1"/>
    </xf>
    <xf numFmtId="0" fontId="7" fillId="0" borderId="0" xfId="1">
      <alignment horizontal="right"/>
    </xf>
    <xf numFmtId="0" fontId="2" fillId="0" borderId="0" xfId="3"/>
    <xf numFmtId="0" fontId="9" fillId="0" borderId="0" xfId="5">
      <alignment horizontal="center" wrapText="1"/>
    </xf>
    <xf numFmtId="0" fontId="8" fillId="0" borderId="1" xfId="11">
      <alignment horizontal="left" wrapText="1"/>
    </xf>
    <xf numFmtId="0" fontId="5" fillId="2" borderId="1" xfId="12" applyBorder="1">
      <alignment wrapText="1"/>
    </xf>
  </cellXfs>
  <cellStyles count="20">
    <cellStyle name="20% - Accent2" xfId="12" builtinId="34" customBuiltin="1"/>
    <cellStyle name="Bill To Details" xfId="13" xr:uid="{00000000-0005-0000-0000-000001000000}"/>
    <cellStyle name="Calculation" xfId="18" builtinId="22" customBuiltin="1"/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Date" xfId="15" xr:uid="{00000000-0005-0000-0000-000007000000}"/>
    <cellStyle name="Explanatory Text" xfId="5" builtinId="53" customBuiltin="1"/>
    <cellStyle name="Followed Hyperlink" xfId="17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11" builtinId="19" customBuiltin="1"/>
    <cellStyle name="Hyperlink" xfId="16" builtinId="8" customBuiltin="1"/>
    <cellStyle name="Normal" xfId="0" builtinId="0" customBuiltin="1"/>
    <cellStyle name="Percent" xfId="10" builtinId="5" customBuiltin="1"/>
    <cellStyle name="Phone" xfId="14" xr:uid="{00000000-0005-0000-0000-000011000000}"/>
    <cellStyle name="Slogan" xfId="19" xr:uid="{00000000-0005-0000-0000-000012000000}"/>
    <cellStyle name="Title" xfId="1" builtinId="15" customBuiltin="1"/>
  </cellStyles>
  <dxfs count="7">
    <dxf>
      <numFmt numFmtId="164" formatCode="&quot;$&quot;#,##0.00"/>
    </dxf>
    <dxf>
      <alignment horizontal="right" vertical="bottom" textRotation="0" wrapText="0" indent="0" justifyLastLine="0" shrinkToFit="0" readingOrder="0"/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color theme="1" tint="0.24994659260841701"/>
      </font>
    </dxf>
    <dxf>
      <font>
        <b/>
        <i val="0"/>
        <color theme="1" tint="0.24994659260841701"/>
      </font>
      <border>
        <top style="thin">
          <color theme="5"/>
        </top>
      </border>
    </dxf>
    <dxf>
      <font>
        <b/>
        <i val="0"/>
        <color theme="5" tint="-0.499984740745262"/>
      </font>
      <border>
        <bottom style="thin">
          <color theme="5"/>
        </bottom>
      </border>
    </dxf>
    <dxf>
      <font>
        <color theme="1" tint="0.24994659260841701"/>
      </font>
      <border>
        <top style="thin">
          <color theme="5"/>
        </top>
        <bottom style="thin">
          <color theme="5"/>
        </bottom>
      </border>
    </dxf>
  </dxfs>
  <tableStyles count="1" defaultTableStyle="Invoice with finance charge (blue)" defaultPivotStyle="PivotStyleLight16">
    <tableStyle name="Invoice with finance charge (blue)" pivot="0" count="5" xr9:uid="{00000000-0011-0000-FFFF-FFFF00000000}">
      <tableStyleElement type="wholeTable" dxfId="6"/>
      <tableStyleElement type="headerRow" dxfId="5"/>
      <tableStyleElement type="totalRow" dxfId="4"/>
      <tableStyleElement type="lastColumn" dxfId="3"/>
      <tableStyleElement type="first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97155</xdr:colOff>
      <xdr:row>0</xdr:row>
      <xdr:rowOff>90099</xdr:rowOff>
    </xdr:from>
    <xdr:to>
      <xdr:col>1</xdr:col>
      <xdr:colOff>1483995</xdr:colOff>
      <xdr:row>0</xdr:row>
      <xdr:rowOff>736669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605" y="90099"/>
          <a:ext cx="1386840" cy="64657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15:E38" totalsRowCount="1">
  <autoFilter ref="B15:E37" xr:uid="{00000000-0009-0000-0100-000001000000}"/>
  <tableColumns count="4">
    <tableColumn id="1" xr3:uid="{00000000-0010-0000-0000-000001000000}" name="DESCRIPTION"/>
    <tableColumn id="2" xr3:uid="{00000000-0010-0000-0000-000002000000}" name="QUANTITY"/>
    <tableColumn id="3" xr3:uid="{00000000-0010-0000-0000-000003000000}" name="AMOUNT" totalsRowLabel="Sub Total" totalsRowDxfId="1"/>
    <tableColumn id="4" xr3:uid="{00000000-0010-0000-0000-000004000000}" name="TOTAL" totalsRowFunction="sum" totalsRowDxfId="0">
      <calculatedColumnFormula>Data[[#This Row],[QUANTITY]]*Data[[#This Row],[AMOUNT]]</calculatedColumnFormula>
    </tableColumn>
  </tableColumns>
  <tableStyleInfo name="Invoice with finance charge (blue)" showFirstColumn="0" showLastColumn="1" showRowStripes="1" showColumnStripes="0"/>
  <extLst>
    <ext xmlns:x14="http://schemas.microsoft.com/office/spreadsheetml/2009/9/main" uri="{504A1905-F514-4f6f-8877-14C23A59335A}">
      <x14:table altTextSummary="Enter Description, Quantity, and Amount in this table.  Total will be automatically calculated"/>
    </ext>
  </extLst>
</table>
</file>

<file path=xl/theme/theme1.xml><?xml version="1.0" encoding="utf-8"?>
<a:theme xmlns:a="http://schemas.openxmlformats.org/drawingml/2006/main" name="TravelExpenseReport">
  <a:themeElements>
    <a:clrScheme name="Finance charge (blue)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Finance charge (blue)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nthony.granata@astontech.com" TargetMode="External"/><Relationship Id="rId1" Type="http://schemas.openxmlformats.org/officeDocument/2006/relationships/hyperlink" Target="mailto:info@astontech.com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fitToPage="1"/>
  </sheetPr>
  <dimension ref="B1:I43"/>
  <sheetViews>
    <sheetView showGridLines="0" showRowColHeaders="0" tabSelected="1" topLeftCell="A12" workbookViewId="0">
      <selection activeCell="C32" sqref="C32"/>
    </sheetView>
  </sheetViews>
  <sheetFormatPr defaultRowHeight="30" customHeight="1" x14ac:dyDescent="0.25"/>
  <cols>
    <col min="1" max="1" width="2.5703125" customWidth="1"/>
    <col min="2" max="2" width="55.85546875" style="1" customWidth="1"/>
    <col min="3" max="3" width="16.42578125" style="1" customWidth="1"/>
    <col min="4" max="4" width="17.5703125" style="1" customWidth="1"/>
    <col min="5" max="5" width="21.5703125" style="1" customWidth="1"/>
    <col min="6" max="6" width="2.5703125" customWidth="1"/>
  </cols>
  <sheetData>
    <row r="1" spans="2:9" ht="60" customHeight="1" x14ac:dyDescent="0.45">
      <c r="B1"/>
      <c r="C1" s="13"/>
      <c r="D1" s="27" t="s">
        <v>0</v>
      </c>
      <c r="E1" s="27"/>
    </row>
    <row r="2" spans="2:9" ht="33" customHeight="1" x14ac:dyDescent="0.3">
      <c r="B2" s="4" t="s">
        <v>1</v>
      </c>
      <c r="C2"/>
      <c r="D2"/>
      <c r="E2"/>
    </row>
    <row r="3" spans="2:9" ht="16.5" x14ac:dyDescent="0.3">
      <c r="B3" s="2" t="s">
        <v>2</v>
      </c>
      <c r="D3" s="3" t="s">
        <v>3</v>
      </c>
      <c r="E3" s="2">
        <v>100</v>
      </c>
    </row>
    <row r="4" spans="2:9" ht="16.5" x14ac:dyDescent="0.3">
      <c r="B4" s="2" t="s">
        <v>4</v>
      </c>
      <c r="D4" s="3" t="s">
        <v>5</v>
      </c>
      <c r="E4" s="6">
        <f ca="1">TODAY()</f>
        <v>45744</v>
      </c>
    </row>
    <row r="5" spans="2:9" ht="16.5" x14ac:dyDescent="0.3">
      <c r="B5" s="8" t="s">
        <v>6</v>
      </c>
      <c r="D5" s="3" t="s">
        <v>7</v>
      </c>
      <c r="E5" s="2" t="s">
        <v>8</v>
      </c>
    </row>
    <row r="6" spans="2:9" ht="16.5" x14ac:dyDescent="0.3">
      <c r="B6" s="14" t="s">
        <v>9</v>
      </c>
      <c r="C6"/>
      <c r="D6"/>
      <c r="E6"/>
    </row>
    <row r="7" spans="2:9" ht="30" customHeight="1" x14ac:dyDescent="0.25">
      <c r="B7" s="3" t="s">
        <v>10</v>
      </c>
      <c r="C7"/>
      <c r="D7" s="28" t="s">
        <v>11</v>
      </c>
      <c r="E7" s="28"/>
    </row>
    <row r="8" spans="2:9" ht="16.5" x14ac:dyDescent="0.3">
      <c r="B8" s="15" t="s">
        <v>30</v>
      </c>
      <c r="C8"/>
      <c r="D8"/>
      <c r="E8" s="2" t="s">
        <v>12</v>
      </c>
    </row>
    <row r="9" spans="2:9" ht="16.5" x14ac:dyDescent="0.3">
      <c r="B9" s="15" t="s">
        <v>13</v>
      </c>
      <c r="C9"/>
      <c r="D9"/>
      <c r="E9" s="2" t="s">
        <v>14</v>
      </c>
    </row>
    <row r="10" spans="2:9" ht="16.5" x14ac:dyDescent="0.3">
      <c r="B10" s="15" t="s">
        <v>15</v>
      </c>
      <c r="C10"/>
      <c r="D10"/>
      <c r="E10" s="2" t="s">
        <v>16</v>
      </c>
    </row>
    <row r="11" spans="2:9" ht="16.5" x14ac:dyDescent="0.3">
      <c r="B11" s="14" t="s">
        <v>31</v>
      </c>
      <c r="C11"/>
      <c r="D11"/>
      <c r="E11" s="2" t="s">
        <v>17</v>
      </c>
    </row>
    <row r="12" spans="2:9" ht="33" customHeight="1" x14ac:dyDescent="0.25">
      <c r="B12" s="7"/>
      <c r="C12"/>
      <c r="D12"/>
      <c r="E12" s="5" t="s">
        <v>18</v>
      </c>
    </row>
    <row r="13" spans="2:9" ht="30" customHeight="1" x14ac:dyDescent="0.25">
      <c r="B13" s="30" t="s">
        <v>19</v>
      </c>
      <c r="C13" s="30"/>
      <c r="D13" s="30" t="s">
        <v>20</v>
      </c>
      <c r="E13" s="30"/>
    </row>
    <row r="14" spans="2:9" ht="30" customHeight="1" x14ac:dyDescent="0.25">
      <c r="B14" s="31" t="s">
        <v>21</v>
      </c>
      <c r="C14" s="31"/>
      <c r="D14" s="31" t="s">
        <v>22</v>
      </c>
      <c r="E14" s="31"/>
    </row>
    <row r="15" spans="2:9" ht="45" customHeight="1" x14ac:dyDescent="0.25">
      <c r="B15" t="s">
        <v>23</v>
      </c>
      <c r="C15" t="s">
        <v>24</v>
      </c>
      <c r="D15" t="s">
        <v>25</v>
      </c>
      <c r="E15" t="s">
        <v>26</v>
      </c>
    </row>
    <row r="16" spans="2:9" ht="30" customHeight="1" x14ac:dyDescent="0.3">
      <c r="B16" s="19" t="s">
        <v>36</v>
      </c>
      <c r="C16" s="11">
        <v>3</v>
      </c>
      <c r="D16" s="12">
        <v>6495</v>
      </c>
      <c r="E16" s="12">
        <f>Data[[#This Row],[QUANTITY]]*Data[[#This Row],[AMOUNT]]</f>
        <v>19485</v>
      </c>
      <c r="F16" s="12"/>
      <c r="H16" s="14"/>
      <c r="I16" s="14"/>
    </row>
    <row r="17" spans="2:8" ht="30" customHeight="1" x14ac:dyDescent="0.3">
      <c r="B17" s="23" t="s">
        <v>46</v>
      </c>
      <c r="C17" s="11">
        <v>3</v>
      </c>
      <c r="D17" s="12">
        <v>700.99</v>
      </c>
      <c r="E17" s="12">
        <f>Data[[#This Row],[QUANTITY]]*Data[[#This Row],[AMOUNT]]</f>
        <v>2102.9700000000003</v>
      </c>
      <c r="H17" s="14"/>
    </row>
    <row r="18" spans="2:8" ht="30" customHeight="1" x14ac:dyDescent="0.25">
      <c r="B18" s="20" t="s">
        <v>37</v>
      </c>
      <c r="C18" s="11">
        <v>11</v>
      </c>
      <c r="D18" s="12">
        <v>1259</v>
      </c>
      <c r="E18" s="12">
        <f>Data[[#This Row],[QUANTITY]]*Data[[#This Row],[AMOUNT]]</f>
        <v>13849</v>
      </c>
    </row>
    <row r="19" spans="2:8" ht="30" customHeight="1" x14ac:dyDescent="0.25">
      <c r="B19" t="s">
        <v>32</v>
      </c>
      <c r="C19" s="11">
        <v>11</v>
      </c>
      <c r="D19" s="12">
        <v>829.99</v>
      </c>
      <c r="E19" s="12">
        <f>Data[[#This Row],[QUANTITY]]*Data[[#This Row],[AMOUNT]]</f>
        <v>9129.89</v>
      </c>
    </row>
    <row r="20" spans="2:8" ht="30" customHeight="1" x14ac:dyDescent="0.25">
      <c r="B20" t="s">
        <v>38</v>
      </c>
      <c r="C20" s="11">
        <v>3</v>
      </c>
      <c r="D20" s="12">
        <v>14191.99</v>
      </c>
      <c r="E20" s="12">
        <f>Data[[#This Row],[QUANTITY]]*Data[[#This Row],[AMOUNT]]</f>
        <v>42575.97</v>
      </c>
    </row>
    <row r="21" spans="2:8" ht="30" customHeight="1" x14ac:dyDescent="0.25">
      <c r="B21" t="s">
        <v>33</v>
      </c>
      <c r="C21" s="11">
        <v>3</v>
      </c>
      <c r="D21" s="12">
        <v>2725.99</v>
      </c>
      <c r="E21" s="12">
        <f>Data[[#This Row],[QUANTITY]]*Data[[#This Row],[AMOUNT]]</f>
        <v>8177.9699999999993</v>
      </c>
    </row>
    <row r="22" spans="2:8" ht="30" customHeight="1" x14ac:dyDescent="0.25">
      <c r="B22" t="s">
        <v>34</v>
      </c>
      <c r="C22" s="11">
        <v>7</v>
      </c>
      <c r="D22" s="12">
        <v>1226.99</v>
      </c>
      <c r="E22" s="12">
        <f>Data[[#This Row],[QUANTITY]]*Data[[#This Row],[AMOUNT]]</f>
        <v>8588.93</v>
      </c>
    </row>
    <row r="23" spans="2:8" ht="30" customHeight="1" x14ac:dyDescent="0.25">
      <c r="B23" t="s">
        <v>35</v>
      </c>
      <c r="C23" s="11">
        <v>12</v>
      </c>
      <c r="D23" s="12">
        <v>1023.99</v>
      </c>
      <c r="E23" s="12">
        <f>Data[[#This Row],[QUANTITY]]*Data[[#This Row],[AMOUNT]]</f>
        <v>12287.880000000001</v>
      </c>
    </row>
    <row r="24" spans="2:8" ht="30" customHeight="1" x14ac:dyDescent="0.25">
      <c r="B24" t="s">
        <v>39</v>
      </c>
      <c r="C24" s="11">
        <v>2</v>
      </c>
      <c r="D24" s="12">
        <v>1897.99</v>
      </c>
      <c r="E24" s="12">
        <f>Data[[#This Row],[QUANTITY]]*Data[[#This Row],[AMOUNT]]</f>
        <v>3795.98</v>
      </c>
    </row>
    <row r="25" spans="2:8" ht="30" customHeight="1" x14ac:dyDescent="0.25">
      <c r="B25" s="21" t="s">
        <v>40</v>
      </c>
      <c r="C25" s="11">
        <v>12</v>
      </c>
      <c r="D25" s="12">
        <v>87.99</v>
      </c>
      <c r="E25" s="12">
        <f>Data[[#This Row],[QUANTITY]]*Data[[#This Row],[AMOUNT]]</f>
        <v>1055.8799999999999</v>
      </c>
    </row>
    <row r="26" spans="2:8" ht="30" customHeight="1" x14ac:dyDescent="0.25">
      <c r="B26" t="s">
        <v>41</v>
      </c>
      <c r="C26" s="11">
        <v>10</v>
      </c>
      <c r="D26" s="12">
        <v>239.99</v>
      </c>
      <c r="E26" s="12">
        <f>Data[[#This Row],[QUANTITY]]*Data[[#This Row],[AMOUNT]]</f>
        <v>2399.9</v>
      </c>
    </row>
    <row r="27" spans="2:8" ht="30" customHeight="1" x14ac:dyDescent="0.25">
      <c r="B27" s="22" t="s">
        <v>42</v>
      </c>
      <c r="C27" s="11">
        <v>247</v>
      </c>
      <c r="D27" s="12">
        <v>10.99</v>
      </c>
      <c r="E27" s="12">
        <f>Data[[#This Row],[QUANTITY]]*Data[[#This Row],[AMOUNT]]</f>
        <v>2714.53</v>
      </c>
    </row>
    <row r="28" spans="2:8" ht="30" customHeight="1" x14ac:dyDescent="0.25">
      <c r="B28" t="s">
        <v>43</v>
      </c>
      <c r="C28" s="11">
        <v>247</v>
      </c>
      <c r="D28" s="12">
        <v>15.99</v>
      </c>
      <c r="E28" s="12">
        <f>Data[[#This Row],[QUANTITY]]*Data[[#This Row],[AMOUNT]]</f>
        <v>3949.53</v>
      </c>
    </row>
    <row r="29" spans="2:8" ht="30" customHeight="1" x14ac:dyDescent="0.25">
      <c r="B29" t="s">
        <v>49</v>
      </c>
      <c r="C29" s="11">
        <v>8</v>
      </c>
      <c r="D29" s="12">
        <v>509.99</v>
      </c>
      <c r="E29" s="12">
        <f>Data[[#This Row],[QUANTITY]]*Data[[#This Row],[AMOUNT]]</f>
        <v>4079.92</v>
      </c>
    </row>
    <row r="30" spans="2:8" ht="30" customHeight="1" x14ac:dyDescent="0.25">
      <c r="B30" t="s">
        <v>48</v>
      </c>
      <c r="C30" s="11">
        <v>8</v>
      </c>
      <c r="D30" s="25">
        <v>1817.99</v>
      </c>
      <c r="E30" s="12">
        <f>Data[[#This Row],[QUANTITY]]*Data[[#This Row],[AMOUNT]]</f>
        <v>14543.92</v>
      </c>
    </row>
    <row r="31" spans="2:8" ht="30" customHeight="1" x14ac:dyDescent="0.25">
      <c r="B31" t="s">
        <v>44</v>
      </c>
      <c r="C31" s="11">
        <v>59</v>
      </c>
      <c r="D31" s="12">
        <v>555.99</v>
      </c>
      <c r="E31" s="12">
        <f>Data[[#This Row],[QUANTITY]]*Data[[#This Row],[AMOUNT]]</f>
        <v>32803.410000000003</v>
      </c>
    </row>
    <row r="32" spans="2:8" ht="30" customHeight="1" x14ac:dyDescent="0.25">
      <c r="B32" t="s">
        <v>45</v>
      </c>
      <c r="C32" s="11">
        <v>4</v>
      </c>
      <c r="D32" s="12">
        <v>133.99</v>
      </c>
      <c r="E32" s="12">
        <f>Data[[#This Row],[QUANTITY]]*Data[[#This Row],[AMOUNT]]</f>
        <v>535.96</v>
      </c>
    </row>
    <row r="33" spans="2:5" ht="30" customHeight="1" x14ac:dyDescent="0.25">
      <c r="B33" s="24" t="s">
        <v>47</v>
      </c>
      <c r="C33" s="11">
        <v>1</v>
      </c>
      <c r="D33" s="12">
        <v>97.99</v>
      </c>
      <c r="E33" s="12">
        <f>Data[[#This Row],[QUANTITY]]*Data[[#This Row],[AMOUNT]]</f>
        <v>97.99</v>
      </c>
    </row>
    <row r="34" spans="2:5" ht="30" customHeight="1" x14ac:dyDescent="0.25">
      <c r="B34" s="19" t="s">
        <v>50</v>
      </c>
      <c r="C34" s="11">
        <v>1</v>
      </c>
      <c r="D34" s="12">
        <v>97.18</v>
      </c>
      <c r="E34" s="12">
        <f>Data[[#This Row],[QUANTITY]]*Data[[#This Row],[AMOUNT]]</f>
        <v>97.18</v>
      </c>
    </row>
    <row r="35" spans="2:5" ht="30" customHeight="1" x14ac:dyDescent="0.25">
      <c r="B35" s="26" t="s">
        <v>52</v>
      </c>
      <c r="C35" s="11">
        <v>50</v>
      </c>
      <c r="D35" s="12">
        <v>29.99</v>
      </c>
      <c r="E35" s="12">
        <f>Data[[#This Row],[QUANTITY]]*Data[[#This Row],[AMOUNT]]</f>
        <v>1499.5</v>
      </c>
    </row>
    <row r="36" spans="2:5" ht="30" customHeight="1" x14ac:dyDescent="0.25">
      <c r="B36" s="18"/>
      <c r="C36" s="11"/>
      <c r="D36" s="12"/>
      <c r="E36" s="12">
        <f>Data[[#This Row],[QUANTITY]]*Data[[#This Row],[AMOUNT]]</f>
        <v>0</v>
      </c>
    </row>
    <row r="37" spans="2:5" ht="30" customHeight="1" x14ac:dyDescent="0.25">
      <c r="B37"/>
      <c r="C37" s="16"/>
      <c r="D37" s="17"/>
      <c r="E37" s="17">
        <f>Data[[#This Row],[QUANTITY]]*Data[[#This Row],[AMOUNT]]</f>
        <v>0</v>
      </c>
    </row>
    <row r="38" spans="2:5" ht="30" customHeight="1" x14ac:dyDescent="0.25">
      <c r="B38"/>
      <c r="C38"/>
      <c r="D38" s="10" t="s">
        <v>27</v>
      </c>
      <c r="E38" s="9">
        <f>SUBTOTAL(109,Data[TOTAL])</f>
        <v>183771.31</v>
      </c>
    </row>
    <row r="39" spans="2:5" ht="30" customHeight="1" x14ac:dyDescent="0.25">
      <c r="B39"/>
      <c r="C39"/>
      <c r="D39" s="10" t="s">
        <v>28</v>
      </c>
      <c r="E39" s="9">
        <v>69.989999999999995</v>
      </c>
    </row>
    <row r="40" spans="2:5" ht="30" customHeight="1" x14ac:dyDescent="0.25">
      <c r="B40"/>
      <c r="C40"/>
      <c r="D40" s="10" t="s">
        <v>51</v>
      </c>
      <c r="E40" s="9">
        <f>Data[[#Totals],[TOTAL]]*0.0863</f>
        <v>15859.464053</v>
      </c>
    </row>
    <row r="41" spans="2:5" ht="30" customHeight="1" x14ac:dyDescent="0.25">
      <c r="B41"/>
      <c r="C41"/>
      <c r="D41" s="10" t="s">
        <v>26</v>
      </c>
      <c r="E41" s="9">
        <f>Data[[#Totals],[TOTAL]]+E40</f>
        <v>199630.774053</v>
      </c>
    </row>
    <row r="42" spans="2:5" ht="30" customHeight="1" x14ac:dyDescent="0.25">
      <c r="B42" s="29" t="str">
        <f>"Make all checks payable to "&amp;Company_Name&amp;"."</f>
        <v>Make all checks payable to Aston Technologies Inc. .</v>
      </c>
      <c r="C42" s="29"/>
      <c r="D42" s="29"/>
      <c r="E42" s="29"/>
    </row>
    <row r="43" spans="2:5" ht="30" customHeight="1" x14ac:dyDescent="0.25">
      <c r="B43" s="29" t="s">
        <v>29</v>
      </c>
      <c r="C43" s="29"/>
      <c r="D43" s="29"/>
      <c r="E43" s="29"/>
    </row>
  </sheetData>
  <mergeCells count="8">
    <mergeCell ref="D1:E1"/>
    <mergeCell ref="D7:E7"/>
    <mergeCell ref="B43:E43"/>
    <mergeCell ref="B42:E42"/>
    <mergeCell ref="D13:E13"/>
    <mergeCell ref="D14:E14"/>
    <mergeCell ref="B13:C13"/>
    <mergeCell ref="B14:C14"/>
  </mergeCells>
  <phoneticPr fontId="0" type="noConversion"/>
  <dataValidations count="36">
    <dataValidation allowBlank="1" showInputMessage="1" showErrorMessage="1" prompt="Create an Invoice with Finance Charge in this worksheet. Enter customer and shipping details, descriptions, and amounts. Total due is automatically calculated" sqref="A1" xr:uid="{00000000-0002-0000-0000-000000000000}"/>
    <dataValidation allowBlank="1" showInputMessage="1" showErrorMessage="1" prompt="Add company Logo in this cell and enter invoicing Company Name in cell below" sqref="B1" xr:uid="{00000000-0002-0000-0000-000001000000}"/>
    <dataValidation allowBlank="1" showInputMessage="1" showErrorMessage="1" prompt="Enter Company Slogan in this cell" sqref="C1" xr:uid="{00000000-0002-0000-0000-000002000000}"/>
    <dataValidation allowBlank="1" showInputMessage="1" showErrorMessage="1" prompt="Title of this worksheet is in this cell. Enter Invoice details in cells D3 through E5" sqref="D1:E1" xr:uid="{00000000-0002-0000-0000-000003000000}"/>
    <dataValidation allowBlank="1" showInputMessage="1" showErrorMessage="1" prompt="Enter invoice Company Name, Street Address, City, State, Zip Code, Phone &amp; Fax numbers, and email address in cells below" sqref="B2" xr:uid="{00000000-0002-0000-0000-000004000000}"/>
    <dataValidation allowBlank="1" showInputMessage="1" showErrorMessage="1" prompt="Enter invoicing company Street Address in this cell" sqref="B3" xr:uid="{00000000-0002-0000-0000-000005000000}"/>
    <dataValidation allowBlank="1" showInputMessage="1" showErrorMessage="1" prompt="Enter invoicing company City, State, and Zip Code in this cell" sqref="B4" xr:uid="{00000000-0002-0000-0000-000006000000}"/>
    <dataValidation allowBlank="1" showInputMessage="1" showErrorMessage="1" prompt="Enter invoicing company Phone and Fax numbers in this cell" sqref="B5" xr:uid="{00000000-0002-0000-0000-000007000000}"/>
    <dataValidation allowBlank="1" showInputMessage="1" showErrorMessage="1" prompt="Enter invoicing company email address in this cell" sqref="B6" xr:uid="{00000000-0002-0000-0000-000008000000}"/>
    <dataValidation allowBlank="1" showInputMessage="1" showErrorMessage="1" prompt="Enter customer Name, Company Name, Street Address and Phone number in cells below and shipping details in cells E8 through E12" sqref="B7" xr:uid="{00000000-0002-0000-0000-000009000000}"/>
    <dataValidation allowBlank="1" showInputMessage="1" showErrorMessage="1" prompt="Enter shipping information in cells below" sqref="D7:E7" xr:uid="{00000000-0002-0000-0000-00000A000000}"/>
    <dataValidation allowBlank="1" showInputMessage="1" showErrorMessage="1" prompt="Enter customer Name in this cell" sqref="B8" xr:uid="{00000000-0002-0000-0000-00000B000000}"/>
    <dataValidation allowBlank="1" showInputMessage="1" showErrorMessage="1" prompt="Enter customer Company Name in this cell" sqref="B9" xr:uid="{00000000-0002-0000-0000-00000C000000}"/>
    <dataValidation allowBlank="1" showInputMessage="1" showErrorMessage="1" prompt="Enter customer Street Address in this cell" sqref="B10" xr:uid="{00000000-0002-0000-0000-00000D000000}"/>
    <dataValidation allowBlank="1" showInputMessage="1" showErrorMessage="1" prompt="Enter customer City, State, and Zip Code in this cell" sqref="B11" xr:uid="{00000000-0002-0000-0000-00000E000000}"/>
    <dataValidation allowBlank="1" showInputMessage="1" showErrorMessage="1" prompt="Enter customer Phone number in this cell" sqref="B12" xr:uid="{00000000-0002-0000-0000-00000F000000}"/>
    <dataValidation allowBlank="1" showInputMessage="1" showErrorMessage="1" prompt="Enter shipping Phone number in this cell" sqref="E12" xr:uid="{00000000-0002-0000-0000-000010000000}"/>
    <dataValidation allowBlank="1" showInputMessage="1" showErrorMessage="1" prompt="Enter shipping City, State, and Zip Code in this cell" sqref="E11" xr:uid="{00000000-0002-0000-0000-000011000000}"/>
    <dataValidation allowBlank="1" showInputMessage="1" showErrorMessage="1" prompt="Enter shipping Street Address in this cell" sqref="E10" xr:uid="{00000000-0002-0000-0000-000012000000}"/>
    <dataValidation allowBlank="1" showInputMessage="1" showErrorMessage="1" prompt="Enter shipping Company Name in this cell" sqref="E9" xr:uid="{00000000-0002-0000-0000-000013000000}"/>
    <dataValidation allowBlank="1" showInputMessage="1" showErrorMessage="1" prompt="Enter shipping Name in this cell" sqref="E8" xr:uid="{00000000-0002-0000-0000-000014000000}"/>
    <dataValidation allowBlank="1" showInputMessage="1" showErrorMessage="1" prompt="Enter Job or project title in cell below" sqref="B13:C13" xr:uid="{00000000-0002-0000-0000-000015000000}"/>
    <dataValidation allowBlank="1" showInputMessage="1" showErrorMessage="1" prompt="Enter Payment Terms in cell below" sqref="D13:E13" xr:uid="{00000000-0002-0000-0000-000016000000}"/>
    <dataValidation allowBlank="1" showInputMessage="1" showErrorMessage="1" prompt="Enter Job or project title in this cell. Enter Payment Terms in cell at right" sqref="B14:C14" xr:uid="{00000000-0002-0000-0000-000017000000}"/>
    <dataValidation allowBlank="1" showInputMessage="1" showErrorMessage="1" prompt="Enter Payment Terms in this cell" sqref="D14:E14" xr:uid="{00000000-0002-0000-0000-000018000000}"/>
    <dataValidation allowBlank="1" showInputMessage="1" showErrorMessage="1" prompt="Enter invoice Description in this column under this heading. Use heading filters to find specific entries" sqref="B15" xr:uid="{00000000-0002-0000-0000-000019000000}"/>
    <dataValidation allowBlank="1" showInputMessage="1" showErrorMessage="1" prompt="Enter Quantity in this column under this heading" sqref="C15" xr:uid="{00000000-0002-0000-0000-00001A000000}"/>
    <dataValidation allowBlank="1" showInputMessage="1" showErrorMessage="1" prompt="Enter Amount in this column under this heading" sqref="D15" xr:uid="{00000000-0002-0000-0000-00001B000000}"/>
    <dataValidation allowBlank="1" showInputMessage="1" showErrorMessage="1" prompt="Total amount is automatically calculated in this column under this heading. The last cell of the table contains the Total Due amount" sqref="E15" xr:uid="{00000000-0002-0000-0000-00001C000000}"/>
    <dataValidation allowBlank="1" showInputMessage="1" showErrorMessage="1" prompt="Company name is automatically appended in this cell" sqref="B42:E42" xr:uid="{00000000-0002-0000-0000-00001D000000}"/>
    <dataValidation allowBlank="1" showInputMessage="1" showErrorMessage="1" prompt="Enter Invoice Number in cell at right" sqref="D3" xr:uid="{00000000-0002-0000-0000-00001E000000}"/>
    <dataValidation allowBlank="1" showInputMessage="1" showErrorMessage="1" prompt="Enter Invoice Number in this cell" sqref="E3" xr:uid="{00000000-0002-0000-0000-00001F000000}"/>
    <dataValidation allowBlank="1" showInputMessage="1" showErrorMessage="1" prompt="Enter invoice Date in cell at right" sqref="D4" xr:uid="{00000000-0002-0000-0000-000020000000}"/>
    <dataValidation allowBlank="1" showInputMessage="1" showErrorMessage="1" prompt="Enter invoice Date in this cell" sqref="E4" xr:uid="{00000000-0002-0000-0000-000021000000}"/>
    <dataValidation allowBlank="1" showInputMessage="1" showErrorMessage="1" prompt="Enter Customer ID in cell at right" sqref="D5" xr:uid="{00000000-0002-0000-0000-000022000000}"/>
    <dataValidation allowBlank="1" showInputMessage="1" showErrorMessage="1" prompt="Enter Customer ID in this cell" sqref="E5" xr:uid="{00000000-0002-0000-0000-000023000000}"/>
  </dataValidations>
  <hyperlinks>
    <hyperlink ref="B6" r:id="rId1" xr:uid="{66E72AAC-09D8-4FE1-BCC6-56B899BA3D9A}"/>
    <hyperlink ref="B11" r:id="rId2" xr:uid="{D3D6E816-B1EB-46F1-8C62-38AD31BDA033}"/>
  </hyperlinks>
  <printOptions horizontalCentered="1"/>
  <pageMargins left="0.4" right="0.4" top="0.4" bottom="0.4" header="0.25" footer="0.25"/>
  <pageSetup scale="85" fitToHeight="0" orientation="portrait" r:id="rId3"/>
  <headerFooter differentFirst="1">
    <oddFooter>Page &amp;P of &amp;N</oddFooter>
  </headerFooter>
  <ignoredErrors>
    <ignoredError sqref="E20" emptyCellReference="1"/>
  </ignoredErrors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522C4A5FAEDA43A44AEDF42C29ACD7" ma:contentTypeVersion="6" ma:contentTypeDescription="Create a new document." ma:contentTypeScope="" ma:versionID="cbe234fd2a05b68d0e7507781e0fc6be">
  <xsd:schema xmlns:xsd="http://www.w3.org/2001/XMLSchema" xmlns:xs="http://www.w3.org/2001/XMLSchema" xmlns:p="http://schemas.microsoft.com/office/2006/metadata/properties" xmlns:ns2="7a3f9a8a-7d0b-4e30-aa38-1b483f78425e" xmlns:ns3="46e2aa76-6e4d-4ad5-a00d-f83cb845b94b" targetNamespace="http://schemas.microsoft.com/office/2006/metadata/properties" ma:root="true" ma:fieldsID="24b9f29b09aec550eddeed7e719d21bd" ns2:_="" ns3:_="">
    <xsd:import namespace="7a3f9a8a-7d0b-4e30-aa38-1b483f78425e"/>
    <xsd:import namespace="46e2aa76-6e4d-4ad5-a00d-f83cb845b9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3f9a8a-7d0b-4e30-aa38-1b483f7842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e2aa76-6e4d-4ad5-a00d-f83cb845b94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CAF4A7-79DF-4DF2-98E9-4588DA2CFA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D1F3FC-D980-45DE-B4DA-285A5D8C44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3f9a8a-7d0b-4e30-aa38-1b483f78425e"/>
    <ds:schemaRef ds:uri="46e2aa76-6e4d-4ad5-a00d-f83cb845b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80DC27-6CFE-4BCB-AE4D-BFAF86CA2AD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FINANCE CHARGE</vt:lpstr>
      <vt:lpstr>ColumnTitle1</vt:lpstr>
      <vt:lpstr>ColumnTitleRegion1..B12.1</vt:lpstr>
      <vt:lpstr>ColumnTitleRegion2..E12.1</vt:lpstr>
      <vt:lpstr>ColumnTitleRegion3..D14</vt:lpstr>
      <vt:lpstr>Company_Name</vt:lpstr>
      <vt:lpstr>'FINANCE CHARGE'!Print_Titles</vt:lpstr>
      <vt:lpstr>RowTitleRegion1..E5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BeastiansRawr</dc:creator>
  <cp:keywords/>
  <dc:description/>
  <cp:lastModifiedBy>Anthony Granata</cp:lastModifiedBy>
  <cp:revision/>
  <dcterms:created xsi:type="dcterms:W3CDTF">2017-08-18T20:01:10Z</dcterms:created>
  <dcterms:modified xsi:type="dcterms:W3CDTF">2025-04-03T19:34:26Z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0x0101000A522C4A5FAEDA43A44AEDF42C29ACD7</vt:lpwstr>
  </property>
</Properties>
</file>